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磁探针" sheetId="4" r:id="rId1"/>
    <sheet name="磁通环" sheetId="5" r:id="rId2"/>
    <sheet name="线圈参数" sheetId="6" r:id="rId3"/>
    <sheet name="窗口位置" sheetId="7" r:id="rId4"/>
  </sheets>
  <calcPr calcId="144525"/>
</workbook>
</file>

<file path=xl/sharedStrings.xml><?xml version="1.0" encoding="utf-8"?>
<sst xmlns="http://schemas.openxmlformats.org/spreadsheetml/2006/main" count="216" uniqueCount="154">
  <si>
    <t>序号</t>
  </si>
  <si>
    <t>X</t>
  </si>
  <si>
    <t>Z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</si>
  <si>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</si>
  <si>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</si>
  <si>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</si>
  <si>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</si>
  <si>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</si>
  <si>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</si>
  <si>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</si>
  <si>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</si>
  <si>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</si>
  <si>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</si>
  <si>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中心柱最下端磁探针几何中心</t>
  </si>
  <si>
    <t>EXL-50 中心柱Bz 4层 0.5mm线
标定有效面积
S=0.169; 电感L=1.8mH  
R=7.5欧姆； RC=5ms</t>
  </si>
  <si>
    <t>中心柱磁探针集合中心</t>
  </si>
  <si>
    <t>中心柱最上端磁探针几何中心</t>
  </si>
  <si>
    <t>上盖板最内侧磁探针几何中心</t>
  </si>
  <si>
    <t>上盖板磁探针几何中心</t>
  </si>
  <si>
    <t>上盖板最外侧磁探针几何中心</t>
  </si>
  <si>
    <t>斜面最顶端磁探针</t>
  </si>
  <si>
    <r>
      <rPr>
        <sz val="12"/>
        <rFont val="宋体"/>
        <charset val="134"/>
      </rPr>
      <t xml:space="preserve">EXL-50 中心柱Bz 6层 Br4层 0.7mm线
</t>
    </r>
    <r>
      <rPr>
        <sz val="12"/>
        <color rgb="FFFF0000"/>
        <rFont val="宋体"/>
        <charset val="134"/>
      </rPr>
      <t>SZ=0.335;</t>
    </r>
    <r>
      <rPr>
        <sz val="12"/>
        <rFont val="宋体"/>
        <charset val="134"/>
      </rPr>
      <t xml:space="preserve"> 电感L=2.7 mH  
电阻R=7.5欧姆； 
</t>
    </r>
    <r>
      <rPr>
        <sz val="12"/>
        <color rgb="FFFF0000"/>
        <rFont val="宋体"/>
        <charset val="134"/>
      </rPr>
      <t>SR=0.726;</t>
    </r>
    <r>
      <rPr>
        <sz val="12"/>
        <rFont val="宋体"/>
        <charset val="134"/>
      </rPr>
      <t xml:space="preserve"> 电感L=2 mH  
电阻R=5.5欧姆； </t>
    </r>
  </si>
  <si>
    <t>斜面中间磁探针</t>
  </si>
  <si>
    <t>斜面最底端磁探针</t>
  </si>
  <si>
    <t>弱场侧最顶端</t>
  </si>
  <si>
    <t xml:space="preserve">EXL-50 中心柱Bz 6层 Br4层 0.7mm线
标定有效面积
SZ=0.169; 电感L=2.7 mH  
电阻R=7.5欧姆； 
SR=0.726; 电感L=2 mH  
电阻R=5.5欧姆； </t>
  </si>
  <si>
    <t>弱场侧</t>
  </si>
  <si>
    <t>弱场侧最底端</t>
  </si>
  <si>
    <t>下底板最外侧</t>
  </si>
  <si>
    <t>下底板</t>
  </si>
  <si>
    <t>name</t>
  </si>
  <si>
    <t>X(mm)</t>
  </si>
  <si>
    <t>Z(mm)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</si>
  <si>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</si>
  <si>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</si>
  <si>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</si>
  <si>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</si>
  <si>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</si>
  <si>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</si>
  <si>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</si>
  <si>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</si>
  <si>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</si>
  <si>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</si>
  <si>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</si>
  <si>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</si>
  <si>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</si>
  <si>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</si>
  <si>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</si>
  <si>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</si>
  <si>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</si>
  <si>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</si>
  <si>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</si>
  <si>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</si>
  <si>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</si>
  <si>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</si>
  <si>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</si>
  <si>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</si>
  <si>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</si>
  <si>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</si>
  <si>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</si>
  <si>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</si>
  <si>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</si>
  <si>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</si>
  <si>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</si>
  <si>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</si>
  <si>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</si>
  <si>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</si>
  <si>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</si>
  <si>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</si>
  <si>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</si>
  <si>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</si>
  <si>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</si>
  <si>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</si>
  <si>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</si>
  <si>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</si>
  <si>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</si>
  <si>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</si>
  <si>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</si>
  <si>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</si>
  <si>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</si>
  <si>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</si>
  <si>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</si>
  <si>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</si>
  <si>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</si>
  <si>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</si>
  <si>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</si>
  <si>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</si>
  <si>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</si>
  <si>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</si>
  <si>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</si>
  <si>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</si>
  <si>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</si>
  <si>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</si>
  <si>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</si>
  <si>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</si>
  <si>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</si>
  <si>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</si>
  <si>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</si>
  <si>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</si>
  <si>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</si>
  <si>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</si>
  <si>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</si>
  <si>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</si>
  <si>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</si>
  <si>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</si>
  <si>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</si>
  <si>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</si>
  <si>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TFin_X</t>
  </si>
  <si>
    <t>TFin_Z</t>
  </si>
  <si>
    <t>TFout_X</t>
  </si>
  <si>
    <t>TFout_Z</t>
  </si>
  <si>
    <t>VV_X</t>
  </si>
  <si>
    <t>VV_Z</t>
  </si>
  <si>
    <t>Post_Z</t>
  </si>
  <si>
    <t>R/m</t>
  </si>
  <si>
    <t>Z/m</t>
  </si>
  <si>
    <r>
      <rPr>
        <sz val="12"/>
        <color theme="1"/>
        <rFont val="Times New Roman"/>
        <charset val="134"/>
      </rPr>
      <t>W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</si>
  <si>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H</t>
    </r>
    <r>
      <rPr>
        <sz val="12"/>
        <color theme="1"/>
        <rFont val="Times New Roman"/>
        <charset val="134"/>
      </rPr>
      <t>/m</t>
    </r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</si>
  <si>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x</t>
    </r>
  </si>
  <si>
    <t>Ny</t>
  </si>
  <si>
    <r>
      <rPr>
        <sz val="12"/>
        <color theme="1"/>
        <rFont val="Times New Roman"/>
        <charset val="134"/>
      </rPr>
      <t>N</t>
    </r>
    <r>
      <rPr>
        <sz val="12"/>
        <color theme="1"/>
        <rFont val="宋体"/>
        <charset val="134"/>
      </rPr>
      <t>（匝数）</t>
    </r>
  </si>
  <si>
    <t>ANGLE</t>
  </si>
  <si>
    <t>COLOR</t>
  </si>
  <si>
    <t>Imax/kA</t>
  </si>
  <si>
    <t>CS</t>
  </si>
  <si>
    <t>r</t>
  </si>
  <si>
    <t>PF1</t>
  </si>
  <si>
    <t>PF2</t>
  </si>
  <si>
    <t>PF3</t>
  </si>
  <si>
    <t>k</t>
  </si>
  <si>
    <t>PF4</t>
  </si>
  <si>
    <t>PF5</t>
  </si>
  <si>
    <t>m</t>
  </si>
  <si>
    <t>PF6</t>
  </si>
  <si>
    <t>PF7</t>
  </si>
  <si>
    <t>b</t>
  </si>
  <si>
    <t>PF8</t>
  </si>
  <si>
    <t>PF9</t>
  </si>
  <si>
    <t>PF10</t>
  </si>
  <si>
    <t>PF11</t>
  </si>
  <si>
    <t>PF12</t>
  </si>
  <si>
    <t>PF13</t>
  </si>
  <si>
    <t>PF14</t>
  </si>
  <si>
    <t>CF80</t>
  </si>
  <si>
    <t>CF150</t>
  </si>
  <si>
    <t>Out_X</t>
  </si>
  <si>
    <t>Out_Z</t>
  </si>
  <si>
    <t>In</t>
  </si>
  <si>
    <t>顶部窗口</t>
  </si>
  <si>
    <t>斜面窗口</t>
  </si>
  <si>
    <t>S1-CF400</t>
  </si>
  <si>
    <t>CF500</t>
  </si>
  <si>
    <t>S3-CF400</t>
  </si>
  <si>
    <t>底部窗口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</si>
</sst>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 "/>
  </numFmts>
  <fonts count="32">
    <font>
      <sz val="12"/>
      <name val="宋体"/>
      <charset val="134"/>
    </font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20" borderId="9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25" fillId="24" borderId="8" applyNumberFormat="0" applyAlignment="0" applyProtection="0">
      <alignment vertical="center"/>
    </xf>
    <xf numFmtId="0" fontId="26" fillId="25" borderId="13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3" borderId="1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2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0" xfId="0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justify" vertical="top" wrapText="1"/>
    </xf>
    <xf numFmtId="0" fontId="3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justify" vertical="top" wrapText="1"/>
    </xf>
    <xf numFmtId="0" fontId="8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0" fillId="0" borderId="0" xfId="0" applyFont="1">
      <alignment vertical="center"/>
    </xf>
    <xf numFmtId="0" fontId="0" fillId="7" borderId="1" xfId="0" applyNumberFormat="1" applyFont="1" applyFill="1" applyBorder="1" applyAlignment="1" applyProtection="1">
      <alignment horizontal="center" vertical="center"/>
    </xf>
    <xf numFmtId="0" fontId="10" fillId="7" borderId="1" xfId="0" applyNumberFormat="1" applyFont="1" applyFill="1" applyBorder="1" applyAlignment="1" applyProtection="1">
      <alignment horizontal="center" vertical="center"/>
    </xf>
    <xf numFmtId="0" fontId="0" fillId="7" borderId="1" xfId="0" applyNumberFormat="1" applyFont="1" applyFill="1" applyBorder="1" applyAlignment="1" applyProtection="1">
      <alignment horizontal="center"/>
    </xf>
    <xf numFmtId="0" fontId="0" fillId="8" borderId="1" xfId="0" applyNumberFormat="1" applyFont="1" applyFill="1" applyBorder="1" applyAlignment="1" applyProtection="1">
      <alignment horizontal="center"/>
    </xf>
    <xf numFmtId="0" fontId="0" fillId="8" borderId="1" xfId="0" applyNumberFormat="1" applyFont="1" applyFill="1" applyBorder="1" applyAlignment="1" applyProtection="1">
      <alignment horizontal="center" vertical="center"/>
    </xf>
    <xf numFmtId="176" fontId="0" fillId="9" borderId="1" xfId="0" applyNumberFormat="1" applyFont="1" applyFill="1" applyBorder="1" applyAlignment="1" applyProtection="1">
      <alignment horizontal="center"/>
    </xf>
    <xf numFmtId="0" fontId="0" fillId="9" borderId="1" xfId="0" applyNumberFormat="1" applyFont="1" applyFill="1" applyBorder="1" applyAlignment="1" applyProtection="1">
      <alignment horizontal="center" vertical="center"/>
    </xf>
    <xf numFmtId="0" fontId="0" fillId="10" borderId="1" xfId="0" applyNumberFormat="1" applyFont="1" applyFill="1" applyBorder="1" applyAlignment="1" applyProtection="1">
      <alignment horizontal="center" vertical="center"/>
    </xf>
    <xf numFmtId="0" fontId="0" fillId="11" borderId="1" xfId="0" applyNumberFormat="1" applyFont="1" applyFill="1" applyBorder="1" applyAlignment="1" applyProtection="1">
      <alignment horizontal="center"/>
    </xf>
    <xf numFmtId="0" fontId="0" fillId="11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2" borderId="1" xfId="0" applyNumberFormat="1" applyFont="1" applyFill="1" applyBorder="1" applyAlignment="1" applyProtection="1">
      <alignment horizontal="center" vertical="center"/>
    </xf>
    <xf numFmtId="177" fontId="0" fillId="12" borderId="1" xfId="0" applyNumberFormat="1" applyFont="1" applyFill="1" applyBorder="1" applyAlignment="1" applyProtection="1">
      <alignment horizontal="center" vertical="center"/>
    </xf>
    <xf numFmtId="176" fontId="0" fillId="12" borderId="1" xfId="0" applyNumberFormat="1" applyFont="1" applyFill="1" applyBorder="1" applyAlignment="1" applyProtection="1">
      <alignment horizontal="center" vertical="center"/>
    </xf>
    <xf numFmtId="177" fontId="0" fillId="7" borderId="1" xfId="0" applyNumberFormat="1" applyFont="1" applyFill="1" applyBorder="1" applyAlignment="1" applyProtection="1">
      <alignment horizontal="center" vertical="center"/>
    </xf>
    <xf numFmtId="176" fontId="0" fillId="7" borderId="1" xfId="0" applyNumberFormat="1" applyFont="1" applyFill="1" applyBorder="1" applyAlignment="1" applyProtection="1">
      <alignment horizontal="center" vertical="center"/>
    </xf>
    <xf numFmtId="0" fontId="0" fillId="7" borderId="6" xfId="0" applyNumberFormat="1" applyFont="1" applyFill="1" applyBorder="1" applyAlignment="1" applyProtection="1">
      <alignment vertical="center"/>
    </xf>
    <xf numFmtId="0" fontId="10" fillId="8" borderId="1" xfId="0" applyNumberFormat="1" applyFont="1" applyFill="1" applyBorder="1" applyAlignment="1" applyProtection="1">
      <alignment horizontal="center" vertical="center"/>
    </xf>
    <xf numFmtId="177" fontId="0" fillId="8" borderId="1" xfId="0" applyNumberFormat="1" applyFont="1" applyFill="1" applyBorder="1" applyAlignment="1" applyProtection="1">
      <alignment horizontal="center" vertical="center"/>
    </xf>
    <xf numFmtId="176" fontId="0" fillId="8" borderId="1" xfId="0" applyNumberFormat="1" applyFont="1" applyFill="1" applyBorder="1" applyAlignment="1" applyProtection="1">
      <alignment horizontal="center" vertical="center"/>
    </xf>
    <xf numFmtId="0" fontId="0" fillId="8" borderId="6" xfId="0" applyNumberFormat="1" applyFont="1" applyFill="1" applyBorder="1" applyAlignment="1" applyProtection="1">
      <alignment vertical="center"/>
    </xf>
    <xf numFmtId="0" fontId="10" fillId="13" borderId="1" xfId="0" applyNumberFormat="1" applyFont="1" applyFill="1" applyBorder="1" applyAlignment="1" applyProtection="1">
      <alignment horizontal="center" vertical="center"/>
    </xf>
    <xf numFmtId="177" fontId="10" fillId="13" borderId="1" xfId="0" applyNumberFormat="1" applyFont="1" applyFill="1" applyBorder="1" applyAlignment="1">
      <alignment horizontal="center" vertical="center"/>
    </xf>
    <xf numFmtId="176" fontId="0" fillId="13" borderId="1" xfId="0" applyNumberFormat="1" applyFont="1" applyFill="1" applyBorder="1" applyAlignment="1" applyProtection="1">
      <alignment horizontal="center" vertical="center"/>
    </xf>
    <xf numFmtId="0" fontId="0" fillId="13" borderId="1" xfId="0" applyNumberFormat="1" applyFont="1" applyFill="1" applyBorder="1" applyAlignment="1" applyProtection="1">
      <alignment horizontal="center" vertical="center"/>
    </xf>
    <xf numFmtId="0" fontId="0" fillId="13" borderId="6" xfId="0" applyNumberFormat="1" applyFont="1" applyFill="1" applyBorder="1" applyAlignment="1" applyProtection="1">
      <alignment vertical="center"/>
    </xf>
    <xf numFmtId="177" fontId="0" fillId="13" borderId="1" xfId="0" applyNumberFormat="1" applyFont="1" applyFill="1" applyBorder="1" applyAlignment="1" applyProtection="1">
      <alignment horizontal="center" vertical="center"/>
    </xf>
    <xf numFmtId="0" fontId="10" fillId="10" borderId="1" xfId="0" applyNumberFormat="1" applyFont="1" applyFill="1" applyBorder="1" applyAlignment="1" applyProtection="1">
      <alignment horizontal="center" vertical="center"/>
    </xf>
    <xf numFmtId="177" fontId="0" fillId="10" borderId="1" xfId="0" applyNumberFormat="1" applyFont="1" applyFill="1" applyBorder="1" applyAlignment="1" applyProtection="1">
      <alignment horizontal="center" vertical="center"/>
    </xf>
    <xf numFmtId="176" fontId="0" fillId="10" borderId="1" xfId="0" applyNumberFormat="1" applyFont="1" applyFill="1" applyBorder="1" applyAlignment="1" applyProtection="1">
      <alignment horizontal="center" vertical="center"/>
    </xf>
    <xf numFmtId="0" fontId="0" fillId="10" borderId="6" xfId="0" applyNumberFormat="1" applyFont="1" applyFill="1" applyBorder="1" applyAlignment="1" applyProtection="1">
      <alignment vertical="center"/>
    </xf>
    <xf numFmtId="0" fontId="10" fillId="14" borderId="1" xfId="0" applyNumberFormat="1" applyFont="1" applyFill="1" applyBorder="1" applyAlignment="1" applyProtection="1">
      <alignment horizontal="center" vertical="center"/>
    </xf>
    <xf numFmtId="0" fontId="10" fillId="11" borderId="1" xfId="0" applyNumberFormat="1" applyFont="1" applyFill="1" applyBorder="1" applyAlignment="1" applyProtection="1">
      <alignment horizontal="center" vertical="center"/>
    </xf>
    <xf numFmtId="177" fontId="0" fillId="11" borderId="1" xfId="0" applyNumberFormat="1" applyFont="1" applyFill="1" applyBorder="1" applyAlignment="1" applyProtection="1">
      <alignment horizontal="center" vertical="center"/>
    </xf>
    <xf numFmtId="176" fontId="0" fillId="11" borderId="1" xfId="0" applyNumberFormat="1" applyFont="1" applyFill="1" applyBorder="1" applyAlignment="1" applyProtection="1">
      <alignment horizontal="center" vertical="center"/>
    </xf>
    <xf numFmtId="0" fontId="11" fillId="12" borderId="1" xfId="0" applyNumberFormat="1" applyFont="1" applyFill="1" applyBorder="1" applyAlignment="1" applyProtection="1">
      <alignment horizontal="center" vertical="center"/>
    </xf>
    <xf numFmtId="0" fontId="11" fillId="7" borderId="6" xfId="0" applyNumberFormat="1" applyFont="1" applyFill="1" applyBorder="1" applyAlignment="1" applyProtection="1">
      <alignment vertical="center"/>
    </xf>
    <xf numFmtId="0" fontId="0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8" borderId="6" xfId="0" applyNumberFormat="1" applyFont="1" applyFill="1" applyBorder="1" applyAlignment="1" applyProtection="1">
      <alignment vertical="center"/>
    </xf>
    <xf numFmtId="0" fontId="11" fillId="13" borderId="6" xfId="0" applyNumberFormat="1" applyFont="1" applyFill="1" applyBorder="1" applyAlignment="1" applyProtection="1">
      <alignment vertical="center"/>
    </xf>
    <xf numFmtId="0" fontId="11" fillId="10" borderId="6" xfId="0" applyNumberFormat="1" applyFont="1" applyFill="1" applyBorder="1" applyAlignment="1" applyProtection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CCCFC"/>
      <color rgb="00FF66CC"/>
      <color rgb="0099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114300</xdr:colOff>
      <xdr:row>1</xdr:row>
      <xdr:rowOff>19050</xdr:rowOff>
    </xdr:from>
    <xdr:to>
      <xdr:col>24</xdr:col>
      <xdr:colOff>541959</xdr:colOff>
      <xdr:row>24</xdr:row>
      <xdr:rowOff>151480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059025" y="335915"/>
          <a:ext cx="7723505" cy="741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zoomScale="85" zoomScaleNormal="85" topLeftCell="A25" workbookViewId="0">
      <selection activeCell="D40" sqref="D40"/>
    </sheetView>
  </sheetViews>
  <sheetFormatPr defaultColWidth="9" defaultRowHeight="24.95" customHeight="1"/>
  <cols>
    <col min="1" max="1" width="14" style="1" customWidth="1"/>
    <col min="2" max="2" width="9.625" style="45" customWidth="1"/>
    <col min="3" max="3" width="10.5" style="46" customWidth="1"/>
    <col min="4" max="4" width="9" style="1"/>
    <col min="5" max="5" width="31.625" style="1" customWidth="1"/>
    <col min="6" max="6" width="10.5" style="1" customWidth="1"/>
    <col min="7" max="8" width="9" style="1"/>
    <col min="9" max="9" width="10.75" style="47" customWidth="1"/>
    <col min="10" max="10" width="10.875" style="1" customWidth="1"/>
    <col min="11" max="11" width="9.125" style="1" customWidth="1"/>
    <col min="12" max="12" width="12.625" style="1" customWidth="1"/>
    <col min="13" max="13" width="13" style="47" customWidth="1"/>
    <col min="14" max="14" width="36.5" style="48" customWidth="1"/>
    <col min="15" max="15" width="14.75" style="1" customWidth="1"/>
    <col min="16" max="16384" width="9" style="1"/>
  </cols>
  <sheetData>
    <row r="1" customHeight="1" spans="1:13">
      <c r="A1" s="49" t="s">
        <v>0</v>
      </c>
      <c r="B1" s="50" t="s">
        <v>1</v>
      </c>
      <c r="C1" s="51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73" t="s">
        <v>8</v>
      </c>
      <c r="J1" s="49" t="s">
        <v>9</v>
      </c>
      <c r="K1" s="49" t="s">
        <v>10</v>
      </c>
      <c r="L1" s="49" t="s">
        <v>11</v>
      </c>
      <c r="M1" s="73" t="s">
        <v>12</v>
      </c>
    </row>
    <row r="2" customHeight="1" spans="1:14">
      <c r="A2" s="36">
        <v>1</v>
      </c>
      <c r="B2" s="52">
        <v>244.5</v>
      </c>
      <c r="C2" s="53">
        <v>-962.5</v>
      </c>
      <c r="D2" s="35">
        <v>90</v>
      </c>
      <c r="E2" s="35" t="s">
        <v>13</v>
      </c>
      <c r="F2" s="54">
        <v>2.6</v>
      </c>
      <c r="G2" s="54">
        <v>38</v>
      </c>
      <c r="H2" s="54">
        <v>90</v>
      </c>
      <c r="I2" s="74">
        <f t="shared" ref="I2:I13" si="0">F2*G2*H2/0.5*4/1000000</f>
        <v>0.071136</v>
      </c>
      <c r="J2" s="54">
        <v>0</v>
      </c>
      <c r="K2" s="54">
        <v>0</v>
      </c>
      <c r="L2" s="54">
        <v>0</v>
      </c>
      <c r="M2" s="74">
        <v>0</v>
      </c>
      <c r="N2" s="75" t="s">
        <v>14</v>
      </c>
    </row>
    <row r="3" customHeight="1" spans="1:14">
      <c r="A3" s="36">
        <v>2</v>
      </c>
      <c r="B3" s="52">
        <v>244.5</v>
      </c>
      <c r="C3" s="53">
        <v>-787.5</v>
      </c>
      <c r="D3" s="35">
        <v>90</v>
      </c>
      <c r="E3" s="35" t="s">
        <v>15</v>
      </c>
      <c r="F3" s="54">
        <v>2.6</v>
      </c>
      <c r="G3" s="54">
        <v>38</v>
      </c>
      <c r="H3" s="54">
        <v>90</v>
      </c>
      <c r="I3" s="74">
        <f t="shared" si="0"/>
        <v>0.071136</v>
      </c>
      <c r="J3" s="54">
        <v>0</v>
      </c>
      <c r="K3" s="54">
        <v>0</v>
      </c>
      <c r="L3" s="54">
        <v>0</v>
      </c>
      <c r="M3" s="74">
        <v>0</v>
      </c>
      <c r="N3" s="76"/>
    </row>
    <row r="4" customHeight="1" spans="1:14">
      <c r="A4" s="36">
        <v>3</v>
      </c>
      <c r="B4" s="52">
        <v>244.5</v>
      </c>
      <c r="C4" s="53">
        <v>-612.5</v>
      </c>
      <c r="D4" s="35">
        <v>90</v>
      </c>
      <c r="E4" s="35" t="s">
        <v>15</v>
      </c>
      <c r="F4" s="54">
        <v>2.6</v>
      </c>
      <c r="G4" s="54">
        <v>38</v>
      </c>
      <c r="H4" s="54">
        <v>90</v>
      </c>
      <c r="I4" s="74">
        <f t="shared" si="0"/>
        <v>0.071136</v>
      </c>
      <c r="J4" s="54">
        <v>0</v>
      </c>
      <c r="K4" s="54">
        <v>0</v>
      </c>
      <c r="L4" s="54">
        <v>0</v>
      </c>
      <c r="M4" s="74">
        <v>0</v>
      </c>
      <c r="N4" s="76"/>
    </row>
    <row r="5" customHeight="1" spans="1:14">
      <c r="A5" s="36">
        <v>4</v>
      </c>
      <c r="B5" s="52">
        <v>244.5</v>
      </c>
      <c r="C5" s="53">
        <v>-437.5</v>
      </c>
      <c r="D5" s="35">
        <v>90</v>
      </c>
      <c r="E5" s="35" t="s">
        <v>15</v>
      </c>
      <c r="F5" s="54">
        <v>2.6</v>
      </c>
      <c r="G5" s="54">
        <v>38</v>
      </c>
      <c r="H5" s="54">
        <v>90</v>
      </c>
      <c r="I5" s="74">
        <f t="shared" si="0"/>
        <v>0.071136</v>
      </c>
      <c r="J5" s="54">
        <v>0</v>
      </c>
      <c r="K5" s="54">
        <v>0</v>
      </c>
      <c r="L5" s="54">
        <v>0</v>
      </c>
      <c r="M5" s="74">
        <v>0</v>
      </c>
      <c r="N5" s="76"/>
    </row>
    <row r="6" customHeight="1" spans="1:14">
      <c r="A6" s="36">
        <v>5</v>
      </c>
      <c r="B6" s="52">
        <v>244.5</v>
      </c>
      <c r="C6" s="53">
        <v>-262.5</v>
      </c>
      <c r="D6" s="35">
        <v>90</v>
      </c>
      <c r="E6" s="35" t="s">
        <v>15</v>
      </c>
      <c r="F6" s="54">
        <v>2.6</v>
      </c>
      <c r="G6" s="54">
        <v>38</v>
      </c>
      <c r="H6" s="54">
        <v>90</v>
      </c>
      <c r="I6" s="74">
        <f t="shared" si="0"/>
        <v>0.071136</v>
      </c>
      <c r="J6" s="54">
        <v>0</v>
      </c>
      <c r="K6" s="54">
        <v>0</v>
      </c>
      <c r="L6" s="54">
        <v>0</v>
      </c>
      <c r="M6" s="74">
        <v>0</v>
      </c>
      <c r="N6" s="76"/>
    </row>
    <row r="7" customHeight="1" spans="1:14">
      <c r="A7" s="36">
        <v>6</v>
      </c>
      <c r="B7" s="52">
        <v>244.5</v>
      </c>
      <c r="C7" s="53">
        <v>-87.5</v>
      </c>
      <c r="D7" s="35">
        <v>90</v>
      </c>
      <c r="E7" s="35" t="s">
        <v>15</v>
      </c>
      <c r="F7" s="54">
        <v>2.6</v>
      </c>
      <c r="G7" s="54">
        <v>38</v>
      </c>
      <c r="H7" s="54">
        <v>90</v>
      </c>
      <c r="I7" s="74">
        <f t="shared" si="0"/>
        <v>0.071136</v>
      </c>
      <c r="J7" s="54">
        <v>0</v>
      </c>
      <c r="K7" s="54">
        <v>0</v>
      </c>
      <c r="L7" s="54">
        <v>0</v>
      </c>
      <c r="M7" s="74">
        <v>0</v>
      </c>
      <c r="N7" s="76"/>
    </row>
    <row r="8" customHeight="1" spans="1:14">
      <c r="A8" s="36">
        <v>7</v>
      </c>
      <c r="B8" s="52">
        <v>244.5</v>
      </c>
      <c r="C8" s="53">
        <v>87.5</v>
      </c>
      <c r="D8" s="35">
        <v>90</v>
      </c>
      <c r="E8" s="35" t="s">
        <v>15</v>
      </c>
      <c r="F8" s="54">
        <v>2.6</v>
      </c>
      <c r="G8" s="54">
        <v>38</v>
      </c>
      <c r="H8" s="54">
        <v>90</v>
      </c>
      <c r="I8" s="74">
        <f t="shared" si="0"/>
        <v>0.071136</v>
      </c>
      <c r="J8" s="54">
        <v>0</v>
      </c>
      <c r="K8" s="54">
        <v>0</v>
      </c>
      <c r="L8" s="54">
        <v>0</v>
      </c>
      <c r="M8" s="74">
        <v>0</v>
      </c>
      <c r="N8" s="76"/>
    </row>
    <row r="9" customHeight="1" spans="1:14">
      <c r="A9" s="36">
        <v>8</v>
      </c>
      <c r="B9" s="52">
        <v>244.5</v>
      </c>
      <c r="C9" s="53">
        <v>262.5</v>
      </c>
      <c r="D9" s="35">
        <v>90</v>
      </c>
      <c r="E9" s="35" t="s">
        <v>15</v>
      </c>
      <c r="F9" s="54">
        <v>2.6</v>
      </c>
      <c r="G9" s="54">
        <v>38</v>
      </c>
      <c r="H9" s="54">
        <v>90</v>
      </c>
      <c r="I9" s="74">
        <f t="shared" si="0"/>
        <v>0.071136</v>
      </c>
      <c r="J9" s="54">
        <v>0</v>
      </c>
      <c r="K9" s="54">
        <v>0</v>
      </c>
      <c r="L9" s="54">
        <v>0</v>
      </c>
      <c r="M9" s="74">
        <v>0</v>
      </c>
      <c r="N9" s="76"/>
    </row>
    <row r="10" customHeight="1" spans="1:14">
      <c r="A10" s="36">
        <v>9</v>
      </c>
      <c r="B10" s="52">
        <v>244.5</v>
      </c>
      <c r="C10" s="53">
        <v>437.5</v>
      </c>
      <c r="D10" s="35">
        <v>90</v>
      </c>
      <c r="E10" s="35" t="s">
        <v>15</v>
      </c>
      <c r="F10" s="54">
        <v>2.6</v>
      </c>
      <c r="G10" s="54">
        <v>38</v>
      </c>
      <c r="H10" s="54">
        <v>90</v>
      </c>
      <c r="I10" s="74">
        <f t="shared" si="0"/>
        <v>0.071136</v>
      </c>
      <c r="J10" s="54">
        <v>0</v>
      </c>
      <c r="K10" s="54">
        <v>0</v>
      </c>
      <c r="L10" s="54">
        <v>0</v>
      </c>
      <c r="M10" s="74">
        <v>0</v>
      </c>
      <c r="N10" s="76"/>
    </row>
    <row r="11" customHeight="1" spans="1:14">
      <c r="A11" s="36">
        <v>10</v>
      </c>
      <c r="B11" s="52">
        <v>244.5</v>
      </c>
      <c r="C11" s="53">
        <v>612.5</v>
      </c>
      <c r="D11" s="35">
        <v>90</v>
      </c>
      <c r="E11" s="35" t="s">
        <v>15</v>
      </c>
      <c r="F11" s="54">
        <v>2.6</v>
      </c>
      <c r="G11" s="54">
        <v>38</v>
      </c>
      <c r="H11" s="54">
        <v>90</v>
      </c>
      <c r="I11" s="74">
        <f t="shared" si="0"/>
        <v>0.071136</v>
      </c>
      <c r="J11" s="54">
        <v>0</v>
      </c>
      <c r="K11" s="54">
        <v>0</v>
      </c>
      <c r="L11" s="54">
        <v>0</v>
      </c>
      <c r="M11" s="74">
        <v>0</v>
      </c>
      <c r="N11" s="76"/>
    </row>
    <row r="12" customHeight="1" spans="1:14">
      <c r="A12" s="36">
        <v>11</v>
      </c>
      <c r="B12" s="52">
        <v>244.5</v>
      </c>
      <c r="C12" s="53">
        <v>787.5</v>
      </c>
      <c r="D12" s="35">
        <v>90</v>
      </c>
      <c r="E12" s="35" t="s">
        <v>15</v>
      </c>
      <c r="F12" s="54">
        <v>2.6</v>
      </c>
      <c r="G12" s="54">
        <v>38</v>
      </c>
      <c r="H12" s="54">
        <v>90</v>
      </c>
      <c r="I12" s="74">
        <f t="shared" si="0"/>
        <v>0.071136</v>
      </c>
      <c r="J12" s="54">
        <v>0</v>
      </c>
      <c r="K12" s="54">
        <v>0</v>
      </c>
      <c r="L12" s="54">
        <v>0</v>
      </c>
      <c r="M12" s="74">
        <v>0</v>
      </c>
      <c r="N12" s="76"/>
    </row>
    <row r="13" customHeight="1" spans="1:14">
      <c r="A13" s="36">
        <v>12</v>
      </c>
      <c r="B13" s="52">
        <v>244.5</v>
      </c>
      <c r="C13" s="53">
        <v>962.5</v>
      </c>
      <c r="D13" s="35">
        <v>90</v>
      </c>
      <c r="E13" s="35" t="s">
        <v>16</v>
      </c>
      <c r="F13" s="54">
        <v>2.6</v>
      </c>
      <c r="G13" s="54">
        <v>38</v>
      </c>
      <c r="H13" s="54">
        <v>90</v>
      </c>
      <c r="I13" s="74">
        <f t="shared" si="0"/>
        <v>0.071136</v>
      </c>
      <c r="J13" s="54">
        <v>0</v>
      </c>
      <c r="K13" s="54">
        <v>0</v>
      </c>
      <c r="L13" s="54">
        <v>0</v>
      </c>
      <c r="M13" s="74">
        <v>0</v>
      </c>
      <c r="N13" s="76"/>
    </row>
    <row r="14" customHeight="1" spans="1:14">
      <c r="A14" s="55">
        <v>13</v>
      </c>
      <c r="B14" s="56">
        <v>495</v>
      </c>
      <c r="C14" s="57">
        <v>1589</v>
      </c>
      <c r="D14" s="39">
        <v>0</v>
      </c>
      <c r="E14" s="39" t="s">
        <v>17</v>
      </c>
      <c r="F14" s="58">
        <v>25</v>
      </c>
      <c r="G14" s="58">
        <v>50</v>
      </c>
      <c r="H14" s="58">
        <v>30</v>
      </c>
      <c r="I14" s="77">
        <f t="shared" ref="I14:I22" si="1">F14*G14*H14/0.75*6/1000000</f>
        <v>0.3</v>
      </c>
      <c r="J14" s="58">
        <v>25</v>
      </c>
      <c r="K14" s="58">
        <v>60</v>
      </c>
      <c r="L14" s="58">
        <v>34</v>
      </c>
      <c r="M14" s="77">
        <f t="shared" ref="M14:M22" si="2">J14*K14*L14/0.75*6/1000000</f>
        <v>0.408</v>
      </c>
      <c r="N14" s="75"/>
    </row>
    <row r="15" customHeight="1" spans="1:14">
      <c r="A15" s="55">
        <v>14</v>
      </c>
      <c r="B15" s="56">
        <v>565</v>
      </c>
      <c r="C15" s="57">
        <v>1589</v>
      </c>
      <c r="D15" s="39">
        <v>0</v>
      </c>
      <c r="E15" s="39" t="s">
        <v>18</v>
      </c>
      <c r="F15" s="58">
        <v>25</v>
      </c>
      <c r="G15" s="58">
        <v>50</v>
      </c>
      <c r="H15" s="58">
        <v>30</v>
      </c>
      <c r="I15" s="77">
        <f t="shared" si="1"/>
        <v>0.3</v>
      </c>
      <c r="J15" s="58">
        <v>25</v>
      </c>
      <c r="K15" s="58">
        <v>60</v>
      </c>
      <c r="L15" s="58">
        <v>34</v>
      </c>
      <c r="M15" s="77">
        <f t="shared" si="2"/>
        <v>0.408</v>
      </c>
      <c r="N15" s="76"/>
    </row>
    <row r="16" customHeight="1" spans="1:14">
      <c r="A16" s="55">
        <v>15</v>
      </c>
      <c r="B16" s="56">
        <v>635</v>
      </c>
      <c r="C16" s="57">
        <v>1589</v>
      </c>
      <c r="D16" s="39">
        <v>0</v>
      </c>
      <c r="E16" s="39" t="s">
        <v>18</v>
      </c>
      <c r="F16" s="58">
        <v>25</v>
      </c>
      <c r="G16" s="58">
        <v>50</v>
      </c>
      <c r="H16" s="58">
        <v>30</v>
      </c>
      <c r="I16" s="77">
        <f t="shared" si="1"/>
        <v>0.3</v>
      </c>
      <c r="J16" s="58">
        <v>25</v>
      </c>
      <c r="K16" s="58">
        <v>60</v>
      </c>
      <c r="L16" s="58">
        <v>34</v>
      </c>
      <c r="M16" s="77">
        <f t="shared" si="2"/>
        <v>0.408</v>
      </c>
      <c r="N16" s="76"/>
    </row>
    <row r="17" customHeight="1" spans="1:14">
      <c r="A17" s="55">
        <v>16</v>
      </c>
      <c r="B17" s="56">
        <v>705</v>
      </c>
      <c r="C17" s="57">
        <v>1589</v>
      </c>
      <c r="D17" s="39">
        <v>0</v>
      </c>
      <c r="E17" s="39" t="s">
        <v>18</v>
      </c>
      <c r="F17" s="58">
        <v>25</v>
      </c>
      <c r="G17" s="58">
        <v>50</v>
      </c>
      <c r="H17" s="58">
        <v>30</v>
      </c>
      <c r="I17" s="77">
        <f t="shared" si="1"/>
        <v>0.3</v>
      </c>
      <c r="J17" s="58">
        <v>25</v>
      </c>
      <c r="K17" s="58">
        <v>60</v>
      </c>
      <c r="L17" s="58">
        <v>34</v>
      </c>
      <c r="M17" s="77">
        <f t="shared" si="2"/>
        <v>0.408</v>
      </c>
      <c r="N17" s="76"/>
    </row>
    <row r="18" customHeight="1" spans="1:14">
      <c r="A18" s="55">
        <v>17</v>
      </c>
      <c r="B18" s="56">
        <v>775</v>
      </c>
      <c r="C18" s="57">
        <v>1589</v>
      </c>
      <c r="D18" s="39">
        <v>0</v>
      </c>
      <c r="E18" s="39" t="s">
        <v>18</v>
      </c>
      <c r="F18" s="58">
        <v>25</v>
      </c>
      <c r="G18" s="58">
        <v>50</v>
      </c>
      <c r="H18" s="58">
        <v>30</v>
      </c>
      <c r="I18" s="77">
        <f t="shared" si="1"/>
        <v>0.3</v>
      </c>
      <c r="J18" s="58">
        <v>25</v>
      </c>
      <c r="K18" s="58">
        <v>60</v>
      </c>
      <c r="L18" s="58">
        <v>34</v>
      </c>
      <c r="M18" s="77">
        <f t="shared" si="2"/>
        <v>0.408</v>
      </c>
      <c r="N18" s="76"/>
    </row>
    <row r="19" customHeight="1" spans="1:14">
      <c r="A19" s="55">
        <v>18</v>
      </c>
      <c r="B19" s="56">
        <v>845</v>
      </c>
      <c r="C19" s="57">
        <v>1589</v>
      </c>
      <c r="D19" s="39">
        <v>0</v>
      </c>
      <c r="E19" s="39" t="s">
        <v>18</v>
      </c>
      <c r="F19" s="58">
        <v>25</v>
      </c>
      <c r="G19" s="58">
        <v>50</v>
      </c>
      <c r="H19" s="58">
        <v>30</v>
      </c>
      <c r="I19" s="77">
        <f t="shared" si="1"/>
        <v>0.3</v>
      </c>
      <c r="J19" s="58">
        <v>25</v>
      </c>
      <c r="K19" s="58">
        <v>60</v>
      </c>
      <c r="L19" s="58">
        <v>34</v>
      </c>
      <c r="M19" s="77">
        <f t="shared" si="2"/>
        <v>0.408</v>
      </c>
      <c r="N19" s="76"/>
    </row>
    <row r="20" customHeight="1" spans="1:14">
      <c r="A20" s="55">
        <v>19</v>
      </c>
      <c r="B20" s="56">
        <v>915</v>
      </c>
      <c r="C20" s="57">
        <v>1589</v>
      </c>
      <c r="D20" s="39">
        <v>0</v>
      </c>
      <c r="E20" s="39" t="s">
        <v>18</v>
      </c>
      <c r="F20" s="58">
        <v>25</v>
      </c>
      <c r="G20" s="58">
        <v>50</v>
      </c>
      <c r="H20" s="58">
        <v>30</v>
      </c>
      <c r="I20" s="77">
        <f t="shared" si="1"/>
        <v>0.3</v>
      </c>
      <c r="J20" s="58">
        <v>25</v>
      </c>
      <c r="K20" s="58">
        <v>60</v>
      </c>
      <c r="L20" s="58">
        <v>34</v>
      </c>
      <c r="M20" s="77">
        <f t="shared" si="2"/>
        <v>0.408</v>
      </c>
      <c r="N20" s="76"/>
    </row>
    <row r="21" customHeight="1" spans="1:14">
      <c r="A21" s="55">
        <v>20</v>
      </c>
      <c r="B21" s="56">
        <v>985</v>
      </c>
      <c r="C21" s="57">
        <v>1589</v>
      </c>
      <c r="D21" s="39">
        <v>0</v>
      </c>
      <c r="E21" s="39" t="s">
        <v>18</v>
      </c>
      <c r="F21" s="58">
        <v>25</v>
      </c>
      <c r="G21" s="58">
        <v>50</v>
      </c>
      <c r="H21" s="58">
        <v>30</v>
      </c>
      <c r="I21" s="77">
        <f t="shared" si="1"/>
        <v>0.3</v>
      </c>
      <c r="J21" s="58">
        <v>25</v>
      </c>
      <c r="K21" s="58">
        <v>60</v>
      </c>
      <c r="L21" s="58">
        <v>34</v>
      </c>
      <c r="M21" s="77">
        <f t="shared" si="2"/>
        <v>0.408</v>
      </c>
      <c r="N21" s="76"/>
    </row>
    <row r="22" customHeight="1" spans="1:14">
      <c r="A22" s="55">
        <v>21</v>
      </c>
      <c r="B22" s="56">
        <v>1055</v>
      </c>
      <c r="C22" s="57">
        <v>1589</v>
      </c>
      <c r="D22" s="39">
        <v>0</v>
      </c>
      <c r="E22" s="39" t="s">
        <v>19</v>
      </c>
      <c r="F22" s="58">
        <v>25</v>
      </c>
      <c r="G22" s="58">
        <v>50</v>
      </c>
      <c r="H22" s="58">
        <v>30</v>
      </c>
      <c r="I22" s="77">
        <f t="shared" si="1"/>
        <v>0.3</v>
      </c>
      <c r="J22" s="58">
        <v>25</v>
      </c>
      <c r="K22" s="58">
        <v>60</v>
      </c>
      <c r="L22" s="58">
        <v>34</v>
      </c>
      <c r="M22" s="77">
        <f t="shared" si="2"/>
        <v>0.408</v>
      </c>
      <c r="N22" s="76"/>
    </row>
    <row r="23" customHeight="1" spans="1:15">
      <c r="A23" s="59">
        <v>22</v>
      </c>
      <c r="B23" s="60">
        <f>B24-180*COS(50/180*PI())</f>
        <v>1211.21978970846</v>
      </c>
      <c r="C23" s="61">
        <f>C24+180*SIN(50/180*PI())</f>
        <v>1484.54911347502</v>
      </c>
      <c r="D23" s="62">
        <v>320</v>
      </c>
      <c r="E23" s="62" t="s">
        <v>20</v>
      </c>
      <c r="F23" s="63">
        <v>20</v>
      </c>
      <c r="G23" s="63">
        <v>45</v>
      </c>
      <c r="H23" s="63">
        <v>60</v>
      </c>
      <c r="I23" s="78">
        <f t="shared" ref="I23:I25" si="3">F23*G23*H23/0.75*4/1000000</f>
        <v>0.288</v>
      </c>
      <c r="J23" s="63">
        <v>70</v>
      </c>
      <c r="K23" s="63">
        <v>55</v>
      </c>
      <c r="L23" s="63">
        <v>20</v>
      </c>
      <c r="M23" s="78">
        <f t="shared" ref="M23:M25" si="4">J23*K23*L23/0.75*6/1000000</f>
        <v>0.616</v>
      </c>
      <c r="N23" s="75" t="s">
        <v>21</v>
      </c>
      <c r="O23" s="1">
        <f>0.335/0.288</f>
        <v>1.16319444444444</v>
      </c>
    </row>
    <row r="24" customHeight="1" spans="1:15">
      <c r="A24" s="59">
        <v>23</v>
      </c>
      <c r="B24" s="60">
        <f>1370-(10+33-10)/SIN(50/180*PI())</f>
        <v>1326.92155945203</v>
      </c>
      <c r="C24" s="61">
        <f>1398-(10+33-10)/COS(50/180*PI())</f>
        <v>1346.66111371361</v>
      </c>
      <c r="D24" s="62">
        <v>320</v>
      </c>
      <c r="E24" s="62" t="s">
        <v>22</v>
      </c>
      <c r="F24" s="63">
        <v>20</v>
      </c>
      <c r="G24" s="63">
        <v>45</v>
      </c>
      <c r="H24" s="63">
        <v>60</v>
      </c>
      <c r="I24" s="78">
        <f t="shared" si="3"/>
        <v>0.288</v>
      </c>
      <c r="J24" s="63">
        <v>70</v>
      </c>
      <c r="K24" s="63">
        <v>55</v>
      </c>
      <c r="L24" s="63">
        <v>20</v>
      </c>
      <c r="M24" s="78">
        <f t="shared" si="4"/>
        <v>0.616</v>
      </c>
      <c r="N24" s="76"/>
      <c r="O24" s="1">
        <f>0.726/0.616</f>
        <v>1.17857142857143</v>
      </c>
    </row>
    <row r="25" customHeight="1" spans="1:14">
      <c r="A25" s="59">
        <v>24</v>
      </c>
      <c r="B25" s="64">
        <f>B24+180*COS(50/180*PI())</f>
        <v>1442.62332919561</v>
      </c>
      <c r="C25" s="61">
        <f>C24-180*SIN(50/180*PI())</f>
        <v>1208.77311395219</v>
      </c>
      <c r="D25" s="62">
        <v>320</v>
      </c>
      <c r="E25" s="62" t="s">
        <v>23</v>
      </c>
      <c r="F25" s="63">
        <v>20</v>
      </c>
      <c r="G25" s="63">
        <v>45</v>
      </c>
      <c r="H25" s="63">
        <v>60</v>
      </c>
      <c r="I25" s="78">
        <f t="shared" si="3"/>
        <v>0.288</v>
      </c>
      <c r="J25" s="63">
        <v>70</v>
      </c>
      <c r="K25" s="63">
        <v>55</v>
      </c>
      <c r="L25" s="63">
        <v>20</v>
      </c>
      <c r="M25" s="78">
        <f t="shared" si="4"/>
        <v>0.616</v>
      </c>
      <c r="N25" s="76"/>
    </row>
    <row r="26" customHeight="1" spans="1:14">
      <c r="A26" s="65">
        <v>25</v>
      </c>
      <c r="B26" s="66">
        <f>1655-10-23</f>
        <v>1622</v>
      </c>
      <c r="C26" s="67">
        <v>962.5</v>
      </c>
      <c r="D26" s="42">
        <v>270</v>
      </c>
      <c r="E26" s="42" t="s">
        <v>24</v>
      </c>
      <c r="F26" s="68">
        <v>20</v>
      </c>
      <c r="G26" s="68">
        <v>45</v>
      </c>
      <c r="H26" s="68">
        <v>60</v>
      </c>
      <c r="I26" s="79">
        <f t="shared" ref="I26:I37" si="5">I23</f>
        <v>0.288</v>
      </c>
      <c r="J26" s="68">
        <v>70</v>
      </c>
      <c r="K26" s="68">
        <v>55</v>
      </c>
      <c r="L26" s="68">
        <v>20</v>
      </c>
      <c r="M26" s="79">
        <f t="shared" ref="M26:M37" si="6">M23</f>
        <v>0.616</v>
      </c>
      <c r="N26" s="76" t="s">
        <v>25</v>
      </c>
    </row>
    <row r="27" customHeight="1" spans="1:14">
      <c r="A27" s="65">
        <v>26</v>
      </c>
      <c r="B27" s="66">
        <v>1622</v>
      </c>
      <c r="C27" s="67">
        <v>787.5</v>
      </c>
      <c r="D27" s="42">
        <v>270</v>
      </c>
      <c r="E27" s="42" t="s">
        <v>26</v>
      </c>
      <c r="F27" s="68">
        <v>20</v>
      </c>
      <c r="G27" s="68">
        <v>45</v>
      </c>
      <c r="H27" s="68">
        <v>60</v>
      </c>
      <c r="I27" s="79">
        <f t="shared" si="5"/>
        <v>0.288</v>
      </c>
      <c r="J27" s="68">
        <v>70</v>
      </c>
      <c r="K27" s="68">
        <v>55</v>
      </c>
      <c r="L27" s="68">
        <v>20</v>
      </c>
      <c r="M27" s="79">
        <f t="shared" si="6"/>
        <v>0.616</v>
      </c>
      <c r="N27" s="76"/>
    </row>
    <row r="28" customHeight="1" spans="1:14">
      <c r="A28" s="65">
        <v>27</v>
      </c>
      <c r="B28" s="66">
        <f t="shared" ref="B28" si="7">1655-10-23</f>
        <v>1622</v>
      </c>
      <c r="C28" s="67">
        <v>612.5</v>
      </c>
      <c r="D28" s="42">
        <v>270</v>
      </c>
      <c r="E28" s="42" t="s">
        <v>26</v>
      </c>
      <c r="F28" s="68">
        <v>20</v>
      </c>
      <c r="G28" s="68">
        <v>45</v>
      </c>
      <c r="H28" s="68">
        <v>60</v>
      </c>
      <c r="I28" s="79">
        <f t="shared" si="5"/>
        <v>0.288</v>
      </c>
      <c r="J28" s="68">
        <v>70</v>
      </c>
      <c r="K28" s="68">
        <v>55</v>
      </c>
      <c r="L28" s="68">
        <v>20</v>
      </c>
      <c r="M28" s="79">
        <f t="shared" si="6"/>
        <v>0.616</v>
      </c>
      <c r="N28" s="76"/>
    </row>
    <row r="29" customHeight="1" spans="1:14">
      <c r="A29" s="65">
        <v>28</v>
      </c>
      <c r="B29" s="66">
        <v>1623</v>
      </c>
      <c r="C29" s="67">
        <v>437.5</v>
      </c>
      <c r="D29" s="42">
        <v>270</v>
      </c>
      <c r="E29" s="42" t="s">
        <v>26</v>
      </c>
      <c r="F29" s="68">
        <v>20</v>
      </c>
      <c r="G29" s="68">
        <v>45</v>
      </c>
      <c r="H29" s="68">
        <v>60</v>
      </c>
      <c r="I29" s="79">
        <f t="shared" si="5"/>
        <v>0.288</v>
      </c>
      <c r="J29" s="68">
        <v>70</v>
      </c>
      <c r="K29" s="68">
        <v>55</v>
      </c>
      <c r="L29" s="68">
        <v>20</v>
      </c>
      <c r="M29" s="79">
        <f t="shared" si="6"/>
        <v>0.616</v>
      </c>
      <c r="N29" s="76"/>
    </row>
    <row r="30" customHeight="1" spans="1:14">
      <c r="A30" s="65">
        <v>29</v>
      </c>
      <c r="B30" s="66">
        <f t="shared" ref="B30" si="8">1655-10-23</f>
        <v>1622</v>
      </c>
      <c r="C30" s="67">
        <v>262.5</v>
      </c>
      <c r="D30" s="42">
        <v>270</v>
      </c>
      <c r="E30" s="42" t="s">
        <v>26</v>
      </c>
      <c r="F30" s="68">
        <v>20</v>
      </c>
      <c r="G30" s="68">
        <v>45</v>
      </c>
      <c r="H30" s="68">
        <v>60</v>
      </c>
      <c r="I30" s="79">
        <f t="shared" si="5"/>
        <v>0.288</v>
      </c>
      <c r="J30" s="68">
        <v>70</v>
      </c>
      <c r="K30" s="68">
        <v>55</v>
      </c>
      <c r="L30" s="68">
        <v>20</v>
      </c>
      <c r="M30" s="79">
        <f t="shared" si="6"/>
        <v>0.616</v>
      </c>
      <c r="N30" s="76"/>
    </row>
    <row r="31" customHeight="1" spans="1:14">
      <c r="A31" s="65">
        <v>30</v>
      </c>
      <c r="B31" s="66">
        <v>1624</v>
      </c>
      <c r="C31" s="67">
        <v>87.5</v>
      </c>
      <c r="D31" s="42">
        <v>270</v>
      </c>
      <c r="E31" s="42" t="s">
        <v>26</v>
      </c>
      <c r="F31" s="68">
        <v>20</v>
      </c>
      <c r="G31" s="68">
        <v>45</v>
      </c>
      <c r="H31" s="68">
        <v>60</v>
      </c>
      <c r="I31" s="79">
        <f t="shared" si="5"/>
        <v>0.288</v>
      </c>
      <c r="J31" s="68">
        <v>70</v>
      </c>
      <c r="K31" s="68">
        <v>55</v>
      </c>
      <c r="L31" s="68">
        <v>20</v>
      </c>
      <c r="M31" s="79">
        <f t="shared" si="6"/>
        <v>0.616</v>
      </c>
      <c r="N31" s="76"/>
    </row>
    <row r="32" customHeight="1" spans="1:14">
      <c r="A32" s="65">
        <v>31</v>
      </c>
      <c r="B32" s="66">
        <f t="shared" ref="B32" si="9">1655-10-23</f>
        <v>1622</v>
      </c>
      <c r="C32" s="67">
        <v>-87.5</v>
      </c>
      <c r="D32" s="42">
        <v>270</v>
      </c>
      <c r="E32" s="42" t="s">
        <v>26</v>
      </c>
      <c r="F32" s="68">
        <v>20</v>
      </c>
      <c r="G32" s="68">
        <v>45</v>
      </c>
      <c r="H32" s="68">
        <v>60</v>
      </c>
      <c r="I32" s="79">
        <f t="shared" si="5"/>
        <v>0.288</v>
      </c>
      <c r="J32" s="68">
        <v>70</v>
      </c>
      <c r="K32" s="68">
        <v>55</v>
      </c>
      <c r="L32" s="68">
        <v>20</v>
      </c>
      <c r="M32" s="79">
        <f t="shared" si="6"/>
        <v>0.616</v>
      </c>
      <c r="N32" s="76"/>
    </row>
    <row r="33" customHeight="1" spans="1:14">
      <c r="A33" s="65">
        <v>32</v>
      </c>
      <c r="B33" s="66">
        <v>1625</v>
      </c>
      <c r="C33" s="67">
        <v>-262.5</v>
      </c>
      <c r="D33" s="42">
        <v>270</v>
      </c>
      <c r="E33" s="42" t="s">
        <v>26</v>
      </c>
      <c r="F33" s="68">
        <v>20</v>
      </c>
      <c r="G33" s="68">
        <v>45</v>
      </c>
      <c r="H33" s="68">
        <v>60</v>
      </c>
      <c r="I33" s="79">
        <f t="shared" si="5"/>
        <v>0.288</v>
      </c>
      <c r="J33" s="68">
        <v>70</v>
      </c>
      <c r="K33" s="68">
        <v>55</v>
      </c>
      <c r="L33" s="68">
        <v>20</v>
      </c>
      <c r="M33" s="79">
        <f t="shared" si="6"/>
        <v>0.616</v>
      </c>
      <c r="N33" s="76"/>
    </row>
    <row r="34" customHeight="1" spans="1:14">
      <c r="A34" s="65">
        <v>33</v>
      </c>
      <c r="B34" s="66">
        <f t="shared" ref="B34" si="10">1655-10-23</f>
        <v>1622</v>
      </c>
      <c r="C34" s="67">
        <v>-437.5</v>
      </c>
      <c r="D34" s="42">
        <v>270</v>
      </c>
      <c r="E34" s="42" t="s">
        <v>26</v>
      </c>
      <c r="F34" s="68">
        <v>20</v>
      </c>
      <c r="G34" s="68">
        <v>45</v>
      </c>
      <c r="H34" s="68">
        <v>60</v>
      </c>
      <c r="I34" s="79">
        <f t="shared" si="5"/>
        <v>0.288</v>
      </c>
      <c r="J34" s="68">
        <v>70</v>
      </c>
      <c r="K34" s="68">
        <v>55</v>
      </c>
      <c r="L34" s="68">
        <v>20</v>
      </c>
      <c r="M34" s="79">
        <f t="shared" si="6"/>
        <v>0.616</v>
      </c>
      <c r="N34" s="76"/>
    </row>
    <row r="35" customHeight="1" spans="1:14">
      <c r="A35" s="65">
        <v>34</v>
      </c>
      <c r="B35" s="66">
        <v>1626</v>
      </c>
      <c r="C35" s="67">
        <v>-612.5</v>
      </c>
      <c r="D35" s="42">
        <v>270</v>
      </c>
      <c r="E35" s="42" t="s">
        <v>26</v>
      </c>
      <c r="F35" s="68">
        <v>20</v>
      </c>
      <c r="G35" s="68">
        <v>45</v>
      </c>
      <c r="H35" s="68">
        <v>60</v>
      </c>
      <c r="I35" s="79">
        <f t="shared" si="5"/>
        <v>0.288</v>
      </c>
      <c r="J35" s="68">
        <v>70</v>
      </c>
      <c r="K35" s="68">
        <v>55</v>
      </c>
      <c r="L35" s="68">
        <v>20</v>
      </c>
      <c r="M35" s="79">
        <f t="shared" si="6"/>
        <v>0.616</v>
      </c>
      <c r="N35" s="76"/>
    </row>
    <row r="36" customHeight="1" spans="1:14">
      <c r="A36" s="65">
        <v>35</v>
      </c>
      <c r="B36" s="66">
        <f t="shared" ref="B36" si="11">1655-10-23</f>
        <v>1622</v>
      </c>
      <c r="C36" s="67">
        <v>-787.5</v>
      </c>
      <c r="D36" s="42">
        <v>270</v>
      </c>
      <c r="E36" s="42" t="s">
        <v>26</v>
      </c>
      <c r="F36" s="68">
        <v>20</v>
      </c>
      <c r="G36" s="68">
        <v>45</v>
      </c>
      <c r="H36" s="68">
        <v>60</v>
      </c>
      <c r="I36" s="79">
        <f t="shared" si="5"/>
        <v>0.288</v>
      </c>
      <c r="J36" s="68">
        <v>70</v>
      </c>
      <c r="K36" s="68">
        <v>55</v>
      </c>
      <c r="L36" s="68">
        <v>20</v>
      </c>
      <c r="M36" s="79">
        <f t="shared" si="6"/>
        <v>0.616</v>
      </c>
      <c r="N36" s="76"/>
    </row>
    <row r="37" customHeight="1" spans="1:14">
      <c r="A37" s="65">
        <v>36</v>
      </c>
      <c r="B37" s="66">
        <v>1627</v>
      </c>
      <c r="C37" s="67">
        <v>-962.5</v>
      </c>
      <c r="D37" s="42">
        <v>270</v>
      </c>
      <c r="E37" s="42" t="s">
        <v>27</v>
      </c>
      <c r="F37" s="68">
        <v>20</v>
      </c>
      <c r="G37" s="68">
        <v>45</v>
      </c>
      <c r="H37" s="68">
        <v>60</v>
      </c>
      <c r="I37" s="79">
        <f t="shared" si="5"/>
        <v>0.288</v>
      </c>
      <c r="J37" s="68">
        <v>70</v>
      </c>
      <c r="K37" s="68">
        <v>55</v>
      </c>
      <c r="L37" s="68">
        <v>20</v>
      </c>
      <c r="M37" s="79">
        <f t="shared" si="6"/>
        <v>0.616</v>
      </c>
      <c r="N37" s="76"/>
    </row>
    <row r="38" customHeight="1" spans="1:14">
      <c r="A38" s="69">
        <v>37</v>
      </c>
      <c r="B38" s="60">
        <f>B39-180*COS(50/180*PI())</f>
        <v>1211.21978970846</v>
      </c>
      <c r="C38" s="61">
        <f>-C23</f>
        <v>-1484.54911347502</v>
      </c>
      <c r="D38" s="62">
        <v>220</v>
      </c>
      <c r="E38" s="62" t="s">
        <v>20</v>
      </c>
      <c r="F38" s="63">
        <v>20</v>
      </c>
      <c r="G38" s="63">
        <v>45</v>
      </c>
      <c r="H38" s="63">
        <v>60</v>
      </c>
      <c r="I38" s="78">
        <f t="shared" ref="I38:I40" si="12">F38*G38*H38/0.75*4/1000000</f>
        <v>0.288</v>
      </c>
      <c r="J38" s="63">
        <v>70</v>
      </c>
      <c r="K38" s="63">
        <v>55</v>
      </c>
      <c r="L38" s="63">
        <v>20</v>
      </c>
      <c r="M38" s="78">
        <f t="shared" ref="M38:M40" si="13">J38*K38*L38/0.75*6/1000000</f>
        <v>0.616</v>
      </c>
      <c r="N38" s="76"/>
    </row>
    <row r="39" customHeight="1" spans="1:14">
      <c r="A39" s="69">
        <v>38</v>
      </c>
      <c r="B39" s="60">
        <f>1370-(10+33-10)/SIN(50/180*PI())</f>
        <v>1326.92155945203</v>
      </c>
      <c r="C39" s="61">
        <f>-C24</f>
        <v>-1346.66111371361</v>
      </c>
      <c r="D39" s="62">
        <v>220</v>
      </c>
      <c r="E39" s="62" t="s">
        <v>22</v>
      </c>
      <c r="F39" s="63">
        <v>20</v>
      </c>
      <c r="G39" s="63">
        <v>45</v>
      </c>
      <c r="H39" s="63">
        <v>60</v>
      </c>
      <c r="I39" s="78">
        <f t="shared" si="12"/>
        <v>0.288</v>
      </c>
      <c r="J39" s="63">
        <v>70</v>
      </c>
      <c r="K39" s="63">
        <v>55</v>
      </c>
      <c r="L39" s="63">
        <v>20</v>
      </c>
      <c r="M39" s="78">
        <f t="shared" si="13"/>
        <v>0.616</v>
      </c>
      <c r="N39" s="76"/>
    </row>
    <row r="40" customHeight="1" spans="1:14">
      <c r="A40" s="69">
        <v>39</v>
      </c>
      <c r="B40" s="64">
        <f>B39+180*COS(50/180*PI())</f>
        <v>1442.62332919561</v>
      </c>
      <c r="C40" s="61">
        <f>-C25</f>
        <v>-1208.77311395219</v>
      </c>
      <c r="D40" s="62">
        <v>220</v>
      </c>
      <c r="E40" s="62" t="s">
        <v>23</v>
      </c>
      <c r="F40" s="63">
        <v>20</v>
      </c>
      <c r="G40" s="63">
        <v>45</v>
      </c>
      <c r="H40" s="63">
        <v>60</v>
      </c>
      <c r="I40" s="78">
        <f t="shared" si="12"/>
        <v>0.288</v>
      </c>
      <c r="J40" s="63">
        <v>70</v>
      </c>
      <c r="K40" s="63">
        <v>55</v>
      </c>
      <c r="L40" s="63">
        <v>20</v>
      </c>
      <c r="M40" s="78">
        <f t="shared" si="13"/>
        <v>0.616</v>
      </c>
      <c r="N40" s="76"/>
    </row>
    <row r="41" customHeight="1" spans="1:14">
      <c r="A41" s="70">
        <v>40</v>
      </c>
      <c r="B41" s="71">
        <v>1055</v>
      </c>
      <c r="C41" s="72">
        <v>-1589</v>
      </c>
      <c r="D41" s="44">
        <v>180</v>
      </c>
      <c r="E41" s="44" t="s">
        <v>28</v>
      </c>
      <c r="F41" s="58">
        <v>25</v>
      </c>
      <c r="G41" s="58">
        <v>50</v>
      </c>
      <c r="H41" s="58">
        <v>30</v>
      </c>
      <c r="I41" s="77">
        <f t="shared" ref="I41:I49" si="14">F41*G41*H41/0.75*6/1000000</f>
        <v>0.3</v>
      </c>
      <c r="J41" s="58">
        <v>25</v>
      </c>
      <c r="K41" s="58">
        <v>60</v>
      </c>
      <c r="L41" s="58">
        <v>34</v>
      </c>
      <c r="M41" s="77">
        <f t="shared" ref="M41:M49" si="15">J41*K41*L41/0.75*6/1000000</f>
        <v>0.408</v>
      </c>
      <c r="N41" s="76"/>
    </row>
    <row r="42" customHeight="1" spans="1:14">
      <c r="A42" s="70">
        <v>41</v>
      </c>
      <c r="B42" s="71">
        <v>985</v>
      </c>
      <c r="C42" s="72">
        <v>-1589</v>
      </c>
      <c r="D42" s="44">
        <v>180</v>
      </c>
      <c r="E42" s="44" t="s">
        <v>29</v>
      </c>
      <c r="F42" s="58">
        <v>25</v>
      </c>
      <c r="G42" s="58">
        <v>50</v>
      </c>
      <c r="H42" s="58">
        <v>30</v>
      </c>
      <c r="I42" s="77">
        <f t="shared" si="14"/>
        <v>0.3</v>
      </c>
      <c r="J42" s="58">
        <v>25</v>
      </c>
      <c r="K42" s="58">
        <v>60</v>
      </c>
      <c r="L42" s="58">
        <v>34</v>
      </c>
      <c r="M42" s="77">
        <f t="shared" si="15"/>
        <v>0.408</v>
      </c>
      <c r="N42" s="76"/>
    </row>
    <row r="43" customHeight="1" spans="1:14">
      <c r="A43" s="70">
        <v>42</v>
      </c>
      <c r="B43" s="71">
        <v>915</v>
      </c>
      <c r="C43" s="72">
        <v>-1589</v>
      </c>
      <c r="D43" s="44">
        <v>180</v>
      </c>
      <c r="E43" s="44" t="s">
        <v>29</v>
      </c>
      <c r="F43" s="58">
        <v>25</v>
      </c>
      <c r="G43" s="58">
        <v>50</v>
      </c>
      <c r="H43" s="58">
        <v>30</v>
      </c>
      <c r="I43" s="77">
        <f t="shared" si="14"/>
        <v>0.3</v>
      </c>
      <c r="J43" s="58">
        <v>25</v>
      </c>
      <c r="K43" s="58">
        <v>60</v>
      </c>
      <c r="L43" s="58">
        <v>34</v>
      </c>
      <c r="M43" s="77">
        <f t="shared" si="15"/>
        <v>0.408</v>
      </c>
      <c r="N43" s="76"/>
    </row>
    <row r="44" customHeight="1" spans="1:14">
      <c r="A44" s="70">
        <v>43</v>
      </c>
      <c r="B44" s="71">
        <v>845</v>
      </c>
      <c r="C44" s="72">
        <v>-1589</v>
      </c>
      <c r="D44" s="44">
        <v>180</v>
      </c>
      <c r="E44" s="44" t="s">
        <v>29</v>
      </c>
      <c r="F44" s="58">
        <v>25</v>
      </c>
      <c r="G44" s="58">
        <v>50</v>
      </c>
      <c r="H44" s="58">
        <v>30</v>
      </c>
      <c r="I44" s="77">
        <f t="shared" si="14"/>
        <v>0.3</v>
      </c>
      <c r="J44" s="58">
        <v>25</v>
      </c>
      <c r="K44" s="58">
        <v>60</v>
      </c>
      <c r="L44" s="58">
        <v>34</v>
      </c>
      <c r="M44" s="77">
        <f t="shared" si="15"/>
        <v>0.408</v>
      </c>
      <c r="N44" s="76"/>
    </row>
    <row r="45" customHeight="1" spans="1:14">
      <c r="A45" s="70">
        <v>44</v>
      </c>
      <c r="B45" s="71">
        <v>775</v>
      </c>
      <c r="C45" s="72">
        <v>-1589</v>
      </c>
      <c r="D45" s="44">
        <v>180</v>
      </c>
      <c r="E45" s="44" t="s">
        <v>29</v>
      </c>
      <c r="F45" s="58">
        <v>25</v>
      </c>
      <c r="G45" s="58">
        <v>50</v>
      </c>
      <c r="H45" s="58">
        <v>30</v>
      </c>
      <c r="I45" s="77">
        <f t="shared" si="14"/>
        <v>0.3</v>
      </c>
      <c r="J45" s="58">
        <v>25</v>
      </c>
      <c r="K45" s="58">
        <v>60</v>
      </c>
      <c r="L45" s="58">
        <v>34</v>
      </c>
      <c r="M45" s="77">
        <f t="shared" si="15"/>
        <v>0.408</v>
      </c>
      <c r="N45" s="76"/>
    </row>
    <row r="46" customHeight="1" spans="1:14">
      <c r="A46" s="70">
        <v>45</v>
      </c>
      <c r="B46" s="71">
        <v>705</v>
      </c>
      <c r="C46" s="72">
        <v>-1589</v>
      </c>
      <c r="D46" s="44">
        <v>180</v>
      </c>
      <c r="E46" s="44" t="s">
        <v>29</v>
      </c>
      <c r="F46" s="58">
        <v>25</v>
      </c>
      <c r="G46" s="58">
        <v>50</v>
      </c>
      <c r="H46" s="58">
        <v>30</v>
      </c>
      <c r="I46" s="77">
        <f t="shared" si="14"/>
        <v>0.3</v>
      </c>
      <c r="J46" s="58">
        <v>25</v>
      </c>
      <c r="K46" s="58">
        <v>60</v>
      </c>
      <c r="L46" s="58">
        <v>34</v>
      </c>
      <c r="M46" s="77">
        <f t="shared" si="15"/>
        <v>0.408</v>
      </c>
      <c r="N46" s="76"/>
    </row>
    <row r="47" customHeight="1" spans="1:14">
      <c r="A47" s="70">
        <v>46</v>
      </c>
      <c r="B47" s="71">
        <v>635</v>
      </c>
      <c r="C47" s="72">
        <v>-1589</v>
      </c>
      <c r="D47" s="44">
        <v>180</v>
      </c>
      <c r="E47" s="44" t="s">
        <v>29</v>
      </c>
      <c r="F47" s="58">
        <v>25</v>
      </c>
      <c r="G47" s="58">
        <v>50</v>
      </c>
      <c r="H47" s="58">
        <v>30</v>
      </c>
      <c r="I47" s="77">
        <f t="shared" si="14"/>
        <v>0.3</v>
      </c>
      <c r="J47" s="58">
        <v>25</v>
      </c>
      <c r="K47" s="58">
        <v>60</v>
      </c>
      <c r="L47" s="58">
        <v>34</v>
      </c>
      <c r="M47" s="77">
        <f t="shared" si="15"/>
        <v>0.408</v>
      </c>
      <c r="N47" s="76"/>
    </row>
    <row r="48" customHeight="1" spans="1:14">
      <c r="A48" s="70">
        <v>47</v>
      </c>
      <c r="B48" s="71">
        <v>565</v>
      </c>
      <c r="C48" s="72">
        <v>-1589</v>
      </c>
      <c r="D48" s="44">
        <v>180</v>
      </c>
      <c r="E48" s="44" t="s">
        <v>29</v>
      </c>
      <c r="F48" s="58">
        <v>25</v>
      </c>
      <c r="G48" s="58">
        <v>50</v>
      </c>
      <c r="H48" s="58">
        <v>30</v>
      </c>
      <c r="I48" s="77">
        <f t="shared" si="14"/>
        <v>0.3</v>
      </c>
      <c r="J48" s="58">
        <v>25</v>
      </c>
      <c r="K48" s="58">
        <v>60</v>
      </c>
      <c r="L48" s="58">
        <v>34</v>
      </c>
      <c r="M48" s="77">
        <f t="shared" si="15"/>
        <v>0.408</v>
      </c>
      <c r="N48" s="76"/>
    </row>
    <row r="49" customHeight="1" spans="1:14">
      <c r="A49" s="70">
        <v>48</v>
      </c>
      <c r="B49" s="71">
        <v>495</v>
      </c>
      <c r="C49" s="72">
        <v>-1589</v>
      </c>
      <c r="D49" s="44">
        <v>180</v>
      </c>
      <c r="E49" s="44" t="s">
        <v>28</v>
      </c>
      <c r="F49" s="58">
        <v>25</v>
      </c>
      <c r="G49" s="58">
        <v>50</v>
      </c>
      <c r="H49" s="58">
        <v>30</v>
      </c>
      <c r="I49" s="77">
        <f t="shared" si="14"/>
        <v>0.3</v>
      </c>
      <c r="J49" s="58">
        <v>25</v>
      </c>
      <c r="K49" s="58">
        <v>60</v>
      </c>
      <c r="L49" s="58">
        <v>34</v>
      </c>
      <c r="M49" s="77">
        <f t="shared" si="15"/>
        <v>0.408</v>
      </c>
      <c r="N49" s="76"/>
    </row>
  </sheetData>
  <mergeCells count="6">
    <mergeCell ref="N2:N13"/>
    <mergeCell ref="N14:N22"/>
    <mergeCell ref="N23:N25"/>
    <mergeCell ref="N26:N37"/>
    <mergeCell ref="N38:N40"/>
    <mergeCell ref="N41:N49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workbookViewId="0">
      <selection activeCell="C2" sqref="C2"/>
    </sheetView>
  </sheetViews>
  <sheetFormatPr defaultColWidth="9" defaultRowHeight="24.95" customHeight="1" outlineLevelCol="5"/>
  <cols>
    <col min="1" max="1" width="15.875" style="34" customWidth="1"/>
    <col min="2" max="2" width="14.25" customWidth="1"/>
    <col min="3" max="3" width="12.5" customWidth="1"/>
    <col min="4" max="4" width="35" customWidth="1"/>
    <col min="5" max="5" width="14.5" customWidth="1"/>
  </cols>
  <sheetData>
    <row r="1" customHeight="1" spans="1:4">
      <c r="A1" s="35" t="s">
        <v>30</v>
      </c>
      <c r="B1" s="35" t="s">
        <v>31</v>
      </c>
      <c r="C1" s="35" t="s">
        <v>32</v>
      </c>
      <c r="D1" s="35"/>
    </row>
    <row r="2" customHeight="1" spans="1:4">
      <c r="A2" s="36" t="s">
        <v>33</v>
      </c>
      <c r="B2" s="37">
        <v>354.5</v>
      </c>
      <c r="C2" s="35">
        <v>-1576.5</v>
      </c>
      <c r="D2" s="35" t="s">
        <v>34</v>
      </c>
    </row>
    <row r="3" customHeight="1" spans="1:4">
      <c r="A3" s="36" t="s">
        <v>35</v>
      </c>
      <c r="B3" s="37">
        <v>354.5</v>
      </c>
      <c r="C3" s="35">
        <v>-1401.5</v>
      </c>
      <c r="D3" s="35" t="s">
        <v>36</v>
      </c>
    </row>
    <row r="4" customHeight="1" spans="1:4">
      <c r="A4" s="36" t="s">
        <v>37</v>
      </c>
      <c r="B4" s="37">
        <v>354.5</v>
      </c>
      <c r="C4" s="35">
        <v>-1226.5</v>
      </c>
      <c r="D4" s="35" t="s">
        <v>36</v>
      </c>
    </row>
    <row r="5" customHeight="1" spans="1:4">
      <c r="A5" s="36" t="s">
        <v>38</v>
      </c>
      <c r="B5" s="37">
        <v>252.5</v>
      </c>
      <c r="C5" s="37">
        <v>-1050</v>
      </c>
      <c r="D5" s="35" t="s">
        <v>39</v>
      </c>
    </row>
    <row r="6" customHeight="1" spans="1:4">
      <c r="A6" s="36" t="s">
        <v>40</v>
      </c>
      <c r="B6" s="37">
        <v>252.5</v>
      </c>
      <c r="C6" s="37">
        <v>-875</v>
      </c>
      <c r="D6" s="35" t="s">
        <v>41</v>
      </c>
    </row>
    <row r="7" customHeight="1" spans="1:4">
      <c r="A7" s="36" t="s">
        <v>42</v>
      </c>
      <c r="B7" s="37">
        <v>252.5</v>
      </c>
      <c r="C7" s="37">
        <v>-700</v>
      </c>
      <c r="D7" s="35" t="s">
        <v>43</v>
      </c>
    </row>
    <row r="8" customHeight="1" spans="1:4">
      <c r="A8" s="36" t="s">
        <v>44</v>
      </c>
      <c r="B8" s="37">
        <v>252.5</v>
      </c>
      <c r="C8" s="37">
        <v>-525</v>
      </c>
      <c r="D8" s="35" t="s">
        <v>45</v>
      </c>
    </row>
    <row r="9" customHeight="1" spans="1:4">
      <c r="A9" s="36" t="s">
        <v>46</v>
      </c>
      <c r="B9" s="37">
        <v>252.5</v>
      </c>
      <c r="C9" s="37">
        <v>-350</v>
      </c>
      <c r="D9" s="35" t="s">
        <v>47</v>
      </c>
    </row>
    <row r="10" customHeight="1" spans="1:4">
      <c r="A10" s="36" t="s">
        <v>48</v>
      </c>
      <c r="B10" s="37">
        <v>252.5</v>
      </c>
      <c r="C10" s="37">
        <v>-175</v>
      </c>
      <c r="D10" s="35" t="s">
        <v>49</v>
      </c>
    </row>
    <row r="11" customHeight="1" spans="1:4">
      <c r="A11" s="36" t="s">
        <v>50</v>
      </c>
      <c r="B11" s="37">
        <v>252.5</v>
      </c>
      <c r="C11" s="37">
        <v>0</v>
      </c>
      <c r="D11" s="35" t="s">
        <v>51</v>
      </c>
    </row>
    <row r="12" customHeight="1" spans="1:4">
      <c r="A12" s="36" t="s">
        <v>52</v>
      </c>
      <c r="B12" s="37">
        <v>252.5</v>
      </c>
      <c r="C12" s="37">
        <v>175</v>
      </c>
      <c r="D12" s="35" t="s">
        <v>53</v>
      </c>
    </row>
    <row r="13" customHeight="1" spans="1:4">
      <c r="A13" s="36" t="s">
        <v>54</v>
      </c>
      <c r="B13" s="37">
        <v>252.5</v>
      </c>
      <c r="C13" s="37">
        <v>350</v>
      </c>
      <c r="D13" s="35" t="s">
        <v>55</v>
      </c>
    </row>
    <row r="14" customHeight="1" spans="1:4">
      <c r="A14" s="36" t="s">
        <v>56</v>
      </c>
      <c r="B14" s="37">
        <v>252.5</v>
      </c>
      <c r="C14" s="37">
        <v>525</v>
      </c>
      <c r="D14" s="35" t="s">
        <v>57</v>
      </c>
    </row>
    <row r="15" customHeight="1" spans="1:4">
      <c r="A15" s="36" t="s">
        <v>58</v>
      </c>
      <c r="B15" s="37">
        <v>252.5</v>
      </c>
      <c r="C15" s="37">
        <v>700</v>
      </c>
      <c r="D15" s="35" t="s">
        <v>59</v>
      </c>
    </row>
    <row r="16" customHeight="1" spans="1:4">
      <c r="A16" s="36" t="s">
        <v>60</v>
      </c>
      <c r="B16" s="37">
        <v>252.5</v>
      </c>
      <c r="C16" s="37">
        <v>875</v>
      </c>
      <c r="D16" s="35" t="s">
        <v>61</v>
      </c>
    </row>
    <row r="17" customHeight="1" spans="1:4">
      <c r="A17" s="36" t="s">
        <v>62</v>
      </c>
      <c r="B17" s="37">
        <v>252.5</v>
      </c>
      <c r="C17" s="37">
        <v>1050</v>
      </c>
      <c r="D17" s="35" t="s">
        <v>63</v>
      </c>
    </row>
    <row r="18" customHeight="1" spans="1:4">
      <c r="A18" s="36" t="s">
        <v>64</v>
      </c>
      <c r="B18" s="37">
        <v>354.5</v>
      </c>
      <c r="C18" s="37">
        <v>1226.5</v>
      </c>
      <c r="D18" s="35" t="s">
        <v>65</v>
      </c>
    </row>
    <row r="19" customHeight="1" spans="1:4">
      <c r="A19" s="36" t="s">
        <v>66</v>
      </c>
      <c r="B19" s="37">
        <v>354.5</v>
      </c>
      <c r="C19" s="35">
        <v>1401.5</v>
      </c>
      <c r="D19" s="35" t="s">
        <v>65</v>
      </c>
    </row>
    <row r="20" customHeight="1" spans="1:4">
      <c r="A20" s="36" t="s">
        <v>67</v>
      </c>
      <c r="B20" s="37">
        <v>354.5</v>
      </c>
      <c r="C20" s="35">
        <v>1576.5</v>
      </c>
      <c r="D20" s="35" t="s">
        <v>68</v>
      </c>
    </row>
    <row r="21" customHeight="1" spans="1:4">
      <c r="A21" s="36" t="s">
        <v>69</v>
      </c>
      <c r="B21" s="38">
        <v>460</v>
      </c>
      <c r="C21" s="38">
        <f>1645-2</f>
        <v>1643</v>
      </c>
      <c r="D21" s="39" t="s">
        <v>70</v>
      </c>
    </row>
    <row r="22" customHeight="1" spans="1:4">
      <c r="A22" s="36" t="s">
        <v>71</v>
      </c>
      <c r="B22" s="38">
        <v>505</v>
      </c>
      <c r="C22" s="38">
        <f t="shared" ref="C22:C29" si="0">1645-2</f>
        <v>1643</v>
      </c>
      <c r="D22" s="39" t="s">
        <v>72</v>
      </c>
    </row>
    <row r="23" customHeight="1" spans="1:4">
      <c r="A23" s="36" t="s">
        <v>73</v>
      </c>
      <c r="B23" s="38">
        <v>550</v>
      </c>
      <c r="C23" s="38">
        <f t="shared" si="0"/>
        <v>1643</v>
      </c>
      <c r="D23" s="39" t="s">
        <v>72</v>
      </c>
    </row>
    <row r="24" customHeight="1" spans="1:4">
      <c r="A24" s="36" t="s">
        <v>74</v>
      </c>
      <c r="B24" s="38">
        <v>595</v>
      </c>
      <c r="C24" s="38">
        <f t="shared" si="0"/>
        <v>1643</v>
      </c>
      <c r="D24" s="39" t="s">
        <v>72</v>
      </c>
    </row>
    <row r="25" customHeight="1" spans="1:4">
      <c r="A25" s="36" t="s">
        <v>75</v>
      </c>
      <c r="B25" s="38">
        <v>640</v>
      </c>
      <c r="C25" s="38">
        <f t="shared" si="0"/>
        <v>1643</v>
      </c>
      <c r="D25" s="39" t="s">
        <v>72</v>
      </c>
    </row>
    <row r="26" customHeight="1" spans="1:4">
      <c r="A26" s="36" t="s">
        <v>76</v>
      </c>
      <c r="B26" s="38">
        <v>910</v>
      </c>
      <c r="C26" s="38">
        <f t="shared" si="0"/>
        <v>1643</v>
      </c>
      <c r="D26" s="39" t="s">
        <v>72</v>
      </c>
    </row>
    <row r="27" customHeight="1" spans="1:4">
      <c r="A27" s="36" t="s">
        <v>77</v>
      </c>
      <c r="B27" s="38">
        <v>955</v>
      </c>
      <c r="C27" s="38">
        <f t="shared" si="0"/>
        <v>1643</v>
      </c>
      <c r="D27" s="39" t="s">
        <v>72</v>
      </c>
    </row>
    <row r="28" customHeight="1" spans="1:4">
      <c r="A28" s="36" t="s">
        <v>78</v>
      </c>
      <c r="B28" s="38">
        <v>1000</v>
      </c>
      <c r="C28" s="38">
        <f t="shared" si="0"/>
        <v>1643</v>
      </c>
      <c r="D28" s="39" t="s">
        <v>72</v>
      </c>
    </row>
    <row r="29" customHeight="1" spans="1:4">
      <c r="A29" s="36" t="s">
        <v>79</v>
      </c>
      <c r="B29" s="38">
        <v>1045</v>
      </c>
      <c r="C29" s="38">
        <f t="shared" si="0"/>
        <v>1643</v>
      </c>
      <c r="D29" s="39" t="s">
        <v>80</v>
      </c>
    </row>
    <row r="30" customHeight="1" spans="1:4">
      <c r="A30" s="36" t="s">
        <v>81</v>
      </c>
      <c r="B30" s="40">
        <f>1418.2+30*COS(50/180*PI())</f>
        <v>1437.4836282906</v>
      </c>
      <c r="C30" s="40">
        <f>1340.1-30*SIN(50/180*PI())</f>
        <v>1317.11866670643</v>
      </c>
      <c r="D30" s="41" t="s">
        <v>82</v>
      </c>
    </row>
    <row r="31" customHeight="1" spans="1:6">
      <c r="A31" s="36" t="s">
        <v>83</v>
      </c>
      <c r="B31" s="42">
        <v>1653</v>
      </c>
      <c r="C31" s="42">
        <v>1170</v>
      </c>
      <c r="D31" s="42" t="s">
        <v>84</v>
      </c>
      <c r="F31">
        <f>655-290</f>
        <v>365</v>
      </c>
    </row>
    <row r="32" customHeight="1" spans="1:4">
      <c r="A32" s="36" t="s">
        <v>85</v>
      </c>
      <c r="B32" s="42">
        <v>1653</v>
      </c>
      <c r="C32" s="42">
        <v>650</v>
      </c>
      <c r="D32" s="42" t="s">
        <v>86</v>
      </c>
    </row>
    <row r="33" customHeight="1" spans="1:4">
      <c r="A33" s="36" t="s">
        <v>87</v>
      </c>
      <c r="B33" s="42">
        <v>1653</v>
      </c>
      <c r="C33" s="42">
        <f>290+360/2</f>
        <v>470</v>
      </c>
      <c r="D33" s="42" t="s">
        <v>86</v>
      </c>
    </row>
    <row r="34" customHeight="1" spans="1:4">
      <c r="A34" s="36" t="s">
        <v>88</v>
      </c>
      <c r="B34" s="42">
        <v>1653</v>
      </c>
      <c r="C34" s="42">
        <f>258+32</f>
        <v>290</v>
      </c>
      <c r="D34" s="42" t="s">
        <v>86</v>
      </c>
    </row>
    <row r="35" customHeight="1" spans="1:4">
      <c r="A35" s="36" t="s">
        <v>89</v>
      </c>
      <c r="B35" s="42">
        <v>1653</v>
      </c>
      <c r="C35" s="42">
        <v>-290</v>
      </c>
      <c r="D35" s="42" t="s">
        <v>86</v>
      </c>
    </row>
    <row r="36" customHeight="1" spans="1:4">
      <c r="A36" s="36" t="s">
        <v>90</v>
      </c>
      <c r="B36" s="42">
        <v>1653</v>
      </c>
      <c r="C36" s="42">
        <v>-470</v>
      </c>
      <c r="D36" s="42" t="s">
        <v>86</v>
      </c>
    </row>
    <row r="37" customHeight="1" spans="1:4">
      <c r="A37" s="36" t="s">
        <v>91</v>
      </c>
      <c r="B37" s="42">
        <v>1653</v>
      </c>
      <c r="C37" s="42">
        <v>-650</v>
      </c>
      <c r="D37" s="42" t="s">
        <v>86</v>
      </c>
    </row>
    <row r="38" customHeight="1" spans="1:4">
      <c r="A38" s="36" t="s">
        <v>92</v>
      </c>
      <c r="B38" s="42">
        <v>1653</v>
      </c>
      <c r="C38" s="42">
        <v>-1170</v>
      </c>
      <c r="D38" s="42" t="s">
        <v>93</v>
      </c>
    </row>
    <row r="39" customHeight="1" spans="1:4">
      <c r="A39" s="36" t="s">
        <v>94</v>
      </c>
      <c r="B39" s="40">
        <f>1418.2+30*COS(50/180*PI())</f>
        <v>1437.4836282906</v>
      </c>
      <c r="C39" s="40">
        <f>-(1340.1-30*SIN(50/180*PI()))</f>
        <v>-1317.11866670643</v>
      </c>
      <c r="D39" s="41" t="s">
        <v>95</v>
      </c>
    </row>
    <row r="40" customHeight="1" spans="1:4">
      <c r="A40" s="36" t="s">
        <v>96</v>
      </c>
      <c r="B40" s="43">
        <v>1045</v>
      </c>
      <c r="C40" s="43">
        <v>-1643</v>
      </c>
      <c r="D40" s="44" t="s">
        <v>97</v>
      </c>
    </row>
    <row r="41" customHeight="1" spans="1:4">
      <c r="A41" s="36" t="s">
        <v>98</v>
      </c>
      <c r="B41" s="43">
        <v>1000</v>
      </c>
      <c r="C41" s="43">
        <v>-1643</v>
      </c>
      <c r="D41" s="44"/>
    </row>
    <row r="42" customHeight="1" spans="1:4">
      <c r="A42" s="36" t="s">
        <v>99</v>
      </c>
      <c r="B42" s="43">
        <v>955</v>
      </c>
      <c r="C42" s="43">
        <v>-1643</v>
      </c>
      <c r="D42" s="44"/>
    </row>
    <row r="43" customHeight="1" spans="1:4">
      <c r="A43" s="36" t="s">
        <v>100</v>
      </c>
      <c r="B43" s="43">
        <v>910</v>
      </c>
      <c r="C43" s="43">
        <v>-1643</v>
      </c>
      <c r="D43" s="44"/>
    </row>
    <row r="44" customHeight="1" spans="1:4">
      <c r="A44" s="36" t="s">
        <v>101</v>
      </c>
      <c r="B44" s="43">
        <v>640</v>
      </c>
      <c r="C44" s="43">
        <v>-1643</v>
      </c>
      <c r="D44" s="44"/>
    </row>
    <row r="45" customHeight="1" spans="1:4">
      <c r="A45" s="36" t="s">
        <v>102</v>
      </c>
      <c r="B45" s="43">
        <v>595</v>
      </c>
      <c r="C45" s="43">
        <v>-1643</v>
      </c>
      <c r="D45" s="44"/>
    </row>
    <row r="46" customHeight="1" spans="1:4">
      <c r="A46" s="36" t="s">
        <v>103</v>
      </c>
      <c r="B46" s="43">
        <v>550</v>
      </c>
      <c r="C46" s="43">
        <v>-1643</v>
      </c>
      <c r="D46" s="44"/>
    </row>
    <row r="47" customHeight="1" spans="1:4">
      <c r="A47" s="36" t="s">
        <v>104</v>
      </c>
      <c r="B47" s="43">
        <v>505</v>
      </c>
      <c r="C47" s="43">
        <v>-1643</v>
      </c>
      <c r="D47" s="44"/>
    </row>
    <row r="48" customHeight="1" spans="1:4">
      <c r="A48" s="36" t="s">
        <v>105</v>
      </c>
      <c r="B48" s="43">
        <v>460</v>
      </c>
      <c r="C48" s="43">
        <v>-1643</v>
      </c>
      <c r="D48" s="44" t="s">
        <v>106</v>
      </c>
    </row>
    <row r="49" customHeight="1" spans="1:1">
      <c r="A49"/>
    </row>
    <row r="50" customHeight="1" spans="1:1">
      <c r="A50"/>
    </row>
    <row r="51" customHeight="1" spans="1:1">
      <c r="A51"/>
    </row>
    <row r="52" customHeight="1" spans="1:1">
      <c r="A52"/>
    </row>
    <row r="53" customHeight="1" spans="1:1">
      <c r="A53"/>
    </row>
    <row r="54" customHeight="1" spans="1:1">
      <c r="A54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31"/>
  <sheetViews>
    <sheetView tabSelected="1" zoomScale="115" zoomScaleNormal="115" topLeftCell="D1" workbookViewId="0">
      <selection activeCell="R17" sqref="R17"/>
    </sheetView>
  </sheetViews>
  <sheetFormatPr defaultColWidth="9" defaultRowHeight="14.25"/>
  <cols>
    <col min="1" max="1" width="9.75" style="1" customWidth="1"/>
    <col min="2" max="5" width="10.875" style="1" customWidth="1"/>
    <col min="6" max="6" width="13.75" style="1"/>
    <col min="7" max="7" width="9.375" style="1"/>
    <col min="8" max="11" width="9" style="1"/>
    <col min="12" max="21" width="12.625" style="1"/>
    <col min="22" max="22" width="11.5" style="1"/>
    <col min="23" max="23" width="10.375" style="1"/>
    <col min="24" max="24" width="11.5" style="1"/>
    <col min="25" max="44" width="12.625" style="1"/>
    <col min="45" max="45" width="11.5" style="1"/>
    <col min="46" max="46" width="10.375" style="1"/>
    <col min="47" max="47" width="11.5" style="1"/>
    <col min="48" max="57" width="12.625" style="1"/>
    <col min="58" max="59" width="9" style="1"/>
    <col min="60" max="64" width="11.5" style="1"/>
    <col min="65" max="78" width="12.625" style="1"/>
    <col min="79" max="80" width="11.5" style="1"/>
    <col min="81" max="82" width="9.375" style="1"/>
    <col min="83" max="114" width="9" style="1"/>
    <col min="115" max="123" width="12.625" style="1"/>
    <col min="124" max="124" width="11.5" style="1"/>
    <col min="125" max="127" width="12.625" style="1"/>
    <col min="128" max="128" width="9" style="1"/>
    <col min="129" max="131" width="12.625" style="1"/>
    <col min="132" max="132" width="11.5" style="1"/>
    <col min="133" max="141" width="12.625" style="1"/>
    <col min="142" max="145" width="9" style="1"/>
    <col min="146" max="193" width="12.625" style="1"/>
    <col min="194" max="241" width="13.75" style="1"/>
    <col min="242" max="245" width="9" style="1"/>
    <col min="246" max="254" width="13.75" style="1"/>
    <col min="255" max="255" width="12.625" style="1"/>
    <col min="256" max="258" width="13.75" style="1"/>
    <col min="259" max="259" width="9" style="1"/>
    <col min="260" max="262" width="13.75" style="1"/>
    <col min="263" max="263" width="12.625" style="1"/>
    <col min="264" max="272" width="13.75" style="1"/>
    <col min="273" max="304" width="9" style="1"/>
    <col min="305" max="306" width="10.375" style="1"/>
    <col min="307" max="308" width="12.625" style="1"/>
    <col min="309" max="322" width="13.75" style="1"/>
    <col min="323" max="327" width="12.625" style="1"/>
    <col min="328" max="329" width="9" style="1"/>
    <col min="330" max="339" width="13.75" style="1"/>
    <col min="340" max="340" width="12.625" style="1"/>
    <col min="341" max="341" width="11.5" style="1"/>
    <col min="342" max="342" width="12.625" style="1"/>
    <col min="343" max="362" width="13.75" style="1"/>
    <col min="363" max="363" width="12.625" style="1"/>
    <col min="364" max="364" width="11.5" style="1"/>
    <col min="365" max="365" width="12.625" style="1"/>
    <col min="366" max="375" width="13.75" style="1"/>
    <col min="376" max="376" width="11.5" style="1"/>
    <col min="377" max="386" width="12.625" style="1"/>
    <col min="387" max="387" width="11.5" style="1"/>
    <col min="388" max="398" width="12.625" style="1"/>
    <col min="399" max="399" width="9.375" style="1"/>
    <col min="400" max="410" width="12.625" style="1"/>
    <col min="411" max="411" width="11.5" style="1"/>
    <col min="412" max="421" width="12.625" style="1"/>
    <col min="422" max="422" width="11.5" style="1"/>
    <col min="423" max="424" width="9" style="1"/>
    <col min="425" max="428" width="11.5" style="1"/>
    <col min="429" max="444" width="12.625" style="1"/>
    <col min="445" max="446" width="9.375" style="1"/>
    <col min="447" max="479" width="9" style="1"/>
    <col min="480" max="488" width="12.625" style="1"/>
    <col min="489" max="489" width="11.5" style="1"/>
    <col min="490" max="492" width="12.625" style="1"/>
    <col min="493" max="493" width="9" style="1"/>
    <col min="494" max="496" width="12.625" style="1"/>
    <col min="497" max="497" width="11.5" style="1"/>
    <col min="498" max="506" width="12.625" style="1"/>
    <col min="507" max="510" width="9" style="1"/>
    <col min="511" max="558" width="12.625" style="1"/>
    <col min="559" max="606" width="13.75" style="1"/>
    <col min="607" max="610" width="9" style="1"/>
    <col min="611" max="619" width="13.75" style="1"/>
    <col min="620" max="620" width="12.625" style="1"/>
    <col min="621" max="623" width="13.75" style="1"/>
    <col min="624" max="624" width="9" style="1"/>
    <col min="625" max="627" width="13.75" style="1"/>
    <col min="628" max="628" width="12.625" style="1"/>
    <col min="629" max="637" width="13.75" style="1"/>
    <col min="638" max="669" width="9" style="1"/>
    <col min="670" max="670" width="9.375" style="1"/>
    <col min="671" max="672" width="10.375" style="1"/>
    <col min="673" max="688" width="13.75" style="1"/>
    <col min="689" max="692" width="12.625" style="1"/>
    <col min="693" max="694" width="9.375" style="1"/>
    <col min="695" max="695" width="12.625" style="1"/>
    <col min="696" max="705" width="13.75" style="1"/>
    <col min="706" max="706" width="12.625" style="1"/>
    <col min="707" max="717" width="13.75" style="1"/>
    <col min="718" max="718" width="10.375" style="1"/>
    <col min="719" max="729" width="13.75" style="1"/>
    <col min="730" max="730" width="12.625" style="1"/>
    <col min="731" max="740" width="13.75" style="1"/>
    <col min="741" max="741" width="12.625" style="1"/>
    <col min="742" max="16384" width="9" style="1"/>
  </cols>
  <sheetData>
    <row r="1" spans="1:8">
      <c r="A1" s="20" t="s">
        <v>107</v>
      </c>
      <c r="B1" s="20" t="s">
        <v>108</v>
      </c>
      <c r="C1" s="7" t="s">
        <v>109</v>
      </c>
      <c r="D1" s="7" t="s">
        <v>110</v>
      </c>
      <c r="E1" s="21" t="s">
        <v>111</v>
      </c>
      <c r="F1" s="21" t="s">
        <v>112</v>
      </c>
      <c r="G1" s="22" t="s">
        <v>113</v>
      </c>
      <c r="H1" s="22" t="s">
        <v>113</v>
      </c>
    </row>
    <row r="2" ht="15.75" spans="1:20">
      <c r="A2" s="20">
        <v>0.03</v>
      </c>
      <c r="B2" s="20">
        <v>0</v>
      </c>
      <c r="C2" s="7">
        <v>0.156</v>
      </c>
      <c r="D2" s="7">
        <v>0</v>
      </c>
      <c r="E2" s="21">
        <v>0.236</v>
      </c>
      <c r="F2" s="21">
        <v>0.0124320652173913</v>
      </c>
      <c r="G2" s="22">
        <v>430</v>
      </c>
      <c r="H2" s="22">
        <v>1645</v>
      </c>
      <c r="J2" s="23">
        <v>15</v>
      </c>
      <c r="K2" s="24" t="s">
        <v>114</v>
      </c>
      <c r="L2" s="24" t="s">
        <v>115</v>
      </c>
      <c r="M2" s="24" t="s">
        <v>116</v>
      </c>
      <c r="N2" s="24" t="s">
        <v>117</v>
      </c>
      <c r="O2" s="24" t="s">
        <v>118</v>
      </c>
      <c r="P2" s="24" t="s">
        <v>119</v>
      </c>
      <c r="Q2" s="24" t="s">
        <v>120</v>
      </c>
      <c r="R2" s="24" t="s">
        <v>121</v>
      </c>
      <c r="S2" s="24" t="s">
        <v>122</v>
      </c>
      <c r="T2" s="24" t="s">
        <v>123</v>
      </c>
    </row>
    <row r="3" ht="15.75" spans="1:20">
      <c r="A3" s="20">
        <v>0.03</v>
      </c>
      <c r="B3" s="20">
        <v>2.275</v>
      </c>
      <c r="C3" s="7">
        <v>0.156</v>
      </c>
      <c r="D3" s="7">
        <v>1.864</v>
      </c>
      <c r="E3" s="21">
        <v>0.236</v>
      </c>
      <c r="F3" s="21">
        <v>0.0372961956521739</v>
      </c>
      <c r="G3" s="22">
        <v>430</v>
      </c>
      <c r="H3" s="22">
        <v>1620</v>
      </c>
      <c r="J3" s="25" t="s">
        <v>124</v>
      </c>
      <c r="K3" s="26">
        <v>0.191</v>
      </c>
      <c r="L3" s="27">
        <v>0</v>
      </c>
      <c r="M3" s="28">
        <v>0.058</v>
      </c>
      <c r="N3" s="28">
        <v>3</v>
      </c>
      <c r="O3" s="26">
        <v>4</v>
      </c>
      <c r="P3" s="28">
        <v>75</v>
      </c>
      <c r="Q3" s="28">
        <v>300</v>
      </c>
      <c r="R3" s="26">
        <v>90</v>
      </c>
      <c r="S3" s="26" t="s">
        <v>125</v>
      </c>
      <c r="T3" s="26">
        <v>30</v>
      </c>
    </row>
    <row r="4" ht="15.75" spans="1:20">
      <c r="A4" s="20">
        <v>0.225</v>
      </c>
      <c r="B4" s="20">
        <v>2.275</v>
      </c>
      <c r="C4" s="7">
        <v>0.159</v>
      </c>
      <c r="D4" s="7">
        <v>1.879</v>
      </c>
      <c r="E4" s="21">
        <v>0.236</v>
      </c>
      <c r="F4" s="21">
        <v>0.0621603260869565</v>
      </c>
      <c r="G4" s="22">
        <v>392</v>
      </c>
      <c r="H4" s="22">
        <v>1620</v>
      </c>
      <c r="J4" s="25" t="s">
        <v>126</v>
      </c>
      <c r="K4" s="26">
        <v>0.273</v>
      </c>
      <c r="L4" s="27">
        <v>1.375</v>
      </c>
      <c r="M4" s="28">
        <v>0.056</v>
      </c>
      <c r="N4" s="28">
        <v>0.25</v>
      </c>
      <c r="O4" s="26">
        <v>4</v>
      </c>
      <c r="P4" s="28">
        <v>24</v>
      </c>
      <c r="Q4" s="28">
        <v>48</v>
      </c>
      <c r="R4" s="26">
        <v>90</v>
      </c>
      <c r="S4" s="26" t="s">
        <v>125</v>
      </c>
      <c r="T4" s="26">
        <v>20</v>
      </c>
    </row>
    <row r="5" ht="15.75" spans="1:20">
      <c r="A5" s="20">
        <v>0.225</v>
      </c>
      <c r="B5" s="20">
        <v>2.12</v>
      </c>
      <c r="C5" s="7">
        <v>0.3303</v>
      </c>
      <c r="D5" s="7">
        <v>1.88</v>
      </c>
      <c r="E5" s="21">
        <v>0.236</v>
      </c>
      <c r="F5" s="21">
        <v>0.0870244565217391</v>
      </c>
      <c r="G5" s="22">
        <v>352</v>
      </c>
      <c r="H5" s="22">
        <v>1580</v>
      </c>
      <c r="J5" s="25" t="s">
        <v>127</v>
      </c>
      <c r="K5" s="26">
        <v>0.273</v>
      </c>
      <c r="L5" s="27">
        <v>-1.375</v>
      </c>
      <c r="M5" s="28">
        <v>0.056</v>
      </c>
      <c r="N5" s="28">
        <v>0.25</v>
      </c>
      <c r="O5" s="26">
        <v>4</v>
      </c>
      <c r="P5" s="28">
        <v>24</v>
      </c>
      <c r="Q5" s="28">
        <v>48</v>
      </c>
      <c r="R5" s="26">
        <v>90</v>
      </c>
      <c r="S5" s="26" t="s">
        <v>125</v>
      </c>
      <c r="T5" s="26">
        <v>20</v>
      </c>
    </row>
    <row r="6" ht="15.75" spans="1:20">
      <c r="A6" s="20">
        <v>0.245</v>
      </c>
      <c r="B6" s="20">
        <v>2.12</v>
      </c>
      <c r="C6" s="7">
        <v>0.3303</v>
      </c>
      <c r="D6" s="7">
        <v>2.125</v>
      </c>
      <c r="E6" s="21">
        <v>0.236</v>
      </c>
      <c r="F6" s="21">
        <v>0.111888586956522</v>
      </c>
      <c r="G6" s="22">
        <v>352</v>
      </c>
      <c r="H6" s="22">
        <v>1220.5</v>
      </c>
      <c r="J6" s="25" t="s">
        <v>128</v>
      </c>
      <c r="K6" s="26">
        <v>0.54</v>
      </c>
      <c r="L6" s="27">
        <v>1.794</v>
      </c>
      <c r="M6" s="29">
        <v>0.172</v>
      </c>
      <c r="N6" s="29">
        <v>0.118</v>
      </c>
      <c r="O6" s="29">
        <v>6</v>
      </c>
      <c r="P6" s="26">
        <v>4</v>
      </c>
      <c r="Q6" s="28">
        <v>22</v>
      </c>
      <c r="R6" s="26">
        <v>90</v>
      </c>
      <c r="S6" s="33" t="s">
        <v>129</v>
      </c>
      <c r="T6" s="26">
        <v>18</v>
      </c>
    </row>
    <row r="7" ht="15.75" spans="1:20">
      <c r="A7" s="20">
        <v>0.245</v>
      </c>
      <c r="B7" s="20">
        <v>2.298</v>
      </c>
      <c r="C7" s="7">
        <v>0.5003</v>
      </c>
      <c r="D7" s="7">
        <v>2.125</v>
      </c>
      <c r="E7" s="21">
        <v>0.236</v>
      </c>
      <c r="F7" s="21">
        <v>0.136752717391304</v>
      </c>
      <c r="G7" s="22">
        <v>340.302</v>
      </c>
      <c r="H7" s="22">
        <v>1188.4</v>
      </c>
      <c r="J7" s="25" t="s">
        <v>130</v>
      </c>
      <c r="K7" s="26">
        <v>0.54</v>
      </c>
      <c r="L7" s="27">
        <v>-1.794</v>
      </c>
      <c r="M7" s="29">
        <v>0.172</v>
      </c>
      <c r="N7" s="29">
        <v>0.118</v>
      </c>
      <c r="O7" s="29">
        <v>6</v>
      </c>
      <c r="P7" s="26">
        <v>4</v>
      </c>
      <c r="Q7" s="28">
        <v>22</v>
      </c>
      <c r="R7" s="26">
        <v>90</v>
      </c>
      <c r="S7" s="33" t="s">
        <v>129</v>
      </c>
      <c r="T7" s="26">
        <v>18</v>
      </c>
    </row>
    <row r="8" ht="15.75" spans="1:20">
      <c r="A8" s="20">
        <v>0.589</v>
      </c>
      <c r="B8" s="20">
        <v>2.298</v>
      </c>
      <c r="C8" s="7">
        <v>0.5003</v>
      </c>
      <c r="D8" s="7">
        <v>2.025</v>
      </c>
      <c r="E8" s="21">
        <v>0.236</v>
      </c>
      <c r="F8" s="21">
        <v>0.161616847826087</v>
      </c>
      <c r="G8" s="22">
        <v>340.3</v>
      </c>
      <c r="H8" s="22">
        <v>1188.4</v>
      </c>
      <c r="J8" s="25" t="s">
        <v>131</v>
      </c>
      <c r="K8" s="26">
        <v>1.04</v>
      </c>
      <c r="L8" s="27">
        <v>1.794</v>
      </c>
      <c r="M8" s="29">
        <v>0.172</v>
      </c>
      <c r="N8" s="29">
        <v>0.118</v>
      </c>
      <c r="O8" s="29">
        <v>6</v>
      </c>
      <c r="P8" s="26">
        <v>4</v>
      </c>
      <c r="Q8" s="28">
        <v>22</v>
      </c>
      <c r="R8" s="26">
        <v>90</v>
      </c>
      <c r="S8" s="26" t="s">
        <v>132</v>
      </c>
      <c r="T8" s="26">
        <v>18</v>
      </c>
    </row>
    <row r="9" ht="15.75" spans="1:20">
      <c r="A9" s="20">
        <v>0.589</v>
      </c>
      <c r="B9" s="20">
        <v>2.125</v>
      </c>
      <c r="C9" s="7">
        <v>0.61</v>
      </c>
      <c r="D9" s="7">
        <v>2.025</v>
      </c>
      <c r="E9" s="21">
        <v>0.236</v>
      </c>
      <c r="F9" s="21">
        <v>0.18648097826087</v>
      </c>
      <c r="G9" s="22">
        <v>288.7</v>
      </c>
      <c r="H9" s="22">
        <v>1138</v>
      </c>
      <c r="J9" s="25" t="s">
        <v>133</v>
      </c>
      <c r="K9" s="26">
        <v>1.04</v>
      </c>
      <c r="L9" s="27">
        <v>-1.794</v>
      </c>
      <c r="M9" s="29">
        <v>0.172</v>
      </c>
      <c r="N9" s="29">
        <v>0.118</v>
      </c>
      <c r="O9" s="29">
        <v>6</v>
      </c>
      <c r="P9" s="26">
        <v>4</v>
      </c>
      <c r="Q9" s="28">
        <v>22</v>
      </c>
      <c r="R9" s="26">
        <v>90</v>
      </c>
      <c r="S9" s="28" t="s">
        <v>132</v>
      </c>
      <c r="T9" s="26">
        <v>18</v>
      </c>
    </row>
    <row r="10" ht="15.75" spans="1:20">
      <c r="A10" s="20">
        <v>0.618</v>
      </c>
      <c r="B10" s="20">
        <v>2.085</v>
      </c>
      <c r="C10" s="7">
        <v>0.61</v>
      </c>
      <c r="D10" s="7">
        <v>1.965</v>
      </c>
      <c r="E10" s="21">
        <v>0.236</v>
      </c>
      <c r="F10" s="21">
        <v>0.211345108695652</v>
      </c>
      <c r="G10" s="22">
        <v>250</v>
      </c>
      <c r="H10" s="22">
        <v>1138</v>
      </c>
      <c r="J10" s="25" t="s">
        <v>134</v>
      </c>
      <c r="K10" s="30">
        <v>1.686</v>
      </c>
      <c r="L10" s="30">
        <v>1.376</v>
      </c>
      <c r="M10" s="28">
        <v>0.118</v>
      </c>
      <c r="N10" s="28">
        <v>0.172</v>
      </c>
      <c r="O10" s="26">
        <v>4</v>
      </c>
      <c r="P10" s="28">
        <v>6</v>
      </c>
      <c r="Q10" s="28">
        <v>22</v>
      </c>
      <c r="R10" s="26">
        <v>90</v>
      </c>
      <c r="S10" s="26" t="s">
        <v>135</v>
      </c>
      <c r="T10" s="26">
        <v>18</v>
      </c>
    </row>
    <row r="11" ht="15.75" spans="1:20">
      <c r="A11" s="20">
        <v>1.315</v>
      </c>
      <c r="B11" s="20">
        <v>2.085</v>
      </c>
      <c r="C11" s="7">
        <v>1.315</v>
      </c>
      <c r="D11" s="7">
        <v>1.965</v>
      </c>
      <c r="E11" s="21">
        <v>0.236</v>
      </c>
      <c r="F11" s="21">
        <v>0.236209239130435</v>
      </c>
      <c r="G11" s="22">
        <v>250</v>
      </c>
      <c r="H11" s="22">
        <v>-1138</v>
      </c>
      <c r="J11" s="25" t="s">
        <v>136</v>
      </c>
      <c r="K11" s="30">
        <v>1.686</v>
      </c>
      <c r="L11" s="30">
        <v>-1.376</v>
      </c>
      <c r="M11" s="28">
        <v>0.118</v>
      </c>
      <c r="N11" s="28">
        <v>0.172</v>
      </c>
      <c r="O11" s="26">
        <v>4</v>
      </c>
      <c r="P11" s="28">
        <v>6</v>
      </c>
      <c r="Q11" s="28">
        <v>22</v>
      </c>
      <c r="R11" s="26">
        <v>90</v>
      </c>
      <c r="S11" s="26" t="s">
        <v>135</v>
      </c>
      <c r="T11" s="26">
        <v>18</v>
      </c>
    </row>
    <row r="12" ht="15.75" spans="1:20">
      <c r="A12" s="20">
        <v>1.625</v>
      </c>
      <c r="B12" s="20">
        <v>2.00194</v>
      </c>
      <c r="C12" s="7">
        <v>1.565</v>
      </c>
      <c r="D12" s="7">
        <v>1.89801</v>
      </c>
      <c r="E12" s="21">
        <v>0.236</v>
      </c>
      <c r="F12" s="21">
        <v>0.261073369565217</v>
      </c>
      <c r="G12" s="22">
        <v>288.7</v>
      </c>
      <c r="H12" s="22">
        <v>-1138</v>
      </c>
      <c r="J12" s="25" t="s">
        <v>137</v>
      </c>
      <c r="K12" s="30">
        <v>2.1065</v>
      </c>
      <c r="L12" s="30">
        <v>0.445</v>
      </c>
      <c r="M12" s="28">
        <v>0.144</v>
      </c>
      <c r="N12" s="28">
        <v>0.215</v>
      </c>
      <c r="O12" s="26">
        <v>4</v>
      </c>
      <c r="P12" s="28">
        <v>6</v>
      </c>
      <c r="Q12" s="28">
        <v>22</v>
      </c>
      <c r="R12" s="26">
        <v>90</v>
      </c>
      <c r="S12" s="26" t="s">
        <v>129</v>
      </c>
      <c r="T12" s="26">
        <v>18</v>
      </c>
    </row>
    <row r="13" ht="15.75" spans="1:20">
      <c r="A13" s="20">
        <v>1.85194</v>
      </c>
      <c r="B13" s="20">
        <v>1.775</v>
      </c>
      <c r="C13" s="7">
        <v>1.74801</v>
      </c>
      <c r="D13" s="7">
        <v>1.715</v>
      </c>
      <c r="E13" s="21">
        <v>0.236</v>
      </c>
      <c r="F13" s="21">
        <v>0.2859375</v>
      </c>
      <c r="G13" s="22">
        <v>340.3</v>
      </c>
      <c r="H13" s="22">
        <v>-1188.4</v>
      </c>
      <c r="J13" s="25" t="s">
        <v>138</v>
      </c>
      <c r="K13" s="30">
        <v>2.1065</v>
      </c>
      <c r="L13" s="30">
        <v>-0.445</v>
      </c>
      <c r="M13" s="28">
        <v>0.144</v>
      </c>
      <c r="N13" s="28">
        <v>0.215</v>
      </c>
      <c r="O13" s="26">
        <v>4</v>
      </c>
      <c r="P13" s="28">
        <v>6</v>
      </c>
      <c r="Q13" s="28">
        <v>22</v>
      </c>
      <c r="R13" s="26">
        <v>90</v>
      </c>
      <c r="S13" s="26" t="s">
        <v>129</v>
      </c>
      <c r="T13" s="26">
        <v>18</v>
      </c>
    </row>
    <row r="14" ht="15.75" spans="1:20">
      <c r="A14" s="20">
        <v>1.935</v>
      </c>
      <c r="B14" s="20">
        <v>1.465</v>
      </c>
      <c r="C14" s="7">
        <v>1.815</v>
      </c>
      <c r="D14" s="7">
        <v>1.465</v>
      </c>
      <c r="E14" s="21">
        <v>0.236</v>
      </c>
      <c r="F14" s="21">
        <v>0.310801630434783</v>
      </c>
      <c r="G14" s="22">
        <v>340.302</v>
      </c>
      <c r="H14" s="22">
        <v>-1188.4</v>
      </c>
      <c r="J14" s="31" t="s">
        <v>139</v>
      </c>
      <c r="K14" s="32">
        <v>1.1</v>
      </c>
      <c r="L14" s="32">
        <v>0.9</v>
      </c>
      <c r="M14" s="32">
        <v>0.04</v>
      </c>
      <c r="N14" s="32">
        <v>0.04</v>
      </c>
      <c r="O14" s="32">
        <v>2</v>
      </c>
      <c r="P14" s="32">
        <v>2</v>
      </c>
      <c r="Q14" s="32">
        <v>4</v>
      </c>
      <c r="R14" s="26">
        <v>90</v>
      </c>
      <c r="S14" s="32" t="s">
        <v>125</v>
      </c>
      <c r="T14" s="32">
        <v>4</v>
      </c>
    </row>
    <row r="15" ht="15.75" spans="1:20">
      <c r="A15" s="20">
        <v>1.935</v>
      </c>
      <c r="B15" s="20">
        <v>0</v>
      </c>
      <c r="C15" s="7">
        <v>1.815</v>
      </c>
      <c r="D15" s="7">
        <v>0</v>
      </c>
      <c r="E15" s="21">
        <v>0.236</v>
      </c>
      <c r="F15" s="21">
        <v>0.335665760869565</v>
      </c>
      <c r="G15" s="22">
        <v>352</v>
      </c>
      <c r="H15" s="22">
        <v>-1220.5</v>
      </c>
      <c r="J15" s="31" t="s">
        <v>140</v>
      </c>
      <c r="K15" s="32">
        <v>1.1</v>
      </c>
      <c r="L15" s="32">
        <v>-0.9</v>
      </c>
      <c r="M15" s="32">
        <v>0.04</v>
      </c>
      <c r="N15" s="32">
        <v>0.04</v>
      </c>
      <c r="O15" s="32">
        <v>2</v>
      </c>
      <c r="P15" s="32">
        <v>2</v>
      </c>
      <c r="Q15" s="32">
        <v>4</v>
      </c>
      <c r="R15" s="26">
        <v>90</v>
      </c>
      <c r="S15" s="32" t="s">
        <v>125</v>
      </c>
      <c r="T15" s="32">
        <v>4</v>
      </c>
    </row>
    <row r="16" ht="15.75" spans="1:20">
      <c r="A16" s="20">
        <v>1.935</v>
      </c>
      <c r="B16" s="20">
        <v>-1.465</v>
      </c>
      <c r="C16" s="7">
        <v>1.815</v>
      </c>
      <c r="D16" s="7">
        <v>-1.465</v>
      </c>
      <c r="E16" s="21">
        <v>0.236</v>
      </c>
      <c r="F16" s="21">
        <v>0.360529891304348</v>
      </c>
      <c r="G16" s="22">
        <v>352</v>
      </c>
      <c r="H16" s="22">
        <v>-1580</v>
      </c>
      <c r="J16" s="31" t="s">
        <v>141</v>
      </c>
      <c r="K16" s="32">
        <v>1</v>
      </c>
      <c r="L16" s="32">
        <v>0.8</v>
      </c>
      <c r="M16" s="32">
        <v>0.02</v>
      </c>
      <c r="N16" s="32">
        <v>0.2</v>
      </c>
      <c r="O16" s="32">
        <v>1</v>
      </c>
      <c r="P16" s="32">
        <v>1</v>
      </c>
      <c r="Q16" s="32">
        <v>1</v>
      </c>
      <c r="R16" s="26">
        <v>-60</v>
      </c>
      <c r="S16" s="32" t="s">
        <v>125</v>
      </c>
      <c r="T16" s="32">
        <v>4</v>
      </c>
    </row>
    <row r="17" ht="15.75" spans="1:20">
      <c r="A17" s="20">
        <v>1.85194</v>
      </c>
      <c r="B17" s="20">
        <v>-1.775</v>
      </c>
      <c r="C17" s="7">
        <v>1.74801</v>
      </c>
      <c r="D17" s="7">
        <v>-1.715</v>
      </c>
      <c r="E17" s="21">
        <v>0.236</v>
      </c>
      <c r="F17" s="21">
        <v>0.38539402173913</v>
      </c>
      <c r="G17" s="22">
        <v>392</v>
      </c>
      <c r="H17" s="22">
        <v>-1620</v>
      </c>
      <c r="J17" s="31" t="s">
        <v>142</v>
      </c>
      <c r="K17" s="32">
        <v>1</v>
      </c>
      <c r="L17" s="32">
        <v>-0.8</v>
      </c>
      <c r="M17" s="32">
        <v>0.02</v>
      </c>
      <c r="N17" s="32">
        <v>0.2</v>
      </c>
      <c r="O17" s="32">
        <v>1</v>
      </c>
      <c r="P17" s="32">
        <v>1</v>
      </c>
      <c r="Q17" s="32">
        <v>1</v>
      </c>
      <c r="R17" s="26">
        <v>60</v>
      </c>
      <c r="S17" s="32" t="s">
        <v>125</v>
      </c>
      <c r="T17" s="32">
        <v>4</v>
      </c>
    </row>
    <row r="18" spans="1:8">
      <c r="A18" s="20">
        <v>1.625</v>
      </c>
      <c r="B18" s="20">
        <v>-2.00194</v>
      </c>
      <c r="C18" s="7">
        <v>1.565</v>
      </c>
      <c r="D18" s="7">
        <v>-1.89801</v>
      </c>
      <c r="E18" s="21">
        <v>0.236</v>
      </c>
      <c r="F18" s="21">
        <v>0.410258152173913</v>
      </c>
      <c r="G18" s="22">
        <v>430</v>
      </c>
      <c r="H18" s="22">
        <v>-1620</v>
      </c>
    </row>
    <row r="19" spans="1:8">
      <c r="A19" s="20">
        <v>1.315</v>
      </c>
      <c r="B19" s="20">
        <v>-2.085</v>
      </c>
      <c r="C19" s="7">
        <v>1.315</v>
      </c>
      <c r="D19" s="7">
        <v>-1.965</v>
      </c>
      <c r="E19" s="21">
        <v>0.236</v>
      </c>
      <c r="F19" s="21">
        <v>0.435122282608696</v>
      </c>
      <c r="G19" s="22">
        <v>430</v>
      </c>
      <c r="H19" s="22">
        <v>-1645</v>
      </c>
    </row>
    <row r="20" spans="1:8">
      <c r="A20" s="20">
        <v>0.618</v>
      </c>
      <c r="B20" s="20">
        <v>-2.085</v>
      </c>
      <c r="C20" s="7">
        <v>0.61</v>
      </c>
      <c r="D20" s="7">
        <v>-1.965</v>
      </c>
      <c r="E20" s="21">
        <v>0.236</v>
      </c>
      <c r="F20" s="21">
        <v>0.459986413043478</v>
      </c>
      <c r="G20" s="22">
        <v>-430</v>
      </c>
      <c r="H20" s="22">
        <v>-1645</v>
      </c>
    </row>
    <row r="21" spans="1:8">
      <c r="A21" s="20">
        <v>0.589</v>
      </c>
      <c r="B21" s="20">
        <v>-2.125</v>
      </c>
      <c r="C21" s="7">
        <v>0.61</v>
      </c>
      <c r="D21" s="7">
        <v>-2.025</v>
      </c>
      <c r="E21" s="21">
        <v>0.236</v>
      </c>
      <c r="F21" s="21">
        <v>0.484850543478261</v>
      </c>
      <c r="G21" s="22">
        <v>-430</v>
      </c>
      <c r="H21" s="22">
        <v>-1620</v>
      </c>
    </row>
    <row r="22" spans="1:8">
      <c r="A22" s="20">
        <v>0.589</v>
      </c>
      <c r="B22" s="20">
        <v>-2.298</v>
      </c>
      <c r="C22" s="7">
        <v>0.5003</v>
      </c>
      <c r="D22" s="7">
        <v>-2.025</v>
      </c>
      <c r="E22" s="21">
        <v>0.236</v>
      </c>
      <c r="F22" s="21">
        <v>0.509714673913043</v>
      </c>
      <c r="G22" s="22">
        <v>-392</v>
      </c>
      <c r="H22" s="22">
        <v>-1620</v>
      </c>
    </row>
    <row r="23" spans="1:8">
      <c r="A23" s="20">
        <v>0.245</v>
      </c>
      <c r="B23" s="20">
        <v>-2.298</v>
      </c>
      <c r="C23" s="7">
        <v>0.5003</v>
      </c>
      <c r="D23" s="7">
        <v>-2.125</v>
      </c>
      <c r="E23" s="21">
        <v>0.236</v>
      </c>
      <c r="F23" s="21">
        <v>0.534578804347826</v>
      </c>
      <c r="G23" s="22">
        <v>-352</v>
      </c>
      <c r="H23" s="22">
        <v>-1580</v>
      </c>
    </row>
    <row r="24" spans="1:8">
      <c r="A24" s="20">
        <v>0.245</v>
      </c>
      <c r="B24" s="20">
        <v>-2.12</v>
      </c>
      <c r="C24" s="7">
        <v>0.3303</v>
      </c>
      <c r="D24" s="7">
        <v>-2.125</v>
      </c>
      <c r="E24" s="21">
        <v>0.236</v>
      </c>
      <c r="F24" s="21">
        <v>0.559442934782609</v>
      </c>
      <c r="G24" s="22">
        <v>-352</v>
      </c>
      <c r="H24" s="22">
        <v>-1220.5</v>
      </c>
    </row>
    <row r="25" spans="1:8">
      <c r="A25" s="20">
        <v>0.225</v>
      </c>
      <c r="B25" s="20">
        <v>-2.12</v>
      </c>
      <c r="C25" s="7">
        <v>0.3303</v>
      </c>
      <c r="D25" s="7">
        <v>-1.88</v>
      </c>
      <c r="E25" s="21">
        <v>0.236</v>
      </c>
      <c r="F25" s="21">
        <v>0.584307065217391</v>
      </c>
      <c r="G25" s="22">
        <v>-340.302</v>
      </c>
      <c r="H25" s="22">
        <v>-1188.4</v>
      </c>
    </row>
    <row r="26" spans="1:8">
      <c r="A26" s="20">
        <v>0.225</v>
      </c>
      <c r="B26" s="20">
        <v>-2.275</v>
      </c>
      <c r="C26" s="7">
        <v>0.159</v>
      </c>
      <c r="D26" s="7">
        <v>-1.879</v>
      </c>
      <c r="E26" s="21">
        <v>0.236</v>
      </c>
      <c r="F26" s="21">
        <v>0.609171195652174</v>
      </c>
      <c r="G26" s="22">
        <v>-340.3</v>
      </c>
      <c r="H26" s="22">
        <v>-1188.4</v>
      </c>
    </row>
    <row r="27" spans="1:8">
      <c r="A27" s="20">
        <v>0.03</v>
      </c>
      <c r="B27" s="20">
        <v>-2.275</v>
      </c>
      <c r="C27" s="7">
        <v>0.156</v>
      </c>
      <c r="D27" s="7">
        <v>-1.864</v>
      </c>
      <c r="E27" s="21">
        <v>0.236</v>
      </c>
      <c r="F27" s="21">
        <v>0.634035326086957</v>
      </c>
      <c r="G27" s="22">
        <v>-288.7</v>
      </c>
      <c r="H27" s="22">
        <v>-1138</v>
      </c>
    </row>
    <row r="28" spans="1:8">
      <c r="A28" s="20">
        <v>0.03</v>
      </c>
      <c r="B28" s="20">
        <v>0</v>
      </c>
      <c r="C28" s="7">
        <v>0.156</v>
      </c>
      <c r="D28" s="7">
        <v>0</v>
      </c>
      <c r="E28" s="21">
        <v>0.236</v>
      </c>
      <c r="F28" s="21">
        <v>0.658899456521739</v>
      </c>
      <c r="G28" s="22">
        <v>-250</v>
      </c>
      <c r="H28" s="22">
        <v>-1138</v>
      </c>
    </row>
    <row r="29" spans="1:8">
      <c r="A29" s="9"/>
      <c r="B29" s="9"/>
      <c r="C29" s="9"/>
      <c r="D29" s="9"/>
      <c r="E29" s="21">
        <v>0.236</v>
      </c>
      <c r="F29" s="21">
        <v>0.683763586956522</v>
      </c>
      <c r="G29" s="22">
        <v>-250</v>
      </c>
      <c r="H29" s="22">
        <v>1138</v>
      </c>
    </row>
    <row r="30" spans="1:8">
      <c r="A30" s="9"/>
      <c r="B30" s="9"/>
      <c r="C30" s="9"/>
      <c r="D30" s="9"/>
      <c r="E30" s="21">
        <v>0.236</v>
      </c>
      <c r="F30" s="21">
        <v>0.708627717391304</v>
      </c>
      <c r="G30" s="22">
        <v>-288.7</v>
      </c>
      <c r="H30" s="22">
        <v>1138</v>
      </c>
    </row>
    <row r="31" spans="1:8">
      <c r="A31" s="9"/>
      <c r="B31" s="9"/>
      <c r="C31" s="9"/>
      <c r="D31" s="9"/>
      <c r="E31" s="21">
        <v>0.236</v>
      </c>
      <c r="F31" s="21">
        <v>0.733491847826087</v>
      </c>
      <c r="G31" s="22">
        <v>-340.3</v>
      </c>
      <c r="H31" s="22">
        <v>1188.4</v>
      </c>
    </row>
    <row r="32" spans="1:8">
      <c r="A32" s="9"/>
      <c r="B32" s="9"/>
      <c r="C32" s="9"/>
      <c r="D32" s="9"/>
      <c r="E32" s="21">
        <v>0.236</v>
      </c>
      <c r="F32" s="21">
        <v>0.758355978260869</v>
      </c>
      <c r="G32" s="22">
        <v>-340.302</v>
      </c>
      <c r="H32" s="22">
        <v>1188.4</v>
      </c>
    </row>
    <row r="33" spans="1:8">
      <c r="A33" s="9"/>
      <c r="B33" s="9"/>
      <c r="C33" s="9"/>
      <c r="D33" s="9"/>
      <c r="E33" s="21">
        <v>0.236</v>
      </c>
      <c r="F33" s="21">
        <v>0.783220108695652</v>
      </c>
      <c r="G33" s="22">
        <v>-352</v>
      </c>
      <c r="H33" s="22">
        <v>1220.5</v>
      </c>
    </row>
    <row r="34" spans="1:8">
      <c r="A34" s="9"/>
      <c r="B34" s="9"/>
      <c r="C34" s="9"/>
      <c r="D34" s="9"/>
      <c r="E34" s="21">
        <v>0.236</v>
      </c>
      <c r="F34" s="21">
        <v>0.808084239130435</v>
      </c>
      <c r="G34" s="22">
        <v>-352</v>
      </c>
      <c r="H34" s="22">
        <v>1580</v>
      </c>
    </row>
    <row r="35" spans="1:8">
      <c r="A35" s="9"/>
      <c r="B35" s="9"/>
      <c r="C35" s="9"/>
      <c r="D35" s="9"/>
      <c r="E35" s="21">
        <v>0.236</v>
      </c>
      <c r="F35" s="21">
        <v>0.832948369565217</v>
      </c>
      <c r="G35" s="22">
        <v>-392</v>
      </c>
      <c r="H35" s="22">
        <v>1620</v>
      </c>
    </row>
    <row r="36" spans="1:8">
      <c r="A36" s="9"/>
      <c r="B36" s="9"/>
      <c r="C36" s="9"/>
      <c r="D36" s="9"/>
      <c r="E36" s="21">
        <v>0.236</v>
      </c>
      <c r="F36" s="21">
        <v>0.8578125</v>
      </c>
      <c r="G36" s="22">
        <v>-430</v>
      </c>
      <c r="H36" s="22">
        <v>1620</v>
      </c>
    </row>
    <row r="37" spans="1:8">
      <c r="A37" s="9"/>
      <c r="B37" s="9"/>
      <c r="C37" s="9"/>
      <c r="D37" s="9"/>
      <c r="E37" s="21">
        <v>0.236</v>
      </c>
      <c r="F37" s="21">
        <v>0.882676630434782</v>
      </c>
      <c r="G37" s="22">
        <v>-430</v>
      </c>
      <c r="H37" s="22">
        <v>1645</v>
      </c>
    </row>
    <row r="38" spans="5:6">
      <c r="E38" s="1">
        <v>0.236</v>
      </c>
      <c r="F38" s="1">
        <v>0.907540760869565</v>
      </c>
    </row>
    <row r="39" spans="5:6">
      <c r="E39" s="1">
        <v>0.236</v>
      </c>
      <c r="F39" s="1">
        <v>0.932404891304348</v>
      </c>
    </row>
    <row r="40" spans="5:6">
      <c r="E40" s="1">
        <v>0.236</v>
      </c>
      <c r="F40" s="1">
        <v>0.95726902173913</v>
      </c>
    </row>
    <row r="41" spans="5:6">
      <c r="E41" s="1">
        <v>0.236</v>
      </c>
      <c r="F41" s="1">
        <v>0.982133152173913</v>
      </c>
    </row>
    <row r="42" spans="5:6">
      <c r="E42" s="1">
        <v>0.236</v>
      </c>
      <c r="F42" s="1">
        <v>1.0069972826087</v>
      </c>
    </row>
    <row r="43" spans="5:6">
      <c r="E43" s="1">
        <v>0.236</v>
      </c>
      <c r="F43" s="1">
        <v>1.03186141304348</v>
      </c>
    </row>
    <row r="44" spans="5:6">
      <c r="E44" s="1">
        <v>0.236</v>
      </c>
      <c r="F44" s="1">
        <v>1.05672554347826</v>
      </c>
    </row>
    <row r="45" spans="5:6">
      <c r="E45" s="1">
        <v>0.236</v>
      </c>
      <c r="F45" s="1">
        <v>1.08158967391304</v>
      </c>
    </row>
    <row r="46" spans="5:6">
      <c r="E46" s="1">
        <v>0.236</v>
      </c>
      <c r="F46" s="1">
        <v>1.10645380434783</v>
      </c>
    </row>
    <row r="47" spans="5:6">
      <c r="E47" s="1">
        <v>0.236</v>
      </c>
      <c r="F47" s="1">
        <v>1.13131793478261</v>
      </c>
    </row>
    <row r="48" spans="5:6">
      <c r="E48" s="1">
        <v>0.241513625</v>
      </c>
      <c r="F48" s="1">
        <v>1.1475</v>
      </c>
    </row>
    <row r="49" spans="5:6">
      <c r="E49" s="1">
        <v>0.255240875</v>
      </c>
      <c r="F49" s="1">
        <v>1.1475</v>
      </c>
    </row>
    <row r="50" spans="5:6">
      <c r="E50" s="1">
        <v>0.27229905</v>
      </c>
      <c r="F50" s="1">
        <v>1.15261515</v>
      </c>
    </row>
    <row r="51" spans="5:6">
      <c r="E51" s="1">
        <v>0.28478815</v>
      </c>
      <c r="F51" s="1">
        <v>1.17034545</v>
      </c>
    </row>
    <row r="52" spans="5:6">
      <c r="E52" s="1">
        <v>0.29727725</v>
      </c>
      <c r="F52" s="1">
        <v>1.18807575</v>
      </c>
    </row>
    <row r="53" spans="5:6">
      <c r="E53" s="1">
        <v>0.30976635</v>
      </c>
      <c r="F53" s="1">
        <v>1.20580605</v>
      </c>
    </row>
    <row r="54" spans="5:6">
      <c r="E54" s="1">
        <v>0.32225545</v>
      </c>
      <c r="F54" s="1">
        <v>1.22353635</v>
      </c>
    </row>
    <row r="55" spans="5:6">
      <c r="E55" s="1">
        <v>0.329392857142857</v>
      </c>
      <c r="F55" s="1">
        <v>1.244147625</v>
      </c>
    </row>
    <row r="56" spans="5:6">
      <c r="E56" s="1">
        <v>0.331178571428571</v>
      </c>
      <c r="F56" s="1">
        <v>1.267639875</v>
      </c>
    </row>
    <row r="57" spans="5:6">
      <c r="E57" s="1">
        <v>0.332964285714286</v>
      </c>
      <c r="F57" s="1">
        <v>1.291132125</v>
      </c>
    </row>
    <row r="58" spans="5:6">
      <c r="E58" s="1">
        <v>0.33475</v>
      </c>
      <c r="F58" s="1">
        <v>1.314624375</v>
      </c>
    </row>
    <row r="59" spans="5:6">
      <c r="E59" s="1">
        <v>0.336535714285714</v>
      </c>
      <c r="F59" s="1">
        <v>1.338116625</v>
      </c>
    </row>
    <row r="60" spans="5:6">
      <c r="E60" s="1">
        <v>0.338321428571429</v>
      </c>
      <c r="F60" s="1">
        <v>1.361608875</v>
      </c>
    </row>
    <row r="61" spans="5:6">
      <c r="E61" s="1">
        <v>0.340107142857143</v>
      </c>
      <c r="F61" s="1">
        <v>1.385101125</v>
      </c>
    </row>
    <row r="62" spans="5:6">
      <c r="E62" s="1">
        <v>0.341892857142857</v>
      </c>
      <c r="F62" s="1">
        <v>1.408593375</v>
      </c>
    </row>
    <row r="63" spans="5:6">
      <c r="E63" s="1">
        <v>0.343678571428571</v>
      </c>
      <c r="F63" s="1">
        <v>1.432085625</v>
      </c>
    </row>
    <row r="64" spans="5:6">
      <c r="E64" s="1">
        <v>0.345464285714286</v>
      </c>
      <c r="F64" s="1">
        <v>1.455577875</v>
      </c>
    </row>
    <row r="65" spans="5:6">
      <c r="E65" s="1">
        <v>0.34725</v>
      </c>
      <c r="F65" s="1">
        <v>1.479070125</v>
      </c>
    </row>
    <row r="66" spans="5:6">
      <c r="E66" s="1">
        <v>0.349035714285714</v>
      </c>
      <c r="F66" s="1">
        <v>1.502562375</v>
      </c>
    </row>
    <row r="67" spans="5:6">
      <c r="E67" s="1">
        <v>0.350821428571429</v>
      </c>
      <c r="F67" s="1">
        <v>1.526054625</v>
      </c>
    </row>
    <row r="68" spans="5:6">
      <c r="E68" s="1">
        <v>0.352607142857143</v>
      </c>
      <c r="F68" s="1">
        <v>1.549546875</v>
      </c>
    </row>
    <row r="69" spans="5:6">
      <c r="E69" s="1">
        <v>0.355625</v>
      </c>
      <c r="F69" s="1">
        <v>1.57223175</v>
      </c>
    </row>
    <row r="70" spans="5:6">
      <c r="E70" s="1">
        <v>0.359875</v>
      </c>
      <c r="F70" s="1">
        <v>1.59410925</v>
      </c>
    </row>
    <row r="71" spans="5:6">
      <c r="E71" s="1">
        <v>0.364</v>
      </c>
      <c r="F71" s="1">
        <v>1.614411</v>
      </c>
    </row>
    <row r="72" spans="5:6">
      <c r="E72" s="1">
        <v>0.368</v>
      </c>
      <c r="F72" s="1">
        <v>1.633137</v>
      </c>
    </row>
    <row r="73" spans="5:6">
      <c r="E73" s="1">
        <v>0.371</v>
      </c>
      <c r="F73" s="1">
        <v>1.6512</v>
      </c>
    </row>
    <row r="74" spans="5:6">
      <c r="E74" s="1">
        <v>0.387314508064516</v>
      </c>
      <c r="F74" s="1">
        <v>1.6525</v>
      </c>
    </row>
    <row r="75" spans="5:6">
      <c r="E75" s="1">
        <v>0.408943524193548</v>
      </c>
      <c r="F75" s="1">
        <v>1.6525</v>
      </c>
    </row>
    <row r="76" spans="5:6">
      <c r="E76" s="1">
        <v>0.433572540322581</v>
      </c>
      <c r="F76" s="1">
        <v>1.6525</v>
      </c>
    </row>
    <row r="77" spans="5:6">
      <c r="E77" s="1">
        <v>0.458201556451613</v>
      </c>
      <c r="F77" s="1">
        <v>1.6525</v>
      </c>
    </row>
    <row r="78" spans="5:6">
      <c r="E78" s="1">
        <v>0.482830572580645</v>
      </c>
      <c r="F78" s="1">
        <v>1.6525</v>
      </c>
    </row>
    <row r="79" spans="5:6">
      <c r="E79" s="1">
        <v>0.507459588709677</v>
      </c>
      <c r="F79" s="1">
        <v>1.6525</v>
      </c>
    </row>
    <row r="80" spans="5:6">
      <c r="E80" s="1">
        <v>0.53208860483871</v>
      </c>
      <c r="F80" s="1">
        <v>1.6525</v>
      </c>
    </row>
    <row r="81" spans="5:6">
      <c r="E81" s="1">
        <v>0.556717620967742</v>
      </c>
      <c r="F81" s="1">
        <v>1.6525</v>
      </c>
    </row>
    <row r="82" spans="5:6">
      <c r="E82" s="1">
        <v>0.581346637096774</v>
      </c>
      <c r="F82" s="1">
        <v>1.6525</v>
      </c>
    </row>
    <row r="83" spans="5:6">
      <c r="E83" s="1">
        <v>0.605975653225807</v>
      </c>
      <c r="F83" s="1">
        <v>1.6525</v>
      </c>
    </row>
    <row r="84" spans="5:6">
      <c r="E84" s="1">
        <v>0.630604669354839</v>
      </c>
      <c r="F84" s="1">
        <v>1.6525</v>
      </c>
    </row>
    <row r="85" spans="5:6">
      <c r="E85" s="1">
        <v>0.655233685483871</v>
      </c>
      <c r="F85" s="1">
        <v>1.6525</v>
      </c>
    </row>
    <row r="86" spans="5:6">
      <c r="E86" s="1">
        <v>0.679862701612903</v>
      </c>
      <c r="F86" s="1">
        <v>1.6525</v>
      </c>
    </row>
    <row r="87" spans="5:6">
      <c r="E87" s="1">
        <v>0.704491717741936</v>
      </c>
      <c r="F87" s="1">
        <v>1.6525</v>
      </c>
    </row>
    <row r="88" spans="5:6">
      <c r="E88" s="1">
        <v>0.729120733870968</v>
      </c>
      <c r="F88" s="1">
        <v>1.6525</v>
      </c>
    </row>
    <row r="89" spans="5:6">
      <c r="E89" s="1">
        <v>0.75374975</v>
      </c>
      <c r="F89" s="1">
        <v>1.6525</v>
      </c>
    </row>
    <row r="90" spans="5:6">
      <c r="E90" s="1">
        <v>0.778378766129032</v>
      </c>
      <c r="F90" s="1">
        <v>1.6525</v>
      </c>
    </row>
    <row r="91" spans="5:6">
      <c r="E91" s="1">
        <v>0.803007782258065</v>
      </c>
      <c r="F91" s="1">
        <v>1.6525</v>
      </c>
    </row>
    <row r="92" spans="5:6">
      <c r="E92" s="1">
        <v>0.827636798387097</v>
      </c>
      <c r="F92" s="1">
        <v>1.6525</v>
      </c>
    </row>
    <row r="93" spans="5:6">
      <c r="E93" s="1">
        <v>0.852265814516129</v>
      </c>
      <c r="F93" s="1">
        <v>1.6525</v>
      </c>
    </row>
    <row r="94" spans="5:6">
      <c r="E94" s="1">
        <v>0.876894830645161</v>
      </c>
      <c r="F94" s="1">
        <v>1.6525</v>
      </c>
    </row>
    <row r="95" spans="5:6">
      <c r="E95" s="1">
        <v>0.901523846774194</v>
      </c>
      <c r="F95" s="1">
        <v>1.6525</v>
      </c>
    </row>
    <row r="96" spans="5:6">
      <c r="E96" s="1">
        <v>0.926152862903226</v>
      </c>
      <c r="F96" s="1">
        <v>1.6525</v>
      </c>
    </row>
    <row r="97" spans="5:6">
      <c r="E97" s="1">
        <v>0.950781879032258</v>
      </c>
      <c r="F97" s="1">
        <v>1.6525</v>
      </c>
    </row>
    <row r="98" spans="5:6">
      <c r="E98" s="1">
        <v>0.97541089516129</v>
      </c>
      <c r="F98" s="1">
        <v>1.6525</v>
      </c>
    </row>
    <row r="99" spans="5:6">
      <c r="E99" s="1">
        <v>1.00003991129032</v>
      </c>
      <c r="F99" s="1">
        <v>1.6525</v>
      </c>
    </row>
    <row r="100" spans="5:6">
      <c r="E100" s="1">
        <v>1.02466892741935</v>
      </c>
      <c r="F100" s="1">
        <v>1.6525</v>
      </c>
    </row>
    <row r="101" spans="5:6">
      <c r="E101" s="1">
        <v>1.04929794354839</v>
      </c>
      <c r="F101" s="1">
        <v>1.6525</v>
      </c>
    </row>
    <row r="102" spans="5:6">
      <c r="E102" s="1">
        <v>1.07392695967742</v>
      </c>
      <c r="F102" s="1">
        <v>1.6525</v>
      </c>
    </row>
    <row r="103" spans="5:6">
      <c r="E103" s="1">
        <v>1.09855597580645</v>
      </c>
      <c r="F103" s="1">
        <v>1.6525</v>
      </c>
    </row>
    <row r="104" spans="5:6">
      <c r="E104" s="1">
        <v>1.11818499193548</v>
      </c>
      <c r="F104" s="1">
        <v>1.6525</v>
      </c>
    </row>
    <row r="105" spans="5:6">
      <c r="E105" s="1">
        <v>1.14377728703704</v>
      </c>
      <c r="F105" s="1">
        <v>1.6437037037037</v>
      </c>
    </row>
    <row r="106" spans="5:6">
      <c r="E106" s="1">
        <v>1.16033286111111</v>
      </c>
      <c r="F106" s="1">
        <v>1.62611111111111</v>
      </c>
    </row>
    <row r="107" spans="5:6">
      <c r="E107" s="1">
        <v>1.17688843518519</v>
      </c>
      <c r="F107" s="1">
        <v>1.60851851851852</v>
      </c>
    </row>
    <row r="108" spans="5:6">
      <c r="E108" s="1">
        <v>1.19344400925926</v>
      </c>
      <c r="F108" s="1">
        <v>1.59092592592593</v>
      </c>
    </row>
    <row r="109" spans="5:6">
      <c r="E109" s="1">
        <v>1.20999958333333</v>
      </c>
      <c r="F109" s="1">
        <v>1.57333333333333</v>
      </c>
    </row>
    <row r="110" spans="5:6">
      <c r="E110" s="1">
        <v>1.22655515740741</v>
      </c>
      <c r="F110" s="1">
        <v>1.55574074074074</v>
      </c>
    </row>
    <row r="111" spans="5:6">
      <c r="E111" s="1">
        <v>1.24311073148148</v>
      </c>
      <c r="F111" s="1">
        <v>1.53814814814815</v>
      </c>
    </row>
    <row r="112" spans="5:6">
      <c r="E112" s="1">
        <v>1.25966630555556</v>
      </c>
      <c r="F112" s="1">
        <v>1.52055555555556</v>
      </c>
    </row>
    <row r="113" spans="5:6">
      <c r="E113" s="1">
        <v>1.27622187962963</v>
      </c>
      <c r="F113" s="1">
        <v>1.50296296296296</v>
      </c>
    </row>
    <row r="114" spans="5:6">
      <c r="E114" s="1">
        <v>1.2927774537037</v>
      </c>
      <c r="F114" s="1">
        <v>1.48537037037037</v>
      </c>
    </row>
    <row r="115" spans="5:6">
      <c r="E115" s="1">
        <v>1.30933302777778</v>
      </c>
      <c r="F115" s="1">
        <v>1.46777777777778</v>
      </c>
    </row>
    <row r="116" spans="5:6">
      <c r="E116" s="1">
        <v>1.32588860185185</v>
      </c>
      <c r="F116" s="1">
        <v>1.45018518518519</v>
      </c>
    </row>
    <row r="117" spans="5:6">
      <c r="E117" s="1">
        <v>1.34244417592593</v>
      </c>
      <c r="F117" s="1">
        <v>1.43259259259259</v>
      </c>
    </row>
    <row r="118" spans="5:6">
      <c r="E118" s="1">
        <v>1.35899975</v>
      </c>
      <c r="F118" s="1">
        <v>1.415</v>
      </c>
    </row>
    <row r="119" spans="5:6">
      <c r="E119" s="1">
        <v>1.37555532407407</v>
      </c>
      <c r="F119" s="1">
        <v>1.39740740740741</v>
      </c>
    </row>
    <row r="120" spans="5:6">
      <c r="E120" s="1">
        <v>1.39211089814815</v>
      </c>
      <c r="F120" s="1">
        <v>1.37981481481481</v>
      </c>
    </row>
    <row r="121" spans="5:6">
      <c r="E121" s="1">
        <v>1.40866647222222</v>
      </c>
      <c r="F121" s="1">
        <v>1.36222222222222</v>
      </c>
    </row>
    <row r="122" spans="5:6">
      <c r="E122" s="1">
        <v>1.4252220462963</v>
      </c>
      <c r="F122" s="1">
        <v>1.34462962962963</v>
      </c>
    </row>
    <row r="123" spans="5:6">
      <c r="E123" s="1">
        <v>1.44177762037037</v>
      </c>
      <c r="F123" s="1">
        <v>1.32703703703704</v>
      </c>
    </row>
    <row r="124" spans="5:6">
      <c r="E124" s="1">
        <v>1.45833319444444</v>
      </c>
      <c r="F124" s="1">
        <v>1.30944444444444</v>
      </c>
    </row>
    <row r="125" spans="5:6">
      <c r="E125" s="1">
        <v>1.47488876851852</v>
      </c>
      <c r="F125" s="1">
        <v>1.29185185185185</v>
      </c>
    </row>
    <row r="126" spans="5:6">
      <c r="E126" s="1">
        <v>1.49144434259259</v>
      </c>
      <c r="F126" s="1">
        <v>1.27425925925926</v>
      </c>
    </row>
    <row r="127" spans="5:6">
      <c r="E127" s="1">
        <v>1.50799991666667</v>
      </c>
      <c r="F127" s="1">
        <v>1.25666666666667</v>
      </c>
    </row>
    <row r="128" spans="5:6">
      <c r="E128" s="1">
        <v>1.52455549074074</v>
      </c>
      <c r="F128" s="1">
        <v>1.23907407407407</v>
      </c>
    </row>
    <row r="129" spans="5:6">
      <c r="E129" s="1">
        <v>1.54111106481481</v>
      </c>
      <c r="F129" s="1">
        <v>1.22148148148148</v>
      </c>
    </row>
    <row r="130" spans="5:6">
      <c r="E130" s="1">
        <v>1.55766663888889</v>
      </c>
      <c r="F130" s="1">
        <v>1.20388888888889</v>
      </c>
    </row>
    <row r="131" spans="5:6">
      <c r="E131" s="1">
        <v>1.57422221296296</v>
      </c>
      <c r="F131" s="1">
        <v>1.1862962962963</v>
      </c>
    </row>
    <row r="132" spans="5:6">
      <c r="E132" s="1">
        <v>1.5971875</v>
      </c>
      <c r="F132" s="1">
        <v>1.1775</v>
      </c>
    </row>
    <row r="133" spans="5:6">
      <c r="E133" s="1">
        <v>1.6115625</v>
      </c>
      <c r="F133" s="1">
        <v>1.1775</v>
      </c>
    </row>
    <row r="134" spans="5:6">
      <c r="E134" s="1">
        <v>1.6309375</v>
      </c>
      <c r="F134" s="1">
        <v>1.1775</v>
      </c>
    </row>
    <row r="135" spans="5:6">
      <c r="E135" s="1">
        <v>1.6478125</v>
      </c>
      <c r="F135" s="1">
        <v>1.1775</v>
      </c>
    </row>
    <row r="136" spans="5:6">
      <c r="E136" s="1">
        <v>1.66</v>
      </c>
      <c r="F136" s="1">
        <v>1.168934375</v>
      </c>
    </row>
    <row r="137" spans="5:6">
      <c r="E137" s="1">
        <v>1.66</v>
      </c>
      <c r="F137" s="1">
        <v>1.140703125</v>
      </c>
    </row>
    <row r="138" spans="5:6">
      <c r="E138" s="1">
        <v>1.66</v>
      </c>
      <c r="F138" s="1">
        <v>1.116171875</v>
      </c>
    </row>
    <row r="139" spans="5:6">
      <c r="E139" s="1">
        <v>1.66</v>
      </c>
      <c r="F139" s="1">
        <v>1.091640625</v>
      </c>
    </row>
    <row r="140" spans="5:6">
      <c r="E140" s="1">
        <v>1.66</v>
      </c>
      <c r="F140" s="1">
        <v>1.067109375</v>
      </c>
    </row>
    <row r="141" spans="5:6">
      <c r="E141" s="1">
        <v>1.66</v>
      </c>
      <c r="F141" s="1">
        <v>1.042578125</v>
      </c>
    </row>
    <row r="142" spans="5:6">
      <c r="E142" s="1">
        <v>1.66</v>
      </c>
      <c r="F142" s="1">
        <v>1.018046875</v>
      </c>
    </row>
    <row r="143" spans="5:6">
      <c r="E143" s="1">
        <v>1.66</v>
      </c>
      <c r="F143" s="1">
        <v>0.993515625</v>
      </c>
    </row>
    <row r="144" spans="5:6">
      <c r="E144" s="1">
        <v>1.66</v>
      </c>
      <c r="F144" s="1">
        <v>0.968984375</v>
      </c>
    </row>
    <row r="145" spans="5:6">
      <c r="E145" s="1">
        <v>1.66</v>
      </c>
      <c r="F145" s="1">
        <v>0.944453125</v>
      </c>
    </row>
    <row r="146" spans="5:6">
      <c r="E146" s="1">
        <v>1.66</v>
      </c>
      <c r="F146" s="1">
        <v>0.919921875</v>
      </c>
    </row>
    <row r="147" spans="5:6">
      <c r="E147" s="1">
        <v>1.66</v>
      </c>
      <c r="F147" s="1">
        <v>0.895390625</v>
      </c>
    </row>
    <row r="148" spans="5:6">
      <c r="E148" s="1">
        <v>1.66</v>
      </c>
      <c r="F148" s="1">
        <v>0.870859375</v>
      </c>
    </row>
    <row r="149" spans="5:6">
      <c r="E149" s="1">
        <v>1.66</v>
      </c>
      <c r="F149" s="1">
        <v>0.846328125</v>
      </c>
    </row>
    <row r="150" spans="5:6">
      <c r="E150" s="1">
        <v>1.66</v>
      </c>
      <c r="F150" s="1">
        <v>0.821796875</v>
      </c>
    </row>
    <row r="151" spans="5:6">
      <c r="E151" s="1">
        <v>1.66</v>
      </c>
      <c r="F151" s="1">
        <v>0.797265625</v>
      </c>
    </row>
    <row r="152" spans="5:6">
      <c r="E152" s="1">
        <v>1.66</v>
      </c>
      <c r="F152" s="1">
        <v>0.772734375</v>
      </c>
    </row>
    <row r="153" spans="5:6">
      <c r="E153" s="1">
        <v>1.66</v>
      </c>
      <c r="F153" s="1">
        <v>0.748203125</v>
      </c>
    </row>
    <row r="154" spans="5:6">
      <c r="E154" s="1">
        <v>1.66</v>
      </c>
      <c r="F154" s="1">
        <v>0.723671875</v>
      </c>
    </row>
    <row r="155" spans="5:6">
      <c r="E155" s="1">
        <v>1.66</v>
      </c>
      <c r="F155" s="1">
        <v>0.699140625</v>
      </c>
    </row>
    <row r="156" spans="5:6">
      <c r="E156" s="1">
        <v>1.66</v>
      </c>
      <c r="F156" s="1">
        <v>0.674609375</v>
      </c>
    </row>
    <row r="157" spans="5:6">
      <c r="E157" s="1">
        <v>1.66</v>
      </c>
      <c r="F157" s="1">
        <v>0.650078125</v>
      </c>
    </row>
    <row r="158" spans="5:6">
      <c r="E158" s="1">
        <v>1.66</v>
      </c>
      <c r="F158" s="1">
        <v>0.625546875</v>
      </c>
    </row>
    <row r="159" spans="5:6">
      <c r="E159" s="1">
        <v>1.66</v>
      </c>
      <c r="F159" s="1">
        <v>0.601015625</v>
      </c>
    </row>
    <row r="160" spans="5:6">
      <c r="E160" s="1">
        <v>1.66</v>
      </c>
      <c r="F160" s="1">
        <v>0.576484375</v>
      </c>
    </row>
    <row r="161" spans="5:6">
      <c r="E161" s="1">
        <v>1.66</v>
      </c>
      <c r="F161" s="1">
        <v>0.551953125</v>
      </c>
    </row>
    <row r="162" spans="5:6">
      <c r="E162" s="1">
        <v>1.66</v>
      </c>
      <c r="F162" s="1">
        <v>0.527421875</v>
      </c>
    </row>
    <row r="163" spans="5:6">
      <c r="E163" s="1">
        <v>1.66</v>
      </c>
      <c r="F163" s="1">
        <v>0.502890625</v>
      </c>
    </row>
    <row r="164" spans="5:6">
      <c r="E164" s="1">
        <v>1.66</v>
      </c>
      <c r="F164" s="1">
        <v>0.478359375</v>
      </c>
    </row>
    <row r="165" spans="5:6">
      <c r="E165" s="1">
        <v>1.66</v>
      </c>
      <c r="F165" s="1">
        <v>0.453828125</v>
      </c>
    </row>
    <row r="166" spans="5:6">
      <c r="E166" s="1">
        <v>1.66</v>
      </c>
      <c r="F166" s="1">
        <v>0.429296875</v>
      </c>
    </row>
    <row r="167" spans="5:6">
      <c r="E167" s="1">
        <v>1.66</v>
      </c>
      <c r="F167" s="1">
        <v>0.404765625</v>
      </c>
    </row>
    <row r="168" spans="5:6">
      <c r="E168" s="1">
        <v>1.66</v>
      </c>
      <c r="F168" s="1">
        <v>0.380234375</v>
      </c>
    </row>
    <row r="169" spans="5:6">
      <c r="E169" s="1">
        <v>1.66</v>
      </c>
      <c r="F169" s="1">
        <v>0.355703125</v>
      </c>
    </row>
    <row r="170" spans="5:6">
      <c r="E170" s="1">
        <v>1.66</v>
      </c>
      <c r="F170" s="1">
        <v>0.331171875</v>
      </c>
    </row>
    <row r="171" spans="5:6">
      <c r="E171" s="1">
        <v>1.66</v>
      </c>
      <c r="F171" s="1">
        <v>0.306640625</v>
      </c>
    </row>
    <row r="172" spans="5:6">
      <c r="E172" s="1">
        <v>1.66</v>
      </c>
      <c r="F172" s="1">
        <v>0.282109375</v>
      </c>
    </row>
    <row r="173" spans="5:6">
      <c r="E173" s="1">
        <v>1.66</v>
      </c>
      <c r="F173" s="1">
        <v>0.257578125</v>
      </c>
    </row>
    <row r="174" spans="5:6">
      <c r="E174" s="1">
        <v>1.66</v>
      </c>
      <c r="F174" s="1">
        <v>0.233046875</v>
      </c>
    </row>
    <row r="175" spans="5:6">
      <c r="E175" s="1">
        <v>1.66</v>
      </c>
      <c r="F175" s="1">
        <v>0.208515625</v>
      </c>
    </row>
    <row r="176" spans="5:6">
      <c r="E176" s="1">
        <v>1.66</v>
      </c>
      <c r="F176" s="1">
        <v>0.183984375</v>
      </c>
    </row>
    <row r="177" spans="5:6">
      <c r="E177" s="1">
        <v>1.66</v>
      </c>
      <c r="F177" s="1">
        <v>0.159453125</v>
      </c>
    </row>
    <row r="178" spans="5:6">
      <c r="E178" s="1">
        <v>1.66</v>
      </c>
      <c r="F178" s="1">
        <v>0.134921875</v>
      </c>
    </row>
    <row r="179" spans="5:6">
      <c r="E179" s="1">
        <v>1.66</v>
      </c>
      <c r="F179" s="1">
        <v>0.110390625</v>
      </c>
    </row>
    <row r="180" spans="5:6">
      <c r="E180" s="1">
        <v>1.66</v>
      </c>
      <c r="F180" s="1">
        <v>0.0858593749999999</v>
      </c>
    </row>
    <row r="181" spans="5:6">
      <c r="E181" s="1">
        <v>1.66</v>
      </c>
      <c r="F181" s="1">
        <v>0.061328125</v>
      </c>
    </row>
    <row r="182" spans="5:6">
      <c r="E182" s="1">
        <v>1.66</v>
      </c>
      <c r="F182" s="1">
        <v>0.0367968749999998</v>
      </c>
    </row>
    <row r="183" spans="5:6">
      <c r="E183" s="1">
        <v>1.66</v>
      </c>
      <c r="F183" s="1">
        <v>0.0122656249999999</v>
      </c>
    </row>
    <row r="184" spans="5:6">
      <c r="E184" s="1">
        <v>1.66</v>
      </c>
      <c r="F184" s="1">
        <v>-0.012265625</v>
      </c>
    </row>
    <row r="185" spans="5:6">
      <c r="E185" s="1">
        <v>1.66</v>
      </c>
      <c r="F185" s="1">
        <v>-0.036796875</v>
      </c>
    </row>
    <row r="186" spans="5:6">
      <c r="E186" s="1">
        <v>1.66</v>
      </c>
      <c r="F186" s="1">
        <v>-0.061328125</v>
      </c>
    </row>
    <row r="187" spans="5:6">
      <c r="E187" s="1">
        <v>1.66</v>
      </c>
      <c r="F187" s="1">
        <v>-0.085859375</v>
      </c>
    </row>
    <row r="188" spans="5:6">
      <c r="E188" s="1">
        <v>1.66</v>
      </c>
      <c r="F188" s="1">
        <v>-0.110390625</v>
      </c>
    </row>
    <row r="189" spans="5:6">
      <c r="E189" s="1">
        <v>1.66</v>
      </c>
      <c r="F189" s="1">
        <v>-0.134921875</v>
      </c>
    </row>
    <row r="190" spans="5:6">
      <c r="E190" s="1">
        <v>1.66</v>
      </c>
      <c r="F190" s="1">
        <v>-0.159453125</v>
      </c>
    </row>
    <row r="191" spans="5:6">
      <c r="E191" s="1">
        <v>1.66</v>
      </c>
      <c r="F191" s="1">
        <v>-0.183984375</v>
      </c>
    </row>
    <row r="192" spans="5:6">
      <c r="E192" s="1">
        <v>1.66</v>
      </c>
      <c r="F192" s="1">
        <v>-0.208515625</v>
      </c>
    </row>
    <row r="193" spans="5:6">
      <c r="E193" s="1">
        <v>1.66</v>
      </c>
      <c r="F193" s="1">
        <v>-0.233046875</v>
      </c>
    </row>
    <row r="194" spans="5:6">
      <c r="E194" s="1">
        <v>1.66</v>
      </c>
      <c r="F194" s="1">
        <v>-0.257578125</v>
      </c>
    </row>
    <row r="195" spans="5:6">
      <c r="E195" s="1">
        <v>1.66</v>
      </c>
      <c r="F195" s="1">
        <v>-0.282109375</v>
      </c>
    </row>
    <row r="196" spans="5:6">
      <c r="E196" s="1">
        <v>1.66</v>
      </c>
      <c r="F196" s="1">
        <v>-0.306640625</v>
      </c>
    </row>
    <row r="197" spans="5:6">
      <c r="E197" s="1">
        <v>1.66</v>
      </c>
      <c r="F197" s="1">
        <v>-0.331171875</v>
      </c>
    </row>
    <row r="198" spans="5:6">
      <c r="E198" s="1">
        <v>1.66</v>
      </c>
      <c r="F198" s="1">
        <v>-0.355703125</v>
      </c>
    </row>
    <row r="199" spans="5:6">
      <c r="E199" s="1">
        <v>1.66</v>
      </c>
      <c r="F199" s="1">
        <v>-0.380234375</v>
      </c>
    </row>
    <row r="200" spans="5:6">
      <c r="E200" s="1">
        <v>1.66</v>
      </c>
      <c r="F200" s="1">
        <v>-0.404765625</v>
      </c>
    </row>
    <row r="201" spans="5:6">
      <c r="E201" s="1">
        <v>1.66</v>
      </c>
      <c r="F201" s="1">
        <v>-0.429296875</v>
      </c>
    </row>
    <row r="202" spans="5:6">
      <c r="E202" s="1">
        <v>1.66</v>
      </c>
      <c r="F202" s="1">
        <v>-0.453828125</v>
      </c>
    </row>
    <row r="203" spans="5:6">
      <c r="E203" s="1">
        <v>1.66</v>
      </c>
      <c r="F203" s="1">
        <v>-0.478359375</v>
      </c>
    </row>
    <row r="204" spans="5:6">
      <c r="E204" s="1">
        <v>1.66</v>
      </c>
      <c r="F204" s="1">
        <v>-0.502890625</v>
      </c>
    </row>
    <row r="205" spans="5:6">
      <c r="E205" s="1">
        <v>1.66</v>
      </c>
      <c r="F205" s="1">
        <v>-0.527421875</v>
      </c>
    </row>
    <row r="206" spans="5:6">
      <c r="E206" s="1">
        <v>1.66</v>
      </c>
      <c r="F206" s="1">
        <v>-0.551953125</v>
      </c>
    </row>
    <row r="207" spans="5:6">
      <c r="E207" s="1">
        <v>1.66</v>
      </c>
      <c r="F207" s="1">
        <v>-0.576484375</v>
      </c>
    </row>
    <row r="208" spans="5:6">
      <c r="E208" s="1">
        <v>1.66</v>
      </c>
      <c r="F208" s="1">
        <v>-0.601015625</v>
      </c>
    </row>
    <row r="209" spans="5:6">
      <c r="E209" s="1">
        <v>1.66</v>
      </c>
      <c r="F209" s="1">
        <v>-0.625546875</v>
      </c>
    </row>
    <row r="210" spans="5:6">
      <c r="E210" s="1">
        <v>1.66</v>
      </c>
      <c r="F210" s="1">
        <v>-0.650078125</v>
      </c>
    </row>
    <row r="211" spans="5:6">
      <c r="E211" s="1">
        <v>1.66</v>
      </c>
      <c r="F211" s="1">
        <v>-0.674609375</v>
      </c>
    </row>
    <row r="212" spans="5:6">
      <c r="E212" s="1">
        <v>1.66</v>
      </c>
      <c r="F212" s="1">
        <v>-0.699140625</v>
      </c>
    </row>
    <row r="213" spans="5:6">
      <c r="E213" s="1">
        <v>1.66</v>
      </c>
      <c r="F213" s="1">
        <v>-0.723671875</v>
      </c>
    </row>
    <row r="214" spans="5:6">
      <c r="E214" s="1">
        <v>1.66</v>
      </c>
      <c r="F214" s="1">
        <v>-0.748203125</v>
      </c>
    </row>
    <row r="215" spans="5:6">
      <c r="E215" s="1">
        <v>1.66</v>
      </c>
      <c r="F215" s="1">
        <v>-0.772734375</v>
      </c>
    </row>
    <row r="216" spans="5:6">
      <c r="E216" s="1">
        <v>1.66</v>
      </c>
      <c r="F216" s="1">
        <v>-0.797265625</v>
      </c>
    </row>
    <row r="217" spans="5:6">
      <c r="E217" s="1">
        <v>1.66</v>
      </c>
      <c r="F217" s="1">
        <v>-0.821796875</v>
      </c>
    </row>
    <row r="218" spans="5:6">
      <c r="E218" s="1">
        <v>1.66</v>
      </c>
      <c r="F218" s="1">
        <v>-0.846328125</v>
      </c>
    </row>
    <row r="219" spans="5:6">
      <c r="E219" s="1">
        <v>1.66</v>
      </c>
      <c r="F219" s="1">
        <v>-0.870859375</v>
      </c>
    </row>
    <row r="220" spans="5:6">
      <c r="E220" s="1">
        <v>1.66</v>
      </c>
      <c r="F220" s="1">
        <v>-0.895390625</v>
      </c>
    </row>
    <row r="221" spans="5:6">
      <c r="E221" s="1">
        <v>1.66</v>
      </c>
      <c r="F221" s="1">
        <v>-0.919921875</v>
      </c>
    </row>
    <row r="222" spans="5:6">
      <c r="E222" s="1">
        <v>1.66</v>
      </c>
      <c r="F222" s="1">
        <v>-0.944453125</v>
      </c>
    </row>
    <row r="223" spans="5:6">
      <c r="E223" s="1">
        <v>1.66</v>
      </c>
      <c r="F223" s="1">
        <v>-0.968984375</v>
      </c>
    </row>
    <row r="224" spans="5:6">
      <c r="E224" s="1">
        <v>1.66</v>
      </c>
      <c r="F224" s="1">
        <v>-0.993515625</v>
      </c>
    </row>
    <row r="225" spans="5:6">
      <c r="E225" s="1">
        <v>1.66</v>
      </c>
      <c r="F225" s="1">
        <v>-1.018046875</v>
      </c>
    </row>
    <row r="226" spans="5:6">
      <c r="E226" s="1">
        <v>1.66</v>
      </c>
      <c r="F226" s="1">
        <v>-1.042578125</v>
      </c>
    </row>
    <row r="227" spans="5:6">
      <c r="E227" s="1">
        <v>1.66</v>
      </c>
      <c r="F227" s="1">
        <v>-1.067109375</v>
      </c>
    </row>
    <row r="228" spans="5:6">
      <c r="E228" s="1">
        <v>1.66</v>
      </c>
      <c r="F228" s="1">
        <v>-1.091640625</v>
      </c>
    </row>
    <row r="229" spans="5:6">
      <c r="E229" s="1">
        <v>1.66</v>
      </c>
      <c r="F229" s="1">
        <v>-1.116171875</v>
      </c>
    </row>
    <row r="230" spans="5:6">
      <c r="E230" s="1">
        <v>1.66</v>
      </c>
      <c r="F230" s="1">
        <v>-1.140703125</v>
      </c>
    </row>
    <row r="231" spans="5:6">
      <c r="E231" s="1">
        <v>1.66</v>
      </c>
      <c r="F231" s="1">
        <v>-1.168934375</v>
      </c>
    </row>
    <row r="232" spans="5:6">
      <c r="E232" s="1">
        <v>1.6478125</v>
      </c>
      <c r="F232" s="1">
        <v>-1.1775</v>
      </c>
    </row>
    <row r="233" spans="5:6">
      <c r="E233" s="1">
        <v>1.6309375</v>
      </c>
      <c r="F233" s="1">
        <v>-1.1775</v>
      </c>
    </row>
    <row r="234" spans="5:6">
      <c r="E234" s="1">
        <v>1.6115625</v>
      </c>
      <c r="F234" s="1">
        <v>-1.1775</v>
      </c>
    </row>
    <row r="235" spans="5:6">
      <c r="E235" s="1">
        <v>1.5971875</v>
      </c>
      <c r="F235" s="1">
        <v>-1.1775</v>
      </c>
    </row>
    <row r="236" spans="5:6">
      <c r="E236" s="1">
        <v>1.57422221296296</v>
      </c>
      <c r="F236" s="1">
        <v>-1.1862962962963</v>
      </c>
    </row>
    <row r="237" spans="5:6">
      <c r="E237" s="1">
        <v>1.55766663888889</v>
      </c>
      <c r="F237" s="1">
        <v>-1.20388888888889</v>
      </c>
    </row>
    <row r="238" spans="5:6">
      <c r="E238" s="1">
        <v>1.54111106481481</v>
      </c>
      <c r="F238" s="1">
        <v>-1.22148148148148</v>
      </c>
    </row>
    <row r="239" spans="5:6">
      <c r="E239" s="1">
        <v>1.52455549074074</v>
      </c>
      <c r="F239" s="1">
        <v>-1.23907407407407</v>
      </c>
    </row>
    <row r="240" spans="5:6">
      <c r="E240" s="1">
        <v>1.50799991666667</v>
      </c>
      <c r="F240" s="1">
        <v>-1.25666666666667</v>
      </c>
    </row>
    <row r="241" spans="5:6">
      <c r="E241" s="1">
        <v>1.49144434259259</v>
      </c>
      <c r="F241" s="1">
        <v>-1.27425925925926</v>
      </c>
    </row>
    <row r="242" spans="5:6">
      <c r="E242" s="1">
        <v>1.47488876851852</v>
      </c>
      <c r="F242" s="1">
        <v>-1.29185185185185</v>
      </c>
    </row>
    <row r="243" spans="5:6">
      <c r="E243" s="1">
        <v>1.45833319444444</v>
      </c>
      <c r="F243" s="1">
        <v>-1.30944444444444</v>
      </c>
    </row>
    <row r="244" spans="5:6">
      <c r="E244" s="1">
        <v>1.44177762037037</v>
      </c>
      <c r="F244" s="1">
        <v>-1.32703703703704</v>
      </c>
    </row>
    <row r="245" spans="5:6">
      <c r="E245" s="1">
        <v>1.4252220462963</v>
      </c>
      <c r="F245" s="1">
        <v>-1.34462962962963</v>
      </c>
    </row>
    <row r="246" spans="5:6">
      <c r="E246" s="1">
        <v>1.40866647222222</v>
      </c>
      <c r="F246" s="1">
        <v>-1.36222222222222</v>
      </c>
    </row>
    <row r="247" spans="5:6">
      <c r="E247" s="1">
        <v>1.39211089814815</v>
      </c>
      <c r="F247" s="1">
        <v>-1.37981481481481</v>
      </c>
    </row>
    <row r="248" spans="5:6">
      <c r="E248" s="1">
        <v>1.37555532407407</v>
      </c>
      <c r="F248" s="1">
        <v>-1.39740740740741</v>
      </c>
    </row>
    <row r="249" spans="5:6">
      <c r="E249" s="1">
        <v>1.35899975</v>
      </c>
      <c r="F249" s="1">
        <v>-1.415</v>
      </c>
    </row>
    <row r="250" spans="5:6">
      <c r="E250" s="1">
        <v>1.34244417592593</v>
      </c>
      <c r="F250" s="1">
        <v>-1.43259259259259</v>
      </c>
    </row>
    <row r="251" spans="5:6">
      <c r="E251" s="1">
        <v>1.32588860185185</v>
      </c>
      <c r="F251" s="1">
        <v>-1.45018518518519</v>
      </c>
    </row>
    <row r="252" spans="5:6">
      <c r="E252" s="1">
        <v>1.30933302777778</v>
      </c>
      <c r="F252" s="1">
        <v>-1.46777777777778</v>
      </c>
    </row>
    <row r="253" spans="5:6">
      <c r="E253" s="1">
        <v>1.2927774537037</v>
      </c>
      <c r="F253" s="1">
        <v>-1.48537037037037</v>
      </c>
    </row>
    <row r="254" spans="5:6">
      <c r="E254" s="1">
        <v>1.27622187962963</v>
      </c>
      <c r="F254" s="1">
        <v>-1.50296296296296</v>
      </c>
    </row>
    <row r="255" spans="5:6">
      <c r="E255" s="1">
        <v>1.25966630555556</v>
      </c>
      <c r="F255" s="1">
        <v>-1.52055555555556</v>
      </c>
    </row>
    <row r="256" spans="5:6">
      <c r="E256" s="1">
        <v>1.24311073148148</v>
      </c>
      <c r="F256" s="1">
        <v>-1.53814814814815</v>
      </c>
    </row>
    <row r="257" spans="5:6">
      <c r="E257" s="1">
        <v>1.22655515740741</v>
      </c>
      <c r="F257" s="1">
        <v>-1.55574074074074</v>
      </c>
    </row>
    <row r="258" spans="5:6">
      <c r="E258" s="1">
        <v>1.20999958333333</v>
      </c>
      <c r="F258" s="1">
        <v>-1.57333333333333</v>
      </c>
    </row>
    <row r="259" spans="5:6">
      <c r="E259" s="1">
        <v>1.19344400925926</v>
      </c>
      <c r="F259" s="1">
        <v>-1.59092592592593</v>
      </c>
    </row>
    <row r="260" spans="5:6">
      <c r="E260" s="1">
        <v>1.17688843518519</v>
      </c>
      <c r="F260" s="1">
        <v>-1.60851851851852</v>
      </c>
    </row>
    <row r="261" spans="5:6">
      <c r="E261" s="1">
        <v>1.16033286111111</v>
      </c>
      <c r="F261" s="1">
        <v>-1.62611111111111</v>
      </c>
    </row>
    <row r="262" spans="5:6">
      <c r="E262" s="1">
        <v>1.14377728703704</v>
      </c>
      <c r="F262" s="1">
        <v>-1.6437037037037</v>
      </c>
    </row>
    <row r="263" spans="5:6">
      <c r="E263" s="1">
        <v>1.11818499193548</v>
      </c>
      <c r="F263" s="1">
        <v>-1.6525</v>
      </c>
    </row>
    <row r="264" spans="5:6">
      <c r="E264" s="1">
        <v>1.09855597580645</v>
      </c>
      <c r="F264" s="1">
        <v>-1.6525</v>
      </c>
    </row>
    <row r="265" spans="5:6">
      <c r="E265" s="1">
        <v>1.07392695967742</v>
      </c>
      <c r="F265" s="1">
        <v>-1.6525</v>
      </c>
    </row>
    <row r="266" spans="5:6">
      <c r="E266" s="1">
        <v>1.04929794354839</v>
      </c>
      <c r="F266" s="1">
        <v>-1.6525</v>
      </c>
    </row>
    <row r="267" spans="5:6">
      <c r="E267" s="1">
        <v>1.02466892741936</v>
      </c>
      <c r="F267" s="1">
        <v>-1.6525</v>
      </c>
    </row>
    <row r="268" spans="5:6">
      <c r="E268" s="1">
        <v>1.00003991129032</v>
      </c>
      <c r="F268" s="1">
        <v>-1.6525</v>
      </c>
    </row>
    <row r="269" spans="5:6">
      <c r="E269" s="1">
        <v>0.97541089516129</v>
      </c>
      <c r="F269" s="1">
        <v>-1.6525</v>
      </c>
    </row>
    <row r="270" spans="5:6">
      <c r="E270" s="1">
        <v>0.950781879032258</v>
      </c>
      <c r="F270" s="1">
        <v>-1.6525</v>
      </c>
    </row>
    <row r="271" spans="5:6">
      <c r="E271" s="1">
        <v>0.926152862903226</v>
      </c>
      <c r="F271" s="1">
        <v>-1.6525</v>
      </c>
    </row>
    <row r="272" spans="5:6">
      <c r="E272" s="1">
        <v>0.901523846774194</v>
      </c>
      <c r="F272" s="1">
        <v>-1.6525</v>
      </c>
    </row>
    <row r="273" spans="5:6">
      <c r="E273" s="1">
        <v>0.876894830645161</v>
      </c>
      <c r="F273" s="1">
        <v>-1.6525</v>
      </c>
    </row>
    <row r="274" spans="5:6">
      <c r="E274" s="1">
        <v>0.852265814516129</v>
      </c>
      <c r="F274" s="1">
        <v>-1.6525</v>
      </c>
    </row>
    <row r="275" spans="5:6">
      <c r="E275" s="1">
        <v>0.827636798387097</v>
      </c>
      <c r="F275" s="1">
        <v>-1.6525</v>
      </c>
    </row>
    <row r="276" spans="5:6">
      <c r="E276" s="1">
        <v>0.803007782258065</v>
      </c>
      <c r="F276" s="1">
        <v>-1.6525</v>
      </c>
    </row>
    <row r="277" spans="5:6">
      <c r="E277" s="1">
        <v>0.778378766129032</v>
      </c>
      <c r="F277" s="1">
        <v>-1.6525</v>
      </c>
    </row>
    <row r="278" spans="5:6">
      <c r="E278" s="1">
        <v>0.75374975</v>
      </c>
      <c r="F278" s="1">
        <v>-1.6525</v>
      </c>
    </row>
    <row r="279" spans="5:6">
      <c r="E279" s="1">
        <v>0.729120733870968</v>
      </c>
      <c r="F279" s="1">
        <v>-1.6525</v>
      </c>
    </row>
    <row r="280" spans="5:6">
      <c r="E280" s="1">
        <v>0.704491717741936</v>
      </c>
      <c r="F280" s="1">
        <v>-1.6525</v>
      </c>
    </row>
    <row r="281" spans="5:6">
      <c r="E281" s="1">
        <v>0.679862701612903</v>
      </c>
      <c r="F281" s="1">
        <v>-1.6525</v>
      </c>
    </row>
    <row r="282" spans="5:6">
      <c r="E282" s="1">
        <v>0.655233685483871</v>
      </c>
      <c r="F282" s="1">
        <v>-1.6525</v>
      </c>
    </row>
    <row r="283" spans="5:6">
      <c r="E283" s="1">
        <v>0.630604669354839</v>
      </c>
      <c r="F283" s="1">
        <v>-1.6525</v>
      </c>
    </row>
    <row r="284" spans="5:6">
      <c r="E284" s="1">
        <v>0.605975653225807</v>
      </c>
      <c r="F284" s="1">
        <v>-1.6525</v>
      </c>
    </row>
    <row r="285" spans="5:6">
      <c r="E285" s="1">
        <v>0.581346637096774</v>
      </c>
      <c r="F285" s="1">
        <v>-1.6525</v>
      </c>
    </row>
    <row r="286" spans="5:6">
      <c r="E286" s="1">
        <v>0.556717620967742</v>
      </c>
      <c r="F286" s="1">
        <v>-1.6525</v>
      </c>
    </row>
    <row r="287" spans="5:6">
      <c r="E287" s="1">
        <v>0.53208860483871</v>
      </c>
      <c r="F287" s="1">
        <v>-1.6525</v>
      </c>
    </row>
    <row r="288" spans="5:6">
      <c r="E288" s="1">
        <v>0.507459588709677</v>
      </c>
      <c r="F288" s="1">
        <v>-1.6525</v>
      </c>
    </row>
    <row r="289" spans="5:6">
      <c r="E289" s="1">
        <v>0.482830572580645</v>
      </c>
      <c r="F289" s="1">
        <v>-1.6525</v>
      </c>
    </row>
    <row r="290" spans="5:6">
      <c r="E290" s="1">
        <v>0.458201556451613</v>
      </c>
      <c r="F290" s="1">
        <v>-1.6525</v>
      </c>
    </row>
    <row r="291" spans="5:6">
      <c r="E291" s="1">
        <v>0.433572540322581</v>
      </c>
      <c r="F291" s="1">
        <v>-1.6525</v>
      </c>
    </row>
    <row r="292" spans="5:6">
      <c r="E292" s="1">
        <v>0.408943524193548</v>
      </c>
      <c r="F292" s="1">
        <v>-1.6525</v>
      </c>
    </row>
    <row r="293" spans="5:6">
      <c r="E293" s="1">
        <v>0.387314508064516</v>
      </c>
      <c r="F293" s="1">
        <v>-1.6525</v>
      </c>
    </row>
    <row r="294" spans="5:6">
      <c r="E294" s="1">
        <v>0.371</v>
      </c>
      <c r="F294" s="1">
        <v>-1.6512</v>
      </c>
    </row>
    <row r="295" spans="5:6">
      <c r="E295" s="1">
        <v>0.368</v>
      </c>
      <c r="F295" s="1">
        <v>-1.633137</v>
      </c>
    </row>
    <row r="296" spans="5:6">
      <c r="E296" s="1">
        <v>0.364</v>
      </c>
      <c r="F296" s="1">
        <v>-1.614411</v>
      </c>
    </row>
    <row r="297" spans="5:6">
      <c r="E297" s="1">
        <v>0.359875</v>
      </c>
      <c r="F297" s="1">
        <v>-1.59410925</v>
      </c>
    </row>
    <row r="298" spans="5:6">
      <c r="E298" s="1">
        <v>0.355625</v>
      </c>
      <c r="F298" s="1">
        <v>-1.57223175</v>
      </c>
    </row>
    <row r="299" spans="5:6">
      <c r="E299" s="1">
        <v>0.352607142857143</v>
      </c>
      <c r="F299" s="1">
        <v>-1.549546875</v>
      </c>
    </row>
    <row r="300" spans="5:6">
      <c r="E300" s="1">
        <v>0.350821428571429</v>
      </c>
      <c r="F300" s="1">
        <v>-1.526054625</v>
      </c>
    </row>
    <row r="301" spans="5:6">
      <c r="E301" s="1">
        <v>0.349035714285714</v>
      </c>
      <c r="F301" s="1">
        <v>-1.502562375</v>
      </c>
    </row>
    <row r="302" spans="5:6">
      <c r="E302" s="1">
        <v>0.34725</v>
      </c>
      <c r="F302" s="1">
        <v>-1.479070125</v>
      </c>
    </row>
    <row r="303" spans="5:6">
      <c r="E303" s="1">
        <v>0.345464285714286</v>
      </c>
      <c r="F303" s="1">
        <v>-1.455577875</v>
      </c>
    </row>
    <row r="304" spans="5:6">
      <c r="E304" s="1">
        <v>0.343678571428571</v>
      </c>
      <c r="F304" s="1">
        <v>-1.432085625</v>
      </c>
    </row>
    <row r="305" spans="5:6">
      <c r="E305" s="1">
        <v>0.341892857142857</v>
      </c>
      <c r="F305" s="1">
        <v>-1.408593375</v>
      </c>
    </row>
    <row r="306" spans="5:6">
      <c r="E306" s="1">
        <v>0.340107142857143</v>
      </c>
      <c r="F306" s="1">
        <v>-1.385101125</v>
      </c>
    </row>
    <row r="307" spans="5:6">
      <c r="E307" s="1">
        <v>0.338321428571429</v>
      </c>
      <c r="F307" s="1">
        <v>-1.361608875</v>
      </c>
    </row>
    <row r="308" spans="5:6">
      <c r="E308" s="1">
        <v>0.336535714285714</v>
      </c>
      <c r="F308" s="1">
        <v>-1.338116625</v>
      </c>
    </row>
    <row r="309" spans="5:6">
      <c r="E309" s="1">
        <v>0.33475</v>
      </c>
      <c r="F309" s="1">
        <v>-1.314624375</v>
      </c>
    </row>
    <row r="310" spans="5:6">
      <c r="E310" s="1">
        <v>0.332964285714286</v>
      </c>
      <c r="F310" s="1">
        <v>-1.291132125</v>
      </c>
    </row>
    <row r="311" spans="5:6">
      <c r="E311" s="1">
        <v>0.331178571428571</v>
      </c>
      <c r="F311" s="1">
        <v>-1.267639875</v>
      </c>
    </row>
    <row r="312" spans="5:6">
      <c r="E312" s="1">
        <v>0.329392857142857</v>
      </c>
      <c r="F312" s="1">
        <v>-1.244147625</v>
      </c>
    </row>
    <row r="313" spans="5:6">
      <c r="E313" s="1">
        <v>0.32225545</v>
      </c>
      <c r="F313" s="1">
        <v>-1.22353635</v>
      </c>
    </row>
    <row r="314" spans="5:6">
      <c r="E314" s="1">
        <v>0.30976635</v>
      </c>
      <c r="F314" s="1">
        <v>-1.20580605</v>
      </c>
    </row>
    <row r="315" spans="5:6">
      <c r="E315" s="1">
        <v>0.29727725</v>
      </c>
      <c r="F315" s="1">
        <v>-1.18807575</v>
      </c>
    </row>
    <row r="316" spans="5:6">
      <c r="E316" s="1">
        <v>0.28478815</v>
      </c>
      <c r="F316" s="1">
        <v>-1.17034545</v>
      </c>
    </row>
    <row r="317" spans="5:6">
      <c r="E317" s="1">
        <v>0.27229905</v>
      </c>
      <c r="F317" s="1">
        <v>-1.15261515</v>
      </c>
    </row>
    <row r="318" spans="5:6">
      <c r="E318" s="1">
        <v>0.255240875</v>
      </c>
      <c r="F318" s="1">
        <v>-1.1475</v>
      </c>
    </row>
    <row r="319" spans="5:6">
      <c r="E319" s="1">
        <v>0.241513625</v>
      </c>
      <c r="F319" s="1">
        <v>-1.1475</v>
      </c>
    </row>
    <row r="320" spans="5:6">
      <c r="E320" s="1">
        <v>0.236</v>
      </c>
      <c r="F320" s="1">
        <v>-1.13131793478261</v>
      </c>
    </row>
    <row r="321" spans="5:6">
      <c r="E321" s="1">
        <v>0.236</v>
      </c>
      <c r="F321" s="1">
        <v>-1.10645380434783</v>
      </c>
    </row>
    <row r="322" spans="5:6">
      <c r="E322" s="1">
        <v>0.236</v>
      </c>
      <c r="F322" s="1">
        <v>-1.08158967391304</v>
      </c>
    </row>
    <row r="323" spans="5:6">
      <c r="E323" s="1">
        <v>0.236</v>
      </c>
      <c r="F323" s="1">
        <v>-1.05672554347826</v>
      </c>
    </row>
    <row r="324" spans="5:6">
      <c r="E324" s="1">
        <v>0.236</v>
      </c>
      <c r="F324" s="1">
        <v>-1.03186141304348</v>
      </c>
    </row>
    <row r="325" spans="5:6">
      <c r="E325" s="1">
        <v>0.236</v>
      </c>
      <c r="F325" s="1">
        <v>-1.0069972826087</v>
      </c>
    </row>
    <row r="326" spans="5:6">
      <c r="E326" s="1">
        <v>0.236</v>
      </c>
      <c r="F326" s="1">
        <v>-0.982133152173913</v>
      </c>
    </row>
    <row r="327" spans="5:6">
      <c r="E327" s="1">
        <v>0.236</v>
      </c>
      <c r="F327" s="1">
        <v>-0.95726902173913</v>
      </c>
    </row>
    <row r="328" spans="5:6">
      <c r="E328" s="1">
        <v>0.236</v>
      </c>
      <c r="F328" s="1">
        <v>-0.932404891304348</v>
      </c>
    </row>
    <row r="329" spans="5:6">
      <c r="E329" s="1">
        <v>0.236</v>
      </c>
      <c r="F329" s="1">
        <v>-0.907540760869565</v>
      </c>
    </row>
    <row r="330" spans="5:6">
      <c r="E330" s="1">
        <v>0.236</v>
      </c>
      <c r="F330" s="1">
        <v>-0.882676630434783</v>
      </c>
    </row>
    <row r="331" spans="5:6">
      <c r="E331" s="1">
        <v>0.236</v>
      </c>
      <c r="F331" s="1">
        <v>-0.8578125</v>
      </c>
    </row>
    <row r="332" spans="5:6">
      <c r="E332" s="1">
        <v>0.236</v>
      </c>
      <c r="F332" s="1">
        <v>-0.832948369565217</v>
      </c>
    </row>
    <row r="333" spans="5:6">
      <c r="E333" s="1">
        <v>0.236</v>
      </c>
      <c r="F333" s="1">
        <v>-0.808084239130435</v>
      </c>
    </row>
    <row r="334" spans="5:6">
      <c r="E334" s="1">
        <v>0.236</v>
      </c>
      <c r="F334" s="1">
        <v>-0.783220108695652</v>
      </c>
    </row>
    <row r="335" spans="5:6">
      <c r="E335" s="1">
        <v>0.236</v>
      </c>
      <c r="F335" s="1">
        <v>-0.75835597826087</v>
      </c>
    </row>
    <row r="336" spans="5:6">
      <c r="E336" s="1">
        <v>0.236</v>
      </c>
      <c r="F336" s="1">
        <v>-0.733491847826087</v>
      </c>
    </row>
    <row r="337" spans="5:6">
      <c r="E337" s="1">
        <v>0.236</v>
      </c>
      <c r="F337" s="1">
        <v>-0.708627717391304</v>
      </c>
    </row>
    <row r="338" spans="5:6">
      <c r="E338" s="1">
        <v>0.236</v>
      </c>
      <c r="F338" s="1">
        <v>-0.683763586956522</v>
      </c>
    </row>
    <row r="339" spans="5:6">
      <c r="E339" s="1">
        <v>0.236</v>
      </c>
      <c r="F339" s="1">
        <v>-0.658899456521739</v>
      </c>
    </row>
    <row r="340" spans="5:6">
      <c r="E340" s="1">
        <v>0.236</v>
      </c>
      <c r="F340" s="1">
        <v>-0.634035326086957</v>
      </c>
    </row>
    <row r="341" spans="5:6">
      <c r="E341" s="1">
        <v>0.236</v>
      </c>
      <c r="F341" s="1">
        <v>-0.609171195652174</v>
      </c>
    </row>
    <row r="342" spans="5:6">
      <c r="E342" s="1">
        <v>0.236</v>
      </c>
      <c r="F342" s="1">
        <v>-0.584307065217391</v>
      </c>
    </row>
    <row r="343" spans="5:6">
      <c r="E343" s="1">
        <v>0.236</v>
      </c>
      <c r="F343" s="1">
        <v>-0.559442934782609</v>
      </c>
    </row>
    <row r="344" spans="5:6">
      <c r="E344" s="1">
        <v>0.236</v>
      </c>
      <c r="F344" s="1">
        <v>-0.534578804347826</v>
      </c>
    </row>
    <row r="345" spans="5:6">
      <c r="E345" s="1">
        <v>0.236</v>
      </c>
      <c r="F345" s="1">
        <v>-0.509714673913043</v>
      </c>
    </row>
    <row r="346" spans="5:6">
      <c r="E346" s="1">
        <v>0.236</v>
      </c>
      <c r="F346" s="1">
        <v>-0.484850543478261</v>
      </c>
    </row>
    <row r="347" spans="5:6">
      <c r="E347" s="1">
        <v>0.236</v>
      </c>
      <c r="F347" s="1">
        <v>-0.459986413043478</v>
      </c>
    </row>
    <row r="348" spans="5:6">
      <c r="E348" s="1">
        <v>0.236</v>
      </c>
      <c r="F348" s="1">
        <v>-0.435122282608696</v>
      </c>
    </row>
    <row r="349" spans="5:6">
      <c r="E349" s="1">
        <v>0.236</v>
      </c>
      <c r="F349" s="1">
        <v>-0.410258152173913</v>
      </c>
    </row>
    <row r="350" spans="5:6">
      <c r="E350" s="1">
        <v>0.236</v>
      </c>
      <c r="F350" s="1">
        <v>-0.38539402173913</v>
      </c>
    </row>
    <row r="351" spans="5:6">
      <c r="E351" s="1">
        <v>0.236</v>
      </c>
      <c r="F351" s="1">
        <v>-0.360529891304348</v>
      </c>
    </row>
    <row r="352" spans="5:6">
      <c r="E352" s="1">
        <v>0.236</v>
      </c>
      <c r="F352" s="1">
        <v>-0.335665760869565</v>
      </c>
    </row>
    <row r="353" spans="5:6">
      <c r="E353" s="1">
        <v>0.236</v>
      </c>
      <c r="F353" s="1">
        <v>-0.310801630434783</v>
      </c>
    </row>
    <row r="354" spans="5:6">
      <c r="E354" s="1">
        <v>0.236</v>
      </c>
      <c r="F354" s="1">
        <v>-0.2859375</v>
      </c>
    </row>
    <row r="355" spans="5:6">
      <c r="E355" s="1">
        <v>0.236</v>
      </c>
      <c r="F355" s="1">
        <v>-0.261073369565217</v>
      </c>
    </row>
    <row r="356" spans="5:6">
      <c r="E356" s="1">
        <v>0.236</v>
      </c>
      <c r="F356" s="1">
        <v>-0.236209239130435</v>
      </c>
    </row>
    <row r="357" spans="5:6">
      <c r="E357" s="1">
        <v>0.236</v>
      </c>
      <c r="F357" s="1">
        <v>-0.211345108695652</v>
      </c>
    </row>
    <row r="358" spans="5:6">
      <c r="E358" s="1">
        <v>0.236</v>
      </c>
      <c r="F358" s="1">
        <v>-0.18648097826087</v>
      </c>
    </row>
    <row r="359" spans="5:6">
      <c r="E359" s="1">
        <v>0.236</v>
      </c>
      <c r="F359" s="1">
        <v>-0.161616847826087</v>
      </c>
    </row>
    <row r="360" spans="5:6">
      <c r="E360" s="1">
        <v>0.236</v>
      </c>
      <c r="F360" s="1">
        <v>-0.136752717391304</v>
      </c>
    </row>
    <row r="361" spans="5:6">
      <c r="E361" s="1">
        <v>0.236</v>
      </c>
      <c r="F361" s="1">
        <v>-0.111888586956522</v>
      </c>
    </row>
    <row r="362" spans="5:6">
      <c r="E362" s="1">
        <v>0.236</v>
      </c>
      <c r="F362" s="1">
        <v>-0.0870244565217391</v>
      </c>
    </row>
    <row r="363" spans="5:6">
      <c r="E363" s="1">
        <v>0.236</v>
      </c>
      <c r="F363" s="1">
        <v>-0.0621603260869565</v>
      </c>
    </row>
    <row r="364" spans="5:6">
      <c r="E364" s="1">
        <v>0.236</v>
      </c>
      <c r="F364" s="1">
        <v>-0.037296195652174</v>
      </c>
    </row>
    <row r="365" spans="5:6">
      <c r="E365" s="1">
        <v>0.236</v>
      </c>
      <c r="F365" s="1">
        <v>-0.0124320652173913</v>
      </c>
    </row>
    <row r="366" spans="5:6">
      <c r="E366" s="1">
        <v>0.232</v>
      </c>
      <c r="F366" s="1">
        <v>0.0122473404255319</v>
      </c>
    </row>
    <row r="367" spans="5:6">
      <c r="E367" s="1">
        <v>0.232</v>
      </c>
      <c r="F367" s="1">
        <v>0.0367420212765957</v>
      </c>
    </row>
    <row r="368" spans="5:6">
      <c r="E368" s="1">
        <v>0.232</v>
      </c>
      <c r="F368" s="1">
        <v>0.0612367021276596</v>
      </c>
    </row>
    <row r="369" spans="5:6">
      <c r="E369" s="1">
        <v>0.232</v>
      </c>
      <c r="F369" s="1">
        <v>0.0857313829787234</v>
      </c>
    </row>
    <row r="370" spans="5:6">
      <c r="E370" s="1">
        <v>0.232</v>
      </c>
      <c r="F370" s="1">
        <v>0.110226063829787</v>
      </c>
    </row>
    <row r="371" spans="5:6">
      <c r="E371" s="1">
        <v>0.232</v>
      </c>
      <c r="F371" s="1">
        <v>0.134720744680851</v>
      </c>
    </row>
    <row r="372" spans="5:6">
      <c r="E372" s="1">
        <v>0.232</v>
      </c>
      <c r="F372" s="1">
        <v>0.159215425531915</v>
      </c>
    </row>
    <row r="373" spans="5:6">
      <c r="E373" s="1">
        <v>0.232</v>
      </c>
      <c r="F373" s="1">
        <v>0.183710106382979</v>
      </c>
    </row>
    <row r="374" spans="5:6">
      <c r="E374" s="1">
        <v>0.232</v>
      </c>
      <c r="F374" s="1">
        <v>0.208204787234043</v>
      </c>
    </row>
    <row r="375" spans="5:6">
      <c r="E375" s="1">
        <v>0.232</v>
      </c>
      <c r="F375" s="1">
        <v>0.232699468085106</v>
      </c>
    </row>
    <row r="376" spans="5:6">
      <c r="E376" s="1">
        <v>0.232</v>
      </c>
      <c r="F376" s="1">
        <v>0.25719414893617</v>
      </c>
    </row>
    <row r="377" spans="5:6">
      <c r="E377" s="1">
        <v>0.232</v>
      </c>
      <c r="F377" s="1">
        <v>0.281688829787234</v>
      </c>
    </row>
    <row r="378" spans="5:6">
      <c r="E378" s="1">
        <v>0.232</v>
      </c>
      <c r="F378" s="1">
        <v>0.306183510638298</v>
      </c>
    </row>
    <row r="379" spans="5:6">
      <c r="E379" s="1">
        <v>0.232</v>
      </c>
      <c r="F379" s="1">
        <v>0.330678191489362</v>
      </c>
    </row>
    <row r="380" spans="5:6">
      <c r="E380" s="1">
        <v>0.232</v>
      </c>
      <c r="F380" s="1">
        <v>0.355172872340426</v>
      </c>
    </row>
    <row r="381" spans="5:6">
      <c r="E381" s="1">
        <v>0.232</v>
      </c>
      <c r="F381" s="1">
        <v>0.379667553191489</v>
      </c>
    </row>
    <row r="382" spans="5:6">
      <c r="E382" s="1">
        <v>0.232</v>
      </c>
      <c r="F382" s="1">
        <v>0.404162234042553</v>
      </c>
    </row>
    <row r="383" spans="5:6">
      <c r="E383" s="1">
        <v>0.232</v>
      </c>
      <c r="F383" s="1">
        <v>0.428656914893617</v>
      </c>
    </row>
    <row r="384" spans="5:6">
      <c r="E384" s="1">
        <v>0.232</v>
      </c>
      <c r="F384" s="1">
        <v>0.453151595744681</v>
      </c>
    </row>
    <row r="385" spans="5:6">
      <c r="E385" s="1">
        <v>0.232</v>
      </c>
      <c r="F385" s="1">
        <v>0.477646276595745</v>
      </c>
    </row>
    <row r="386" spans="5:6">
      <c r="E386" s="1">
        <v>0.232</v>
      </c>
      <c r="F386" s="1">
        <v>0.502140957446809</v>
      </c>
    </row>
    <row r="387" spans="5:6">
      <c r="E387" s="1">
        <v>0.232</v>
      </c>
      <c r="F387" s="1">
        <v>0.526635638297872</v>
      </c>
    </row>
    <row r="388" spans="5:6">
      <c r="E388" s="1">
        <v>0.232</v>
      </c>
      <c r="F388" s="1">
        <v>0.551130319148936</v>
      </c>
    </row>
    <row r="389" spans="5:6">
      <c r="E389" s="1">
        <v>0.232</v>
      </c>
      <c r="F389" s="1">
        <v>0.575625</v>
      </c>
    </row>
    <row r="390" spans="5:6">
      <c r="E390" s="1">
        <v>0.232</v>
      </c>
      <c r="F390" s="1">
        <v>0.600119680851064</v>
      </c>
    </row>
    <row r="391" spans="5:6">
      <c r="E391" s="1">
        <v>0.232</v>
      </c>
      <c r="F391" s="1">
        <v>0.624614361702128</v>
      </c>
    </row>
    <row r="392" spans="5:6">
      <c r="E392" s="1">
        <v>0.232</v>
      </c>
      <c r="F392" s="1">
        <v>0.649109042553192</v>
      </c>
    </row>
    <row r="393" spans="5:6">
      <c r="E393" s="1">
        <v>0.232</v>
      </c>
      <c r="F393" s="1">
        <v>0.673603723404255</v>
      </c>
    </row>
    <row r="394" spans="5:6">
      <c r="E394" s="1">
        <v>0.232</v>
      </c>
      <c r="F394" s="1">
        <v>0.698098404255319</v>
      </c>
    </row>
    <row r="395" spans="5:6">
      <c r="E395" s="1">
        <v>0.232</v>
      </c>
      <c r="F395" s="1">
        <v>0.722593085106383</v>
      </c>
    </row>
    <row r="396" spans="5:6">
      <c r="E396" s="1">
        <v>0.232</v>
      </c>
      <c r="F396" s="1">
        <v>0.747087765957447</v>
      </c>
    </row>
    <row r="397" spans="5:6">
      <c r="E397" s="1">
        <v>0.232</v>
      </c>
      <c r="F397" s="1">
        <v>0.771582446808511</v>
      </c>
    </row>
    <row r="398" spans="5:6">
      <c r="E398" s="1">
        <v>0.232</v>
      </c>
      <c r="F398" s="1">
        <v>0.796077127659575</v>
      </c>
    </row>
    <row r="399" spans="5:6">
      <c r="E399" s="1">
        <v>0.232</v>
      </c>
      <c r="F399" s="1">
        <v>0.820571808510638</v>
      </c>
    </row>
    <row r="400" spans="5:6">
      <c r="E400" s="1">
        <v>0.232</v>
      </c>
      <c r="F400" s="1">
        <v>0.845066489361702</v>
      </c>
    </row>
    <row r="401" spans="5:6">
      <c r="E401" s="1">
        <v>0.232</v>
      </c>
      <c r="F401" s="1">
        <v>0.869561170212766</v>
      </c>
    </row>
    <row r="402" spans="5:6">
      <c r="E402" s="1">
        <v>0.232</v>
      </c>
      <c r="F402" s="1">
        <v>0.89405585106383</v>
      </c>
    </row>
    <row r="403" spans="5:6">
      <c r="E403" s="1">
        <v>0.232</v>
      </c>
      <c r="F403" s="1">
        <v>0.918550531914894</v>
      </c>
    </row>
    <row r="404" spans="5:6">
      <c r="E404" s="1">
        <v>0.232</v>
      </c>
      <c r="F404" s="1">
        <v>0.943045212765958</v>
      </c>
    </row>
    <row r="405" spans="5:6">
      <c r="E405" s="1">
        <v>0.232</v>
      </c>
      <c r="F405" s="1">
        <v>0.967539893617021</v>
      </c>
    </row>
    <row r="406" spans="5:6">
      <c r="E406" s="1">
        <v>0.232</v>
      </c>
      <c r="F406" s="1">
        <v>0.992034574468085</v>
      </c>
    </row>
    <row r="407" spans="5:6">
      <c r="E407" s="1">
        <v>0.232</v>
      </c>
      <c r="F407" s="1">
        <v>1.01652925531915</v>
      </c>
    </row>
    <row r="408" spans="5:6">
      <c r="E408" s="1">
        <v>0.232</v>
      </c>
      <c r="F408" s="1">
        <v>1.04102393617021</v>
      </c>
    </row>
    <row r="409" spans="5:6">
      <c r="E409" s="1">
        <v>0.232</v>
      </c>
      <c r="F409" s="1">
        <v>1.06551861702128</v>
      </c>
    </row>
    <row r="410" spans="5:6">
      <c r="E410" s="1">
        <v>0.232</v>
      </c>
      <c r="F410" s="1">
        <v>1.09001329787234</v>
      </c>
    </row>
    <row r="411" spans="5:6">
      <c r="E411" s="1">
        <v>0.232</v>
      </c>
      <c r="F411" s="1">
        <v>1.1145079787234</v>
      </c>
    </row>
    <row r="412" spans="5:6">
      <c r="E412" s="1">
        <v>0.232</v>
      </c>
      <c r="F412" s="1">
        <v>1.13900265957447</v>
      </c>
    </row>
    <row r="413" spans="5:6">
      <c r="E413" s="1">
        <v>0.237540875</v>
      </c>
      <c r="F413" s="1">
        <v>1.15525</v>
      </c>
    </row>
    <row r="414" spans="5:6">
      <c r="E414" s="1">
        <v>0.251122625</v>
      </c>
      <c r="F414" s="1">
        <v>1.15525</v>
      </c>
    </row>
    <row r="415" spans="5:6">
      <c r="E415" s="1">
        <v>0.2693305625</v>
      </c>
      <c r="F415" s="1">
        <v>1.16142475</v>
      </c>
    </row>
    <row r="416" spans="5:6">
      <c r="E416" s="1">
        <v>0.2836646875</v>
      </c>
      <c r="F416" s="1">
        <v>1.18177425</v>
      </c>
    </row>
    <row r="417" spans="5:6">
      <c r="E417" s="1">
        <v>0.2979988125</v>
      </c>
      <c r="F417" s="1">
        <v>1.20212375</v>
      </c>
    </row>
    <row r="418" spans="5:6">
      <c r="E418" s="1">
        <v>0.3123329375</v>
      </c>
      <c r="F418" s="1">
        <v>1.22247325</v>
      </c>
    </row>
    <row r="419" spans="5:6">
      <c r="E419" s="1">
        <v>0.320392857142857</v>
      </c>
      <c r="F419" s="1">
        <v>1.24439973214286</v>
      </c>
    </row>
    <row r="420" spans="5:6">
      <c r="E420" s="1">
        <v>0.322178571428571</v>
      </c>
      <c r="F420" s="1">
        <v>1.26790319642857</v>
      </c>
    </row>
    <row r="421" spans="5:6">
      <c r="E421" s="1">
        <v>0.323964285714286</v>
      </c>
      <c r="F421" s="1">
        <v>1.29140666071429</v>
      </c>
    </row>
    <row r="422" spans="5:6">
      <c r="E422" s="1">
        <v>0.32575</v>
      </c>
      <c r="F422" s="1">
        <v>1.314910125</v>
      </c>
    </row>
    <row r="423" spans="5:6">
      <c r="E423" s="1">
        <v>0.327535714285714</v>
      </c>
      <c r="F423" s="1">
        <v>1.33841358928571</v>
      </c>
    </row>
    <row r="424" spans="5:6">
      <c r="E424" s="1">
        <v>0.329321428571429</v>
      </c>
      <c r="F424" s="1">
        <v>1.36191705357143</v>
      </c>
    </row>
    <row r="425" spans="5:6">
      <c r="E425" s="1">
        <v>0.331107142857143</v>
      </c>
      <c r="F425" s="1">
        <v>1.38542051785714</v>
      </c>
    </row>
    <row r="426" spans="5:6">
      <c r="E426" s="1">
        <v>0.332892857142857</v>
      </c>
      <c r="F426" s="1">
        <v>1.40892398214286</v>
      </c>
    </row>
    <row r="427" spans="5:6">
      <c r="E427" s="1">
        <v>0.334678571428571</v>
      </c>
      <c r="F427" s="1">
        <v>1.43242744642857</v>
      </c>
    </row>
    <row r="428" spans="5:6">
      <c r="E428" s="1">
        <v>0.336464285714286</v>
      </c>
      <c r="F428" s="1">
        <v>1.45593091071429</v>
      </c>
    </row>
    <row r="429" spans="5:6">
      <c r="E429" s="1">
        <v>0.33825</v>
      </c>
      <c r="F429" s="1">
        <v>1.479434375</v>
      </c>
    </row>
    <row r="430" spans="5:6">
      <c r="E430" s="1">
        <v>0.340035714285714</v>
      </c>
      <c r="F430" s="1">
        <v>1.50293783928571</v>
      </c>
    </row>
    <row r="431" spans="5:6">
      <c r="E431" s="1">
        <v>0.341821428571429</v>
      </c>
      <c r="F431" s="1">
        <v>1.52644130357143</v>
      </c>
    </row>
    <row r="432" spans="5:6">
      <c r="E432" s="1">
        <v>0.343607142857143</v>
      </c>
      <c r="F432" s="1">
        <v>1.54994476785714</v>
      </c>
    </row>
    <row r="433" spans="5:6">
      <c r="E433" s="1">
        <v>0.346471375</v>
      </c>
      <c r="F433" s="1">
        <v>1.572534375</v>
      </c>
    </row>
    <row r="434" spans="5:6">
      <c r="E434" s="1">
        <v>0.350414125</v>
      </c>
      <c r="F434" s="1">
        <v>1.594210125</v>
      </c>
    </row>
    <row r="435" spans="5:6">
      <c r="E435" s="1">
        <v>0.354182375</v>
      </c>
      <c r="F435" s="1">
        <v>1.615036</v>
      </c>
    </row>
    <row r="436" spans="5:6">
      <c r="E436" s="1">
        <v>0.357776125</v>
      </c>
      <c r="F436" s="1">
        <v>1.635012</v>
      </c>
    </row>
    <row r="437" spans="5:6">
      <c r="E437" s="1">
        <v>0.3602515</v>
      </c>
      <c r="F437" s="1">
        <v>1.65995</v>
      </c>
    </row>
    <row r="438" spans="5:6">
      <c r="E438" s="1">
        <v>0.3760954453125</v>
      </c>
      <c r="F438" s="1">
        <v>1.6675</v>
      </c>
    </row>
    <row r="439" spans="5:6">
      <c r="E439" s="1">
        <v>0.3974263359375</v>
      </c>
      <c r="F439" s="1">
        <v>1.6675</v>
      </c>
    </row>
    <row r="440" spans="5:6">
      <c r="E440" s="1">
        <v>0.4217572265625</v>
      </c>
      <c r="F440" s="1">
        <v>1.6675</v>
      </c>
    </row>
    <row r="441" spans="5:6">
      <c r="E441" s="1">
        <v>0.4460881171875</v>
      </c>
      <c r="F441" s="1">
        <v>1.6675</v>
      </c>
    </row>
    <row r="442" spans="5:6">
      <c r="E442" s="1">
        <v>0.4704190078125</v>
      </c>
      <c r="F442" s="1">
        <v>1.6675</v>
      </c>
    </row>
    <row r="443" spans="5:6">
      <c r="E443" s="1">
        <v>0.4947498984375</v>
      </c>
      <c r="F443" s="1">
        <v>1.6675</v>
      </c>
    </row>
    <row r="444" spans="5:6">
      <c r="E444" s="1">
        <v>0.5190807890625</v>
      </c>
      <c r="F444" s="1">
        <v>1.6675</v>
      </c>
    </row>
    <row r="445" spans="5:6">
      <c r="E445" s="1">
        <v>0.5434116796875</v>
      </c>
      <c r="F445" s="1">
        <v>1.6675</v>
      </c>
    </row>
    <row r="446" spans="5:6">
      <c r="E446" s="1">
        <v>0.5677425703125</v>
      </c>
      <c r="F446" s="1">
        <v>1.6675</v>
      </c>
    </row>
    <row r="447" spans="5:6">
      <c r="E447" s="1">
        <v>0.5920734609375</v>
      </c>
      <c r="F447" s="1">
        <v>1.6675</v>
      </c>
    </row>
    <row r="448" spans="5:6">
      <c r="E448" s="1">
        <v>0.6164043515625</v>
      </c>
      <c r="F448" s="1">
        <v>1.6675</v>
      </c>
    </row>
    <row r="449" spans="5:6">
      <c r="E449" s="1">
        <v>0.6407352421875</v>
      </c>
      <c r="F449" s="1">
        <v>1.6675</v>
      </c>
    </row>
    <row r="450" spans="5:6">
      <c r="E450" s="1">
        <v>0.6650661328125</v>
      </c>
      <c r="F450" s="1">
        <v>1.6675</v>
      </c>
    </row>
    <row r="451" spans="5:6">
      <c r="E451" s="1">
        <v>0.6893970234375</v>
      </c>
      <c r="F451" s="1">
        <v>1.6675</v>
      </c>
    </row>
    <row r="452" spans="5:6">
      <c r="E452" s="1">
        <v>0.7137279140625</v>
      </c>
      <c r="F452" s="1">
        <v>1.6675</v>
      </c>
    </row>
    <row r="453" spans="5:6">
      <c r="E453" s="1">
        <v>0.7380588046875</v>
      </c>
      <c r="F453" s="1">
        <v>1.6675</v>
      </c>
    </row>
    <row r="454" spans="5:6">
      <c r="E454" s="1">
        <v>0.7623896953125</v>
      </c>
      <c r="F454" s="1">
        <v>1.6675</v>
      </c>
    </row>
    <row r="455" spans="5:6">
      <c r="E455" s="1">
        <v>0.7867205859375</v>
      </c>
      <c r="F455" s="1">
        <v>1.6675</v>
      </c>
    </row>
    <row r="456" spans="5:6">
      <c r="E456" s="1">
        <v>0.8110514765625</v>
      </c>
      <c r="F456" s="1">
        <v>1.6675</v>
      </c>
    </row>
    <row r="457" spans="5:6">
      <c r="E457" s="1">
        <v>0.8353823671875</v>
      </c>
      <c r="F457" s="1">
        <v>1.6675</v>
      </c>
    </row>
    <row r="458" spans="5:6">
      <c r="E458" s="1">
        <v>0.8597132578125</v>
      </c>
      <c r="F458" s="1">
        <v>1.6675</v>
      </c>
    </row>
    <row r="459" spans="5:6">
      <c r="E459" s="1">
        <v>0.8840441484375</v>
      </c>
      <c r="F459" s="1">
        <v>1.6675</v>
      </c>
    </row>
    <row r="460" spans="5:6">
      <c r="E460" s="1">
        <v>0.9083750390625</v>
      </c>
      <c r="F460" s="1">
        <v>1.6675</v>
      </c>
    </row>
    <row r="461" spans="5:6">
      <c r="E461" s="1">
        <v>0.9327059296875</v>
      </c>
      <c r="F461" s="1">
        <v>1.6675</v>
      </c>
    </row>
    <row r="462" spans="5:6">
      <c r="E462" s="1">
        <v>0.9570368203125</v>
      </c>
      <c r="F462" s="1">
        <v>1.6675</v>
      </c>
    </row>
    <row r="463" spans="5:6">
      <c r="E463" s="1">
        <v>0.9813677109375</v>
      </c>
      <c r="F463" s="1">
        <v>1.6675</v>
      </c>
    </row>
    <row r="464" spans="5:6">
      <c r="E464" s="1">
        <v>1.0056986015625</v>
      </c>
      <c r="F464" s="1">
        <v>1.6675</v>
      </c>
    </row>
    <row r="465" spans="5:6">
      <c r="E465" s="1">
        <v>1.0300294921875</v>
      </c>
      <c r="F465" s="1">
        <v>1.6675</v>
      </c>
    </row>
    <row r="466" spans="5:6">
      <c r="E466" s="1">
        <v>1.0543603828125</v>
      </c>
      <c r="F466" s="1">
        <v>1.6675</v>
      </c>
    </row>
    <row r="467" spans="5:6">
      <c r="E467" s="1">
        <v>1.0786912734375</v>
      </c>
      <c r="F467" s="1">
        <v>1.6675</v>
      </c>
    </row>
    <row r="468" spans="5:6">
      <c r="E468" s="1">
        <v>1.1030221640625</v>
      </c>
      <c r="F468" s="1">
        <v>1.6675</v>
      </c>
    </row>
    <row r="469" spans="5:6">
      <c r="E469" s="1">
        <v>1.1223530546875</v>
      </c>
      <c r="F469" s="1">
        <v>1.6675</v>
      </c>
    </row>
    <row r="470" spans="5:6">
      <c r="E470" s="1">
        <v>1.1478144537037</v>
      </c>
      <c r="F470" s="1">
        <v>1.6587037037037</v>
      </c>
    </row>
    <row r="471" spans="5:6">
      <c r="E471" s="1">
        <v>1.16440636111111</v>
      </c>
      <c r="F471" s="1">
        <v>1.64111111111111</v>
      </c>
    </row>
    <row r="472" spans="5:6">
      <c r="E472" s="1">
        <v>1.18099826851852</v>
      </c>
      <c r="F472" s="1">
        <v>1.62351851851852</v>
      </c>
    </row>
    <row r="473" spans="5:6">
      <c r="E473" s="1">
        <v>1.19759017592593</v>
      </c>
      <c r="F473" s="1">
        <v>1.60592592592593</v>
      </c>
    </row>
    <row r="474" spans="5:6">
      <c r="E474" s="1">
        <v>1.21418208333333</v>
      </c>
      <c r="F474" s="1">
        <v>1.58833333333333</v>
      </c>
    </row>
    <row r="475" spans="5:6">
      <c r="E475" s="1">
        <v>1.23077399074074</v>
      </c>
      <c r="F475" s="1">
        <v>1.57074074074074</v>
      </c>
    </row>
    <row r="476" spans="5:6">
      <c r="E476" s="1">
        <v>1.24736589814815</v>
      </c>
      <c r="F476" s="1">
        <v>1.55314814814815</v>
      </c>
    </row>
    <row r="477" spans="5:6">
      <c r="E477" s="1">
        <v>1.26395780555556</v>
      </c>
      <c r="F477" s="1">
        <v>1.53555555555556</v>
      </c>
    </row>
    <row r="478" spans="5:6">
      <c r="E478" s="1">
        <v>1.28054971296296</v>
      </c>
      <c r="F478" s="1">
        <v>1.51796296296296</v>
      </c>
    </row>
    <row r="479" spans="5:6">
      <c r="E479" s="1">
        <v>1.29714162037037</v>
      </c>
      <c r="F479" s="1">
        <v>1.50037037037037</v>
      </c>
    </row>
    <row r="480" spans="5:6">
      <c r="E480" s="1">
        <v>1.31373352777778</v>
      </c>
      <c r="F480" s="1">
        <v>1.48277777777778</v>
      </c>
    </row>
    <row r="481" spans="5:6">
      <c r="E481" s="1">
        <v>1.33032543518519</v>
      </c>
      <c r="F481" s="1">
        <v>1.46518518518519</v>
      </c>
    </row>
    <row r="482" spans="5:6">
      <c r="E482" s="1">
        <v>1.34691734259259</v>
      </c>
      <c r="F482" s="1">
        <v>1.44759259259259</v>
      </c>
    </row>
    <row r="483" spans="5:6">
      <c r="E483" s="1">
        <v>1.36350925</v>
      </c>
      <c r="F483" s="1">
        <v>1.43</v>
      </c>
    </row>
    <row r="484" spans="5:6">
      <c r="E484" s="1">
        <v>1.38010115740741</v>
      </c>
      <c r="F484" s="1">
        <v>1.41240740740741</v>
      </c>
    </row>
    <row r="485" spans="5:6">
      <c r="E485" s="1">
        <v>1.39669306481481</v>
      </c>
      <c r="F485" s="1">
        <v>1.39481481481481</v>
      </c>
    </row>
    <row r="486" spans="5:6">
      <c r="E486" s="1">
        <v>1.41328497222222</v>
      </c>
      <c r="F486" s="1">
        <v>1.37722222222222</v>
      </c>
    </row>
    <row r="487" spans="5:6">
      <c r="E487" s="1">
        <v>1.42987687962963</v>
      </c>
      <c r="F487" s="1">
        <v>1.35962962962963</v>
      </c>
    </row>
    <row r="488" spans="5:6">
      <c r="E488" s="1">
        <v>1.44646878703704</v>
      </c>
      <c r="F488" s="1">
        <v>1.34203703703704</v>
      </c>
    </row>
    <row r="489" spans="5:6">
      <c r="E489" s="1">
        <v>1.46306069444444</v>
      </c>
      <c r="F489" s="1">
        <v>1.32444444444444</v>
      </c>
    </row>
    <row r="490" spans="5:6">
      <c r="E490" s="1">
        <v>1.47965260185185</v>
      </c>
      <c r="F490" s="1">
        <v>1.30685185185185</v>
      </c>
    </row>
    <row r="491" spans="5:6">
      <c r="E491" s="1">
        <v>1.49624450925926</v>
      </c>
      <c r="F491" s="1">
        <v>1.28925925925926</v>
      </c>
    </row>
    <row r="492" spans="5:6">
      <c r="E492" s="1">
        <v>1.51283641666667</v>
      </c>
      <c r="F492" s="1">
        <v>1.27166666666667</v>
      </c>
    </row>
    <row r="493" spans="5:6">
      <c r="E493" s="1">
        <v>1.52942832407407</v>
      </c>
      <c r="F493" s="1">
        <v>1.25407407407407</v>
      </c>
    </row>
    <row r="494" spans="5:6">
      <c r="E494" s="1">
        <v>1.54602023148148</v>
      </c>
      <c r="F494" s="1">
        <v>1.23648148148148</v>
      </c>
    </row>
    <row r="495" spans="5:6">
      <c r="E495" s="1">
        <v>1.56261213888889</v>
      </c>
      <c r="F495" s="1">
        <v>1.21888888888889</v>
      </c>
    </row>
    <row r="496" spans="5:6">
      <c r="E496" s="1">
        <v>1.5792040462963</v>
      </c>
      <c r="F496" s="1">
        <v>1.2012962962963</v>
      </c>
    </row>
    <row r="497" spans="5:6">
      <c r="E497" s="1">
        <v>1.6028125</v>
      </c>
      <c r="F497" s="1">
        <v>1.1925</v>
      </c>
    </row>
    <row r="498" spans="5:6">
      <c r="E498" s="1">
        <v>1.6184375</v>
      </c>
      <c r="F498" s="1">
        <v>1.1925</v>
      </c>
    </row>
    <row r="499" spans="5:6">
      <c r="E499" s="1">
        <v>1.6390625</v>
      </c>
      <c r="F499" s="1">
        <v>1.1925</v>
      </c>
    </row>
    <row r="500" spans="5:6">
      <c r="E500" s="1">
        <v>1.6571875</v>
      </c>
      <c r="F500" s="1">
        <v>1.1925</v>
      </c>
    </row>
    <row r="501" spans="5:6">
      <c r="E501" s="1">
        <v>1.67</v>
      </c>
      <c r="F501" s="1">
        <v>1.183778125</v>
      </c>
    </row>
    <row r="502" spans="5:6">
      <c r="E502" s="1">
        <v>1.67</v>
      </c>
      <c r="F502" s="1">
        <v>1.155234375</v>
      </c>
    </row>
    <row r="503" spans="5:6">
      <c r="E503" s="1">
        <v>1.67</v>
      </c>
      <c r="F503" s="1">
        <v>1.130390625</v>
      </c>
    </row>
    <row r="504" spans="5:6">
      <c r="E504" s="1">
        <v>1.67</v>
      </c>
      <c r="F504" s="1">
        <v>1.105546875</v>
      </c>
    </row>
    <row r="505" spans="5:6">
      <c r="E505" s="1">
        <v>1.67</v>
      </c>
      <c r="F505" s="1">
        <v>1.080703125</v>
      </c>
    </row>
    <row r="506" spans="5:6">
      <c r="E506" s="1">
        <v>1.67</v>
      </c>
      <c r="F506" s="1">
        <v>1.055859375</v>
      </c>
    </row>
    <row r="507" spans="5:6">
      <c r="E507" s="1">
        <v>1.67</v>
      </c>
      <c r="F507" s="1">
        <v>1.031015625</v>
      </c>
    </row>
    <row r="508" spans="5:6">
      <c r="E508" s="1">
        <v>1.67</v>
      </c>
      <c r="F508" s="1">
        <v>1.006171875</v>
      </c>
    </row>
    <row r="509" spans="5:6">
      <c r="E509" s="1">
        <v>1.67</v>
      </c>
      <c r="F509" s="1">
        <v>0.981328125</v>
      </c>
    </row>
    <row r="510" spans="5:6">
      <c r="E510" s="1">
        <v>1.67</v>
      </c>
      <c r="F510" s="1">
        <v>0.956484375</v>
      </c>
    </row>
    <row r="511" spans="5:6">
      <c r="E511" s="1">
        <v>1.67</v>
      </c>
      <c r="F511" s="1">
        <v>0.931640625</v>
      </c>
    </row>
    <row r="512" spans="5:6">
      <c r="E512" s="1">
        <v>1.67</v>
      </c>
      <c r="F512" s="1">
        <v>0.906796875</v>
      </c>
    </row>
    <row r="513" spans="5:6">
      <c r="E513" s="1">
        <v>1.67</v>
      </c>
      <c r="F513" s="1">
        <v>0.881953125</v>
      </c>
    </row>
    <row r="514" spans="5:6">
      <c r="E514" s="1">
        <v>1.67</v>
      </c>
      <c r="F514" s="1">
        <v>0.857109375</v>
      </c>
    </row>
    <row r="515" spans="5:6">
      <c r="E515" s="1">
        <v>1.67</v>
      </c>
      <c r="F515" s="1">
        <v>0.832265625</v>
      </c>
    </row>
    <row r="516" spans="5:6">
      <c r="E516" s="1">
        <v>1.67</v>
      </c>
      <c r="F516" s="1">
        <v>0.807421875</v>
      </c>
    </row>
    <row r="517" spans="5:6">
      <c r="E517" s="1">
        <v>1.67</v>
      </c>
      <c r="F517" s="1">
        <v>0.782578125</v>
      </c>
    </row>
    <row r="518" spans="5:6">
      <c r="E518" s="1">
        <v>1.67</v>
      </c>
      <c r="F518" s="1">
        <v>0.757734375</v>
      </c>
    </row>
    <row r="519" spans="5:6">
      <c r="E519" s="1">
        <v>1.67</v>
      </c>
      <c r="F519" s="1">
        <v>0.732890625</v>
      </c>
    </row>
    <row r="520" spans="5:6">
      <c r="E520" s="1">
        <v>1.67</v>
      </c>
      <c r="F520" s="1">
        <v>0.708046875</v>
      </c>
    </row>
    <row r="521" spans="5:6">
      <c r="E521" s="1">
        <v>1.67</v>
      </c>
      <c r="F521" s="1">
        <v>0.683203125</v>
      </c>
    </row>
    <row r="522" spans="5:6">
      <c r="E522" s="1">
        <v>1.67</v>
      </c>
      <c r="F522" s="1">
        <v>0.658359375</v>
      </c>
    </row>
    <row r="523" spans="5:6">
      <c r="E523" s="1">
        <v>1.67</v>
      </c>
      <c r="F523" s="1">
        <v>0.633515625</v>
      </c>
    </row>
    <row r="524" spans="5:6">
      <c r="E524" s="1">
        <v>1.67</v>
      </c>
      <c r="F524" s="1">
        <v>0.608671875</v>
      </c>
    </row>
    <row r="525" spans="5:6">
      <c r="E525" s="1">
        <v>1.67</v>
      </c>
      <c r="F525" s="1">
        <v>0.583828125</v>
      </c>
    </row>
    <row r="526" spans="5:6">
      <c r="E526" s="1">
        <v>1.67</v>
      </c>
      <c r="F526" s="1">
        <v>0.558984375</v>
      </c>
    </row>
    <row r="527" spans="5:6">
      <c r="E527" s="1">
        <v>1.67</v>
      </c>
      <c r="F527" s="1">
        <v>0.534140625</v>
      </c>
    </row>
    <row r="528" spans="5:6">
      <c r="E528" s="1">
        <v>1.67</v>
      </c>
      <c r="F528" s="1">
        <v>0.509296875</v>
      </c>
    </row>
    <row r="529" spans="5:6">
      <c r="E529" s="1">
        <v>1.67</v>
      </c>
      <c r="F529" s="1">
        <v>0.484453125</v>
      </c>
    </row>
    <row r="530" spans="5:6">
      <c r="E530" s="1">
        <v>1.67</v>
      </c>
      <c r="F530" s="1">
        <v>0.459609375</v>
      </c>
    </row>
    <row r="531" spans="5:6">
      <c r="E531" s="1">
        <v>1.67</v>
      </c>
      <c r="F531" s="1">
        <v>0.434765625</v>
      </c>
    </row>
    <row r="532" spans="5:6">
      <c r="E532" s="1">
        <v>1.67</v>
      </c>
      <c r="F532" s="1">
        <v>0.409921875</v>
      </c>
    </row>
    <row r="533" spans="5:6">
      <c r="E533" s="1">
        <v>1.67</v>
      </c>
      <c r="F533" s="1">
        <v>0.385078125</v>
      </c>
    </row>
    <row r="534" spans="5:6">
      <c r="E534" s="1">
        <v>1.67</v>
      </c>
      <c r="F534" s="1">
        <v>0.360234375</v>
      </c>
    </row>
    <row r="535" spans="5:6">
      <c r="E535" s="1">
        <v>1.67</v>
      </c>
      <c r="F535" s="1">
        <v>0.335390625</v>
      </c>
    </row>
    <row r="536" spans="5:6">
      <c r="E536" s="1">
        <v>1.67</v>
      </c>
      <c r="F536" s="1">
        <v>0.310546875</v>
      </c>
    </row>
    <row r="537" spans="5:6">
      <c r="E537" s="1">
        <v>1.67</v>
      </c>
      <c r="F537" s="1">
        <v>0.285703125</v>
      </c>
    </row>
    <row r="538" spans="5:6">
      <c r="E538" s="1">
        <v>1.67</v>
      </c>
      <c r="F538" s="1">
        <v>0.260859375</v>
      </c>
    </row>
    <row r="539" spans="5:6">
      <c r="E539" s="1">
        <v>1.67</v>
      </c>
      <c r="F539" s="1">
        <v>0.236015625</v>
      </c>
    </row>
    <row r="540" spans="5:6">
      <c r="E540" s="1">
        <v>1.67</v>
      </c>
      <c r="F540" s="1">
        <v>0.211171875</v>
      </c>
    </row>
    <row r="541" spans="5:6">
      <c r="E541" s="1">
        <v>1.67</v>
      </c>
      <c r="F541" s="1">
        <v>0.186328125</v>
      </c>
    </row>
    <row r="542" spans="5:6">
      <c r="E542" s="1">
        <v>1.67</v>
      </c>
      <c r="F542" s="1">
        <v>0.161484375</v>
      </c>
    </row>
    <row r="543" spans="5:6">
      <c r="E543" s="1">
        <v>1.67</v>
      </c>
      <c r="F543" s="1">
        <v>0.136640625</v>
      </c>
    </row>
    <row r="544" spans="5:6">
      <c r="E544" s="1">
        <v>1.67</v>
      </c>
      <c r="F544" s="1">
        <v>0.111796875</v>
      </c>
    </row>
    <row r="545" spans="5:6">
      <c r="E545" s="1">
        <v>1.67</v>
      </c>
      <c r="F545" s="1">
        <v>0.086953125</v>
      </c>
    </row>
    <row r="546" spans="5:6">
      <c r="E546" s="1">
        <v>1.67</v>
      </c>
      <c r="F546" s="1">
        <v>0.0621093749999999</v>
      </c>
    </row>
    <row r="547" spans="5:6">
      <c r="E547" s="1">
        <v>1.67</v>
      </c>
      <c r="F547" s="1">
        <v>0.0372656250000001</v>
      </c>
    </row>
    <row r="548" spans="5:6">
      <c r="E548" s="1">
        <v>1.67</v>
      </c>
      <c r="F548" s="1">
        <v>0.012421875</v>
      </c>
    </row>
    <row r="549" spans="5:6">
      <c r="E549" s="1">
        <v>1.67</v>
      </c>
      <c r="F549" s="1">
        <v>-0.012421875</v>
      </c>
    </row>
    <row r="550" spans="5:6">
      <c r="E550" s="1">
        <v>1.67</v>
      </c>
      <c r="F550" s="1">
        <v>-0.037265625</v>
      </c>
    </row>
    <row r="551" spans="5:6">
      <c r="E551" s="1">
        <v>1.67</v>
      </c>
      <c r="F551" s="1">
        <v>-0.062109375</v>
      </c>
    </row>
    <row r="552" spans="5:6">
      <c r="E552" s="1">
        <v>1.67</v>
      </c>
      <c r="F552" s="1">
        <v>-0.086953125</v>
      </c>
    </row>
    <row r="553" spans="5:6">
      <c r="E553" s="1">
        <v>1.67</v>
      </c>
      <c r="F553" s="1">
        <v>-0.111796875</v>
      </c>
    </row>
    <row r="554" spans="5:6">
      <c r="E554" s="1">
        <v>1.67</v>
      </c>
      <c r="F554" s="1">
        <v>-0.136640625</v>
      </c>
    </row>
    <row r="555" spans="5:6">
      <c r="E555" s="1">
        <v>1.67</v>
      </c>
      <c r="F555" s="1">
        <v>-0.161484375</v>
      </c>
    </row>
    <row r="556" spans="5:6">
      <c r="E556" s="1">
        <v>1.67</v>
      </c>
      <c r="F556" s="1">
        <v>-0.186328125</v>
      </c>
    </row>
    <row r="557" spans="5:6">
      <c r="E557" s="1">
        <v>1.67</v>
      </c>
      <c r="F557" s="1">
        <v>-0.211171875</v>
      </c>
    </row>
    <row r="558" spans="5:6">
      <c r="E558" s="1">
        <v>1.67</v>
      </c>
      <c r="F558" s="1">
        <v>-0.236015625</v>
      </c>
    </row>
    <row r="559" spans="5:6">
      <c r="E559" s="1">
        <v>1.67</v>
      </c>
      <c r="F559" s="1">
        <v>-0.260859375</v>
      </c>
    </row>
    <row r="560" spans="5:6">
      <c r="E560" s="1">
        <v>1.67</v>
      </c>
      <c r="F560" s="1">
        <v>-0.285703125</v>
      </c>
    </row>
    <row r="561" spans="5:6">
      <c r="E561" s="1">
        <v>1.67</v>
      </c>
      <c r="F561" s="1">
        <v>-0.310546875</v>
      </c>
    </row>
    <row r="562" spans="5:6">
      <c r="E562" s="1">
        <v>1.67</v>
      </c>
      <c r="F562" s="1">
        <v>-0.335390625</v>
      </c>
    </row>
    <row r="563" spans="5:6">
      <c r="E563" s="1">
        <v>1.67</v>
      </c>
      <c r="F563" s="1">
        <v>-0.360234375</v>
      </c>
    </row>
    <row r="564" spans="5:6">
      <c r="E564" s="1">
        <v>1.67</v>
      </c>
      <c r="F564" s="1">
        <v>-0.385078125</v>
      </c>
    </row>
    <row r="565" spans="5:6">
      <c r="E565" s="1">
        <v>1.67</v>
      </c>
      <c r="F565" s="1">
        <v>-0.409921875</v>
      </c>
    </row>
    <row r="566" spans="5:6">
      <c r="E566" s="1">
        <v>1.67</v>
      </c>
      <c r="F566" s="1">
        <v>-0.434765625</v>
      </c>
    </row>
    <row r="567" spans="5:6">
      <c r="E567" s="1">
        <v>1.67</v>
      </c>
      <c r="F567" s="1">
        <v>-0.459609375</v>
      </c>
    </row>
    <row r="568" spans="5:6">
      <c r="E568" s="1">
        <v>1.67</v>
      </c>
      <c r="F568" s="1">
        <v>-0.484453125</v>
      </c>
    </row>
    <row r="569" spans="5:6">
      <c r="E569" s="1">
        <v>1.67</v>
      </c>
      <c r="F569" s="1">
        <v>-0.509296875</v>
      </c>
    </row>
    <row r="570" spans="5:6">
      <c r="E570" s="1">
        <v>1.67</v>
      </c>
      <c r="F570" s="1">
        <v>-0.534140625</v>
      </c>
    </row>
    <row r="571" spans="5:6">
      <c r="E571" s="1">
        <v>1.67</v>
      </c>
      <c r="F571" s="1">
        <v>-0.558984375</v>
      </c>
    </row>
    <row r="572" spans="5:6">
      <c r="E572" s="1">
        <v>1.67</v>
      </c>
      <c r="F572" s="1">
        <v>-0.583828125</v>
      </c>
    </row>
    <row r="573" spans="5:6">
      <c r="E573" s="1">
        <v>1.67</v>
      </c>
      <c r="F573" s="1">
        <v>-0.608671875</v>
      </c>
    </row>
    <row r="574" spans="5:6">
      <c r="E574" s="1">
        <v>1.67</v>
      </c>
      <c r="F574" s="1">
        <v>-0.633515625</v>
      </c>
    </row>
    <row r="575" spans="5:6">
      <c r="E575" s="1">
        <v>1.67</v>
      </c>
      <c r="F575" s="1">
        <v>-0.658359375</v>
      </c>
    </row>
    <row r="576" spans="5:6">
      <c r="E576" s="1">
        <v>1.67</v>
      </c>
      <c r="F576" s="1">
        <v>-0.683203125</v>
      </c>
    </row>
    <row r="577" spans="5:6">
      <c r="E577" s="1">
        <v>1.67</v>
      </c>
      <c r="F577" s="1">
        <v>-0.708046875</v>
      </c>
    </row>
    <row r="578" spans="5:6">
      <c r="E578" s="1">
        <v>1.67</v>
      </c>
      <c r="F578" s="1">
        <v>-0.732890625</v>
      </c>
    </row>
    <row r="579" spans="5:6">
      <c r="E579" s="1">
        <v>1.67</v>
      </c>
      <c r="F579" s="1">
        <v>-0.757734375</v>
      </c>
    </row>
    <row r="580" spans="5:6">
      <c r="E580" s="1">
        <v>1.67</v>
      </c>
      <c r="F580" s="1">
        <v>-0.782578125</v>
      </c>
    </row>
    <row r="581" spans="5:6">
      <c r="E581" s="1">
        <v>1.67</v>
      </c>
      <c r="F581" s="1">
        <v>-0.807421875</v>
      </c>
    </row>
    <row r="582" spans="5:6">
      <c r="E582" s="1">
        <v>1.67</v>
      </c>
      <c r="F582" s="1">
        <v>-0.832265625</v>
      </c>
    </row>
    <row r="583" spans="5:6">
      <c r="E583" s="1">
        <v>1.67</v>
      </c>
      <c r="F583" s="1">
        <v>-0.857109375</v>
      </c>
    </row>
    <row r="584" spans="5:6">
      <c r="E584" s="1">
        <v>1.67</v>
      </c>
      <c r="F584" s="1">
        <v>-0.881953125</v>
      </c>
    </row>
    <row r="585" spans="5:6">
      <c r="E585" s="1">
        <v>1.67</v>
      </c>
      <c r="F585" s="1">
        <v>-0.906796875</v>
      </c>
    </row>
    <row r="586" spans="5:6">
      <c r="E586" s="1">
        <v>1.67</v>
      </c>
      <c r="F586" s="1">
        <v>-0.931640625</v>
      </c>
    </row>
    <row r="587" spans="5:6">
      <c r="E587" s="1">
        <v>1.67</v>
      </c>
      <c r="F587" s="1">
        <v>-0.956484375</v>
      </c>
    </row>
    <row r="588" spans="5:6">
      <c r="E588" s="1">
        <v>1.67</v>
      </c>
      <c r="F588" s="1">
        <v>-0.981328125</v>
      </c>
    </row>
    <row r="589" spans="5:6">
      <c r="E589" s="1">
        <v>1.67</v>
      </c>
      <c r="F589" s="1">
        <v>-1.006171875</v>
      </c>
    </row>
    <row r="590" spans="5:6">
      <c r="E590" s="1">
        <v>1.67</v>
      </c>
      <c r="F590" s="1">
        <v>-1.031015625</v>
      </c>
    </row>
    <row r="591" spans="5:6">
      <c r="E591" s="1">
        <v>1.67</v>
      </c>
      <c r="F591" s="1">
        <v>-1.055859375</v>
      </c>
    </row>
    <row r="592" spans="5:6">
      <c r="E592" s="1">
        <v>1.67</v>
      </c>
      <c r="F592" s="1">
        <v>-1.080703125</v>
      </c>
    </row>
    <row r="593" spans="5:6">
      <c r="E593" s="1">
        <v>1.67</v>
      </c>
      <c r="F593" s="1">
        <v>-1.105546875</v>
      </c>
    </row>
    <row r="594" spans="5:6">
      <c r="E594" s="1">
        <v>1.67</v>
      </c>
      <c r="F594" s="1">
        <v>-1.130390625</v>
      </c>
    </row>
    <row r="595" spans="5:6">
      <c r="E595" s="1">
        <v>1.67</v>
      </c>
      <c r="F595" s="1">
        <v>-1.155234375</v>
      </c>
    </row>
    <row r="596" spans="5:6">
      <c r="E596" s="1">
        <v>1.67</v>
      </c>
      <c r="F596" s="1">
        <v>-1.183778125</v>
      </c>
    </row>
    <row r="597" spans="5:6">
      <c r="E597" s="1">
        <v>1.6571875</v>
      </c>
      <c r="F597" s="1">
        <v>-1.1925</v>
      </c>
    </row>
    <row r="598" spans="5:6">
      <c r="E598" s="1">
        <v>1.6390625</v>
      </c>
      <c r="F598" s="1">
        <v>-1.1925</v>
      </c>
    </row>
    <row r="599" spans="5:6">
      <c r="E599" s="1">
        <v>1.6184375</v>
      </c>
      <c r="F599" s="1">
        <v>-1.1925</v>
      </c>
    </row>
    <row r="600" spans="5:6">
      <c r="E600" s="1">
        <v>1.6028125</v>
      </c>
      <c r="F600" s="1">
        <v>-1.1925</v>
      </c>
    </row>
    <row r="601" spans="5:6">
      <c r="E601" s="1">
        <v>1.5792040462963</v>
      </c>
      <c r="F601" s="1">
        <v>-1.2012962962963</v>
      </c>
    </row>
    <row r="602" spans="5:6">
      <c r="E602" s="1">
        <v>1.56261213888889</v>
      </c>
      <c r="F602" s="1">
        <v>-1.21888888888889</v>
      </c>
    </row>
    <row r="603" spans="5:6">
      <c r="E603" s="1">
        <v>1.54602023148148</v>
      </c>
      <c r="F603" s="1">
        <v>-1.23648148148148</v>
      </c>
    </row>
    <row r="604" spans="5:6">
      <c r="E604" s="1">
        <v>1.52942832407407</v>
      </c>
      <c r="F604" s="1">
        <v>-1.25407407407407</v>
      </c>
    </row>
    <row r="605" spans="5:6">
      <c r="E605" s="1">
        <v>1.51283641666667</v>
      </c>
      <c r="F605" s="1">
        <v>-1.27166666666667</v>
      </c>
    </row>
    <row r="606" spans="5:6">
      <c r="E606" s="1">
        <v>1.49624450925926</v>
      </c>
      <c r="F606" s="1">
        <v>-1.28925925925926</v>
      </c>
    </row>
    <row r="607" spans="5:6">
      <c r="E607" s="1">
        <v>1.47965260185185</v>
      </c>
      <c r="F607" s="1">
        <v>-1.30685185185185</v>
      </c>
    </row>
    <row r="608" spans="5:6">
      <c r="E608" s="1">
        <v>1.46306069444444</v>
      </c>
      <c r="F608" s="1">
        <v>-1.32444444444444</v>
      </c>
    </row>
    <row r="609" spans="5:6">
      <c r="E609" s="1">
        <v>1.44646878703704</v>
      </c>
      <c r="F609" s="1">
        <v>-1.34203703703704</v>
      </c>
    </row>
    <row r="610" spans="5:6">
      <c r="E610" s="1">
        <v>1.42987687962963</v>
      </c>
      <c r="F610" s="1">
        <v>-1.35962962962963</v>
      </c>
    </row>
    <row r="611" spans="5:6">
      <c r="E611" s="1">
        <v>1.41328497222222</v>
      </c>
      <c r="F611" s="1">
        <v>-1.37722222222222</v>
      </c>
    </row>
    <row r="612" spans="5:6">
      <c r="E612" s="1">
        <v>1.39669306481481</v>
      </c>
      <c r="F612" s="1">
        <v>-1.39481481481481</v>
      </c>
    </row>
    <row r="613" spans="5:6">
      <c r="E613" s="1">
        <v>1.38010115740741</v>
      </c>
      <c r="F613" s="1">
        <v>-1.41240740740741</v>
      </c>
    </row>
    <row r="614" spans="5:6">
      <c r="E614" s="1">
        <v>1.36350925</v>
      </c>
      <c r="F614" s="1">
        <v>-1.43</v>
      </c>
    </row>
    <row r="615" spans="5:6">
      <c r="E615" s="1">
        <v>1.34691734259259</v>
      </c>
      <c r="F615" s="1">
        <v>-1.44759259259259</v>
      </c>
    </row>
    <row r="616" spans="5:6">
      <c r="E616" s="1">
        <v>1.33032543518519</v>
      </c>
      <c r="F616" s="1">
        <v>-1.46518518518519</v>
      </c>
    </row>
    <row r="617" spans="5:6">
      <c r="E617" s="1">
        <v>1.31373352777778</v>
      </c>
      <c r="F617" s="1">
        <v>-1.48277777777778</v>
      </c>
    </row>
    <row r="618" spans="5:6">
      <c r="E618" s="1">
        <v>1.29714162037037</v>
      </c>
      <c r="F618" s="1">
        <v>-1.50037037037037</v>
      </c>
    </row>
    <row r="619" spans="5:6">
      <c r="E619" s="1">
        <v>1.28054971296296</v>
      </c>
      <c r="F619" s="1">
        <v>-1.51796296296296</v>
      </c>
    </row>
    <row r="620" spans="5:6">
      <c r="E620" s="1">
        <v>1.26395780555556</v>
      </c>
      <c r="F620" s="1">
        <v>-1.53555555555556</v>
      </c>
    </row>
    <row r="621" spans="5:6">
      <c r="E621" s="1">
        <v>1.24736589814815</v>
      </c>
      <c r="F621" s="1">
        <v>-1.55314814814815</v>
      </c>
    </row>
    <row r="622" spans="5:6">
      <c r="E622" s="1">
        <v>1.23077399074074</v>
      </c>
      <c r="F622" s="1">
        <v>-1.57074074074074</v>
      </c>
    </row>
    <row r="623" spans="5:6">
      <c r="E623" s="1">
        <v>1.21418208333333</v>
      </c>
      <c r="F623" s="1">
        <v>-1.58833333333333</v>
      </c>
    </row>
    <row r="624" spans="5:6">
      <c r="E624" s="1">
        <v>1.19759017592593</v>
      </c>
      <c r="F624" s="1">
        <v>-1.60592592592593</v>
      </c>
    </row>
    <row r="625" spans="5:6">
      <c r="E625" s="1">
        <v>1.18099826851852</v>
      </c>
      <c r="F625" s="1">
        <v>-1.62351851851852</v>
      </c>
    </row>
    <row r="626" spans="5:6">
      <c r="E626" s="1">
        <v>1.16440636111111</v>
      </c>
      <c r="F626" s="1">
        <v>-1.64111111111111</v>
      </c>
    </row>
    <row r="627" spans="5:6">
      <c r="E627" s="1">
        <v>1.1478144537037</v>
      </c>
      <c r="F627" s="1">
        <v>-1.6587037037037</v>
      </c>
    </row>
    <row r="628" spans="5:6">
      <c r="E628" s="1">
        <v>1.1223530546875</v>
      </c>
      <c r="F628" s="1">
        <v>-1.6675</v>
      </c>
    </row>
    <row r="629" spans="5:6">
      <c r="E629" s="1">
        <v>1.1030221640625</v>
      </c>
      <c r="F629" s="1">
        <v>-1.6675</v>
      </c>
    </row>
    <row r="630" spans="5:6">
      <c r="E630" s="1">
        <v>1.0786912734375</v>
      </c>
      <c r="F630" s="1">
        <v>-1.6675</v>
      </c>
    </row>
    <row r="631" spans="5:6">
      <c r="E631" s="1">
        <v>1.0543603828125</v>
      </c>
      <c r="F631" s="1">
        <v>-1.6675</v>
      </c>
    </row>
    <row r="632" spans="5:6">
      <c r="E632" s="1">
        <v>1.0300294921875</v>
      </c>
      <c r="F632" s="1">
        <v>-1.6675</v>
      </c>
    </row>
    <row r="633" spans="5:6">
      <c r="E633" s="1">
        <v>1.0056986015625</v>
      </c>
      <c r="F633" s="1">
        <v>-1.6675</v>
      </c>
    </row>
    <row r="634" spans="5:6">
      <c r="E634" s="1">
        <v>0.9813677109375</v>
      </c>
      <c r="F634" s="1">
        <v>-1.6675</v>
      </c>
    </row>
    <row r="635" spans="5:6">
      <c r="E635" s="1">
        <v>0.9570368203125</v>
      </c>
      <c r="F635" s="1">
        <v>-1.6675</v>
      </c>
    </row>
    <row r="636" spans="5:6">
      <c r="E636" s="1">
        <v>0.9327059296875</v>
      </c>
      <c r="F636" s="1">
        <v>-1.6675</v>
      </c>
    </row>
    <row r="637" spans="5:6">
      <c r="E637" s="1">
        <v>0.9083750390625</v>
      </c>
      <c r="F637" s="1">
        <v>-1.6675</v>
      </c>
    </row>
    <row r="638" spans="5:6">
      <c r="E638" s="1">
        <v>0.8840441484375</v>
      </c>
      <c r="F638" s="1">
        <v>-1.6675</v>
      </c>
    </row>
    <row r="639" spans="5:6">
      <c r="E639" s="1">
        <v>0.8597132578125</v>
      </c>
      <c r="F639" s="1">
        <v>-1.6675</v>
      </c>
    </row>
    <row r="640" spans="5:6">
      <c r="E640" s="1">
        <v>0.8353823671875</v>
      </c>
      <c r="F640" s="1">
        <v>-1.6675</v>
      </c>
    </row>
    <row r="641" spans="5:6">
      <c r="E641" s="1">
        <v>0.8110514765625</v>
      </c>
      <c r="F641" s="1">
        <v>-1.6675</v>
      </c>
    </row>
    <row r="642" spans="5:6">
      <c r="E642" s="1">
        <v>0.7867205859375</v>
      </c>
      <c r="F642" s="1">
        <v>-1.6675</v>
      </c>
    </row>
    <row r="643" spans="5:6">
      <c r="E643" s="1">
        <v>0.7623896953125</v>
      </c>
      <c r="F643" s="1">
        <v>-1.6675</v>
      </c>
    </row>
    <row r="644" spans="5:6">
      <c r="E644" s="1">
        <v>0.7380588046875</v>
      </c>
      <c r="F644" s="1">
        <v>-1.6675</v>
      </c>
    </row>
    <row r="645" spans="5:6">
      <c r="E645" s="1">
        <v>0.7137279140625</v>
      </c>
      <c r="F645" s="1">
        <v>-1.6675</v>
      </c>
    </row>
    <row r="646" spans="5:6">
      <c r="E646" s="1">
        <v>0.6893970234375</v>
      </c>
      <c r="F646" s="1">
        <v>-1.6675</v>
      </c>
    </row>
    <row r="647" spans="5:6">
      <c r="E647" s="1">
        <v>0.6650661328125</v>
      </c>
      <c r="F647" s="1">
        <v>-1.6675</v>
      </c>
    </row>
    <row r="648" spans="5:6">
      <c r="E648" s="1">
        <v>0.6407352421875</v>
      </c>
      <c r="F648" s="1">
        <v>-1.6675</v>
      </c>
    </row>
    <row r="649" spans="5:6">
      <c r="E649" s="1">
        <v>0.6164043515625</v>
      </c>
      <c r="F649" s="1">
        <v>-1.6675</v>
      </c>
    </row>
    <row r="650" spans="5:6">
      <c r="E650" s="1">
        <v>0.5920734609375</v>
      </c>
      <c r="F650" s="1">
        <v>-1.6675</v>
      </c>
    </row>
    <row r="651" spans="5:6">
      <c r="E651" s="1">
        <v>0.5677425703125</v>
      </c>
      <c r="F651" s="1">
        <v>-1.6675</v>
      </c>
    </row>
    <row r="652" spans="5:6">
      <c r="E652" s="1">
        <v>0.5434116796875</v>
      </c>
      <c r="F652" s="1">
        <v>-1.6675</v>
      </c>
    </row>
    <row r="653" spans="5:6">
      <c r="E653" s="1">
        <v>0.5190807890625</v>
      </c>
      <c r="F653" s="1">
        <v>-1.6675</v>
      </c>
    </row>
    <row r="654" spans="5:6">
      <c r="E654" s="1">
        <v>0.4947498984375</v>
      </c>
      <c r="F654" s="1">
        <v>-1.6675</v>
      </c>
    </row>
    <row r="655" spans="5:6">
      <c r="E655" s="1">
        <v>0.4704190078125</v>
      </c>
      <c r="F655" s="1">
        <v>-1.6675</v>
      </c>
    </row>
    <row r="656" spans="5:6">
      <c r="E656" s="1">
        <v>0.4460881171875</v>
      </c>
      <c r="F656" s="1">
        <v>-1.6675</v>
      </c>
    </row>
    <row r="657" spans="5:6">
      <c r="E657" s="1">
        <v>0.4217572265625</v>
      </c>
      <c r="F657" s="1">
        <v>-1.6675</v>
      </c>
    </row>
    <row r="658" spans="5:6">
      <c r="E658" s="1">
        <v>0.3974263359375</v>
      </c>
      <c r="F658" s="1">
        <v>-1.6675</v>
      </c>
    </row>
    <row r="659" spans="5:6">
      <c r="E659" s="1">
        <v>0.3760954453125</v>
      </c>
      <c r="F659" s="1">
        <v>-1.6675</v>
      </c>
    </row>
    <row r="660" spans="5:6">
      <c r="E660" s="1">
        <v>0.3602515</v>
      </c>
      <c r="F660" s="1">
        <v>-1.65995</v>
      </c>
    </row>
    <row r="661" spans="5:6">
      <c r="E661" s="1">
        <v>0.357776125</v>
      </c>
      <c r="F661" s="1">
        <v>-1.635012</v>
      </c>
    </row>
    <row r="662" spans="5:6">
      <c r="E662" s="1">
        <v>0.354182375</v>
      </c>
      <c r="F662" s="1">
        <v>-1.615036</v>
      </c>
    </row>
    <row r="663" spans="5:6">
      <c r="E663" s="1">
        <v>0.350414125</v>
      </c>
      <c r="F663" s="1">
        <v>-1.594210125</v>
      </c>
    </row>
    <row r="664" spans="5:6">
      <c r="E664" s="1">
        <v>0.346471375</v>
      </c>
      <c r="F664" s="1">
        <v>-1.572534375</v>
      </c>
    </row>
    <row r="665" spans="5:6">
      <c r="E665" s="1">
        <v>0.343607142857143</v>
      </c>
      <c r="F665" s="1">
        <v>-1.54994476785714</v>
      </c>
    </row>
    <row r="666" spans="5:6">
      <c r="E666" s="1">
        <v>0.341821428571429</v>
      </c>
      <c r="F666" s="1">
        <v>-1.52644130357143</v>
      </c>
    </row>
    <row r="667" spans="5:6">
      <c r="E667" s="1">
        <v>0.340035714285714</v>
      </c>
      <c r="F667" s="1">
        <v>-1.50293783928571</v>
      </c>
    </row>
    <row r="668" spans="5:6">
      <c r="E668" s="1">
        <v>0.33825</v>
      </c>
      <c r="F668" s="1">
        <v>-1.479434375</v>
      </c>
    </row>
    <row r="669" spans="5:6">
      <c r="E669" s="1">
        <v>0.336464285714286</v>
      </c>
      <c r="F669" s="1">
        <v>-1.45593091071429</v>
      </c>
    </row>
    <row r="670" spans="5:6">
      <c r="E670" s="1">
        <v>0.334678571428571</v>
      </c>
      <c r="F670" s="1">
        <v>-1.43242744642857</v>
      </c>
    </row>
    <row r="671" spans="5:6">
      <c r="E671" s="1">
        <v>0.332892857142857</v>
      </c>
      <c r="F671" s="1">
        <v>-1.40892398214286</v>
      </c>
    </row>
    <row r="672" spans="5:6">
      <c r="E672" s="1">
        <v>0.331107142857143</v>
      </c>
      <c r="F672" s="1">
        <v>-1.38542051785714</v>
      </c>
    </row>
    <row r="673" spans="5:6">
      <c r="E673" s="1">
        <v>0.329321428571429</v>
      </c>
      <c r="F673" s="1">
        <v>-1.36191705357143</v>
      </c>
    </row>
    <row r="674" spans="5:6">
      <c r="E674" s="1">
        <v>0.327535714285714</v>
      </c>
      <c r="F674" s="1">
        <v>-1.33841358928571</v>
      </c>
    </row>
    <row r="675" spans="5:6">
      <c r="E675" s="1">
        <v>0.32575</v>
      </c>
      <c r="F675" s="1">
        <v>-1.314910125</v>
      </c>
    </row>
    <row r="676" spans="5:6">
      <c r="E676" s="1">
        <v>0.323964285714286</v>
      </c>
      <c r="F676" s="1">
        <v>-1.29140666071429</v>
      </c>
    </row>
    <row r="677" spans="5:6">
      <c r="E677" s="1">
        <v>0.322178571428571</v>
      </c>
      <c r="F677" s="1">
        <v>-1.26790319642857</v>
      </c>
    </row>
    <row r="678" spans="5:6">
      <c r="E678" s="1">
        <v>0.320392857142857</v>
      </c>
      <c r="F678" s="1">
        <v>-1.24439973214286</v>
      </c>
    </row>
    <row r="679" spans="5:6">
      <c r="E679" s="1">
        <v>0.3123329375</v>
      </c>
      <c r="F679" s="1">
        <v>-1.22247325</v>
      </c>
    </row>
    <row r="680" spans="5:6">
      <c r="E680" s="1">
        <v>0.2979988125</v>
      </c>
      <c r="F680" s="1">
        <v>-1.20212375</v>
      </c>
    </row>
    <row r="681" spans="5:6">
      <c r="E681" s="1">
        <v>0.2836646875</v>
      </c>
      <c r="F681" s="1">
        <v>-1.18177425</v>
      </c>
    </row>
    <row r="682" spans="5:6">
      <c r="E682" s="1">
        <v>0.2693305625</v>
      </c>
      <c r="F682" s="1">
        <v>-1.16142475</v>
      </c>
    </row>
    <row r="683" spans="5:6">
      <c r="E683" s="1">
        <v>0.251122625</v>
      </c>
      <c r="F683" s="1">
        <v>-1.15525</v>
      </c>
    </row>
    <row r="684" spans="5:6">
      <c r="E684" s="1">
        <v>0.237540875</v>
      </c>
      <c r="F684" s="1">
        <v>-1.15525</v>
      </c>
    </row>
    <row r="685" spans="5:6">
      <c r="E685" s="1">
        <v>0.232</v>
      </c>
      <c r="F685" s="1">
        <v>-1.13900265957447</v>
      </c>
    </row>
    <row r="686" spans="5:6">
      <c r="E686" s="1">
        <v>0.232</v>
      </c>
      <c r="F686" s="1">
        <v>-1.1145079787234</v>
      </c>
    </row>
    <row r="687" spans="5:6">
      <c r="E687" s="1">
        <v>0.232</v>
      </c>
      <c r="F687" s="1">
        <v>-1.09001329787234</v>
      </c>
    </row>
    <row r="688" spans="5:6">
      <c r="E688" s="1">
        <v>0.232</v>
      </c>
      <c r="F688" s="1">
        <v>-1.06551861702128</v>
      </c>
    </row>
    <row r="689" spans="5:6">
      <c r="E689" s="1">
        <v>0.232</v>
      </c>
      <c r="F689" s="1">
        <v>-1.04102393617021</v>
      </c>
    </row>
    <row r="690" spans="5:6">
      <c r="E690" s="1">
        <v>0.232</v>
      </c>
      <c r="F690" s="1">
        <v>-1.01652925531915</v>
      </c>
    </row>
    <row r="691" spans="5:6">
      <c r="E691" s="1">
        <v>0.232</v>
      </c>
      <c r="F691" s="1">
        <v>-0.992034574468085</v>
      </c>
    </row>
    <row r="692" spans="5:6">
      <c r="E692" s="1">
        <v>0.232</v>
      </c>
      <c r="F692" s="1">
        <v>-0.967539893617021</v>
      </c>
    </row>
    <row r="693" spans="5:6">
      <c r="E693" s="1">
        <v>0.232</v>
      </c>
      <c r="F693" s="1">
        <v>-0.943045212765958</v>
      </c>
    </row>
    <row r="694" spans="5:6">
      <c r="E694" s="1">
        <v>0.232</v>
      </c>
      <c r="F694" s="1">
        <v>-0.918550531914894</v>
      </c>
    </row>
    <row r="695" spans="5:6">
      <c r="E695" s="1">
        <v>0.232</v>
      </c>
      <c r="F695" s="1">
        <v>-0.89405585106383</v>
      </c>
    </row>
    <row r="696" spans="5:6">
      <c r="E696" s="1">
        <v>0.232</v>
      </c>
      <c r="F696" s="1">
        <v>-0.869561170212766</v>
      </c>
    </row>
    <row r="697" spans="5:6">
      <c r="E697" s="1">
        <v>0.232</v>
      </c>
      <c r="F697" s="1">
        <v>-0.845066489361702</v>
      </c>
    </row>
    <row r="698" spans="5:6">
      <c r="E698" s="1">
        <v>0.232</v>
      </c>
      <c r="F698" s="1">
        <v>-0.820571808510638</v>
      </c>
    </row>
    <row r="699" spans="5:6">
      <c r="E699" s="1">
        <v>0.232</v>
      </c>
      <c r="F699" s="1">
        <v>-0.796077127659575</v>
      </c>
    </row>
    <row r="700" spans="5:6">
      <c r="E700" s="1">
        <v>0.232</v>
      </c>
      <c r="F700" s="1">
        <v>-0.771582446808511</v>
      </c>
    </row>
    <row r="701" spans="5:6">
      <c r="E701" s="1">
        <v>0.232</v>
      </c>
      <c r="F701" s="1">
        <v>-0.747087765957447</v>
      </c>
    </row>
    <row r="702" spans="5:6">
      <c r="E702" s="1">
        <v>0.232</v>
      </c>
      <c r="F702" s="1">
        <v>-0.722593085106383</v>
      </c>
    </row>
    <row r="703" spans="5:6">
      <c r="E703" s="1">
        <v>0.232</v>
      </c>
      <c r="F703" s="1">
        <v>-0.698098404255319</v>
      </c>
    </row>
    <row r="704" spans="5:6">
      <c r="E704" s="1">
        <v>0.232</v>
      </c>
      <c r="F704" s="1">
        <v>-0.673603723404255</v>
      </c>
    </row>
    <row r="705" spans="5:6">
      <c r="E705" s="1">
        <v>0.232</v>
      </c>
      <c r="F705" s="1">
        <v>-0.649109042553192</v>
      </c>
    </row>
    <row r="706" spans="5:6">
      <c r="E706" s="1">
        <v>0.232</v>
      </c>
      <c r="F706" s="1">
        <v>-0.624614361702128</v>
      </c>
    </row>
    <row r="707" spans="5:6">
      <c r="E707" s="1">
        <v>0.232</v>
      </c>
      <c r="F707" s="1">
        <v>-0.600119680851064</v>
      </c>
    </row>
    <row r="708" spans="5:6">
      <c r="E708" s="1">
        <v>0.232</v>
      </c>
      <c r="F708" s="1">
        <v>-0.575625</v>
      </c>
    </row>
    <row r="709" spans="5:6">
      <c r="E709" s="1">
        <v>0.232</v>
      </c>
      <c r="F709" s="1">
        <v>-0.551130319148936</v>
      </c>
    </row>
    <row r="710" spans="5:6">
      <c r="E710" s="1">
        <v>0.232</v>
      </c>
      <c r="F710" s="1">
        <v>-0.526635638297872</v>
      </c>
    </row>
    <row r="711" spans="5:6">
      <c r="E711" s="1">
        <v>0.232</v>
      </c>
      <c r="F711" s="1">
        <v>-0.502140957446809</v>
      </c>
    </row>
    <row r="712" spans="5:6">
      <c r="E712" s="1">
        <v>0.232</v>
      </c>
      <c r="F712" s="1">
        <v>-0.477646276595745</v>
      </c>
    </row>
    <row r="713" spans="5:6">
      <c r="E713" s="1">
        <v>0.232</v>
      </c>
      <c r="F713" s="1">
        <v>-0.453151595744681</v>
      </c>
    </row>
    <row r="714" spans="5:6">
      <c r="E714" s="1">
        <v>0.232</v>
      </c>
      <c r="F714" s="1">
        <v>-0.428656914893617</v>
      </c>
    </row>
    <row r="715" spans="5:6">
      <c r="E715" s="1">
        <v>0.232</v>
      </c>
      <c r="F715" s="1">
        <v>-0.404162234042553</v>
      </c>
    </row>
    <row r="716" spans="5:6">
      <c r="E716" s="1">
        <v>0.232</v>
      </c>
      <c r="F716" s="1">
        <v>-0.379667553191489</v>
      </c>
    </row>
    <row r="717" spans="5:6">
      <c r="E717" s="1">
        <v>0.232</v>
      </c>
      <c r="F717" s="1">
        <v>-0.355172872340426</v>
      </c>
    </row>
    <row r="718" spans="5:6">
      <c r="E718" s="1">
        <v>0.232</v>
      </c>
      <c r="F718" s="1">
        <v>-0.330678191489362</v>
      </c>
    </row>
    <row r="719" spans="5:6">
      <c r="E719" s="1">
        <v>0.232</v>
      </c>
      <c r="F719" s="1">
        <v>-0.306183510638298</v>
      </c>
    </row>
    <row r="720" spans="5:6">
      <c r="E720" s="1">
        <v>0.232</v>
      </c>
      <c r="F720" s="1">
        <v>-0.281688829787234</v>
      </c>
    </row>
    <row r="721" spans="5:6">
      <c r="E721" s="1">
        <v>0.232</v>
      </c>
      <c r="F721" s="1">
        <v>-0.25719414893617</v>
      </c>
    </row>
    <row r="722" spans="5:6">
      <c r="E722" s="1">
        <v>0.232</v>
      </c>
      <c r="F722" s="1">
        <v>-0.232699468085106</v>
      </c>
    </row>
    <row r="723" spans="5:6">
      <c r="E723" s="1">
        <v>0.232</v>
      </c>
      <c r="F723" s="1">
        <v>-0.208204787234043</v>
      </c>
    </row>
    <row r="724" spans="5:6">
      <c r="E724" s="1">
        <v>0.232</v>
      </c>
      <c r="F724" s="1">
        <v>-0.183710106382979</v>
      </c>
    </row>
    <row r="725" spans="5:6">
      <c r="E725" s="1">
        <v>0.232</v>
      </c>
      <c r="F725" s="1">
        <v>-0.159215425531915</v>
      </c>
    </row>
    <row r="726" spans="5:6">
      <c r="E726" s="1">
        <v>0.232</v>
      </c>
      <c r="F726" s="1">
        <v>-0.134720744680851</v>
      </c>
    </row>
    <row r="727" spans="5:6">
      <c r="E727" s="1">
        <v>0.232</v>
      </c>
      <c r="F727" s="1">
        <v>-0.110226063829787</v>
      </c>
    </row>
    <row r="728" spans="5:6">
      <c r="E728" s="1">
        <v>0.232</v>
      </c>
      <c r="F728" s="1">
        <v>-0.0857313829787234</v>
      </c>
    </row>
    <row r="729" spans="5:6">
      <c r="E729" s="1">
        <v>0.232</v>
      </c>
      <c r="F729" s="1">
        <v>-0.0612367021276596</v>
      </c>
    </row>
    <row r="730" spans="5:6">
      <c r="E730" s="1">
        <v>0.232</v>
      </c>
      <c r="F730" s="1">
        <v>-0.0367420212765957</v>
      </c>
    </row>
    <row r="731" spans="5:6">
      <c r="E731" s="1">
        <v>0.232</v>
      </c>
      <c r="F731" s="1">
        <v>-0.0122473404255319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0"/>
  <sheetViews>
    <sheetView zoomScale="115" zoomScaleNormal="115" workbookViewId="0">
      <pane ySplit="2" topLeftCell="A24" activePane="bottomLeft" state="frozen"/>
      <selection/>
      <selection pane="bottomLeft" activeCell="F32" sqref="F32"/>
    </sheetView>
  </sheetViews>
  <sheetFormatPr defaultColWidth="9" defaultRowHeight="14.25"/>
  <cols>
    <col min="2" max="5" width="9" style="2"/>
    <col min="6" max="6" width="9" style="3"/>
    <col min="7" max="7" width="12.875" style="3" customWidth="1"/>
    <col min="8" max="8" width="9" style="4"/>
    <col min="9" max="9" width="9.88333333333333" style="4" customWidth="1"/>
  </cols>
  <sheetData>
    <row r="1" s="1" customFormat="1" spans="2:9">
      <c r="B1" s="5" t="s">
        <v>143</v>
      </c>
      <c r="C1" s="5"/>
      <c r="D1" s="5"/>
      <c r="E1" s="5"/>
      <c r="F1" s="6" t="s">
        <v>144</v>
      </c>
      <c r="G1" s="6"/>
      <c r="H1" s="6"/>
      <c r="I1" s="19"/>
    </row>
    <row r="2" s="1" customFormat="1" spans="2:9">
      <c r="B2" s="7" t="s">
        <v>145</v>
      </c>
      <c r="C2" s="7" t="s">
        <v>146</v>
      </c>
      <c r="D2" s="7" t="s">
        <v>147</v>
      </c>
      <c r="E2" s="7" t="s">
        <v>147</v>
      </c>
      <c r="F2" s="8" t="s">
        <v>145</v>
      </c>
      <c r="G2" s="8" t="s">
        <v>146</v>
      </c>
      <c r="H2" s="8"/>
      <c r="I2" s="8"/>
    </row>
    <row r="3" spans="1:9">
      <c r="A3" s="9" t="s">
        <v>148</v>
      </c>
      <c r="B3" s="10">
        <v>757.5</v>
      </c>
      <c r="C3" s="11">
        <v>1645</v>
      </c>
      <c r="D3" s="11">
        <v>760</v>
      </c>
      <c r="E3" s="11">
        <v>1645</v>
      </c>
      <c r="F3" s="12">
        <v>723</v>
      </c>
      <c r="G3" s="13">
        <v>1645</v>
      </c>
      <c r="H3" s="4">
        <v>725</v>
      </c>
      <c r="I3" s="13">
        <v>1645</v>
      </c>
    </row>
    <row r="4" spans="1:9">
      <c r="A4" s="9"/>
      <c r="B4" s="10">
        <v>757.5</v>
      </c>
      <c r="C4" s="11">
        <v>1770</v>
      </c>
      <c r="D4" s="11">
        <v>760</v>
      </c>
      <c r="E4" s="11">
        <v>1790</v>
      </c>
      <c r="F4" s="12">
        <v>723</v>
      </c>
      <c r="G4" s="13">
        <v>1770.5</v>
      </c>
      <c r="H4" s="4">
        <v>725</v>
      </c>
      <c r="I4" s="4">
        <v>1794.5</v>
      </c>
    </row>
    <row r="5" spans="1:9">
      <c r="A5" s="9"/>
      <c r="B5" s="10">
        <v>735</v>
      </c>
      <c r="C5" s="11">
        <v>1770</v>
      </c>
      <c r="D5" s="11">
        <v>840</v>
      </c>
      <c r="E5" s="11">
        <v>1790</v>
      </c>
      <c r="F5" s="12">
        <v>699</v>
      </c>
      <c r="G5" s="13">
        <v>1770.5</v>
      </c>
      <c r="H5" s="4">
        <v>875</v>
      </c>
      <c r="I5" s="4">
        <v>1794.5</v>
      </c>
    </row>
    <row r="6" spans="1:9">
      <c r="A6" s="9"/>
      <c r="B6" s="10">
        <v>735</v>
      </c>
      <c r="C6" s="11">
        <v>1808</v>
      </c>
      <c r="D6" s="11">
        <v>840</v>
      </c>
      <c r="E6" s="11">
        <v>1645</v>
      </c>
      <c r="F6" s="12">
        <v>699</v>
      </c>
      <c r="G6" s="13">
        <v>1816.5</v>
      </c>
      <c r="H6" s="4">
        <v>875</v>
      </c>
      <c r="I6" s="13">
        <v>1645</v>
      </c>
    </row>
    <row r="7" spans="1:7">
      <c r="A7" s="9"/>
      <c r="B7" s="10">
        <v>865</v>
      </c>
      <c r="C7" s="11">
        <v>1808</v>
      </c>
      <c r="D7" s="11"/>
      <c r="E7" s="11"/>
      <c r="F7" s="12">
        <v>901</v>
      </c>
      <c r="G7" s="13">
        <v>1816.5</v>
      </c>
    </row>
    <row r="8" spans="1:7">
      <c r="A8" s="9"/>
      <c r="B8" s="10">
        <v>865</v>
      </c>
      <c r="C8" s="11">
        <v>1770</v>
      </c>
      <c r="D8" s="11"/>
      <c r="E8" s="11"/>
      <c r="F8" s="12">
        <v>901</v>
      </c>
      <c r="G8" s="13">
        <v>1770.5</v>
      </c>
    </row>
    <row r="9" spans="1:7">
      <c r="A9" s="9"/>
      <c r="B9" s="10">
        <v>842.5</v>
      </c>
      <c r="C9" s="11">
        <v>1770</v>
      </c>
      <c r="D9" s="11"/>
      <c r="E9" s="11"/>
      <c r="F9" s="12">
        <v>877</v>
      </c>
      <c r="G9" s="13">
        <v>1770.5</v>
      </c>
    </row>
    <row r="10" spans="1:7">
      <c r="A10" s="9"/>
      <c r="B10" s="10">
        <v>842.5</v>
      </c>
      <c r="C10" s="11">
        <v>1645</v>
      </c>
      <c r="D10" s="11"/>
      <c r="E10" s="11"/>
      <c r="F10" s="12">
        <v>877</v>
      </c>
      <c r="G10" s="13">
        <v>1645</v>
      </c>
    </row>
    <row r="11" spans="1:7">
      <c r="A11" s="14" t="s">
        <v>149</v>
      </c>
      <c r="B11" s="10">
        <v>1187.46</v>
      </c>
      <c r="C11" s="10">
        <v>1630.74</v>
      </c>
      <c r="D11" s="10">
        <v>1193.89</v>
      </c>
      <c r="E11" s="10">
        <v>1623.08</v>
      </c>
      <c r="F11" s="12"/>
      <c r="G11" s="15"/>
    </row>
    <row r="12" spans="1:7">
      <c r="A12" s="14"/>
      <c r="B12" s="10">
        <v>1274.79</v>
      </c>
      <c r="C12" s="10">
        <v>1704.01</v>
      </c>
      <c r="D12" s="10">
        <v>1306.34</v>
      </c>
      <c r="E12" s="10">
        <v>1717.44</v>
      </c>
      <c r="F12" s="12"/>
      <c r="G12" s="15"/>
    </row>
    <row r="13" spans="1:7">
      <c r="A13" s="14"/>
      <c r="B13" s="10">
        <v>1255.51</v>
      </c>
      <c r="C13" s="10">
        <v>1727</v>
      </c>
      <c r="D13" s="10">
        <v>1531.32</v>
      </c>
      <c r="E13" s="10">
        <v>1449.32</v>
      </c>
      <c r="F13" s="12"/>
      <c r="G13" s="15"/>
    </row>
    <row r="14" spans="1:7">
      <c r="A14" s="14"/>
      <c r="B14" s="10">
        <v>1301.62</v>
      </c>
      <c r="C14" s="10">
        <v>1765.69</v>
      </c>
      <c r="D14" s="10">
        <v>1418.86</v>
      </c>
      <c r="E14" s="10">
        <v>1354.96</v>
      </c>
      <c r="F14" s="12"/>
      <c r="G14" s="15"/>
    </row>
    <row r="15" spans="1:7">
      <c r="A15" s="14"/>
      <c r="B15" s="10">
        <v>1578.02</v>
      </c>
      <c r="C15" s="10">
        <v>1436.29</v>
      </c>
      <c r="D15" s="10"/>
      <c r="E15" s="10"/>
      <c r="F15" s="12"/>
      <c r="G15" s="15"/>
    </row>
    <row r="16" spans="1:7">
      <c r="A16" s="14"/>
      <c r="B16" s="10">
        <v>1531.91</v>
      </c>
      <c r="C16" s="10">
        <v>1397.6</v>
      </c>
      <c r="D16" s="10"/>
      <c r="E16" s="10"/>
      <c r="F16" s="12"/>
      <c r="G16" s="15"/>
    </row>
    <row r="17" spans="1:7">
      <c r="A17" s="14"/>
      <c r="B17" s="10">
        <v>1512.62</v>
      </c>
      <c r="C17" s="10">
        <v>1420.58</v>
      </c>
      <c r="D17" s="10"/>
      <c r="E17" s="10"/>
      <c r="F17" s="12"/>
      <c r="G17" s="15"/>
    </row>
    <row r="18" spans="1:7">
      <c r="A18" s="14"/>
      <c r="B18" s="10">
        <v>1425.29</v>
      </c>
      <c r="C18" s="10">
        <v>1347.3</v>
      </c>
      <c r="D18" s="10"/>
      <c r="E18" s="10"/>
      <c r="F18" s="12"/>
      <c r="G18" s="15"/>
    </row>
    <row r="19" spans="1:7">
      <c r="A19" s="1" t="s">
        <v>150</v>
      </c>
      <c r="B19" s="10">
        <v>1665.3</v>
      </c>
      <c r="C19" s="16">
        <v>1110</v>
      </c>
      <c r="D19" s="11">
        <v>1655</v>
      </c>
      <c r="E19" s="11">
        <v>1100</v>
      </c>
      <c r="F19" s="12"/>
      <c r="G19" s="17"/>
    </row>
    <row r="20" spans="1:7">
      <c r="A20" s="1"/>
      <c r="B20" s="10">
        <v>1772</v>
      </c>
      <c r="C20" s="16">
        <v>1110</v>
      </c>
      <c r="D20" s="11">
        <v>1791</v>
      </c>
      <c r="E20" s="11">
        <v>1100</v>
      </c>
      <c r="F20" s="12"/>
      <c r="G20" s="13"/>
    </row>
    <row r="21" spans="1:7">
      <c r="A21" s="1"/>
      <c r="B21" s="10">
        <v>1772</v>
      </c>
      <c r="C21" s="16">
        <v>1148.5</v>
      </c>
      <c r="D21" s="11">
        <v>1791</v>
      </c>
      <c r="E21" s="11">
        <v>700</v>
      </c>
      <c r="F21" s="12"/>
      <c r="G21" s="13"/>
    </row>
    <row r="22" spans="1:7">
      <c r="A22" s="1"/>
      <c r="B22" s="10">
        <v>1841</v>
      </c>
      <c r="C22" s="16">
        <v>1148.5</v>
      </c>
      <c r="D22" s="11">
        <v>1655</v>
      </c>
      <c r="E22" s="11">
        <v>700</v>
      </c>
      <c r="F22" s="12"/>
      <c r="G22" s="13"/>
    </row>
    <row r="23" spans="1:7">
      <c r="A23" s="1"/>
      <c r="B23" s="10">
        <v>1841</v>
      </c>
      <c r="C23" s="16">
        <v>651.5</v>
      </c>
      <c r="D23" s="16"/>
      <c r="E23" s="16"/>
      <c r="F23" s="12"/>
      <c r="G23" s="13"/>
    </row>
    <row r="24" spans="1:7">
      <c r="A24" s="1"/>
      <c r="B24" s="10">
        <v>1772</v>
      </c>
      <c r="C24" s="10">
        <v>651.5</v>
      </c>
      <c r="D24" s="10"/>
      <c r="E24" s="10"/>
      <c r="F24" s="12"/>
      <c r="G24" s="13"/>
    </row>
    <row r="25" spans="1:7">
      <c r="A25" s="1"/>
      <c r="B25" s="10">
        <v>1772</v>
      </c>
      <c r="C25" s="10">
        <v>690</v>
      </c>
      <c r="D25" s="10"/>
      <c r="E25" s="10"/>
      <c r="F25" s="12"/>
      <c r="G25" s="13"/>
    </row>
    <row r="26" spans="1:7">
      <c r="A26" s="1"/>
      <c r="B26" s="10">
        <v>1665.3</v>
      </c>
      <c r="C26" s="10">
        <v>690</v>
      </c>
      <c r="D26" s="10"/>
      <c r="E26" s="10"/>
      <c r="F26" s="12"/>
      <c r="G26" s="13"/>
    </row>
    <row r="27" spans="1:7">
      <c r="A27" s="9" t="s">
        <v>151</v>
      </c>
      <c r="B27" s="11">
        <v>1665.3</v>
      </c>
      <c r="C27" s="11">
        <v>260</v>
      </c>
      <c r="D27" s="11">
        <v>1655</v>
      </c>
      <c r="E27" s="11">
        <v>250</v>
      </c>
      <c r="F27" s="12"/>
      <c r="G27" s="15"/>
    </row>
    <row r="28" spans="1:7">
      <c r="A28" s="9"/>
      <c r="B28" s="11">
        <v>1775</v>
      </c>
      <c r="C28" s="11">
        <v>260</v>
      </c>
      <c r="D28" s="11">
        <v>1804</v>
      </c>
      <c r="E28" s="11">
        <v>250</v>
      </c>
      <c r="F28" s="12"/>
      <c r="G28" s="15"/>
    </row>
    <row r="29" spans="1:7">
      <c r="A29" s="9"/>
      <c r="B29" s="11">
        <v>1775</v>
      </c>
      <c r="C29" s="11">
        <v>295</v>
      </c>
      <c r="D29" s="11">
        <v>1804</v>
      </c>
      <c r="E29" s="11">
        <v>-250</v>
      </c>
      <c r="F29" s="12"/>
      <c r="G29" s="15"/>
    </row>
    <row r="30" spans="1:13">
      <c r="A30" s="9"/>
      <c r="B30" s="11">
        <v>1854</v>
      </c>
      <c r="C30" s="11">
        <v>295</v>
      </c>
      <c r="D30" s="11">
        <v>1655</v>
      </c>
      <c r="E30" s="11">
        <v>-250</v>
      </c>
      <c r="F30" s="12"/>
      <c r="G30" s="15"/>
      <c r="M30" s="11"/>
    </row>
    <row r="31" spans="1:13">
      <c r="A31" s="9"/>
      <c r="B31" s="11">
        <v>1854</v>
      </c>
      <c r="C31" s="11">
        <v>-295</v>
      </c>
      <c r="D31" s="10"/>
      <c r="E31" s="10"/>
      <c r="F31" s="12"/>
      <c r="G31" s="15"/>
      <c r="M31" s="11"/>
    </row>
    <row r="32" spans="1:7">
      <c r="A32" s="9"/>
      <c r="B32" s="11">
        <v>1775</v>
      </c>
      <c r="C32" s="11">
        <v>-295</v>
      </c>
      <c r="D32" s="10"/>
      <c r="E32" s="10"/>
      <c r="F32" s="12"/>
      <c r="G32" s="15"/>
    </row>
    <row r="33" spans="1:7">
      <c r="A33" s="9"/>
      <c r="B33" s="11">
        <v>1775</v>
      </c>
      <c r="C33" s="11">
        <v>-260</v>
      </c>
      <c r="D33" s="10"/>
      <c r="E33" s="10"/>
      <c r="F33" s="12"/>
      <c r="G33" s="15"/>
    </row>
    <row r="34" spans="1:7">
      <c r="A34" s="9"/>
      <c r="B34" s="11">
        <v>1665.3</v>
      </c>
      <c r="C34" s="11">
        <v>-260</v>
      </c>
      <c r="D34" s="10"/>
      <c r="E34" s="10"/>
      <c r="F34" s="12"/>
      <c r="G34" s="15"/>
    </row>
    <row r="35" spans="1:7">
      <c r="A35" s="9" t="s">
        <v>152</v>
      </c>
      <c r="B35" s="11">
        <v>1665.3</v>
      </c>
      <c r="C35" s="11">
        <v>-690</v>
      </c>
      <c r="D35" s="10">
        <f>D19</f>
        <v>1655</v>
      </c>
      <c r="E35" s="10">
        <f>-E19</f>
        <v>-1100</v>
      </c>
      <c r="F35" s="12"/>
      <c r="G35" s="15"/>
    </row>
    <row r="36" spans="1:7">
      <c r="A36" s="9"/>
      <c r="B36" s="11">
        <v>1772</v>
      </c>
      <c r="C36" s="11">
        <v>-690</v>
      </c>
      <c r="D36" s="10">
        <f>D20</f>
        <v>1791</v>
      </c>
      <c r="E36" s="10">
        <f>-E20</f>
        <v>-1100</v>
      </c>
      <c r="F36" s="12"/>
      <c r="G36" s="15"/>
    </row>
    <row r="37" spans="1:7">
      <c r="A37" s="9"/>
      <c r="B37" s="11">
        <v>1772</v>
      </c>
      <c r="C37" s="11">
        <v>-651.5</v>
      </c>
      <c r="D37" s="10">
        <f>D21</f>
        <v>1791</v>
      </c>
      <c r="E37" s="10">
        <f>-E21</f>
        <v>-700</v>
      </c>
      <c r="F37" s="12"/>
      <c r="G37" s="15"/>
    </row>
    <row r="38" spans="1:7">
      <c r="A38" s="9"/>
      <c r="B38" s="11">
        <v>1841</v>
      </c>
      <c r="C38" s="11">
        <v>-651.5</v>
      </c>
      <c r="D38" s="10">
        <f>D22</f>
        <v>1655</v>
      </c>
      <c r="E38" s="10">
        <f>-E22</f>
        <v>-700</v>
      </c>
      <c r="F38" s="12"/>
      <c r="G38" s="15"/>
    </row>
    <row r="39" spans="1:7">
      <c r="A39" s="9"/>
      <c r="B39" s="11">
        <v>1841</v>
      </c>
      <c r="C39" s="11">
        <v>-1148.5</v>
      </c>
      <c r="D39" s="10"/>
      <c r="E39" s="10"/>
      <c r="F39" s="12"/>
      <c r="G39" s="15"/>
    </row>
    <row r="40" spans="1:7">
      <c r="A40" s="9"/>
      <c r="B40" s="11">
        <v>1772</v>
      </c>
      <c r="C40" s="11">
        <v>-1148.5</v>
      </c>
      <c r="D40" s="10"/>
      <c r="E40" s="10"/>
      <c r="F40" s="12"/>
      <c r="G40" s="15"/>
    </row>
    <row r="41" spans="1:7">
      <c r="A41" s="9"/>
      <c r="B41" s="11">
        <v>1772</v>
      </c>
      <c r="C41" s="11">
        <v>-1110</v>
      </c>
      <c r="D41" s="10"/>
      <c r="E41" s="10"/>
      <c r="F41" s="12"/>
      <c r="G41" s="15"/>
    </row>
    <row r="42" spans="1:7">
      <c r="A42" s="9"/>
      <c r="B42" s="11">
        <v>1665.3</v>
      </c>
      <c r="C42" s="11">
        <v>-1110</v>
      </c>
      <c r="D42" s="10"/>
      <c r="E42" s="10"/>
      <c r="F42" s="12"/>
      <c r="G42" s="15"/>
    </row>
    <row r="43" spans="1:9">
      <c r="A43" s="1" t="s">
        <v>153</v>
      </c>
      <c r="B43" s="10">
        <f>B3</f>
        <v>757.5</v>
      </c>
      <c r="C43" s="11">
        <f>-C3</f>
        <v>-1645</v>
      </c>
      <c r="D43" s="11">
        <f>D3</f>
        <v>760</v>
      </c>
      <c r="E43" s="11">
        <f>-E3</f>
        <v>-1645</v>
      </c>
      <c r="F43" s="12">
        <f>F3</f>
        <v>723</v>
      </c>
      <c r="G43" s="13">
        <f>-G4</f>
        <v>-1770.5</v>
      </c>
      <c r="H43" s="4">
        <f>H3</f>
        <v>725</v>
      </c>
      <c r="I43" s="4">
        <f>-I3</f>
        <v>-1645</v>
      </c>
    </row>
    <row r="44" spans="1:9">
      <c r="A44" s="1"/>
      <c r="B44" s="10">
        <f t="shared" ref="B44:B51" si="0">B4</f>
        <v>757.5</v>
      </c>
      <c r="C44" s="11">
        <f t="shared" ref="C44:C50" si="1">-C4</f>
        <v>-1770</v>
      </c>
      <c r="D44" s="11">
        <f>D4</f>
        <v>760</v>
      </c>
      <c r="E44" s="11">
        <f>-E4</f>
        <v>-1790</v>
      </c>
      <c r="F44" s="12">
        <f t="shared" ref="F44:F50" si="2">F4</f>
        <v>723</v>
      </c>
      <c r="G44" s="13">
        <f t="shared" ref="G44:G50" si="3">-G5</f>
        <v>-1770.5</v>
      </c>
      <c r="H44" s="4">
        <f t="shared" ref="H44:H50" si="4">H4</f>
        <v>725</v>
      </c>
      <c r="I44" s="4">
        <f t="shared" ref="I44:I50" si="5">-I4</f>
        <v>-1794.5</v>
      </c>
    </row>
    <row r="45" spans="1:9">
      <c r="A45" s="1"/>
      <c r="B45" s="10">
        <f t="shared" si="0"/>
        <v>735</v>
      </c>
      <c r="C45" s="11">
        <f t="shared" si="1"/>
        <v>-1770</v>
      </c>
      <c r="D45" s="11">
        <f>D5</f>
        <v>840</v>
      </c>
      <c r="E45" s="11">
        <f>-E5</f>
        <v>-1790</v>
      </c>
      <c r="F45" s="12">
        <f t="shared" si="2"/>
        <v>699</v>
      </c>
      <c r="G45" s="13">
        <f t="shared" si="3"/>
        <v>-1816.5</v>
      </c>
      <c r="H45" s="4">
        <f t="shared" si="4"/>
        <v>875</v>
      </c>
      <c r="I45" s="4">
        <f t="shared" si="5"/>
        <v>-1794.5</v>
      </c>
    </row>
    <row r="46" spans="1:9">
      <c r="A46" s="1"/>
      <c r="B46" s="10">
        <f t="shared" si="0"/>
        <v>735</v>
      </c>
      <c r="C46" s="11">
        <f t="shared" si="1"/>
        <v>-1808</v>
      </c>
      <c r="D46" s="11">
        <f>D6</f>
        <v>840</v>
      </c>
      <c r="E46" s="11">
        <f>-E6</f>
        <v>-1645</v>
      </c>
      <c r="F46" s="12">
        <f t="shared" si="2"/>
        <v>699</v>
      </c>
      <c r="G46" s="13">
        <f t="shared" si="3"/>
        <v>-1816.5</v>
      </c>
      <c r="H46" s="4">
        <f t="shared" si="4"/>
        <v>875</v>
      </c>
      <c r="I46" s="4">
        <f t="shared" si="5"/>
        <v>-1645</v>
      </c>
    </row>
    <row r="47" spans="1:7">
      <c r="A47" s="1"/>
      <c r="B47" s="10">
        <f t="shared" si="0"/>
        <v>865</v>
      </c>
      <c r="C47" s="11">
        <f t="shared" si="1"/>
        <v>-1808</v>
      </c>
      <c r="D47" s="11"/>
      <c r="E47" s="11"/>
      <c r="F47" s="12">
        <f t="shared" si="2"/>
        <v>901</v>
      </c>
      <c r="G47" s="13">
        <f t="shared" si="3"/>
        <v>-1770.5</v>
      </c>
    </row>
    <row r="48" spans="1:7">
      <c r="A48" s="1"/>
      <c r="B48" s="10">
        <f t="shared" si="0"/>
        <v>865</v>
      </c>
      <c r="C48" s="11">
        <f t="shared" si="1"/>
        <v>-1770</v>
      </c>
      <c r="D48" s="11"/>
      <c r="E48" s="11"/>
      <c r="F48" s="12">
        <f t="shared" si="2"/>
        <v>901</v>
      </c>
      <c r="G48" s="13">
        <f t="shared" si="3"/>
        <v>-1770.5</v>
      </c>
    </row>
    <row r="49" spans="1:7">
      <c r="A49" s="1"/>
      <c r="B49" s="10">
        <f t="shared" si="0"/>
        <v>842.5</v>
      </c>
      <c r="C49" s="11">
        <f t="shared" si="1"/>
        <v>-1770</v>
      </c>
      <c r="D49" s="11"/>
      <c r="E49" s="11"/>
      <c r="F49" s="12">
        <f t="shared" si="2"/>
        <v>877</v>
      </c>
      <c r="G49" s="13">
        <f t="shared" si="3"/>
        <v>-1645</v>
      </c>
    </row>
    <row r="50" spans="1:7">
      <c r="A50" s="1"/>
      <c r="B50" s="10">
        <f t="shared" si="0"/>
        <v>842.5</v>
      </c>
      <c r="C50" s="11">
        <f t="shared" si="1"/>
        <v>-1645</v>
      </c>
      <c r="D50" s="11"/>
      <c r="E50" s="11"/>
      <c r="F50" s="12">
        <f t="shared" si="2"/>
        <v>877</v>
      </c>
      <c r="G50" s="13">
        <f t="shared" si="3"/>
        <v>0</v>
      </c>
    </row>
    <row r="51" spans="1:9">
      <c r="A51" s="18"/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  <row r="64" spans="2:9">
      <c r="B64"/>
      <c r="C64"/>
      <c r="D64"/>
      <c r="E64"/>
      <c r="F64"/>
      <c r="G64"/>
      <c r="H64"/>
      <c r="I64"/>
    </row>
    <row r="65" spans="2:9">
      <c r="B65"/>
      <c r="C65"/>
      <c r="D65"/>
      <c r="E65"/>
      <c r="F65"/>
      <c r="G65"/>
      <c r="H65"/>
      <c r="I65"/>
    </row>
    <row r="66" spans="2:9">
      <c r="B66"/>
      <c r="C66"/>
      <c r="D66"/>
      <c r="E66"/>
      <c r="F66"/>
      <c r="G66"/>
      <c r="H66"/>
      <c r="I66"/>
    </row>
    <row r="67" spans="2:9">
      <c r="B67"/>
      <c r="C67"/>
      <c r="D67"/>
      <c r="E67"/>
      <c r="F67"/>
      <c r="G67"/>
      <c r="H67"/>
      <c r="I67"/>
    </row>
    <row r="68" spans="2:9">
      <c r="B68"/>
      <c r="C68"/>
      <c r="D68"/>
      <c r="E68"/>
      <c r="F68"/>
      <c r="G68"/>
      <c r="H68"/>
      <c r="I68"/>
    </row>
    <row r="69" spans="2:9">
      <c r="B69"/>
      <c r="C69"/>
      <c r="D69"/>
      <c r="E69"/>
      <c r="F69"/>
      <c r="G69"/>
      <c r="H69"/>
      <c r="I69"/>
    </row>
    <row r="70" spans="2:9">
      <c r="B70"/>
      <c r="C70"/>
      <c r="D70"/>
      <c r="E70"/>
      <c r="F70"/>
      <c r="G70"/>
      <c r="H70"/>
      <c r="I70"/>
    </row>
    <row r="71" spans="2:9">
      <c r="B71"/>
      <c r="C71"/>
      <c r="D71"/>
      <c r="E71"/>
      <c r="F71"/>
      <c r="G71"/>
      <c r="H71"/>
      <c r="I71"/>
    </row>
    <row r="72" spans="2:9">
      <c r="B72"/>
      <c r="C72"/>
      <c r="D72"/>
      <c r="E72"/>
      <c r="F72"/>
      <c r="G72"/>
      <c r="H72"/>
      <c r="I72"/>
    </row>
    <row r="73" spans="2:9">
      <c r="B73"/>
      <c r="C73"/>
      <c r="D73"/>
      <c r="E73"/>
      <c r="F73"/>
      <c r="G73"/>
      <c r="H73"/>
      <c r="I73"/>
    </row>
    <row r="74" spans="2:9">
      <c r="B74"/>
      <c r="C74"/>
      <c r="D74"/>
      <c r="E74"/>
      <c r="F74"/>
      <c r="G74"/>
      <c r="H74"/>
      <c r="I74"/>
    </row>
    <row r="75" spans="2:9">
      <c r="B75"/>
      <c r="C75"/>
      <c r="D75"/>
      <c r="E75"/>
      <c r="F75"/>
      <c r="G75"/>
      <c r="H75"/>
      <c r="I75"/>
    </row>
    <row r="76" spans="2:9">
      <c r="B76"/>
      <c r="C76"/>
      <c r="D76"/>
      <c r="E76"/>
      <c r="F76"/>
      <c r="G76"/>
      <c r="H76"/>
      <c r="I76"/>
    </row>
    <row r="77" spans="2:9">
      <c r="B77"/>
      <c r="C77"/>
      <c r="D77"/>
      <c r="E77"/>
      <c r="F77"/>
      <c r="G77"/>
      <c r="H77"/>
      <c r="I77"/>
    </row>
    <row r="78" spans="2:9">
      <c r="B78"/>
      <c r="C78"/>
      <c r="D78"/>
      <c r="E78"/>
      <c r="F78"/>
      <c r="G78"/>
      <c r="H78"/>
      <c r="I78"/>
    </row>
    <row r="79" spans="2:9">
      <c r="B79"/>
      <c r="C79"/>
      <c r="D79"/>
      <c r="E79"/>
      <c r="F79"/>
      <c r="G79"/>
      <c r="H79"/>
      <c r="I79"/>
    </row>
    <row r="80" spans="2:9">
      <c r="B80"/>
      <c r="C80"/>
      <c r="D80"/>
      <c r="E80"/>
      <c r="F80"/>
      <c r="G80"/>
      <c r="H80"/>
      <c r="I80"/>
    </row>
    <row r="81" spans="2:9">
      <c r="B81"/>
      <c r="C81"/>
      <c r="D81"/>
      <c r="E81"/>
      <c r="F81"/>
      <c r="G81"/>
      <c r="H81"/>
      <c r="I81"/>
    </row>
    <row r="82" spans="2:9">
      <c r="B82"/>
      <c r="C82"/>
      <c r="D82"/>
      <c r="E82"/>
      <c r="F82"/>
      <c r="G82"/>
      <c r="H82"/>
      <c r="I82"/>
    </row>
    <row r="83" spans="2:9">
      <c r="B83"/>
      <c r="C83"/>
      <c r="D83"/>
      <c r="E83"/>
      <c r="F83"/>
      <c r="G83"/>
      <c r="H83"/>
      <c r="I83"/>
    </row>
    <row r="84" spans="2:9">
      <c r="B84"/>
      <c r="C84"/>
      <c r="D84"/>
      <c r="E84"/>
      <c r="F84"/>
      <c r="G84"/>
      <c r="H84"/>
      <c r="I84"/>
    </row>
    <row r="85" spans="2:9">
      <c r="B85"/>
      <c r="C85"/>
      <c r="D85"/>
      <c r="E85"/>
      <c r="F85"/>
      <c r="G85"/>
      <c r="H85"/>
      <c r="I85"/>
    </row>
    <row r="86" spans="2:9">
      <c r="B86"/>
      <c r="C86"/>
      <c r="D86"/>
      <c r="E86"/>
      <c r="F86"/>
      <c r="G86"/>
      <c r="H86"/>
      <c r="I86"/>
    </row>
    <row r="87" spans="2:9">
      <c r="B87"/>
      <c r="C87"/>
      <c r="D87"/>
      <c r="E87"/>
      <c r="F87"/>
      <c r="G87"/>
      <c r="H87"/>
      <c r="I87"/>
    </row>
    <row r="88" spans="2:9">
      <c r="B88"/>
      <c r="C88"/>
      <c r="D88"/>
      <c r="E88"/>
      <c r="F88"/>
      <c r="G88"/>
      <c r="H88"/>
      <c r="I88"/>
    </row>
    <row r="89" spans="2:9">
      <c r="B89"/>
      <c r="C89"/>
      <c r="D89"/>
      <c r="E89"/>
      <c r="F89"/>
      <c r="G89"/>
      <c r="H89"/>
      <c r="I89"/>
    </row>
    <row r="90" spans="2:9">
      <c r="B90"/>
      <c r="C90"/>
      <c r="D90"/>
      <c r="E90"/>
      <c r="F90"/>
      <c r="G90"/>
      <c r="H90"/>
      <c r="I90"/>
    </row>
    <row r="91" spans="2:9">
      <c r="B91"/>
      <c r="C91"/>
      <c r="D91"/>
      <c r="E91"/>
      <c r="F91"/>
      <c r="G91"/>
      <c r="H91"/>
      <c r="I91"/>
    </row>
    <row r="92" spans="2:9">
      <c r="B92"/>
      <c r="C92"/>
      <c r="D92"/>
      <c r="E92"/>
      <c r="F92"/>
      <c r="G92"/>
      <c r="H92"/>
      <c r="I92"/>
    </row>
    <row r="93" spans="2:9">
      <c r="B93"/>
      <c r="C93"/>
      <c r="D93"/>
      <c r="E93"/>
      <c r="F93"/>
      <c r="G93"/>
      <c r="H93"/>
      <c r="I93"/>
    </row>
    <row r="94" spans="2:9">
      <c r="B94"/>
      <c r="C94"/>
      <c r="D94"/>
      <c r="E94"/>
      <c r="F94"/>
      <c r="G94"/>
      <c r="H94"/>
      <c r="I94"/>
    </row>
    <row r="95" spans="2:9">
      <c r="B95"/>
      <c r="C95"/>
      <c r="D95"/>
      <c r="E95"/>
      <c r="F95"/>
      <c r="G95"/>
      <c r="H95"/>
      <c r="I95"/>
    </row>
    <row r="96" spans="2:9">
      <c r="B96"/>
      <c r="C96"/>
      <c r="D96"/>
      <c r="E96"/>
      <c r="F96"/>
      <c r="G96"/>
      <c r="H96"/>
      <c r="I96"/>
    </row>
    <row r="97" spans="2:9">
      <c r="B97"/>
      <c r="C97"/>
      <c r="D97"/>
      <c r="E97"/>
      <c r="F97"/>
      <c r="G97"/>
      <c r="H97"/>
      <c r="I97"/>
    </row>
    <row r="98" spans="2:9">
      <c r="B98"/>
      <c r="C98"/>
      <c r="D98"/>
      <c r="E98"/>
      <c r="F98"/>
      <c r="G98"/>
      <c r="H98"/>
      <c r="I98"/>
    </row>
    <row r="99" spans="2:9">
      <c r="B99"/>
      <c r="C99"/>
      <c r="D99"/>
      <c r="E99"/>
      <c r="F99"/>
      <c r="G99"/>
      <c r="H99"/>
      <c r="I99"/>
    </row>
    <row r="100" spans="2:9">
      <c r="B100"/>
      <c r="C100"/>
      <c r="D100"/>
      <c r="E100"/>
      <c r="F100"/>
      <c r="G100"/>
      <c r="H100"/>
      <c r="I100"/>
    </row>
    <row r="101" spans="2:9">
      <c r="B101"/>
      <c r="C101"/>
      <c r="D101"/>
      <c r="E101"/>
      <c r="F101"/>
      <c r="G101"/>
      <c r="H101"/>
      <c r="I101"/>
    </row>
    <row r="102" spans="2:9">
      <c r="B102"/>
      <c r="C102"/>
      <c r="D102"/>
      <c r="E102"/>
      <c r="F102"/>
      <c r="G102"/>
      <c r="H102"/>
      <c r="I102"/>
    </row>
    <row r="103" spans="2:9">
      <c r="B103"/>
      <c r="C103"/>
      <c r="D103"/>
      <c r="E103"/>
      <c r="F103"/>
      <c r="G103"/>
      <c r="H103"/>
      <c r="I103"/>
    </row>
    <row r="104" spans="2:9">
      <c r="B104"/>
      <c r="C104"/>
      <c r="D104"/>
      <c r="E104"/>
      <c r="F104"/>
      <c r="G104"/>
      <c r="H104"/>
      <c r="I104"/>
    </row>
    <row r="105" spans="2:9">
      <c r="B105"/>
      <c r="C105"/>
      <c r="D105"/>
      <c r="E105"/>
      <c r="F105"/>
      <c r="G105"/>
      <c r="H105"/>
      <c r="I105"/>
    </row>
    <row r="106" spans="2:9">
      <c r="B106"/>
      <c r="C106"/>
      <c r="D106"/>
      <c r="E106"/>
      <c r="F106"/>
      <c r="G106"/>
      <c r="H106"/>
      <c r="I106"/>
    </row>
    <row r="107" spans="2:9">
      <c r="B107"/>
      <c r="C107"/>
      <c r="D107"/>
      <c r="E107"/>
      <c r="F107"/>
      <c r="G107"/>
      <c r="H107"/>
      <c r="I107"/>
    </row>
    <row r="108" spans="2:9">
      <c r="B108"/>
      <c r="C108"/>
      <c r="D108"/>
      <c r="E108"/>
      <c r="F108"/>
      <c r="G108"/>
      <c r="H108"/>
      <c r="I108"/>
    </row>
    <row r="109" spans="2:9">
      <c r="B109"/>
      <c r="C109"/>
      <c r="D109"/>
      <c r="E109"/>
      <c r="F109"/>
      <c r="G109"/>
      <c r="H109"/>
      <c r="I109"/>
    </row>
    <row r="110" spans="2:9">
      <c r="B110"/>
      <c r="C110"/>
      <c r="D110"/>
      <c r="E110"/>
      <c r="F110"/>
      <c r="G110"/>
      <c r="H110"/>
      <c r="I110"/>
    </row>
    <row r="111" spans="2:9">
      <c r="B111"/>
      <c r="C111"/>
      <c r="D111"/>
      <c r="E111"/>
      <c r="F111"/>
      <c r="G111"/>
      <c r="H111"/>
      <c r="I111"/>
    </row>
    <row r="112" spans="2:9">
      <c r="B112"/>
      <c r="C112"/>
      <c r="D112"/>
      <c r="E112"/>
      <c r="F112"/>
      <c r="G112"/>
      <c r="H112"/>
      <c r="I112"/>
    </row>
    <row r="113" spans="2:9">
      <c r="B113"/>
      <c r="C113"/>
      <c r="D113"/>
      <c r="E113"/>
      <c r="F113"/>
      <c r="G113"/>
      <c r="H113"/>
      <c r="I113"/>
    </row>
    <row r="114" spans="2:9">
      <c r="B114"/>
      <c r="C114"/>
      <c r="D114"/>
      <c r="E114"/>
      <c r="F114"/>
      <c r="G114"/>
      <c r="H114"/>
      <c r="I114"/>
    </row>
    <row r="115" spans="2:9">
      <c r="B115"/>
      <c r="C115"/>
      <c r="D115"/>
      <c r="E115"/>
      <c r="F115"/>
      <c r="G115"/>
      <c r="H115"/>
      <c r="I115"/>
    </row>
    <row r="116" spans="2:9">
      <c r="B116"/>
      <c r="C116"/>
      <c r="D116"/>
      <c r="E116"/>
      <c r="F116"/>
      <c r="G116"/>
      <c r="H116"/>
      <c r="I116"/>
    </row>
    <row r="117" spans="2:9">
      <c r="B117"/>
      <c r="C117"/>
      <c r="D117"/>
      <c r="E117"/>
      <c r="F117"/>
      <c r="G117"/>
      <c r="H117"/>
      <c r="I117"/>
    </row>
    <row r="118" spans="2:9">
      <c r="B118"/>
      <c r="C118"/>
      <c r="D118"/>
      <c r="E118"/>
      <c r="F118"/>
      <c r="G118"/>
      <c r="H118"/>
      <c r="I118"/>
    </row>
    <row r="119" spans="2:9">
      <c r="B119"/>
      <c r="C119"/>
      <c r="D119"/>
      <c r="E119"/>
      <c r="F119"/>
      <c r="G119"/>
      <c r="H119"/>
      <c r="I119"/>
    </row>
    <row r="120" spans="2:9">
      <c r="B120"/>
      <c r="C120"/>
      <c r="D120"/>
      <c r="E120"/>
      <c r="F120"/>
      <c r="G120"/>
      <c r="H120"/>
      <c r="I120"/>
    </row>
    <row r="121" spans="2:9">
      <c r="B121"/>
      <c r="C121"/>
      <c r="D121"/>
      <c r="E121"/>
      <c r="F121"/>
      <c r="G121"/>
      <c r="H121"/>
      <c r="I121"/>
    </row>
    <row r="122" spans="2:9">
      <c r="B122"/>
      <c r="C122"/>
      <c r="D122"/>
      <c r="E122"/>
      <c r="F122"/>
      <c r="G122"/>
      <c r="H122"/>
      <c r="I122"/>
    </row>
    <row r="123" spans="2:9">
      <c r="B123"/>
      <c r="C123"/>
      <c r="D123"/>
      <c r="E123"/>
      <c r="F123"/>
      <c r="G123"/>
      <c r="H123"/>
      <c r="I123"/>
    </row>
    <row r="124" spans="2:9">
      <c r="B124"/>
      <c r="C124"/>
      <c r="D124"/>
      <c r="E124"/>
      <c r="F124"/>
      <c r="G124"/>
      <c r="H124"/>
      <c r="I124"/>
    </row>
    <row r="125" spans="2:9">
      <c r="B125"/>
      <c r="C125"/>
      <c r="D125"/>
      <c r="E125"/>
      <c r="F125"/>
      <c r="G125"/>
      <c r="H125"/>
      <c r="I125"/>
    </row>
    <row r="126" spans="2:9">
      <c r="B126"/>
      <c r="C126"/>
      <c r="D126"/>
      <c r="E126"/>
      <c r="F126"/>
      <c r="G126"/>
      <c r="H126"/>
      <c r="I126"/>
    </row>
    <row r="127" spans="2:9">
      <c r="B127"/>
      <c r="C127"/>
      <c r="D127"/>
      <c r="E127"/>
      <c r="F127"/>
      <c r="G127"/>
      <c r="H127"/>
      <c r="I127"/>
    </row>
    <row r="128" spans="2:9">
      <c r="B128"/>
      <c r="C128"/>
      <c r="D128"/>
      <c r="E128"/>
      <c r="F128"/>
      <c r="G128"/>
      <c r="H128"/>
      <c r="I128"/>
    </row>
    <row r="129" spans="2:9">
      <c r="B129"/>
      <c r="C129"/>
      <c r="D129"/>
      <c r="E129"/>
      <c r="F129"/>
      <c r="G129"/>
      <c r="H129"/>
      <c r="I129"/>
    </row>
    <row r="130" spans="2:9">
      <c r="B130"/>
      <c r="C130"/>
      <c r="D130"/>
      <c r="E130"/>
      <c r="F130"/>
      <c r="G130"/>
      <c r="H130"/>
      <c r="I130"/>
    </row>
    <row r="131" spans="2:9">
      <c r="B131"/>
      <c r="C131"/>
      <c r="D131"/>
      <c r="E131"/>
      <c r="F131"/>
      <c r="G131"/>
      <c r="H131"/>
      <c r="I131"/>
    </row>
    <row r="132" spans="2:9">
      <c r="B132"/>
      <c r="C132"/>
      <c r="D132"/>
      <c r="E132"/>
      <c r="F132"/>
      <c r="G132"/>
      <c r="H132"/>
      <c r="I132"/>
    </row>
    <row r="133" spans="2:9">
      <c r="B133"/>
      <c r="C133"/>
      <c r="D133"/>
      <c r="E133"/>
      <c r="F133"/>
      <c r="G133"/>
      <c r="H133"/>
      <c r="I133"/>
    </row>
    <row r="134" spans="2:9">
      <c r="B134"/>
      <c r="C134"/>
      <c r="D134"/>
      <c r="E134"/>
      <c r="F134"/>
      <c r="G134"/>
      <c r="H134"/>
      <c r="I134"/>
    </row>
    <row r="135" spans="2:9">
      <c r="B135"/>
      <c r="C135"/>
      <c r="D135"/>
      <c r="E135"/>
      <c r="F135"/>
      <c r="G135"/>
      <c r="H135"/>
      <c r="I135"/>
    </row>
    <row r="136" spans="2:9">
      <c r="B136"/>
      <c r="C136"/>
      <c r="D136"/>
      <c r="E136"/>
      <c r="F136"/>
      <c r="G136"/>
      <c r="H136"/>
      <c r="I136"/>
    </row>
    <row r="137" spans="2:9">
      <c r="B137"/>
      <c r="C137"/>
      <c r="D137"/>
      <c r="E137"/>
      <c r="F137"/>
      <c r="G137"/>
      <c r="H137"/>
      <c r="I137"/>
    </row>
    <row r="138" spans="2:9">
      <c r="B138"/>
      <c r="C138"/>
      <c r="D138"/>
      <c r="E138"/>
      <c r="F138"/>
      <c r="G138"/>
      <c r="H138"/>
      <c r="I138"/>
    </row>
    <row r="139" spans="2:9">
      <c r="B139"/>
      <c r="C139"/>
      <c r="D139"/>
      <c r="E139"/>
      <c r="F139"/>
      <c r="G139"/>
      <c r="H139"/>
      <c r="I139"/>
    </row>
    <row r="140" spans="2:9">
      <c r="B140"/>
      <c r="C140"/>
      <c r="D140"/>
      <c r="E140"/>
      <c r="F140"/>
      <c r="G140"/>
      <c r="H140"/>
      <c r="I140"/>
    </row>
  </sheetData>
  <mergeCells count="9">
    <mergeCell ref="B1:E1"/>
    <mergeCell ref="F1:I1"/>
    <mergeCell ref="A1:A2"/>
    <mergeCell ref="A3:A10"/>
    <mergeCell ref="A11:A18"/>
    <mergeCell ref="A19:A26"/>
    <mergeCell ref="A27:A34"/>
    <mergeCell ref="A35:A42"/>
    <mergeCell ref="A43:A5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磁探针</vt:lpstr>
      <vt:lpstr>磁通环</vt:lpstr>
      <vt:lpstr>线圈参数</vt:lpstr>
      <vt:lpstr>窗口位置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Mr.Guo</cp:lastModifiedBy>
  <dcterms:created xsi:type="dcterms:W3CDTF">2016-12-02T08:54:00Z</dcterms:created>
  <dcterms:modified xsi:type="dcterms:W3CDTF">2023-08-24T02:26:16Z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6A42B8F38E24446DB7B24FEC3332F4F4</vt:lpwstr>
  </property>
</Properties>
</file>