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5" i="23" l="1"/>
  <c r="E23" i="23" l="1"/>
  <c r="D22" i="23"/>
  <c r="E22" i="23" s="1"/>
  <c r="E21" i="23"/>
  <c r="E20" i="23"/>
  <c r="E19" i="23"/>
  <c r="E18" i="23"/>
  <c r="E17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D73" i="22" s="1"/>
  <c r="D2" i="11" s="1"/>
  <c r="E2" i="11" s="1"/>
  <c r="F1" i="30" s="1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D1" i="30" l="1"/>
  <c r="E3" i="16"/>
  <c r="I3" i="28"/>
  <c r="F3" i="20"/>
  <c r="F4" i="20" s="1"/>
  <c r="F3" i="13"/>
  <c r="F4" i="13" s="1"/>
  <c r="F3" i="27"/>
  <c r="F4" i="27" s="1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<sst xmlns="http://schemas.openxmlformats.org/spreadsheetml/2006/main" count="441" uniqueCount="253">
  <si>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</si>
  <si>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</si>
  <si>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</si>
  <si>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</si>
  <si>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</si>
  <si>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</si>
  <si>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</si>
  <si>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</si>
  <si>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</si>
  <si>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</si>
  <si>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</si>
  <si>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</si>
  <si>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</si>
  <si>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</si>
  <si>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</si>
  <si>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</si>
  <si>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</si>
  <si>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</si>
  <si>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</si>
  <si>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</si>
  <si>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</si>
  <si>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</si>
  <si>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</si>
  <si>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</si>
  <si>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</si>
  <si>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</si>
  <si>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</si>
  <si>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</si>
  <si>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</si>
  <si>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</si>
  <si>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</si>
  <si>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</si>
  <si>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</si>
  <si>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</si>
  <si>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</si>
  <si>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</si>
  <si>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</si>
  <si>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</si>
  <si>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</si>
  <si>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</si>
  <si>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</si>
  <si>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</si>
  <si>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</si>
  <si>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</si>
  <si>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</si>
  <si>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</si>
  <si>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</si>
  <si>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</si>
  <si>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</si>
  <si>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</si>
  <si>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</si>
  <si>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</si>
  <si>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</si>
  <si>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</si>
  <si>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</si>
  <si>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</si>
  <si>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</si>
  <si>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</si>
  <si>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</si>
  <si>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</si>
  <si>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</si>
  <si>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</si>
  <si>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</si>
  <si>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</si>
  <si>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</si>
  <si>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</si>
  <si>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</si>
  <si>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</si>
  <si>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</si>
  <si>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</si>
  <si>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</si>
  <si>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</si>
  <si>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</si>
  <si>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</si>
  <si>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</si>
  <si>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</si>
  <si>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</si>
  <si>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</si>
  <si>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</si>
  <si>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</si>
  <si>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</si>
  <si>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</si>
  <si>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</si>
  <si>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</si>
  <si>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</si>
  <si>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</si>
  <si>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</si>
  <si>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</si>
  <si>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</si>
  <si>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</si>
  <si>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</si>
  <si>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</si>
  <si>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</si>
  <si>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</si>
  <si>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</si>
  <si>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</si>
  <si>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</si>
  <si>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</si>
  <si>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</si>
  <si>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</si>
  <si>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</si>
  <si>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</si>
  <si>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</si>
  <si>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</si>
  <si>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</si>
  <si>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</si>
  <si>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</si>
  <si>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</si>
  <si>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</si>
  <si>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</si>
  <si>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</si>
  <si>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</si>
  <si>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</si>
  <si>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</si>
  <si>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</si>
  <si>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</si>
  <si>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</si>
  <si>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</si>
  <si>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</si>
  <si>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</si>
  <si>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</si>
  <si>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</si>
  <si>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</si>
  <si>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</si>
  <si>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</si>
  <si>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</si>
  <si>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</si>
  <si>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</si>
  <si>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</si>
  <si>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</si>
  <si>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</si>
  <si>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</si>
  <si>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</si>
  <si>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</si>
  <si>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</si>
  <si>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</si>
  <si>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</si>
  <si>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</si>
  <si>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</si>
  <si>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</si>
  <si>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</si>
  <si>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</si>
  <si>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</si>
  <si>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</si>
  <si>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</si>
  <si>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</si>
  <si>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</si>
  <si>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</si>
  <si>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</si>
  <si>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</si>
  <si>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</si>
  <si>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</si>
  <si>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</si>
  <si>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</si>
  <si>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</si>
  <si>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</si>
  <si>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</si>
  <si>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</si>
  <si>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</si>
  <si>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</si>
  <si>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</si>
  <si>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</si>
  <si>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</si>
  <si>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</si>
  <si>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</si>
  <si>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</si>
  <si>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</si>
  <si>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>MOOC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</si>
  <si>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</si>
  <si>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</si>
  <si>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</si>
  <si>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</si>
  <si>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</si>
  <si>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</si>
  <si>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</si>
  <si>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</si>
  <si>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</si>
  <si>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</si>
  <si>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</si>
  <si>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</si>
  <si>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</si>
  <si>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</si>
  <si>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</si>
  <si>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</si>
  <si>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</si>
  <si>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</si>
  <si>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</si>
  <si>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</si>
  <si>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</si>
  <si>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</si>
  <si>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</si>
  <si>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</si>
  <si>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</si>
  <si>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</si>
  <si>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</si>
  <si>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</si>
  <si>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</si>
  <si>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</si>
  <si>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</si>
  <si>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</si>
  <si>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</si>
  <si>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</si>
  <si>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</si>
  <si>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</si>
  <si>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</si>
  <si>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</si>
  <si>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</si>
  <si>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</si>
  <si>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</si>
  <si>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</si>
  <si>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</si>
  <si>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</si>
  <si>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</si>
  <si>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</si>
  <si>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</si>
  <si>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</si>
  <si>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</si>
  <si>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</si>
  <si>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</si>
  <si>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精算师经济学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</si>
  <si>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</si>
  <si>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</si>
  <si>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</si>
  <si>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</si>
  <si>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</si>
  <si>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</si>
  <si>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</si>
  <si>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</si>
  <si>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</si>
  <si>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</si>
  <si>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</si>
  <si>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</si>
  <si>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</si>
  <si>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</si>
  <si>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</si>
  <si>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</si>
  <si>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</si>
  <si>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</si>
  <si>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</si>
  <si>
    <t>真格基金开课</t>
    <phoneticPr fontId="13" type="noConversion"/>
  </si>
  <si>
    <t>计算机组成</t>
    <phoneticPr fontId="13" type="noConversion"/>
  </si>
  <si>
    <t>项目</t>
    <phoneticPr fontId="13" type="noConversion"/>
  </si>
  <si>
    <t>Adjust</t>
    <phoneticPr fontId="13" type="noConversion"/>
  </si>
  <si>
    <t>累积效率指标：</t>
    <phoneticPr fontId="13" type="noConversion"/>
  </si>
  <si>
    <t>剩余工期：</t>
    <phoneticPr fontId="13" type="noConversion"/>
  </si>
  <si>
    <t>操作系统</t>
    <phoneticPr fontId="13" type="noConversion"/>
  </si>
  <si>
    <t>基础算法</t>
    <phoneticPr fontId="13" type="noConversion"/>
  </si>
  <si>
    <t>C</t>
    <phoneticPr fontId="13" type="noConversion"/>
  </si>
  <si>
    <t>C++</t>
    <phoneticPr fontId="13" type="noConversion"/>
  </si>
  <si>
    <t>暂停的项目</t>
    <phoneticPr fontId="13" type="noConversion"/>
  </si>
  <si>
    <t>完成的项目</t>
    <phoneticPr fontId="13" type="noConversion"/>
  </si>
  <si>
    <t>注册会计师</t>
    <phoneticPr fontId="13" type="noConversion"/>
  </si>
  <si>
    <t>计算机组成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</si>
</sst>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m&quot;月&quot;d&quot;日&quot;;@"/>
    <numFmt numFmtId="178" formatCode="h:mm:ss;@"/>
    <numFmt numFmtId="179" formatCode="0.00_ ;[Red]\-0.00\ 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4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NumberFormat="1" applyFont="1">
      <alignment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7.522485690923955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0.63139554340042991</c:v>
                </c:pt>
                <c:pt idx="2">
                  <c:v>0.63139554340042991</c:v>
                </c:pt>
                <c:pt idx="3">
                  <c:v>0.63139554340042991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12.63139554340043</c:v>
                </c:pt>
                <c:pt idx="14">
                  <c:v>13.63139554340043</c:v>
                </c:pt>
                <c:pt idx="15">
                  <c:v>14.63139554340043</c:v>
                </c:pt>
                <c:pt idx="16">
                  <c:v>14.63139554340043</c:v>
                </c:pt>
                <c:pt idx="17">
                  <c:v>9.9728589580033429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44.723751807099326</c:v>
                </c:pt>
                <c:pt idx="24">
                  <c:v>44.22939798019943</c:v>
                </c:pt>
                <c:pt idx="25">
                  <c:v>43.684855947599864</c:v>
                </c:pt>
                <c:pt idx="26">
                  <c:v>42.684855947599864</c:v>
                </c:pt>
                <c:pt idx="27">
                  <c:v>42.684855947599864</c:v>
                </c:pt>
                <c:pt idx="28">
                  <c:v>42.344830853502209</c:v>
                </c:pt>
                <c:pt idx="29">
                  <c:v>41.004805759404555</c:v>
                </c:pt>
                <c:pt idx="30">
                  <c:v>39.657252434504336</c:v>
                </c:pt>
                <c:pt idx="31">
                  <c:v>38.610828344202311</c:v>
                </c:pt>
                <c:pt idx="32">
                  <c:v>48.911957578800504</c:v>
                </c:pt>
                <c:pt idx="33">
                  <c:v>61.070050427000389</c:v>
                </c:pt>
                <c:pt idx="34">
                  <c:v>43.028143275203185</c:v>
                </c:pt>
                <c:pt idx="35">
                  <c:v>22.828143275206095</c:v>
                </c:pt>
                <c:pt idx="36">
                  <c:v>22.136800740701439</c:v>
                </c:pt>
                <c:pt idx="37">
                  <c:v>21.445458206196783</c:v>
                </c:pt>
                <c:pt idx="38">
                  <c:v>20.445458206196783</c:v>
                </c:pt>
                <c:pt idx="39">
                  <c:v>21.255997729401862</c:v>
                </c:pt>
                <c:pt idx="40">
                  <c:v>22.066537252606942</c:v>
                </c:pt>
                <c:pt idx="41">
                  <c:v>20.066537252606942</c:v>
                </c:pt>
                <c:pt idx="42">
                  <c:v>18.066537252606942</c:v>
                </c:pt>
                <c:pt idx="43">
                  <c:v>16.066537252606942</c:v>
                </c:pt>
                <c:pt idx="44">
                  <c:v>14.06653725260694</c:v>
                </c:pt>
                <c:pt idx="45">
                  <c:v>15.93102909700392</c:v>
                </c:pt>
                <c:pt idx="46">
                  <c:v>16.795520941400902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9.1079425223011636</c:v>
                </c:pt>
                <c:pt idx="53">
                  <c:v>10.420364103201427</c:v>
                </c:pt>
                <c:pt idx="54">
                  <c:v>10.420364103201427</c:v>
                </c:pt>
                <c:pt idx="55">
                  <c:v>10.420364103201427</c:v>
                </c:pt>
                <c:pt idx="56">
                  <c:v>10.420364103201427</c:v>
                </c:pt>
                <c:pt idx="57">
                  <c:v>10.420364103201427</c:v>
                </c:pt>
                <c:pt idx="58">
                  <c:v>10.420364103201427</c:v>
                </c:pt>
                <c:pt idx="59">
                  <c:v>10.420364103201427</c:v>
                </c:pt>
                <c:pt idx="60">
                  <c:v>10.420364103201427</c:v>
                </c:pt>
                <c:pt idx="61">
                  <c:v>10.420364103201427</c:v>
                </c:pt>
                <c:pt idx="62">
                  <c:v>10.420364103201427</c:v>
                </c:pt>
                <c:pt idx="63">
                  <c:v>10.420364103201427</c:v>
                </c:pt>
                <c:pt idx="64">
                  <c:v>10.420364103201427</c:v>
                </c:pt>
                <c:pt idx="65">
                  <c:v>10.420364103201427</c:v>
                </c:pt>
                <c:pt idx="66">
                  <c:v>10.420364103201427</c:v>
                </c:pt>
                <c:pt idx="67">
                  <c:v>10.420364103201427</c:v>
                </c:pt>
                <c:pt idx="68">
                  <c:v>10.420364103201427</c:v>
                </c:pt>
                <c:pt idx="69">
                  <c:v>10.420364103201427</c:v>
                </c:pt>
                <c:pt idx="70">
                  <c:v>15</c:v>
                </c:pt>
                <c:pt idx="71">
                  <c:v>19</c:v>
                </c:pt>
                <c:pt idx="72">
                  <c:v>19.334449760799181</c:v>
                </c:pt>
                <c:pt idx="73">
                  <c:v>19.334449760799181</c:v>
                </c:pt>
                <c:pt idx="74">
                  <c:v>19.334449760799181</c:v>
                </c:pt>
                <c:pt idx="75">
                  <c:v>19.334449760799181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7.103923171880524</c:v>
                </c:pt>
                <c:pt idx="92">
                  <c:v>7.103923171880524</c:v>
                </c:pt>
                <c:pt idx="93">
                  <c:v>3.103923171880524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0.61480127619321934</c:v>
                </c:pt>
                <c:pt idx="97">
                  <c:v>0.61480127619321934</c:v>
                </c:pt>
                <c:pt idx="98">
                  <c:v>0.61480127619321934</c:v>
                </c:pt>
                <c:pt idx="99">
                  <c:v>1.9688487005596187</c:v>
                </c:pt>
                <c:pt idx="100">
                  <c:v>0.96884870055961869</c:v>
                </c:pt>
                <c:pt idx="101">
                  <c:v>-3.1151299440381308E-2</c:v>
                </c:pt>
                <c:pt idx="102">
                  <c:v>-1.0311512994403813</c:v>
                </c:pt>
                <c:pt idx="103">
                  <c:v>-1.0311512994403813</c:v>
                </c:pt>
                <c:pt idx="104">
                  <c:v>-8.1291905151266519</c:v>
                </c:pt>
                <c:pt idx="105">
                  <c:v>-9.1291905151266519</c:v>
                </c:pt>
                <c:pt idx="106">
                  <c:v>-10.129190515126652</c:v>
                </c:pt>
                <c:pt idx="107">
                  <c:v>-11.129190515126652</c:v>
                </c:pt>
                <c:pt idx="108">
                  <c:v>-12.129190515126652</c:v>
                </c:pt>
                <c:pt idx="109">
                  <c:v>-5</c:v>
                </c:pt>
                <c:pt idx="110">
                  <c:v>0.47548092035867739</c:v>
                </c:pt>
                <c:pt idx="111">
                  <c:v>1.8882352450746112</c:v>
                </c:pt>
                <c:pt idx="112">
                  <c:v>0.76470110155059956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4013-B7FB-6686A759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</xdr:row>
      <xdr:rowOff>57149</xdr:rowOff>
    </xdr:from>
    <xdr:to>
      <xdr:col>22</xdr:col>
      <xdr:colOff>428625</xdr:colOff>
      <xdr:row>34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-42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D1" sqref="D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-42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D10" s="47" t="s">
        <v>241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D11" s="47" t="s">
        <v>240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235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  <c r="D29" s="47" t="s">
        <v>239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-120</v>
      </c>
      <c r="H3" s="31">
        <f t="shared" ca="1" si="0"/>
        <v>124</v>
      </c>
      <c r="I3" s="22">
        <f>SUM(学习任务!C:C)</f>
        <v>1101</v>
      </c>
    </row>
    <row r="4" spans="1:10">
      <c r="E4" s="32">
        <v>43581</v>
      </c>
      <c r="F4" s="33">
        <f ca="1">$D$2+F3</f>
        <v>43851.437853276169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0" activePane="bottomLeft" state="frozen"/>
      <selection pane="bottomLeft" activeCell="C70" sqref="C70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1.9166666666666701</v>
      </c>
      <c r="D69">
        <v>1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0.69910057236304179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11" activePane="bottomLeft" state="frozen"/>
      <selection pane="bottomLeft" activeCell="D13" sqref="D1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969.43785327617275</v>
      </c>
    </row>
    <row r="2" spans="1:7" ht="14.25">
      <c r="A2">
        <v>5</v>
      </c>
      <c r="B2" s="14" t="s">
        <v>252</v>
      </c>
      <c r="C2" s="10">
        <v>25</v>
      </c>
      <c r="D2">
        <f>任务分解!D73</f>
        <v>0.69910057236304179</v>
      </c>
      <c r="E2">
        <f t="shared" ref="E2:E24" si="0">C2*(1-D2)</f>
        <v>7.522485690923955</v>
      </c>
      <c r="F2" s="3" t="s">
        <v>167</v>
      </c>
    </row>
    <row r="3" spans="1:7" ht="14.25">
      <c r="A3">
        <v>6</v>
      </c>
      <c r="B3" s="10" t="s">
        <v>245</v>
      </c>
      <c r="C3" s="10">
        <v>25</v>
      </c>
      <c r="D3">
        <v>0</v>
      </c>
      <c r="E3">
        <f t="shared" si="0"/>
        <v>25</v>
      </c>
      <c r="F3" s="3" t="s">
        <v>167</v>
      </c>
    </row>
    <row r="4" spans="1:7" ht="14.25">
      <c r="A4">
        <v>12</v>
      </c>
      <c r="B4" s="10" t="s">
        <v>246</v>
      </c>
      <c r="C4" s="10">
        <v>10</v>
      </c>
      <c r="D4">
        <v>0</v>
      </c>
      <c r="E4">
        <f t="shared" si="0"/>
        <v>10</v>
      </c>
      <c r="F4" s="11" t="s">
        <v>168</v>
      </c>
    </row>
    <row r="5" spans="1:7" ht="14.25">
      <c r="A5">
        <v>16</v>
      </c>
      <c r="B5" s="10" t="s">
        <v>169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170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171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172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173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174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175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176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177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178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179</v>
      </c>
      <c r="C15" s="10">
        <v>15</v>
      </c>
      <c r="D15">
        <v>0</v>
      </c>
      <c r="E15">
        <f t="shared" si="0"/>
        <v>15</v>
      </c>
    </row>
    <row r="16" spans="1:7" ht="14.25">
      <c r="A16">
        <v>30</v>
      </c>
      <c r="B16" s="10" t="s">
        <v>181</v>
      </c>
      <c r="C16" s="10">
        <v>10</v>
      </c>
      <c r="D16">
        <v>0</v>
      </c>
      <c r="E16">
        <f t="shared" si="0"/>
        <v>10</v>
      </c>
    </row>
    <row r="17" spans="1:6" ht="14.25">
      <c r="A17">
        <v>31</v>
      </c>
      <c r="B17" s="10" t="s">
        <v>182</v>
      </c>
      <c r="C17" s="10">
        <v>15</v>
      </c>
      <c r="D17">
        <v>0</v>
      </c>
      <c r="E17">
        <f t="shared" si="0"/>
        <v>15</v>
      </c>
    </row>
    <row r="18" spans="1:6" ht="14.25">
      <c r="A18">
        <v>32</v>
      </c>
      <c r="B18" s="10" t="s">
        <v>183</v>
      </c>
      <c r="C18" s="10">
        <v>15</v>
      </c>
      <c r="D18">
        <v>0</v>
      </c>
      <c r="E18">
        <f t="shared" si="0"/>
        <v>15</v>
      </c>
    </row>
    <row r="19" spans="1:6" ht="14.25">
      <c r="B19" s="10" t="s">
        <v>188</v>
      </c>
      <c r="C19" s="10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14" t="s">
        <v>189</v>
      </c>
      <c r="C20" s="10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14" t="s">
        <v>190</v>
      </c>
      <c r="C21" s="10">
        <v>40</v>
      </c>
      <c r="D21">
        <v>0</v>
      </c>
      <c r="E21">
        <f t="shared" si="0"/>
        <v>40</v>
      </c>
    </row>
    <row r="22" spans="1:6" ht="14.25">
      <c r="B22" s="10" t="s">
        <v>191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192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193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194</v>
      </c>
      <c r="C25" s="10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13" t="s">
        <v>195</v>
      </c>
      <c r="C26" s="10">
        <v>20</v>
      </c>
      <c r="D26">
        <f>任务分解!D47*0.8</f>
        <v>0.51291866028708133</v>
      </c>
      <c r="E26">
        <f t="shared" si="1"/>
        <v>9.741626794258373</v>
      </c>
      <c r="F26" s="3" t="s">
        <v>196</v>
      </c>
    </row>
    <row r="27" spans="1:6" ht="14.25">
      <c r="A27">
        <v>43</v>
      </c>
      <c r="B27" s="10" t="s">
        <v>197</v>
      </c>
      <c r="C27" s="10">
        <v>20</v>
      </c>
      <c r="D27">
        <v>0.1</v>
      </c>
      <c r="E27">
        <f t="shared" si="1"/>
        <v>18</v>
      </c>
    </row>
    <row r="28" spans="1:6" ht="14.25">
      <c r="A28">
        <v>44</v>
      </c>
      <c r="B28" s="10" t="s">
        <v>198</v>
      </c>
      <c r="C28" s="10">
        <v>10</v>
      </c>
      <c r="D28">
        <v>0</v>
      </c>
      <c r="E28">
        <f t="shared" si="1"/>
        <v>10</v>
      </c>
    </row>
    <row r="29" spans="1:6" ht="14.25">
      <c r="A29">
        <v>46</v>
      </c>
      <c r="B29" s="14" t="s">
        <v>199</v>
      </c>
      <c r="C29" s="10">
        <v>30</v>
      </c>
      <c r="D29">
        <v>0</v>
      </c>
      <c r="E29">
        <f t="shared" si="1"/>
        <v>30</v>
      </c>
    </row>
    <row r="30" spans="1:6" ht="14.25">
      <c r="A30">
        <v>47</v>
      </c>
      <c r="B30" s="14" t="s">
        <v>200</v>
      </c>
      <c r="C30" s="10">
        <v>30</v>
      </c>
      <c r="D30">
        <v>0</v>
      </c>
      <c r="E30">
        <f t="shared" si="1"/>
        <v>30</v>
      </c>
    </row>
    <row r="31" spans="1:6" ht="14.25">
      <c r="A31">
        <v>48</v>
      </c>
      <c r="B31" s="14" t="s">
        <v>201</v>
      </c>
      <c r="C31" s="10">
        <v>26</v>
      </c>
      <c r="D31">
        <v>0</v>
      </c>
      <c r="E31">
        <f t="shared" si="1"/>
        <v>26</v>
      </c>
    </row>
    <row r="32" spans="1:6" ht="14.25">
      <c r="A32">
        <v>49</v>
      </c>
      <c r="B32" s="14" t="s">
        <v>202</v>
      </c>
      <c r="C32" s="10">
        <v>30</v>
      </c>
      <c r="D32">
        <v>0</v>
      </c>
      <c r="E32">
        <f t="shared" si="1"/>
        <v>30</v>
      </c>
    </row>
    <row r="33" spans="1:6" ht="14.25">
      <c r="A33">
        <v>50</v>
      </c>
      <c r="B33" s="14" t="s">
        <v>203</v>
      </c>
      <c r="C33" s="10">
        <v>30</v>
      </c>
      <c r="D33">
        <v>0</v>
      </c>
      <c r="E33">
        <f t="shared" si="1"/>
        <v>30</v>
      </c>
    </row>
    <row r="34" spans="1:6" ht="14.25">
      <c r="A34">
        <v>52</v>
      </c>
      <c r="B34" s="14" t="s">
        <v>204</v>
      </c>
      <c r="C34" s="10">
        <v>30</v>
      </c>
      <c r="D34">
        <v>0</v>
      </c>
      <c r="E34">
        <f t="shared" si="1"/>
        <v>30</v>
      </c>
    </row>
    <row r="35" spans="1:6" ht="14.25">
      <c r="A35">
        <v>53</v>
      </c>
      <c r="B35" s="14" t="s">
        <v>205</v>
      </c>
      <c r="C35" s="10">
        <v>30</v>
      </c>
      <c r="D35">
        <v>0</v>
      </c>
      <c r="E35">
        <f t="shared" si="1"/>
        <v>30</v>
      </c>
    </row>
    <row r="36" spans="1:6" ht="14.25">
      <c r="A36">
        <v>55</v>
      </c>
      <c r="B36" s="14" t="s">
        <v>206</v>
      </c>
      <c r="C36" s="10">
        <v>30</v>
      </c>
      <c r="D36">
        <v>0</v>
      </c>
      <c r="E36">
        <f t="shared" si="1"/>
        <v>30</v>
      </c>
    </row>
    <row r="37" spans="1:6" ht="14.25">
      <c r="A37">
        <v>56</v>
      </c>
      <c r="B37" s="14" t="s">
        <v>207</v>
      </c>
      <c r="C37" s="10">
        <v>30</v>
      </c>
      <c r="D37">
        <v>0</v>
      </c>
      <c r="E37">
        <f t="shared" si="1"/>
        <v>30</v>
      </c>
    </row>
    <row r="38" spans="1:6" ht="14.25">
      <c r="A38">
        <v>58</v>
      </c>
      <c r="B38" s="14" t="s">
        <v>208</v>
      </c>
      <c r="C38" s="10">
        <v>30</v>
      </c>
      <c r="D38">
        <v>0</v>
      </c>
      <c r="E38">
        <f t="shared" si="1"/>
        <v>30</v>
      </c>
    </row>
    <row r="39" spans="1:6" ht="14.25">
      <c r="A39">
        <v>59</v>
      </c>
      <c r="B39" s="14" t="s">
        <v>209</v>
      </c>
      <c r="C39" s="10">
        <v>30</v>
      </c>
      <c r="D39">
        <v>0</v>
      </c>
      <c r="E39">
        <f t="shared" si="1"/>
        <v>30</v>
      </c>
    </row>
    <row r="40" spans="1:6" ht="14.25">
      <c r="A40">
        <v>61</v>
      </c>
      <c r="B40" s="10" t="s">
        <v>210</v>
      </c>
      <c r="C40" s="10">
        <v>10</v>
      </c>
      <c r="D40">
        <v>0</v>
      </c>
      <c r="E40">
        <f t="shared" si="1"/>
        <v>10</v>
      </c>
    </row>
    <row r="41" spans="1:6" ht="14.25">
      <c r="A41">
        <v>62</v>
      </c>
      <c r="B41" s="10" t="s">
        <v>211</v>
      </c>
      <c r="C41" s="10">
        <v>20</v>
      </c>
      <c r="D41">
        <v>0</v>
      </c>
      <c r="E41">
        <f t="shared" si="1"/>
        <v>20</v>
      </c>
    </row>
    <row r="42" spans="1:6" ht="14.25">
      <c r="B42" s="10" t="s">
        <v>212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213</v>
      </c>
      <c r="C43" s="10">
        <v>20</v>
      </c>
      <c r="D43">
        <v>0</v>
      </c>
      <c r="E43">
        <f t="shared" si="1"/>
        <v>20</v>
      </c>
    </row>
    <row r="44" spans="1:6">
      <c r="B44" s="3" t="s">
        <v>214</v>
      </c>
      <c r="C44">
        <v>20</v>
      </c>
      <c r="D44">
        <v>0</v>
      </c>
      <c r="E44">
        <f t="shared" si="1"/>
        <v>20</v>
      </c>
    </row>
    <row r="45" spans="1:6">
      <c r="B45" s="3" t="s">
        <v>215</v>
      </c>
      <c r="C45">
        <v>60</v>
      </c>
      <c r="D45">
        <v>0.8</v>
      </c>
      <c r="E45">
        <f t="shared" si="1"/>
        <v>11.999999999999996</v>
      </c>
      <c r="F45" s="3"/>
    </row>
    <row r="46" spans="1:6" ht="14.25">
      <c r="B46" s="15" t="s">
        <v>216</v>
      </c>
      <c r="C46" s="15"/>
    </row>
    <row r="47" spans="1:6">
      <c r="B47" s="3"/>
      <c r="D47" s="3"/>
    </row>
    <row r="48" spans="1:6">
      <c r="B48" s="3" t="s">
        <v>217</v>
      </c>
    </row>
    <row r="49" spans="2:2">
      <c r="B49" s="3" t="s">
        <v>218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C23" sqref="C23"/>
    </sheetView>
  </sheetViews>
  <sheetFormatPr defaultColWidth="9" defaultRowHeight="13.5"/>
  <cols>
    <col min="1" max="1" width="12.875" customWidth="1"/>
    <col min="2" max="2" width="10.75" style="16" customWidth="1"/>
    <col min="3" max="3" width="14.125" customWidth="1"/>
    <col min="4" max="4" width="12.5" customWidth="1"/>
    <col min="5" max="5" width="11.625" bestFit="1" customWidth="1"/>
    <col min="6" max="6" width="10.5" bestFit="1" customWidth="1"/>
  </cols>
  <sheetData>
    <row r="1" spans="1:12">
      <c r="A1" s="3" t="s">
        <v>159</v>
      </c>
      <c r="B1" s="17" t="s">
        <v>160</v>
      </c>
      <c r="C1" s="59" t="s">
        <v>243</v>
      </c>
      <c r="D1" s="19">
        <f ca="1">43853-SUM(学习任务!E:E)-SUM(log!E:E)-NOW()</f>
        <v>0.76180191173625644</v>
      </c>
      <c r="E1" s="60" t="s">
        <v>244</v>
      </c>
      <c r="F1" s="62">
        <f>SUM(学习任务!E:E)</f>
        <v>969.43785327617275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0.1</v>
      </c>
      <c r="C2" s="16"/>
      <c r="D2" s="16"/>
    </row>
    <row r="3" spans="1:12">
      <c r="A3" s="18">
        <v>42771</v>
      </c>
      <c r="B3" s="16">
        <v>0.63139554340042991</v>
      </c>
      <c r="C3" s="20"/>
      <c r="D3" s="16"/>
    </row>
    <row r="4" spans="1:12">
      <c r="A4" s="18">
        <v>42772</v>
      </c>
      <c r="B4" s="16">
        <v>0.63139554340042991</v>
      </c>
      <c r="C4" s="16"/>
      <c r="D4" s="16"/>
    </row>
    <row r="5" spans="1:12">
      <c r="A5" s="18">
        <v>42773</v>
      </c>
      <c r="B5" s="16">
        <v>0.63139554340042991</v>
      </c>
      <c r="C5" s="16"/>
      <c r="D5" s="16"/>
    </row>
    <row r="6" spans="1:12">
      <c r="A6" s="18">
        <v>42774</v>
      </c>
      <c r="B6" s="16">
        <v>3.6313955434004299</v>
      </c>
      <c r="C6" s="16"/>
      <c r="D6" s="16"/>
    </row>
    <row r="7" spans="1:12">
      <c r="A7" s="18">
        <v>42775</v>
      </c>
      <c r="B7" s="16">
        <v>4.6313955434004299</v>
      </c>
      <c r="C7" s="16"/>
      <c r="D7" s="16"/>
    </row>
    <row r="8" spans="1:12">
      <c r="A8" s="18">
        <v>42776</v>
      </c>
      <c r="B8" s="16">
        <v>4.6313955434004299</v>
      </c>
      <c r="C8" s="16"/>
      <c r="D8" s="16"/>
    </row>
    <row r="9" spans="1:12">
      <c r="A9" s="18">
        <v>42777</v>
      </c>
      <c r="B9" s="16">
        <v>4.6313955434004299</v>
      </c>
      <c r="C9" s="16"/>
      <c r="D9" s="16"/>
    </row>
    <row r="10" spans="1:12">
      <c r="A10" s="18">
        <v>42778</v>
      </c>
      <c r="B10" s="16">
        <v>7.6313955434004299</v>
      </c>
      <c r="C10" s="16"/>
      <c r="D10" s="16"/>
    </row>
    <row r="11" spans="1:12">
      <c r="A11" s="18">
        <v>42779</v>
      </c>
      <c r="B11" s="16">
        <v>7.6313955434004299</v>
      </c>
      <c r="C11" s="16"/>
      <c r="D11" s="16"/>
    </row>
    <row r="12" spans="1:12">
      <c r="A12" s="18">
        <v>42780</v>
      </c>
      <c r="B12" s="16">
        <v>7.6313955434004299</v>
      </c>
      <c r="C12" s="16"/>
      <c r="D12" s="16"/>
    </row>
    <row r="13" spans="1:12">
      <c r="A13" s="18">
        <v>42781</v>
      </c>
      <c r="B13" s="16">
        <v>7.6313955434004299</v>
      </c>
      <c r="C13" s="16"/>
      <c r="D13" s="16"/>
    </row>
    <row r="14" spans="1:12">
      <c r="A14" s="18">
        <v>42782</v>
      </c>
      <c r="B14" s="16">
        <v>7.6313955434004299</v>
      </c>
      <c r="C14" s="16"/>
      <c r="D14" s="16"/>
    </row>
    <row r="15" spans="1:12">
      <c r="A15" s="18">
        <v>42783</v>
      </c>
      <c r="B15" s="16">
        <v>12.63139554340043</v>
      </c>
      <c r="C15" s="16"/>
      <c r="D15" s="16"/>
    </row>
    <row r="16" spans="1:12">
      <c r="A16" s="18">
        <v>42784</v>
      </c>
      <c r="B16" s="16">
        <v>13.63139554340043</v>
      </c>
      <c r="C16" s="16"/>
      <c r="D16" s="16"/>
    </row>
    <row r="17" spans="1:4">
      <c r="A17" s="18">
        <v>42785</v>
      </c>
      <c r="B17" s="16">
        <v>14.63139554340043</v>
      </c>
      <c r="C17" s="16"/>
      <c r="D17" s="16"/>
    </row>
    <row r="18" spans="1:4">
      <c r="A18" s="18">
        <v>42786</v>
      </c>
      <c r="B18" s="16">
        <v>14.63139554340043</v>
      </c>
      <c r="C18" s="16"/>
      <c r="D18" s="16"/>
    </row>
    <row r="19" spans="1:4">
      <c r="A19" s="18">
        <v>42787</v>
      </c>
      <c r="B19" s="16">
        <v>9.9728589580033429</v>
      </c>
      <c r="C19" s="16"/>
      <c r="D19" s="16"/>
    </row>
    <row r="20" spans="1:4">
      <c r="A20" s="18">
        <v>42788</v>
      </c>
      <c r="B20" s="16">
        <v>42.72</v>
      </c>
      <c r="C20" s="16"/>
      <c r="D20" s="16"/>
    </row>
    <row r="21" spans="1:4">
      <c r="A21" s="18">
        <v>42789</v>
      </c>
      <c r="B21" s="16">
        <v>43.72</v>
      </c>
      <c r="C21" s="16"/>
      <c r="D21" s="16"/>
    </row>
    <row r="22" spans="1:4">
      <c r="A22" s="18">
        <v>42790</v>
      </c>
      <c r="B22" s="16">
        <v>44.72</v>
      </c>
      <c r="C22" s="16"/>
      <c r="D22" s="16"/>
    </row>
    <row r="23" spans="1:4">
      <c r="A23" s="18">
        <v>42791</v>
      </c>
      <c r="B23" s="16">
        <v>44.72</v>
      </c>
      <c r="C23" s="16"/>
      <c r="D23" s="16"/>
    </row>
    <row r="24" spans="1:4">
      <c r="A24" s="18">
        <v>42792</v>
      </c>
      <c r="B24" s="16">
        <v>44.72</v>
      </c>
      <c r="C24" s="16"/>
    </row>
    <row r="25" spans="1:4">
      <c r="A25" s="18">
        <v>42793</v>
      </c>
      <c r="B25" s="16">
        <v>44.723751807099326</v>
      </c>
      <c r="C25" s="16"/>
    </row>
    <row r="26" spans="1:4">
      <c r="A26" s="18">
        <v>42794</v>
      </c>
      <c r="B26" s="16">
        <v>44.22939798019943</v>
      </c>
      <c r="C26" s="16"/>
    </row>
    <row r="27" spans="1:4">
      <c r="A27" s="18">
        <v>42795</v>
      </c>
      <c r="B27" s="16">
        <v>43.684855947599864</v>
      </c>
      <c r="C27" s="16"/>
    </row>
    <row r="28" spans="1:4">
      <c r="A28" s="18">
        <v>42796</v>
      </c>
      <c r="B28" s="16">
        <v>42.684855947599864</v>
      </c>
      <c r="C28" s="16"/>
    </row>
    <row r="29" spans="1:4">
      <c r="A29" s="18">
        <v>42797</v>
      </c>
      <c r="B29" s="16">
        <v>42.684855947599864</v>
      </c>
      <c r="C29" s="16"/>
    </row>
    <row r="30" spans="1:4">
      <c r="A30" s="18">
        <v>42798</v>
      </c>
      <c r="B30" s="16">
        <v>42.344830853502209</v>
      </c>
      <c r="C30" s="16"/>
    </row>
    <row r="31" spans="1:4">
      <c r="A31" s="18">
        <v>42799</v>
      </c>
      <c r="B31" s="16">
        <v>41.004805759404555</v>
      </c>
      <c r="C31" s="16"/>
    </row>
    <row r="32" spans="1:4">
      <c r="A32" s="18">
        <v>42800</v>
      </c>
      <c r="B32" s="16">
        <v>39.657252434504336</v>
      </c>
      <c r="C32" s="16"/>
    </row>
    <row r="33" spans="1:3">
      <c r="A33" s="18">
        <v>42801</v>
      </c>
      <c r="B33" s="16">
        <v>38.610828344202311</v>
      </c>
      <c r="C33" s="16"/>
    </row>
    <row r="34" spans="1:3">
      <c r="A34" s="18">
        <v>42802</v>
      </c>
      <c r="B34" s="16">
        <v>48.911957578800504</v>
      </c>
      <c r="C34" s="16"/>
    </row>
    <row r="35" spans="1:3">
      <c r="A35" s="18">
        <v>42803</v>
      </c>
      <c r="B35" s="16">
        <v>61.070050427000389</v>
      </c>
      <c r="C35" s="16"/>
    </row>
    <row r="36" spans="1:3">
      <c r="A36" s="18">
        <v>42804</v>
      </c>
      <c r="B36" s="16">
        <v>43.028143275203185</v>
      </c>
      <c r="C36" s="16"/>
    </row>
    <row r="37" spans="1:3">
      <c r="A37" s="18">
        <v>42805</v>
      </c>
      <c r="B37" s="16">
        <v>22.828143275206095</v>
      </c>
      <c r="C37" s="16"/>
    </row>
    <row r="38" spans="1:3">
      <c r="A38" s="18">
        <v>42806</v>
      </c>
      <c r="B38" s="16">
        <v>22.136800740701439</v>
      </c>
      <c r="C38" s="16"/>
    </row>
    <row r="39" spans="1:3">
      <c r="A39" s="18">
        <v>42807</v>
      </c>
      <c r="B39" s="16">
        <v>21.445458206196783</v>
      </c>
      <c r="C39" s="16"/>
    </row>
    <row r="40" spans="1:3">
      <c r="A40" s="18">
        <v>42808</v>
      </c>
      <c r="B40" s="16">
        <v>20.445458206196783</v>
      </c>
      <c r="C40" s="16"/>
    </row>
    <row r="41" spans="1:3">
      <c r="A41" s="18">
        <v>42809</v>
      </c>
      <c r="B41" s="16">
        <v>21.255997729401862</v>
      </c>
      <c r="C41" s="16"/>
    </row>
    <row r="42" spans="1:3">
      <c r="A42" s="18">
        <v>42810</v>
      </c>
      <c r="B42" s="16">
        <v>22.066537252606942</v>
      </c>
      <c r="C42" s="16"/>
    </row>
    <row r="43" spans="1:3">
      <c r="A43" s="18">
        <v>42811</v>
      </c>
      <c r="B43" s="16">
        <v>20.066537252606942</v>
      </c>
      <c r="C43" s="16"/>
    </row>
    <row r="44" spans="1:3">
      <c r="A44" s="18">
        <v>42812</v>
      </c>
      <c r="B44" s="16">
        <v>18.066537252606942</v>
      </c>
      <c r="C44" s="16"/>
    </row>
    <row r="45" spans="1:3">
      <c r="A45" s="18">
        <v>42813</v>
      </c>
      <c r="B45" s="16">
        <v>16.066537252606942</v>
      </c>
      <c r="C45" s="16"/>
    </row>
    <row r="46" spans="1:3">
      <c r="A46" s="18">
        <v>42814</v>
      </c>
      <c r="B46" s="16">
        <v>14.06653725260694</v>
      </c>
      <c r="C46" s="16"/>
    </row>
    <row r="47" spans="1:3">
      <c r="A47" s="18">
        <v>42815</v>
      </c>
      <c r="B47" s="16">
        <v>15.93102909700392</v>
      </c>
      <c r="C47" s="16"/>
    </row>
    <row r="48" spans="1:3">
      <c r="A48" s="18">
        <v>42816</v>
      </c>
      <c r="B48" s="16">
        <v>16.795520941400902</v>
      </c>
      <c r="C48" s="16"/>
    </row>
    <row r="49" spans="1:3">
      <c r="A49" s="18">
        <v>42817</v>
      </c>
      <c r="B49" s="16">
        <v>14.7955209414009</v>
      </c>
      <c r="C49" s="16"/>
    </row>
    <row r="50" spans="1:3">
      <c r="A50" s="18">
        <v>42818</v>
      </c>
      <c r="B50" s="16">
        <v>13.7955209414009</v>
      </c>
      <c r="C50" s="16"/>
    </row>
    <row r="51" spans="1:3">
      <c r="A51" s="18">
        <v>42819</v>
      </c>
      <c r="B51" s="16">
        <v>12.7955209414009</v>
      </c>
      <c r="C51" s="16"/>
    </row>
    <row r="52" spans="1:3">
      <c r="A52" s="18">
        <v>42820</v>
      </c>
      <c r="B52" s="16">
        <v>10.7955209414009</v>
      </c>
      <c r="C52" s="16"/>
    </row>
    <row r="53" spans="1:3">
      <c r="A53" s="18">
        <v>42821</v>
      </c>
      <c r="B53" s="16">
        <v>8.7955209414009001</v>
      </c>
      <c r="C53" s="16"/>
    </row>
    <row r="54" spans="1:3">
      <c r="A54" s="18">
        <v>42822</v>
      </c>
      <c r="B54" s="16">
        <v>9.1079425223011636</v>
      </c>
      <c r="C54" s="16"/>
    </row>
    <row r="55" spans="1:3">
      <c r="A55" s="18">
        <v>42823</v>
      </c>
      <c r="B55" s="16">
        <v>10.420364103201427</v>
      </c>
      <c r="C55" s="16"/>
    </row>
    <row r="56" spans="1:3">
      <c r="A56" s="18">
        <v>42824</v>
      </c>
      <c r="B56" s="16">
        <v>10.420364103201427</v>
      </c>
      <c r="C56" s="16"/>
    </row>
    <row r="57" spans="1:3">
      <c r="A57" s="18">
        <v>42825</v>
      </c>
      <c r="B57" s="16">
        <v>10.420364103201427</v>
      </c>
      <c r="C57" s="16"/>
    </row>
    <row r="58" spans="1:3">
      <c r="A58" s="18">
        <v>42826</v>
      </c>
      <c r="B58" s="16">
        <v>10.420364103201427</v>
      </c>
      <c r="C58" s="16"/>
    </row>
    <row r="59" spans="1:3">
      <c r="A59" s="18">
        <v>42827</v>
      </c>
      <c r="B59" s="16">
        <v>10.420364103201427</v>
      </c>
      <c r="C59" s="16"/>
    </row>
    <row r="60" spans="1:3">
      <c r="A60" s="18">
        <v>42828</v>
      </c>
      <c r="B60" s="16">
        <v>10.420364103201427</v>
      </c>
      <c r="C60" s="16"/>
    </row>
    <row r="61" spans="1:3">
      <c r="A61" s="18">
        <v>42829</v>
      </c>
      <c r="B61" s="16">
        <v>10.420364103201427</v>
      </c>
      <c r="C61" s="16"/>
    </row>
    <row r="62" spans="1:3">
      <c r="A62" s="18">
        <v>42830</v>
      </c>
      <c r="B62" s="16">
        <v>10.420364103201427</v>
      </c>
      <c r="C62" s="16"/>
    </row>
    <row r="63" spans="1:3">
      <c r="A63" s="18">
        <v>42831</v>
      </c>
      <c r="B63" s="16">
        <v>10.420364103201427</v>
      </c>
      <c r="C63" s="16"/>
    </row>
    <row r="64" spans="1:3">
      <c r="A64" s="18">
        <v>42832</v>
      </c>
      <c r="B64" s="16">
        <v>10.420364103201427</v>
      </c>
      <c r="C64" s="16"/>
    </row>
    <row r="65" spans="1:3">
      <c r="A65" s="18">
        <v>42833</v>
      </c>
      <c r="B65" s="16">
        <v>10.420364103201427</v>
      </c>
      <c r="C65" s="16"/>
    </row>
    <row r="66" spans="1:3">
      <c r="A66" s="18">
        <v>42834</v>
      </c>
      <c r="B66" s="16">
        <v>10.420364103201427</v>
      </c>
      <c r="C66" s="16"/>
    </row>
    <row r="67" spans="1:3">
      <c r="A67" s="18">
        <v>42835</v>
      </c>
      <c r="B67" s="16">
        <v>10.420364103201427</v>
      </c>
      <c r="C67" s="16"/>
    </row>
    <row r="68" spans="1:3">
      <c r="A68" s="18">
        <v>42836</v>
      </c>
      <c r="B68" s="16">
        <v>10.420364103201427</v>
      </c>
      <c r="C68" s="16"/>
    </row>
    <row r="69" spans="1:3">
      <c r="A69" s="18">
        <v>42837</v>
      </c>
      <c r="B69" s="16">
        <v>10.420364103201427</v>
      </c>
      <c r="C69" s="16"/>
    </row>
    <row r="70" spans="1:3">
      <c r="A70" s="18">
        <v>42838</v>
      </c>
      <c r="B70" s="16">
        <v>10.420364103201427</v>
      </c>
      <c r="C70" s="16"/>
    </row>
    <row r="71" spans="1:3">
      <c r="A71" s="18">
        <v>42839</v>
      </c>
      <c r="B71" s="16">
        <v>10.420364103201427</v>
      </c>
      <c r="C71" s="16"/>
    </row>
    <row r="72" spans="1:3">
      <c r="A72" s="18">
        <v>42840</v>
      </c>
      <c r="B72" s="16">
        <v>15</v>
      </c>
      <c r="C72" s="16"/>
    </row>
    <row r="73" spans="1:3">
      <c r="A73" s="18">
        <v>42841</v>
      </c>
      <c r="B73" s="16">
        <v>19</v>
      </c>
      <c r="C73" s="16"/>
    </row>
    <row r="74" spans="1:3">
      <c r="A74" s="18">
        <v>42842</v>
      </c>
      <c r="B74" s="16">
        <v>19.334449760799181</v>
      </c>
      <c r="C74" s="16"/>
    </row>
    <row r="75" spans="1:3">
      <c r="A75" s="18">
        <v>42843</v>
      </c>
      <c r="B75" s="16">
        <v>19.334449760799181</v>
      </c>
      <c r="C75" s="16"/>
    </row>
    <row r="76" spans="1:3">
      <c r="A76" s="18">
        <v>42844</v>
      </c>
      <c r="B76" s="16">
        <v>19.334449760799181</v>
      </c>
      <c r="C76" s="16"/>
    </row>
    <row r="77" spans="1:3">
      <c r="A77" s="18">
        <v>42845</v>
      </c>
      <c r="B77" s="16">
        <v>19.334449760799181</v>
      </c>
      <c r="C77" s="16"/>
    </row>
    <row r="78" spans="1:3">
      <c r="A78" s="18">
        <v>42846</v>
      </c>
      <c r="B78" s="16">
        <v>17.100000000000001</v>
      </c>
      <c r="C78" s="16"/>
    </row>
    <row r="79" spans="1:3">
      <c r="A79" s="18">
        <v>42847</v>
      </c>
      <c r="B79" s="16">
        <v>17.100000000000001</v>
      </c>
      <c r="C79" s="16"/>
    </row>
    <row r="80" spans="1:3">
      <c r="A80" s="18">
        <v>42848</v>
      </c>
      <c r="B80" s="16">
        <v>17.100000000000001</v>
      </c>
      <c r="C80" s="16"/>
    </row>
    <row r="81" spans="1:3">
      <c r="A81" s="18">
        <v>42849</v>
      </c>
      <c r="B81" s="16">
        <v>17.100000000000001</v>
      </c>
      <c r="C81" s="16"/>
    </row>
    <row r="82" spans="1:3">
      <c r="A82" s="18">
        <v>42850</v>
      </c>
      <c r="B82" s="16">
        <v>17.100000000000001</v>
      </c>
      <c r="C82" s="16"/>
    </row>
    <row r="83" spans="1:3">
      <c r="A83" s="18">
        <v>42851</v>
      </c>
      <c r="B83" s="16">
        <v>14.1</v>
      </c>
      <c r="C83" s="16"/>
    </row>
    <row r="84" spans="1:3">
      <c r="A84" s="18">
        <v>42852</v>
      </c>
      <c r="B84" s="16">
        <v>14.1</v>
      </c>
      <c r="C84" s="16"/>
    </row>
    <row r="85" spans="1:3">
      <c r="A85" s="18">
        <v>42853</v>
      </c>
      <c r="B85" s="16">
        <v>14.1</v>
      </c>
      <c r="C85" s="16"/>
    </row>
    <row r="86" spans="1:3">
      <c r="A86" s="18">
        <v>42854</v>
      </c>
      <c r="B86" s="16">
        <v>14.1</v>
      </c>
      <c r="C86" s="16"/>
    </row>
    <row r="87" spans="1:3">
      <c r="A87" s="18">
        <v>42855</v>
      </c>
      <c r="B87" s="16">
        <v>14.1</v>
      </c>
      <c r="C87" s="16"/>
    </row>
    <row r="88" spans="1:3">
      <c r="A88" s="18">
        <v>42856</v>
      </c>
      <c r="B88" s="16">
        <v>10.1</v>
      </c>
      <c r="C88" s="16"/>
    </row>
    <row r="89" spans="1:3">
      <c r="A89" s="18">
        <v>42857</v>
      </c>
      <c r="B89" s="16">
        <v>10.1</v>
      </c>
      <c r="C89" s="16"/>
    </row>
    <row r="90" spans="1:3">
      <c r="A90" s="18">
        <v>42858</v>
      </c>
      <c r="B90" s="16">
        <v>7.1</v>
      </c>
      <c r="C90" s="16"/>
    </row>
    <row r="91" spans="1:3">
      <c r="A91" s="18">
        <v>42859</v>
      </c>
      <c r="B91" s="16">
        <v>7.1</v>
      </c>
      <c r="C91" s="16"/>
    </row>
    <row r="92" spans="1:3">
      <c r="A92" s="18">
        <v>42860</v>
      </c>
      <c r="B92" s="16">
        <v>7.1</v>
      </c>
      <c r="C92" s="16"/>
    </row>
    <row r="93" spans="1:3">
      <c r="A93" s="18">
        <v>42861</v>
      </c>
      <c r="B93" s="16">
        <v>7.103923171880524</v>
      </c>
      <c r="C93" s="16"/>
    </row>
    <row r="94" spans="1:3">
      <c r="A94" s="18">
        <v>42862</v>
      </c>
      <c r="B94" s="16">
        <v>7.103923171880524</v>
      </c>
      <c r="C94" s="16"/>
    </row>
    <row r="95" spans="1:3">
      <c r="A95" s="18">
        <v>42863</v>
      </c>
      <c r="B95" s="16">
        <v>3.103923171880524</v>
      </c>
      <c r="C95" s="16"/>
    </row>
    <row r="96" spans="1:3">
      <c r="A96" s="18">
        <v>42864</v>
      </c>
      <c r="B96" s="16">
        <v>-3.0663107434306802</v>
      </c>
      <c r="C96" s="16"/>
    </row>
    <row r="97" spans="1:3">
      <c r="A97" s="18">
        <v>42865</v>
      </c>
      <c r="B97" s="16">
        <v>-3.0663107434306802</v>
      </c>
      <c r="C97" s="16"/>
    </row>
    <row r="98" spans="1:3">
      <c r="A98" s="18">
        <v>42866</v>
      </c>
      <c r="B98" s="16">
        <v>0.61480127619321934</v>
      </c>
      <c r="C98" s="16"/>
    </row>
    <row r="99" spans="1:3">
      <c r="A99" s="18">
        <v>42867</v>
      </c>
      <c r="B99" s="16">
        <v>0.61480127619321934</v>
      </c>
      <c r="C99" s="16"/>
    </row>
    <row r="100" spans="1:3">
      <c r="A100" s="18">
        <v>42868</v>
      </c>
      <c r="B100" s="16">
        <v>0.61480127619321934</v>
      </c>
      <c r="C100" s="16"/>
    </row>
    <row r="101" spans="1:3">
      <c r="A101" s="18">
        <v>42869</v>
      </c>
      <c r="B101" s="16">
        <v>1.9688487005596187</v>
      </c>
      <c r="C101" s="16"/>
    </row>
    <row r="102" spans="1:3">
      <c r="A102" s="18">
        <v>42870</v>
      </c>
      <c r="B102" s="16">
        <v>0.96884870055961869</v>
      </c>
      <c r="C102" s="16"/>
    </row>
    <row r="103" spans="1:3">
      <c r="A103" s="18">
        <v>42871</v>
      </c>
      <c r="B103" s="16">
        <v>-3.1151299440381308E-2</v>
      </c>
      <c r="C103" s="16"/>
    </row>
    <row r="104" spans="1:3">
      <c r="A104" s="18">
        <v>42872</v>
      </c>
      <c r="B104" s="16">
        <v>-1.0311512994403813</v>
      </c>
      <c r="C104" s="16"/>
    </row>
    <row r="105" spans="1:3">
      <c r="A105" s="18">
        <v>42873</v>
      </c>
      <c r="B105" s="16">
        <v>-1.0311512994403813</v>
      </c>
      <c r="C105" s="16"/>
    </row>
    <row r="106" spans="1:3">
      <c r="A106" s="18">
        <v>42874</v>
      </c>
      <c r="B106" s="16">
        <v>-8.1291905151266519</v>
      </c>
      <c r="C106" s="16"/>
    </row>
    <row r="107" spans="1:3">
      <c r="A107" s="18">
        <v>42875</v>
      </c>
      <c r="B107" s="16">
        <v>-9.1291905151266519</v>
      </c>
      <c r="C107" s="16"/>
    </row>
    <row r="108" spans="1:3">
      <c r="A108" s="18">
        <v>42876</v>
      </c>
      <c r="B108" s="16">
        <v>-10.129190515126652</v>
      </c>
      <c r="C108" s="16"/>
    </row>
    <row r="109" spans="1:3">
      <c r="A109" s="18">
        <v>42877</v>
      </c>
      <c r="B109" s="16">
        <v>-11.129190515126652</v>
      </c>
      <c r="C109" s="16"/>
    </row>
    <row r="110" spans="1:3">
      <c r="A110" s="18">
        <v>42878</v>
      </c>
      <c r="B110" s="16">
        <v>-12.129190515126652</v>
      </c>
      <c r="C110" s="16"/>
    </row>
    <row r="111" spans="1:3">
      <c r="A111" s="18">
        <v>42879</v>
      </c>
      <c r="B111" s="16">
        <v>-5</v>
      </c>
      <c r="C111" s="16"/>
    </row>
    <row r="112" spans="1:3">
      <c r="A112" s="18">
        <v>42880</v>
      </c>
      <c r="B112" s="16">
        <v>0.47548092035867739</v>
      </c>
    </row>
    <row r="113" spans="1:2">
      <c r="A113" s="18">
        <v>42881</v>
      </c>
      <c r="B113" s="16">
        <v>1.8882352450746112</v>
      </c>
    </row>
    <row r="114" spans="1:2">
      <c r="A114" s="18">
        <v>42882</v>
      </c>
      <c r="B114" s="16">
        <v>0.76470110155059956</v>
      </c>
    </row>
    <row r="115" spans="1:2">
      <c r="A115" s="18">
        <v>42883</v>
      </c>
    </row>
    <row r="116" spans="1:2">
      <c r="A116" s="18">
        <v>42884</v>
      </c>
    </row>
    <row r="117" spans="1:2">
      <c r="A117" s="18">
        <v>42885</v>
      </c>
    </row>
    <row r="118" spans="1:2">
      <c r="A118" s="18">
        <v>42886</v>
      </c>
    </row>
    <row r="119" spans="1:2">
      <c r="A119" s="18">
        <v>42887</v>
      </c>
    </row>
    <row r="120" spans="1:2">
      <c r="A120" s="18">
        <v>42888</v>
      </c>
    </row>
    <row r="121" spans="1:2">
      <c r="A121" s="18">
        <v>42889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5" sqref="E25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>
      <c r="B2" s="12" t="s">
        <v>242</v>
      </c>
      <c r="E2">
        <v>-290</v>
      </c>
    </row>
    <row r="3" spans="1:6" s="61" customFormat="1"/>
    <row r="4" spans="1:6">
      <c r="F4" s="12" t="s">
        <v>250</v>
      </c>
    </row>
    <row r="5" spans="1:6" ht="14.25">
      <c r="A5">
        <v>29</v>
      </c>
      <c r="B5" s="10" t="s">
        <v>180</v>
      </c>
      <c r="C5" s="10">
        <v>10</v>
      </c>
      <c r="D5">
        <v>1</v>
      </c>
      <c r="E5">
        <f>C5*(1-D5)</f>
        <v>0</v>
      </c>
    </row>
    <row r="14" spans="1:6" s="61" customFormat="1"/>
    <row r="16" spans="1:6" ht="14.25">
      <c r="B16" s="6" t="s">
        <v>251</v>
      </c>
      <c r="C16" s="6">
        <v>300</v>
      </c>
      <c r="D16" s="7">
        <v>0</v>
      </c>
      <c r="E16" s="7">
        <v>0</v>
      </c>
      <c r="F16" s="12" t="s">
        <v>249</v>
      </c>
    </row>
    <row r="17" spans="1:6" ht="14.25">
      <c r="B17" s="8" t="s">
        <v>219</v>
      </c>
      <c r="C17" s="8">
        <v>40</v>
      </c>
      <c r="D17" s="9">
        <v>1</v>
      </c>
      <c r="E17" s="9">
        <f>C17*(1-D17)</f>
        <v>0</v>
      </c>
    </row>
    <row r="18" spans="1:6" ht="14.25">
      <c r="A18">
        <v>3</v>
      </c>
      <c r="B18" s="10" t="s">
        <v>247</v>
      </c>
      <c r="C18" s="10">
        <v>20</v>
      </c>
      <c r="D18">
        <v>0</v>
      </c>
      <c r="E18">
        <f t="shared" ref="E18:E20" si="0">C18*(1-D18)</f>
        <v>20</v>
      </c>
      <c r="F18" s="3" t="s">
        <v>167</v>
      </c>
    </row>
    <row r="19" spans="1:6" ht="14.25">
      <c r="A19">
        <v>4</v>
      </c>
      <c r="B19" s="10" t="s">
        <v>248</v>
      </c>
      <c r="C19" s="10">
        <v>25</v>
      </c>
      <c r="D19">
        <v>0</v>
      </c>
      <c r="E19">
        <f t="shared" si="0"/>
        <v>25</v>
      </c>
      <c r="F19" s="3" t="s">
        <v>167</v>
      </c>
    </row>
    <row r="20" spans="1:6" ht="14.25">
      <c r="A20">
        <v>13</v>
      </c>
      <c r="B20" s="10" t="s">
        <v>220</v>
      </c>
      <c r="C20" s="10">
        <v>10</v>
      </c>
      <c r="D20">
        <v>0</v>
      </c>
      <c r="E20">
        <f t="shared" si="0"/>
        <v>10</v>
      </c>
    </row>
    <row r="21" spans="1:6" ht="14.25">
      <c r="A21">
        <v>37</v>
      </c>
      <c r="B21" s="10" t="s">
        <v>187</v>
      </c>
      <c r="C21" s="10">
        <v>215</v>
      </c>
      <c r="D21">
        <v>0</v>
      </c>
      <c r="E21">
        <f>C21*(1-D21)</f>
        <v>215</v>
      </c>
    </row>
    <row r="22" spans="1:6" ht="14.25">
      <c r="A22">
        <v>34</v>
      </c>
      <c r="B22" s="10" t="s">
        <v>184</v>
      </c>
      <c r="C22" s="10">
        <v>10</v>
      </c>
      <c r="D22" s="3">
        <f>130/255</f>
        <v>0.50980392156862742</v>
      </c>
      <c r="E22">
        <f>C22*(1-D22)</f>
        <v>4.9019607843137258</v>
      </c>
      <c r="F22" s="3" t="s">
        <v>185</v>
      </c>
    </row>
    <row r="23" spans="1:6" ht="42.75">
      <c r="A23">
        <v>35</v>
      </c>
      <c r="B23" s="10" t="s">
        <v>186</v>
      </c>
      <c r="C23" s="10">
        <v>15</v>
      </c>
      <c r="D23">
        <v>0</v>
      </c>
      <c r="E23">
        <f>C23*(1-D23)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221</v>
      </c>
    </row>
    <row r="2" spans="1:2">
      <c r="A2" s="1" t="s">
        <v>222</v>
      </c>
    </row>
    <row r="3" spans="1:2">
      <c r="A3" s="1" t="s">
        <v>223</v>
      </c>
    </row>
    <row r="4" spans="1:2">
      <c r="A4" s="1" t="s">
        <v>224</v>
      </c>
    </row>
    <row r="5" spans="1:2">
      <c r="A5" s="1" t="s">
        <v>225</v>
      </c>
    </row>
    <row r="6" spans="1:2" ht="27">
      <c r="A6" s="1" t="s">
        <v>226</v>
      </c>
    </row>
    <row r="7" spans="1:2">
      <c r="A7" s="1" t="s">
        <v>227</v>
      </c>
    </row>
    <row r="8" spans="1:2">
      <c r="A8" s="1" t="s">
        <v>228</v>
      </c>
      <c r="B8">
        <v>1</v>
      </c>
    </row>
    <row r="9" spans="1:2" ht="27">
      <c r="A9" s="1" t="s">
        <v>229</v>
      </c>
    </row>
    <row r="10" spans="1:2">
      <c r="A10" s="1" t="s">
        <v>230</v>
      </c>
    </row>
    <row r="11" spans="1:2">
      <c r="A11" s="1" t="s">
        <v>231</v>
      </c>
    </row>
    <row r="12" spans="1:2">
      <c r="A12" s="1" t="s">
        <v>232</v>
      </c>
    </row>
    <row r="13" spans="1:2">
      <c r="A13" s="1" t="s">
        <v>233</v>
      </c>
    </row>
    <row r="14" spans="1:2">
      <c r="A14" s="1" t="s">
        <v>234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9" t="s">
        <v>28</v>
      </c>
      <c r="B1" s="70"/>
      <c r="C1" s="71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-42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-42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-42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236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238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237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-120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-120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-120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-120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42882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0.8983840277796844</v>
      </c>
      <c r="E3" s="31">
        <f ca="1">E4-$D$2</f>
        <v>699</v>
      </c>
      <c r="F3" s="25">
        <f>SUM(学习任务!E:E)</f>
        <v>969.43785327617275</v>
      </c>
      <c r="G3" s="31">
        <f t="shared" ref="G3:H3" ca="1" si="0">G4-$D$2</f>
        <v>-120</v>
      </c>
      <c r="H3" s="31">
        <f t="shared" ca="1" si="0"/>
        <v>124</v>
      </c>
    </row>
    <row r="4" spans="1:10">
      <c r="E4" s="32">
        <v>43581</v>
      </c>
      <c r="F4" s="33">
        <f ca="1">$D$2+F3</f>
        <v>43851.437853276169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2017-05-27T13:33:40Z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