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21" i="23" l="1"/>
  <c r="E20" i="23" l="1"/>
  <c r="E57" i="23" l="1"/>
  <c r="E56" i="23" l="1"/>
  <c r="E19" i="23" l="1"/>
  <c r="E18" i="23"/>
  <c r="E17" i="23" l="1"/>
  <c r="E16" i="23" l="1"/>
  <c r="E55" i="23" l="1"/>
  <c r="E15" i="23" l="1"/>
  <c r="E14" i="23"/>
  <c r="E13" i="23" l="1"/>
  <c r="E5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9" i="23" l="1"/>
  <c r="E50" i="23"/>
  <c r="E51" i="23"/>
  <c r="E52" i="23"/>
  <c r="E53" i="23"/>
  <c r="D22" i="11" l="1"/>
  <c r="D47" i="23" l="1"/>
  <c r="E47" i="23" s="1"/>
  <c r="E25" i="11" l="1"/>
  <c r="E26" i="11"/>
  <c r="E27" i="11"/>
  <c r="E28" i="11"/>
  <c r="E7" i="23"/>
  <c r="E65" i="23" l="1"/>
  <c r="E45" i="23"/>
  <c r="E44" i="23"/>
  <c r="E24" i="11" l="1"/>
  <c r="E6" i="23" l="1"/>
  <c r="E41" i="23" l="1"/>
  <c r="E40" i="23"/>
  <c r="E39" i="23"/>
  <c r="E38" i="23"/>
  <c r="E37" i="23"/>
  <c r="E23" i="11"/>
  <c r="E35" i="23" l="1"/>
  <c r="D34" i="23"/>
  <c r="E34" i="23" s="1"/>
  <c r="E33" i="23"/>
  <c r="E32" i="23"/>
  <c r="E31" i="23"/>
  <c r="E30" i="23"/>
  <c r="E29" i="23"/>
  <c r="E5" i="23"/>
  <c r="E22" i="11"/>
  <c r="E21" i="11"/>
  <c r="E20" i="11"/>
  <c r="E19" i="11"/>
  <c r="E18" i="11"/>
  <c r="E17" i="11"/>
  <c r="E16" i="11"/>
  <c r="E15" i="11"/>
  <c r="E14" i="11"/>
  <c r="E11" i="11"/>
  <c r="D10" i="11"/>
  <c r="C10" i="11"/>
  <c r="E9" i="11"/>
  <c r="E8" i="11"/>
  <c r="E7" i="11"/>
  <c r="E6" i="11"/>
  <c r="E5" i="11"/>
  <c r="E4" i="11"/>
  <c r="E2" i="11"/>
  <c r="E13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0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<sst xmlns="http://schemas.openxmlformats.org/spreadsheetml/2006/main" count="248" uniqueCount="217">
  <si>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</si>
  <si>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</si>
  <si>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</si>
  <si>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</si>
  <si>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</si>
  <si>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</si>
  <si>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</si>
  <si>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</si>
  <si>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</si>
  <si>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</si>
  <si>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</si>
  <si>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</si>
  <si>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</si>
  <si>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</si>
  <si>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</si>
  <si>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</si>
  <si>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</si>
  <si>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</si>
  <si>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</si>
  <si>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</si>
  <si>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</si>
  <si>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</si>
  <si>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</si>
  <si>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</si>
  <si>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</si>
  <si>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</si>
  <si>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</si>
  <si>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</si>
  <si>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</si>
  <si>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</si>
  <si>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</si>
  <si>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</si>
  <si>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</si>
  <si>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</si>
  <si>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</si>
  <si>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</si>
  <si>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</si>
  <si>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</si>
  <si>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</si>
  <si>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</si>
  <si>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</si>
  <si>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</si>
  <si>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</si>
  <si>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</si>
  <si>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</si>
  <si>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</si>
  <si>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</si>
  <si>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</si>
  <si>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</si>
  <si>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</si>
  <si>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</si>
  <si>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</si>
  <si>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</si>
  <si>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</si>
  <si>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</si>
  <si>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</si>
  <si>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</si>
  <si>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</si>
  <si>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</si>
  <si>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</si>
  <si>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</si>
  <si>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</si>
  <si>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</si>
  <si>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</si>
  <si>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</si>
  <si>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</si>
  <si>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</si>
  <si>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</si>
  <si>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</si>
  <si>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</si>
  <si>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</si>
  <si>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</si>
  <si>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</si>
  <si>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</si>
  <si>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</si>
  <si>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</si>
  <si>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</si>
  <si>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</si>
  <si>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</si>
  <si>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</si>
  <si>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</si>
  <si>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</si>
  <si>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</si>
  <si>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</si>
  <si>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</si>
  <si>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</si>
  <si>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</si>
  <si>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</si>
  <si>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</si>
  <si>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</si>
  <si>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</si>
  <si>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</si>
  <si>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</si>
  <si>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</si>
  <si>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</si>
  <si>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</si>
  <si>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</si>
  <si>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</si>
  <si>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</si>
  <si>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</si>
  <si>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</si>
  <si>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</si>
  <si>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</si>
  <si>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</si>
  <si>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</si>
  <si>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</si>
  <si>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</si>
  <si>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</si>
  <si>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</si>
  <si>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</si>
  <si>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</si>
  <si>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</si>
  <si>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</si>
  <si>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</si>
  <si>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</si>
  <si>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</si>
  <si>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</si>
  <si>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</si>
  <si>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</si>
  <si>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</si>
  <si>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</si>
  <si>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</si>
  <si>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</si>
  <si>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</si>
  <si>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</si>
  <si>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</si>
  <si>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</si>
  <si>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</si>
  <si>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</si>
  <si>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</si>
  <si>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</si>
  <si>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</si>
  <si>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</si>
  <si>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</si>
  <si>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</si>
  <si>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</si>
  <si>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</si>
  <si>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</si>
  <si>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</si>
  <si>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</si>
  <si>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</si>
  <si>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</si>
  <si>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</si>
  <si>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</si>
  <si>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</si>
  <si>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</si>
  <si>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</si>
  <si>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</si>
  <si>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</si>
  <si>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</si>
  <si>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</si>
  <si>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</si>
  <si>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</si>
  <si>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</si>
  <si>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</si>
  <si>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</si>
  <si>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</si>
  <si>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</si>
  <si>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</si>
  <si>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</si>
  <si>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</si>
  <si>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</si>
  <si>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</si>
  <si>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</si>
  <si>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</si>
  <si>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</si>
  <si>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</si>
  <si>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</si>
  <si>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</si>
  <si>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</si>
  <si>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</si>
  <si>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</si>
  <si>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</si>
  <si>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</si>
  <si>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</si>
  <si>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</si>
  <si>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</si>
  <si>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</si>
  <si>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</si>
  <si>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</si>
  <si>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</si>
  <si>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</si>
  <si>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</si>
  <si>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</si>
  <si>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</si>
  <si>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</si>
  <si>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</si>
  <si>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</si>
  <si>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</si>
  <si>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</si>
  <si>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</si>
  <si>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</si>
  <si>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</si>
  <si>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</si>
  <si>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</si>
  <si>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</si>
  <si>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</si>
  <si>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</si>
  <si>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</si>
  <si>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</si>
  <si>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</si>
  <si>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</si>
  <si>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</si>
  <si>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</si>
  <si>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</si>
  <si>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</si>
  <si>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</si>
  <si>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</si>
  <si>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</si>
  <si>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</si>
  <si>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</si>
  <si>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</si>
  <si>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</si>
  <si>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</si>
  <si>
    <t>spark</t>
    <phoneticPr fontId="9" type="noConversion"/>
  </si>
  <si>
    <t>TensorFlow</t>
    <phoneticPr fontId="9" type="noConversion"/>
  </si>
  <si>
    <t>剩余这段时间，做时间序列性价比不高转做智能算法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</si>
</sst>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学习任务!$B$2:$B$39</c:f>
              <c:strCache>
                <c:ptCount val="36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分析</c:v>
                </c:pt>
                <c:pt idx="12">
                  <c:v>         代数</c:v>
                </c:pt>
                <c:pt idx="13">
                  <c:v>         几何</c:v>
                </c:pt>
                <c:pt idx="14">
                  <c:v>         复分析</c:v>
                </c:pt>
                <c:pt idx="15">
                  <c:v>         常微分方程</c:v>
                </c:pt>
                <c:pt idx="16">
                  <c:v>         数理方程</c:v>
                </c:pt>
                <c:pt idx="17">
                  <c:v>         偏微分方程</c:v>
                </c:pt>
                <c:pt idx="18">
                  <c:v>         时间序列</c:v>
                </c:pt>
                <c:pt idx="19">
                  <c:v>         随机过程</c:v>
                </c:pt>
                <c:pt idx="20">
                  <c:v>统计预测</c:v>
                </c:pt>
                <c:pt idx="21">
                  <c:v>神经网络两本书</c:v>
                </c:pt>
                <c:pt idx="22">
                  <c:v>Python 时间序列</c:v>
                </c:pt>
                <c:pt idx="23">
                  <c:v>sklearn官方文档</c:v>
                </c:pt>
                <c:pt idx="24">
                  <c:v>时间序列（2本书）</c:v>
                </c:pt>
                <c:pt idx="25">
                  <c:v>statmodle官方文档</c:v>
                </c:pt>
                <c:pt idx="26">
                  <c:v>机器学习（算法原理与编程实践）</c:v>
                </c:pt>
                <c:pt idx="27">
                  <c:v>仿真与蒙特卡洛方法：金融MCMC（暂停，书太晦涩）</c:v>
                </c:pt>
                <c:pt idx="28">
                  <c:v>CDA考试（12月底！）</c:v>
                </c:pt>
                <c:pt idx="29">
                  <c:v>Python 爬虫教学视频</c:v>
                </c:pt>
                <c:pt idx="30">
                  <c:v>项目管理</c:v>
                </c:pt>
                <c:pt idx="31">
                  <c:v>小象学院视频</c:v>
                </c:pt>
                <c:pt idx="32">
                  <c:v>李航《统计学习方法》（剩余部分）</c:v>
                </c:pt>
                <c:pt idx="33">
                  <c:v>蒙特卡洛专题</c:v>
                </c:pt>
                <c:pt idx="34">
                  <c:v>spark</c:v>
                </c:pt>
                <c:pt idx="35">
                  <c:v>TensorFlow</c:v>
                </c:pt>
              </c:strCache>
            </c:strRef>
          </c:cat>
          <c:val>
            <c:numRef>
              <c:f>学习任务!$E$2:$E$39</c:f>
              <c:numCache>
                <c:formatCode>General</c:formatCode>
                <c:ptCount val="38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3.9999999999999991</c:v>
                </c:pt>
                <c:pt idx="12">
                  <c:v>18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26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7.6923076923076916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14.7</c:v>
                </c:pt>
                <c:pt idx="25">
                  <c:v>0</c:v>
                </c:pt>
                <c:pt idx="26">
                  <c:v>0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53976</xdr:colOff>
      <xdr:row>1</xdr:row>
      <xdr:rowOff>101600</xdr:rowOff>
    </xdr:from>
    <xdr:to>
      <xdr:col>17</xdr:col>
      <xdr:colOff>53975</xdr:colOff>
      <xdr:row>21</xdr:row>
      <xdr:rowOff>130175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22</xdr:row>
      <xdr:rowOff>0</xdr:rowOff>
    </xdr:from>
    <xdr:to>
      <xdr:col>25</xdr:col>
      <xdr:colOff>121920</xdr:colOff>
      <xdr:row>40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305</xdr:row>
      <xdr:rowOff>50800</xdr:rowOff>
    </xdr:from>
    <xdr:to>
      <xdr:col>26</xdr:col>
      <xdr:colOff>550545</xdr:colOff>
      <xdr:row>333</xdr:row>
      <xdr:rowOff>107951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483.13944873423907</v>
      </c>
      <c r="H1" s="24" t="s">
        <v>213</v>
      </c>
      <c r="I1">
        <f ca="1">列表!D1</f>
        <v>-18.005670147249475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>C5*(1-D5)</f>
        <v>15</v>
      </c>
    </row>
    <row r="6" spans="1:9" x14ac:dyDescent="0.25">
      <c r="A6">
        <v>8</v>
      </c>
      <c r="B6" s="7" t="s">
        <v>44</v>
      </c>
      <c r="C6" s="7">
        <v>7</v>
      </c>
      <c r="D6">
        <v>0</v>
      </c>
      <c r="E6">
        <f>C6*(1-D6)</f>
        <v>7</v>
      </c>
    </row>
    <row r="7" spans="1:9" x14ac:dyDescent="0.25">
      <c r="A7">
        <v>9</v>
      </c>
      <c r="B7" s="7" t="s">
        <v>45</v>
      </c>
      <c r="C7" s="7">
        <v>10</v>
      </c>
      <c r="D7">
        <v>0</v>
      </c>
      <c r="E7">
        <f>C7*(1-D7)</f>
        <v>10</v>
      </c>
    </row>
    <row r="8" spans="1:9" x14ac:dyDescent="0.25">
      <c r="A8">
        <v>10</v>
      </c>
      <c r="B8" s="7" t="s">
        <v>46</v>
      </c>
      <c r="C8" s="7">
        <v>10</v>
      </c>
      <c r="D8">
        <v>0</v>
      </c>
      <c r="E8">
        <f>C8*(1-D8)</f>
        <v>10</v>
      </c>
    </row>
    <row r="9" spans="1:9" x14ac:dyDescent="0.25">
      <c r="A9">
        <v>11</v>
      </c>
      <c r="B9" s="7" t="s">
        <v>47</v>
      </c>
      <c r="C9" s="7">
        <v>10</v>
      </c>
      <c r="D9">
        <v>0.3</v>
      </c>
      <c r="E9">
        <f>C9*(1-D9)</f>
        <v>7</v>
      </c>
    </row>
    <row r="10" spans="1:9" s="6" customFormat="1" x14ac:dyDescent="0.25">
      <c r="A10">
        <v>12</v>
      </c>
      <c r="B10" s="14" t="s">
        <v>48</v>
      </c>
      <c r="C10" s="14">
        <f>16*7</f>
        <v>112</v>
      </c>
      <c r="D10" s="6">
        <f>4/16</f>
        <v>0.25</v>
      </c>
      <c r="E10" s="6">
        <f>C10*(1-D10)</f>
        <v>84</v>
      </c>
    </row>
    <row r="11" spans="1:9" x14ac:dyDescent="0.25">
      <c r="A11">
        <v>14</v>
      </c>
      <c r="B11" s="7" t="s">
        <v>122</v>
      </c>
      <c r="C11" s="7">
        <v>15</v>
      </c>
      <c r="D11">
        <v>0</v>
      </c>
      <c r="E11">
        <f>C11*(1-D11)</f>
        <v>15</v>
      </c>
    </row>
    <row r="12" spans="1:9" x14ac:dyDescent="0.25">
      <c r="A12">
        <v>15</v>
      </c>
      <c r="B12" s="7" t="s">
        <v>50</v>
      </c>
      <c r="C12" s="7">
        <v>20</v>
      </c>
      <c r="D12">
        <f>任务分解!D14</f>
        <v>0.16264294790343076</v>
      </c>
      <c r="E12">
        <f>C12*(1-D12)</f>
        <v>16.747141041931386</v>
      </c>
    </row>
    <row r="13" spans="1:9" x14ac:dyDescent="0.25">
      <c r="A13">
        <v>16</v>
      </c>
      <c r="B13" s="14" t="s">
        <v>57</v>
      </c>
      <c r="C13" s="7">
        <v>20</v>
      </c>
      <c r="D13">
        <v>0.8</v>
      </c>
      <c r="E13">
        <f>C13*(1-D13)</f>
        <v>3.9999999999999991</v>
      </c>
      <c r="F13" s="54" t="s">
        <v>202</v>
      </c>
    </row>
    <row r="14" spans="1:9" x14ac:dyDescent="0.25">
      <c r="A14">
        <v>17</v>
      </c>
      <c r="B14" s="7" t="s">
        <v>58</v>
      </c>
      <c r="C14" s="7">
        <v>20</v>
      </c>
      <c r="D14">
        <v>0.1</v>
      </c>
      <c r="E14">
        <f>C14*(1-D14)</f>
        <v>18</v>
      </c>
      <c r="G14" s="24" t="s">
        <v>130</v>
      </c>
    </row>
    <row r="15" spans="1:9" x14ac:dyDescent="0.25">
      <c r="A15">
        <v>18</v>
      </c>
      <c r="B15" s="7" t="s">
        <v>59</v>
      </c>
      <c r="C15" s="7">
        <v>10</v>
      </c>
      <c r="D15">
        <v>0</v>
      </c>
      <c r="E15">
        <f>C15*(1-D15)</f>
        <v>10</v>
      </c>
      <c r="G15" s="24" t="s">
        <v>131</v>
      </c>
    </row>
    <row r="16" spans="1:9" x14ac:dyDescent="0.25">
      <c r="A16">
        <v>19</v>
      </c>
      <c r="B16" s="13" t="s">
        <v>60</v>
      </c>
      <c r="C16" s="7">
        <v>30</v>
      </c>
      <c r="D16">
        <v>0</v>
      </c>
      <c r="E16">
        <f>C16*(1-D16)</f>
        <v>30</v>
      </c>
      <c r="G16" s="24" t="s">
        <v>132</v>
      </c>
    </row>
    <row r="17" spans="1:11" x14ac:dyDescent="0.25">
      <c r="A17">
        <v>20</v>
      </c>
      <c r="B17" s="13" t="s">
        <v>61</v>
      </c>
      <c r="C17" s="7">
        <v>30</v>
      </c>
      <c r="D17">
        <v>0</v>
      </c>
      <c r="E17">
        <f>C17*(1-D17)</f>
        <v>30</v>
      </c>
      <c r="G17" s="24" t="s">
        <v>133</v>
      </c>
    </row>
    <row r="18" spans="1:11" x14ac:dyDescent="0.25">
      <c r="A18">
        <v>21</v>
      </c>
      <c r="B18" s="13" t="s">
        <v>62</v>
      </c>
      <c r="C18" s="7">
        <v>26</v>
      </c>
      <c r="D18">
        <v>0</v>
      </c>
      <c r="E18">
        <f>C18*(1-D18)</f>
        <v>26</v>
      </c>
      <c r="G18" s="24" t="s">
        <v>134</v>
      </c>
    </row>
    <row r="19" spans="1:11" x14ac:dyDescent="0.25">
      <c r="A19">
        <v>22</v>
      </c>
      <c r="B19" s="13" t="s">
        <v>63</v>
      </c>
      <c r="C19" s="7">
        <v>30</v>
      </c>
      <c r="D19">
        <v>0</v>
      </c>
      <c r="E19">
        <f>C19*(1-D19)</f>
        <v>30</v>
      </c>
      <c r="G19" s="30" t="s">
        <v>135</v>
      </c>
    </row>
    <row r="20" spans="1:11" x14ac:dyDescent="0.25">
      <c r="A20">
        <v>23</v>
      </c>
      <c r="B20" s="55" t="s">
        <v>69</v>
      </c>
      <c r="C20" s="7">
        <v>30</v>
      </c>
      <c r="D20">
        <v>0</v>
      </c>
      <c r="E20">
        <f>C20*(1-D20)</f>
        <v>30</v>
      </c>
      <c r="G20" s="24" t="s">
        <v>137</v>
      </c>
    </row>
    <row r="21" spans="1:11" x14ac:dyDescent="0.25">
      <c r="A21">
        <v>24</v>
      </c>
      <c r="B21" s="55" t="s">
        <v>70</v>
      </c>
      <c r="C21" s="7">
        <v>30</v>
      </c>
      <c r="D21">
        <v>0</v>
      </c>
      <c r="E21">
        <f>C21*(1-D21)</f>
        <v>30</v>
      </c>
      <c r="G21" s="24" t="s">
        <v>138</v>
      </c>
    </row>
    <row r="22" spans="1:11" x14ac:dyDescent="0.25">
      <c r="A22" s="2">
        <v>27</v>
      </c>
      <c r="B22" s="50" t="s">
        <v>75</v>
      </c>
      <c r="C22" s="2">
        <v>20</v>
      </c>
      <c r="D22" s="2">
        <f>176/286</f>
        <v>0.61538461538461542</v>
      </c>
      <c r="E22" s="2">
        <f t="shared" ref="E22:E28" si="0">C22*(1-D22)</f>
        <v>7.6923076923076916</v>
      </c>
    </row>
    <row r="23" spans="1:11" x14ac:dyDescent="0.25">
      <c r="A23">
        <v>30</v>
      </c>
      <c r="B23" s="28" t="s">
        <v>111</v>
      </c>
      <c r="C23" s="27">
        <v>30</v>
      </c>
      <c r="D23" s="27">
        <v>0</v>
      </c>
      <c r="E23" s="27">
        <f t="shared" si="0"/>
        <v>30</v>
      </c>
    </row>
    <row r="24" spans="1:11" x14ac:dyDescent="0.25">
      <c r="A24">
        <v>32</v>
      </c>
      <c r="B24" s="3" t="s">
        <v>115</v>
      </c>
      <c r="C24">
        <v>0</v>
      </c>
      <c r="D24">
        <v>0</v>
      </c>
      <c r="E24">
        <f t="shared" si="0"/>
        <v>0</v>
      </c>
    </row>
    <row r="25" spans="1:11" x14ac:dyDescent="0.25">
      <c r="A25">
        <v>44</v>
      </c>
      <c r="B25" s="25" t="s">
        <v>125</v>
      </c>
      <c r="D25">
        <v>0</v>
      </c>
      <c r="E25">
        <f t="shared" si="0"/>
        <v>0</v>
      </c>
    </row>
    <row r="26" spans="1:11" x14ac:dyDescent="0.25">
      <c r="A26" s="2">
        <v>45</v>
      </c>
      <c r="B26" s="52" t="s">
        <v>114</v>
      </c>
      <c r="C26" s="53">
        <v>15</v>
      </c>
      <c r="D26" s="2">
        <v>0.02</v>
      </c>
      <c r="E26" s="2">
        <f t="shared" si="0"/>
        <v>14.7</v>
      </c>
      <c r="J26" s="24"/>
      <c r="K26" s="24"/>
    </row>
    <row r="27" spans="1:11" x14ac:dyDescent="0.25">
      <c r="A27">
        <v>47</v>
      </c>
      <c r="B27" s="25" t="s">
        <v>126</v>
      </c>
      <c r="D27">
        <v>0</v>
      </c>
      <c r="E27">
        <f t="shared" si="0"/>
        <v>0</v>
      </c>
      <c r="K27" s="24"/>
    </row>
    <row r="28" spans="1:11" x14ac:dyDescent="0.25">
      <c r="A28">
        <v>48</v>
      </c>
      <c r="B28" s="25" t="s">
        <v>127</v>
      </c>
      <c r="D28">
        <v>0</v>
      </c>
      <c r="E28">
        <f t="shared" si="0"/>
        <v>0</v>
      </c>
    </row>
    <row r="29" spans="1:11" x14ac:dyDescent="0.25">
      <c r="A29">
        <v>49</v>
      </c>
      <c r="B29" s="25" t="s">
        <v>147</v>
      </c>
    </row>
    <row r="30" spans="1:11" x14ac:dyDescent="0.25">
      <c r="B30" s="24" t="s">
        <v>211</v>
      </c>
      <c r="J30" s="24"/>
    </row>
    <row r="31" spans="1:11" x14ac:dyDescent="0.25">
      <c r="B31" t="s">
        <v>187</v>
      </c>
    </row>
    <row r="32" spans="1:11" x14ac:dyDescent="0.25">
      <c r="B32" s="24" t="s">
        <v>203</v>
      </c>
      <c r="J32" s="24"/>
    </row>
    <row r="33" spans="2:6" x14ac:dyDescent="0.25">
      <c r="B33" s="24" t="s">
        <v>205</v>
      </c>
    </row>
    <row r="34" spans="2:6" x14ac:dyDescent="0.25">
      <c r="B34" s="24" t="s">
        <v>207</v>
      </c>
      <c r="C34">
        <v>8</v>
      </c>
      <c r="D34">
        <v>0.5</v>
      </c>
      <c r="E34">
        <v>4</v>
      </c>
      <c r="F34" s="24" t="s">
        <v>206</v>
      </c>
    </row>
    <row r="35" spans="2:6" x14ac:dyDescent="0.25">
      <c r="B35" s="24" t="s">
        <v>208</v>
      </c>
    </row>
    <row r="36" spans="2:6" x14ac:dyDescent="0.25">
      <c r="B36" s="24" t="s">
        <v>214</v>
      </c>
    </row>
    <row r="37" spans="2:6" x14ac:dyDescent="0.25">
      <c r="B37" s="24" t="s">
        <v>215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89" activePane="bottomLeft" state="frozen"/>
      <selection pane="bottomLeft" activeCell="E309" sqref="E309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-18.005670147249475</v>
      </c>
      <c r="E1" s="40" t="s">
        <v>80</v>
      </c>
      <c r="F1" s="42">
        <f>SUM(学习任务!E:E)</f>
        <v>483.13944873423907</v>
      </c>
      <c r="G1" s="43" t="s">
        <v>184</v>
      </c>
      <c r="H1" s="44">
        <f ca="1">ROUNDDOWN(NOW(),0)</f>
        <v>43075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  <c r="D284" s="16">
        <v>-53.18582535556925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-53.084843576474839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  <c r="D287" s="16">
        <v>-52.977366427003631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-52.869889277532423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  <c r="D289" s="16">
        <v>-52.762412128061214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  <c r="D290" s="16">
        <v>-52.654934978590006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  <c r="D291" s="16">
        <v>-52.547457829118798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  <c r="D292" s="16">
        <v>-52.43998067964759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  <c r="D293" s="16">
        <v>-52.332503530176382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  <c r="D294" s="16">
        <v>-52.225026380705174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  <c r="D295" s="16">
        <v>-52.117549231233966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  <c r="D296" s="16">
        <v>-52.010072081762758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  <c r="D297" s="16">
        <v>-51.902594932291549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  <c r="D298" s="16">
        <v>-51.795117782820341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D299" s="16">
        <v>-51.687640633349133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  <c r="D300" s="16">
        <v>-50.153954803323067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  <c r="D301" s="16">
        <v>-48.620268973297001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-47.086583143270936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  <c r="D303" s="16">
        <v>-45.55289731324487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  <c r="D304" s="16">
        <v>-44.019211483218804</v>
      </c>
    </row>
    <row r="305" spans="1:5" x14ac:dyDescent="0.25">
      <c r="A305" s="23">
        <v>43071</v>
      </c>
      <c r="B305" s="16">
        <f t="shared" si="8"/>
        <v>48</v>
      </c>
      <c r="C305" s="21" t="str">
        <f t="shared" si="9"/>
        <v>星期六</v>
      </c>
      <c r="D305" s="16">
        <v>-42.485525653192738</v>
      </c>
    </row>
    <row r="306" spans="1:5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-40.951839823166672</v>
      </c>
    </row>
    <row r="307" spans="1:5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5" x14ac:dyDescent="0.25">
      <c r="A308" s="23">
        <v>43074</v>
      </c>
      <c r="B308" s="16">
        <f t="shared" si="8"/>
        <v>49</v>
      </c>
      <c r="C308" s="21" t="str">
        <f t="shared" si="9"/>
        <v>星期二</v>
      </c>
      <c r="E308" s="46" t="s">
        <v>216</v>
      </c>
    </row>
    <row r="309" spans="1:5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5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5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5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5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5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5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5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5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5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5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5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1" topLeftCell="A8" activePane="bottomLeft" state="frozen"/>
      <selection pane="bottomLeft" activeCell="D22" sqref="D22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 t="shared" ref="E13:E19" si="1"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 t="shared" si="1"/>
        <v>0</v>
      </c>
    </row>
    <row r="18" spans="1:6" x14ac:dyDescent="0.25">
      <c r="A18" s="2">
        <v>25</v>
      </c>
      <c r="B18" s="53" t="s">
        <v>73</v>
      </c>
      <c r="C18" s="53">
        <v>20</v>
      </c>
      <c r="D18" s="2">
        <v>1</v>
      </c>
      <c r="E18" s="2">
        <f t="shared" si="1"/>
        <v>0</v>
      </c>
    </row>
    <row r="19" spans="1:6" x14ac:dyDescent="0.25">
      <c r="A19">
        <v>13</v>
      </c>
      <c r="B19" s="7" t="s">
        <v>49</v>
      </c>
      <c r="C19" s="7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7" t="s">
        <v>42</v>
      </c>
      <c r="C20" s="7">
        <v>3</v>
      </c>
      <c r="D20">
        <v>1</v>
      </c>
      <c r="E20">
        <f>C20*(1-D20)</f>
        <v>0</v>
      </c>
    </row>
    <row r="21" spans="1:6" x14ac:dyDescent="0.25">
      <c r="A21">
        <v>7</v>
      </c>
      <c r="B21" s="7" t="s">
        <v>43</v>
      </c>
      <c r="C21" s="7">
        <v>3</v>
      </c>
      <c r="D21">
        <v>1</v>
      </c>
      <c r="E21">
        <f>C21*(1-D21)</f>
        <v>0</v>
      </c>
    </row>
    <row r="22" spans="1:6" x14ac:dyDescent="0.25">
      <c r="B22" s="25"/>
    </row>
    <row r="23" spans="1:6" x14ac:dyDescent="0.25">
      <c r="B23" s="25"/>
    </row>
    <row r="24" spans="1:6" x14ac:dyDescent="0.25">
      <c r="B24" s="25"/>
    </row>
    <row r="26" spans="1:6" s="2" customFormat="1" x14ac:dyDescent="0.25"/>
    <row r="27" spans="1:6" ht="31" x14ac:dyDescent="0.25">
      <c r="B27" s="34" t="s">
        <v>155</v>
      </c>
    </row>
    <row r="28" spans="1:6" x14ac:dyDescent="0.25">
      <c r="B28" s="8" t="s">
        <v>84</v>
      </c>
      <c r="C28" s="8">
        <v>300</v>
      </c>
      <c r="D28" s="9">
        <v>0</v>
      </c>
      <c r="E28" s="9">
        <v>0</v>
      </c>
      <c r="F28" s="6"/>
    </row>
    <row r="29" spans="1:6" x14ac:dyDescent="0.25">
      <c r="B29" s="10" t="s">
        <v>85</v>
      </c>
      <c r="C29" s="10">
        <v>40</v>
      </c>
      <c r="D29" s="11">
        <v>1</v>
      </c>
      <c r="E29" s="11">
        <f>C29*(1-D29)</f>
        <v>0</v>
      </c>
    </row>
    <row r="30" spans="1:6" x14ac:dyDescent="0.25">
      <c r="A30">
        <v>3</v>
      </c>
      <c r="B30" s="7" t="s">
        <v>86</v>
      </c>
      <c r="C30" s="7">
        <v>20</v>
      </c>
      <c r="D30">
        <v>0</v>
      </c>
      <c r="E30">
        <f t="shared" ref="E30:E35" si="2">C30*(1-D30)</f>
        <v>20</v>
      </c>
      <c r="F30" s="3" t="s">
        <v>37</v>
      </c>
    </row>
    <row r="31" spans="1:6" x14ac:dyDescent="0.25">
      <c r="A31">
        <v>4</v>
      </c>
      <c r="B31" s="7" t="s">
        <v>87</v>
      </c>
      <c r="C31" s="7">
        <v>25</v>
      </c>
      <c r="D31">
        <v>0</v>
      </c>
      <c r="E31">
        <f t="shared" si="2"/>
        <v>25</v>
      </c>
      <c r="F31" s="3" t="s">
        <v>37</v>
      </c>
    </row>
    <row r="32" spans="1:6" x14ac:dyDescent="0.25">
      <c r="A32">
        <v>13</v>
      </c>
      <c r="B32" s="7" t="s">
        <v>88</v>
      </c>
      <c r="C32" s="7">
        <v>10</v>
      </c>
      <c r="D32">
        <v>0</v>
      </c>
      <c r="E32">
        <f t="shared" si="2"/>
        <v>10</v>
      </c>
    </row>
    <row r="33" spans="1:6" x14ac:dyDescent="0.25">
      <c r="A33">
        <v>37</v>
      </c>
      <c r="B33" s="7" t="s">
        <v>89</v>
      </c>
      <c r="C33" s="7">
        <v>215</v>
      </c>
      <c r="D33">
        <v>0</v>
      </c>
      <c r="E33">
        <f t="shared" si="2"/>
        <v>215</v>
      </c>
    </row>
    <row r="34" spans="1:6" x14ac:dyDescent="0.25">
      <c r="A34">
        <v>34</v>
      </c>
      <c r="B34" s="7" t="s">
        <v>90</v>
      </c>
      <c r="C34" s="7">
        <v>10</v>
      </c>
      <c r="D34" s="3">
        <f>130/255</f>
        <v>0.50980392156862742</v>
      </c>
      <c r="E34">
        <f t="shared" si="2"/>
        <v>4.9019607843137258</v>
      </c>
      <c r="F34" s="3" t="s">
        <v>91</v>
      </c>
    </row>
    <row r="35" spans="1:6" ht="28" x14ac:dyDescent="0.25">
      <c r="A35">
        <v>35</v>
      </c>
      <c r="B35" s="7" t="s">
        <v>92</v>
      </c>
      <c r="C35" s="7">
        <v>15</v>
      </c>
      <c r="D35">
        <v>0</v>
      </c>
      <c r="E35">
        <f t="shared" si="2"/>
        <v>15</v>
      </c>
    </row>
    <row r="37" spans="1:6" x14ac:dyDescent="0.25">
      <c r="B37" s="13" t="s">
        <v>52</v>
      </c>
      <c r="C37" s="7">
        <v>40</v>
      </c>
      <c r="D37">
        <v>0</v>
      </c>
      <c r="E37">
        <f>C37*(1-D37)</f>
        <v>40</v>
      </c>
    </row>
    <row r="38" spans="1:6" x14ac:dyDescent="0.25">
      <c r="B38" s="7" t="s">
        <v>53</v>
      </c>
      <c r="C38" s="7">
        <v>40</v>
      </c>
      <c r="D38">
        <v>0</v>
      </c>
      <c r="E38">
        <f>C38*(1-D38)</f>
        <v>40</v>
      </c>
    </row>
    <row r="39" spans="1:6" x14ac:dyDescent="0.25">
      <c r="B39" s="7" t="s">
        <v>54</v>
      </c>
      <c r="C39" s="7">
        <v>40</v>
      </c>
      <c r="D39">
        <v>0</v>
      </c>
      <c r="E39">
        <f>C39*(1-D39)</f>
        <v>40</v>
      </c>
    </row>
    <row r="40" spans="1:6" x14ac:dyDescent="0.25">
      <c r="B40" s="7" t="s">
        <v>55</v>
      </c>
      <c r="C40" s="7">
        <v>40</v>
      </c>
      <c r="D40">
        <v>0</v>
      </c>
      <c r="E40">
        <f>C40*(1-D40)</f>
        <v>40</v>
      </c>
    </row>
    <row r="41" spans="1:6" x14ac:dyDescent="0.25">
      <c r="B41" s="7" t="s">
        <v>56</v>
      </c>
      <c r="C41" s="7">
        <v>40</v>
      </c>
      <c r="D41">
        <v>0</v>
      </c>
      <c r="E41">
        <f>C41*(1-D41)</f>
        <v>40</v>
      </c>
    </row>
    <row r="44" spans="1:6" x14ac:dyDescent="0.25">
      <c r="A44">
        <v>35</v>
      </c>
      <c r="B44" s="7" t="s">
        <v>72</v>
      </c>
      <c r="C44" s="7">
        <v>20</v>
      </c>
      <c r="D44">
        <v>0</v>
      </c>
      <c r="E44">
        <f>C44*(1-D44)</f>
        <v>20</v>
      </c>
    </row>
    <row r="45" spans="1:6" x14ac:dyDescent="0.25">
      <c r="A45">
        <v>34</v>
      </c>
      <c r="B45" s="7" t="s">
        <v>71</v>
      </c>
      <c r="C45" s="7">
        <v>10</v>
      </c>
      <c r="D45">
        <v>0</v>
      </c>
      <c r="E45">
        <f>C45*(1-D45)</f>
        <v>10</v>
      </c>
    </row>
    <row r="47" spans="1:6" x14ac:dyDescent="0.25">
      <c r="A47">
        <v>17</v>
      </c>
      <c r="B47" s="13" t="s">
        <v>51</v>
      </c>
      <c r="C47" s="7">
        <v>40</v>
      </c>
      <c r="D47">
        <f>任务分解!D28</f>
        <v>0.48933500627352572</v>
      </c>
      <c r="E47">
        <f>C47*(1-D47)</f>
        <v>20.426599749058969</v>
      </c>
    </row>
    <row r="49" spans="1:8" ht="112" x14ac:dyDescent="0.25">
      <c r="A49">
        <v>25</v>
      </c>
      <c r="B49" s="13" t="s">
        <v>64</v>
      </c>
      <c r="C49" s="7">
        <v>30</v>
      </c>
      <c r="D49">
        <v>0.2</v>
      </c>
      <c r="E49">
        <f t="shared" ref="E49:E54" si="3">C49*(1-D49)</f>
        <v>24</v>
      </c>
      <c r="G49" s="32" t="s">
        <v>141</v>
      </c>
      <c r="H49" s="31" t="s">
        <v>139</v>
      </c>
    </row>
    <row r="50" spans="1:8" x14ac:dyDescent="0.25">
      <c r="A50">
        <v>26</v>
      </c>
      <c r="B50" s="13" t="s">
        <v>65</v>
      </c>
      <c r="C50" s="7">
        <v>30</v>
      </c>
      <c r="D50">
        <v>0.1</v>
      </c>
      <c r="E50">
        <f t="shared" si="3"/>
        <v>27</v>
      </c>
      <c r="G50" s="24" t="s">
        <v>142</v>
      </c>
    </row>
    <row r="51" spans="1:8" x14ac:dyDescent="0.25">
      <c r="A51">
        <v>27</v>
      </c>
      <c r="B51" s="13" t="s">
        <v>66</v>
      </c>
      <c r="C51" s="7">
        <v>30</v>
      </c>
      <c r="D51">
        <v>0</v>
      </c>
      <c r="E51">
        <f t="shared" si="3"/>
        <v>30</v>
      </c>
      <c r="G51" s="24" t="s">
        <v>143</v>
      </c>
    </row>
    <row r="52" spans="1:8" ht="84" x14ac:dyDescent="0.25">
      <c r="A52">
        <v>28</v>
      </c>
      <c r="B52" s="13" t="s">
        <v>67</v>
      </c>
      <c r="C52" s="7">
        <v>30</v>
      </c>
      <c r="D52">
        <v>0.2</v>
      </c>
      <c r="E52">
        <f t="shared" si="3"/>
        <v>24</v>
      </c>
      <c r="G52" s="24" t="s">
        <v>136</v>
      </c>
      <c r="H52" s="31" t="s">
        <v>140</v>
      </c>
    </row>
    <row r="53" spans="1:8" x14ac:dyDescent="0.25">
      <c r="A53">
        <v>29</v>
      </c>
      <c r="B53" s="13" t="s">
        <v>68</v>
      </c>
      <c r="C53" s="7">
        <v>30</v>
      </c>
      <c r="D53">
        <v>0.1</v>
      </c>
      <c r="E53">
        <f t="shared" si="3"/>
        <v>27</v>
      </c>
      <c r="G53" s="24" t="s">
        <v>144</v>
      </c>
    </row>
    <row r="54" spans="1:8" x14ac:dyDescent="0.25">
      <c r="A54">
        <v>38</v>
      </c>
      <c r="B54" s="7" t="s">
        <v>152</v>
      </c>
      <c r="C54" s="7">
        <v>15</v>
      </c>
      <c r="D54" s="5">
        <v>0.8</v>
      </c>
      <c r="E54">
        <f t="shared" si="3"/>
        <v>2.9999999999999991</v>
      </c>
      <c r="F54" s="24" t="s">
        <v>194</v>
      </c>
    </row>
    <row r="55" spans="1:8" x14ac:dyDescent="0.25">
      <c r="A55">
        <v>29</v>
      </c>
      <c r="B55" s="28" t="s">
        <v>77</v>
      </c>
      <c r="C55" s="49">
        <v>0</v>
      </c>
      <c r="D55" s="5">
        <v>0</v>
      </c>
      <c r="E55" s="27">
        <f>C55*(1-D55)</f>
        <v>0</v>
      </c>
      <c r="F55" s="24" t="s">
        <v>200</v>
      </c>
    </row>
    <row r="56" spans="1:8" x14ac:dyDescent="0.25">
      <c r="A56" s="2">
        <v>26</v>
      </c>
      <c r="B56" s="53" t="s">
        <v>74</v>
      </c>
      <c r="C56" s="53">
        <v>20</v>
      </c>
      <c r="D56" s="2">
        <v>1</v>
      </c>
      <c r="E56" s="2">
        <f>C56*(1-D56)</f>
        <v>0</v>
      </c>
    </row>
    <row r="57" spans="1:8" x14ac:dyDescent="0.25">
      <c r="A57">
        <v>28</v>
      </c>
      <c r="B57" s="51" t="s">
        <v>76</v>
      </c>
      <c r="C57" s="51">
        <v>60</v>
      </c>
      <c r="D57" s="51">
        <v>0.82</v>
      </c>
      <c r="E57" s="51">
        <f>C57*(1-D57)</f>
        <v>10.800000000000002</v>
      </c>
    </row>
    <row r="58" spans="1:8" x14ac:dyDescent="0.25">
      <c r="A58" s="27"/>
      <c r="B58" s="56"/>
      <c r="C58" s="56"/>
      <c r="D58" s="27"/>
      <c r="E58" s="27"/>
    </row>
    <row r="59" spans="1:8" x14ac:dyDescent="0.25">
      <c r="A59" s="27"/>
      <c r="B59" s="56"/>
      <c r="C59" s="56"/>
      <c r="D59" s="27"/>
      <c r="E59" s="27"/>
    </row>
    <row r="61" spans="1:8" s="2" customFormat="1" x14ac:dyDescent="0.25"/>
    <row r="62" spans="1:8" ht="31" x14ac:dyDescent="0.25">
      <c r="B62" s="33" t="s">
        <v>107</v>
      </c>
    </row>
    <row r="63" spans="1:8" x14ac:dyDescent="0.25">
      <c r="B63" s="24" t="s">
        <v>106</v>
      </c>
    </row>
    <row r="64" spans="1:8" x14ac:dyDescent="0.25">
      <c r="B64" s="24" t="s">
        <v>110</v>
      </c>
    </row>
    <row r="65" spans="1:6" x14ac:dyDescent="0.25">
      <c r="A65">
        <v>43</v>
      </c>
      <c r="B65" s="3" t="s">
        <v>78</v>
      </c>
      <c r="D65" s="5">
        <v>0</v>
      </c>
      <c r="E65">
        <f>C65*(1-D65)</f>
        <v>0</v>
      </c>
    </row>
    <row r="73" spans="1:6" x14ac:dyDescent="0.25">
      <c r="B73" s="1" t="s">
        <v>0</v>
      </c>
      <c r="F73" s="24" t="s">
        <v>108</v>
      </c>
    </row>
    <row r="74" spans="1:6" x14ac:dyDescent="0.25">
      <c r="B74" s="1" t="s">
        <v>93</v>
      </c>
    </row>
    <row r="75" spans="1:6" x14ac:dyDescent="0.25">
      <c r="B75" s="1" t="s">
        <v>94</v>
      </c>
    </row>
    <row r="76" spans="1:6" x14ac:dyDescent="0.25">
      <c r="B76" s="1" t="s">
        <v>95</v>
      </c>
    </row>
    <row r="77" spans="1:6" ht="28" x14ac:dyDescent="0.25">
      <c r="B77" s="1" t="s">
        <v>96</v>
      </c>
    </row>
    <row r="78" spans="1:6" ht="42" x14ac:dyDescent="0.25">
      <c r="B78" s="1" t="s">
        <v>97</v>
      </c>
    </row>
    <row r="79" spans="1:6" x14ac:dyDescent="0.25">
      <c r="B79" s="1" t="s">
        <v>98</v>
      </c>
    </row>
    <row r="80" spans="1:6" ht="28" x14ac:dyDescent="0.25">
      <c r="B80" s="1" t="s">
        <v>99</v>
      </c>
      <c r="F80" s="24" t="s">
        <v>109</v>
      </c>
    </row>
    <row r="81" spans="1:2" ht="56" x14ac:dyDescent="0.25">
      <c r="B81" s="1" t="s">
        <v>100</v>
      </c>
    </row>
    <row r="82" spans="1:2" x14ac:dyDescent="0.25">
      <c r="B82" s="1" t="s">
        <v>101</v>
      </c>
    </row>
    <row r="83" spans="1:2" x14ac:dyDescent="0.25">
      <c r="B83" s="1" t="s">
        <v>102</v>
      </c>
    </row>
    <row r="84" spans="1:2" x14ac:dyDescent="0.25">
      <c r="B84" s="1" t="s">
        <v>103</v>
      </c>
    </row>
    <row r="85" spans="1:2" x14ac:dyDescent="0.25">
      <c r="B85" s="1" t="s">
        <v>104</v>
      </c>
    </row>
    <row r="86" spans="1:2" x14ac:dyDescent="0.25">
      <c r="B86" s="1" t="s">
        <v>105</v>
      </c>
    </row>
    <row r="87" spans="1:2" x14ac:dyDescent="0.25">
      <c r="A87" s="24" t="s">
        <v>129</v>
      </c>
      <c r="B87" s="29" t="s">
        <v>128</v>
      </c>
    </row>
  </sheetData>
  <phoneticPr fontId="9" type="noConversion"/>
  <hyperlinks>
    <hyperlink ref="B73" r:id="rId1"/>
    <hyperlink ref="B74" r:id="rId2"/>
    <hyperlink ref="B75" r:id="rId3"/>
    <hyperlink ref="B76" r:id="rId4"/>
    <hyperlink ref="B77" r:id="rId5"/>
    <hyperlink ref="B78" r:id="rId6"/>
    <hyperlink ref="B79" r:id="rId7"/>
    <hyperlink ref="B80" r:id="rId8"/>
    <hyperlink ref="B81" r:id="rId9"/>
    <hyperlink ref="B82" r:id="rId10"/>
    <hyperlink ref="B83" r:id="rId11"/>
    <hyperlink ref="B84" r:id="rId12"/>
    <hyperlink ref="B85" r:id="rId13"/>
    <hyperlink ref="B86" r:id="rId14"/>
    <hyperlink ref="B8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2017-12-06T09:42:17Z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