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574" firstSheet="2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44525"/>
</workbook>
</file>

<file path=xl/sharedStrings.xml><?xml version="1.0" encoding="utf-8"?>
<sst xmlns="http://schemas.openxmlformats.org/spreadsheetml/2006/main" count="198">
  <si>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</si>
  <si>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</si>
  <si>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</si>
  <si>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</si>
  <si>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</si>
  <si>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</si>
  <si>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</si>
  <si>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</si>
  <si>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</si>
  <si>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</si>
  <si>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</si>
  <si>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</si>
  <si>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</si>
  <si>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</si>
  <si>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</si>
  <si>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</si>
  <si>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</si>
  <si>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</si>
  <si>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</si>
  <si>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</si>
  <si>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</si>
  <si>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</si>
  <si>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</si>
  <si>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</si>
  <si>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</si>
  <si>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</si>
  <si>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</si>
  <si>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</si>
  <si>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</si>
  <si>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</si>
  <si>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</si>
  <si>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</si>
  <si>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</si>
  <si>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</si>
  <si>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</si>
  <si>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</si>
  <si>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</si>
  <si>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</si>
  <si>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</si>
  <si>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</si>
  <si>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</si>
  <si>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</si>
  <si>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</si>
  <si>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</si>
  <si>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</si>
  <si>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</si>
  <si>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</si>
  <si>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</si>
  <si>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</si>
  <si>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</si>
  <si>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</si>
  <si>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</si>
  <si>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</si>
  <si>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</si>
  <si>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</si>
  <si>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</si>
  <si>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</si>
  <si>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</si>
  <si>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</si>
  <si>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</si>
  <si>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</si>
  <si>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</si>
  <si>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</si>
  <si>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</si>
  <si>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</si>
  <si>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</si>
  <si>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</si>
  <si>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</si>
  <si>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</si>
  <si>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</si>
  <si>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</si>
  <si>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</si>
  <si>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</si>
  <si>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</si>
  <si>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</si>
  <si>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</si>
  <si>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</si>
  <si>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</si>
  <si>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</si>
  <si>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</si>
  <si>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</si>
  <si>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</si>
  <si>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</si>
  <si>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</si>
  <si>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</si>
  <si>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</si>
  <si>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</si>
  <si>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</si>
  <si>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</si>
  <si>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</si>
  <si>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</si>
  <si>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</si>
  <si>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</si>
  <si>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</si>
  <si>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</si>
  <si>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</si>
  <si>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</si>
  <si>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</si>
  <si>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</si>
  <si>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</si>
  <si>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</si>
  <si>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</si>
  <si>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</si>
  <si>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</si>
  <si>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</si>
  <si>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</si>
  <si>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</si>
  <si>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</si>
  <si>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</si>
  <si>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</si>
  <si>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</si>
  <si>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</si>
  <si>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</si>
  <si>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</si>
  <si>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</si>
  <si>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</si>
  <si>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</si>
  <si>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</si>
  <si>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</si>
  <si>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</si>
  <si>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</si>
  <si>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</si>
  <si>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</si>
  <si>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</si>
  <si>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</si>
  <si>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</si>
  <si>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</si>
  <si>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</si>
  <si>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</si>
  <si>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</si>
  <si>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</si>
  <si>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</si>
  <si>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</si>
  <si>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</si>
  <si>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Pandas</t>
  </si>
  <si>
    <t>Numpy</t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</si>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</sst>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  <numFmt numFmtId="177" formatCode="0.00_ "/>
    <numFmt numFmtId="178" formatCode="0.00_);[Red]\(0.00\)"/>
    <numFmt numFmtId="179" formatCode="h:mm:ss;@"/>
  </numFmts>
  <fonts count="29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0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4.90196078431373</c:v>
                </c:pt>
                <c:pt idx="24">
                  <c:v>15</c:v>
                </c:pt>
                <c:pt idx="25">
                  <c:v>215</c:v>
                </c:pt>
                <c:pt idx="26">
                  <c:v>16.7471410419314</c:v>
                </c:pt>
                <c:pt idx="27">
                  <c:v>20.426599749059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12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"剩余工期"</c:f>
              <c:strCache>
                <c:ptCount val="1"/>
                <c:pt idx="0">
                  <c:v>剩余工期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列表!$A$2:$A$328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44315.6824485892</c:v>
                </c:pt>
                <c:pt idx="1">
                  <c:v>44376.6824485892</c:v>
                </c:pt>
                <c:pt idx="2">
                  <c:v>44376.6824485892</c:v>
                </c:pt>
                <c:pt idx="3">
                  <c:v>44376.6824485892</c:v>
                </c:pt>
                <c:pt idx="4">
                  <c:v>44379.6824485892</c:v>
                </c:pt>
                <c:pt idx="5">
                  <c:v>44380.6824485892</c:v>
                </c:pt>
                <c:pt idx="8">
                  <c:v>44383.6824485892</c:v>
                </c:pt>
                <c:pt idx="13">
                  <c:v>44388.6824485892</c:v>
                </c:pt>
                <c:pt idx="14">
                  <c:v>44389.6824485892</c:v>
                </c:pt>
                <c:pt idx="15">
                  <c:v>44390.6824485892</c:v>
                </c:pt>
                <c:pt idx="16">
                  <c:v>44390.6824485892</c:v>
                </c:pt>
                <c:pt idx="17">
                  <c:v>44386.0239120038</c:v>
                </c:pt>
                <c:pt idx="18">
                  <c:v>44418.7710530458</c:v>
                </c:pt>
                <c:pt idx="19">
                  <c:v>44419.7710530458</c:v>
                </c:pt>
                <c:pt idx="20">
                  <c:v>44420.7710530458</c:v>
                </c:pt>
                <c:pt idx="21">
                  <c:v>44420.7710530458</c:v>
                </c:pt>
                <c:pt idx="23">
                  <c:v>44151.4295896311</c:v>
                </c:pt>
                <c:pt idx="24">
                  <c:v>44152.3794014254</c:v>
                </c:pt>
                <c:pt idx="25">
                  <c:v>44151.923943458</c:v>
                </c:pt>
                <c:pt idx="26">
                  <c:v>44152.923943458</c:v>
                </c:pt>
                <c:pt idx="29">
                  <c:v>44153.2639685521</c:v>
                </c:pt>
                <c:pt idx="30">
                  <c:v>44154.2639685521</c:v>
                </c:pt>
                <c:pt idx="31">
                  <c:v>44154.611521877</c:v>
                </c:pt>
                <c:pt idx="32">
                  <c:v>44155.3103926424</c:v>
                </c:pt>
                <c:pt idx="33">
                  <c:v>44144.3103926424</c:v>
                </c:pt>
                <c:pt idx="34">
                  <c:v>44143.1522997942</c:v>
                </c:pt>
                <c:pt idx="35">
                  <c:v>44162.3522997942</c:v>
                </c:pt>
                <c:pt idx="36">
                  <c:v>44163.3522997942</c:v>
                </c:pt>
                <c:pt idx="37">
                  <c:v>44163.0436423287</c:v>
                </c:pt>
                <c:pt idx="38">
                  <c:v>44164.0436423287</c:v>
                </c:pt>
                <c:pt idx="39">
                  <c:v>44164.0436423287</c:v>
                </c:pt>
                <c:pt idx="40">
                  <c:v>44163.2331028055</c:v>
                </c:pt>
                <c:pt idx="41">
                  <c:v>44163.2331028055</c:v>
                </c:pt>
                <c:pt idx="42">
                  <c:v>44165.2331028055</c:v>
                </c:pt>
                <c:pt idx="44">
                  <c:v>44167.2331028055</c:v>
                </c:pt>
                <c:pt idx="45">
                  <c:v>44167.2331028055</c:v>
                </c:pt>
                <c:pt idx="46">
                  <c:v>44165.3686109611</c:v>
                </c:pt>
                <c:pt idx="47">
                  <c:v>44166.3686109611</c:v>
                </c:pt>
                <c:pt idx="48">
                  <c:v>44167.3686109611</c:v>
                </c:pt>
                <c:pt idx="49">
                  <c:v>44167.3686109611</c:v>
                </c:pt>
                <c:pt idx="50">
                  <c:v>44168.3686109611</c:v>
                </c:pt>
                <c:pt idx="51">
                  <c:v>44169.3686109611</c:v>
                </c:pt>
                <c:pt idx="52">
                  <c:v>44170.3686109611</c:v>
                </c:pt>
                <c:pt idx="53">
                  <c:v>44169.0561893802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>
      <xdr:nvGraphicFramePr>
        <xdr:cNvPr id="3" name="图表 2"/>
        <xdr:cNvGraphicFramePr/>
      </xdr:nvGraphicFramePr>
      <xdr:xfrm>
        <a:off x="6262370" y="443865"/>
        <a:ext cx="5855335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>
      <xdr:nvGraphicFramePr>
        <xdr:cNvPr id="2" name="图表 1"/>
        <xdr:cNvGraphicFramePr/>
      </xdr:nvGraphicFramePr>
      <xdr:xfrm>
        <a:off x="2350770" y="962025"/>
        <a:ext cx="1128522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6" width="32.3783783783784" style="22" customWidth="1"/>
    <col min="7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5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9"/>
    </row>
    <row r="11" spans="1:7">
      <c r="A11" s="18">
        <v>42760</v>
      </c>
      <c r="B11" s="19">
        <f t="shared" si="1"/>
        <v>4</v>
      </c>
      <c r="C11" s="19" t="str">
        <f t="shared" si="2"/>
        <v>星期三</v>
      </c>
      <c r="G11" s="39"/>
    </row>
    <row r="12" spans="1:6">
      <c r="A12" s="18">
        <v>42761</v>
      </c>
      <c r="B12" s="19">
        <f t="shared" si="1"/>
        <v>4</v>
      </c>
      <c r="C12" s="19" t="str">
        <f t="shared" si="2"/>
        <v>星期四</v>
      </c>
      <c r="F12" s="38"/>
    </row>
    <row r="13" spans="1:6">
      <c r="A13" s="18">
        <v>42762</v>
      </c>
      <c r="B13" s="19">
        <f t="shared" si="1"/>
        <v>4</v>
      </c>
      <c r="C13" s="19" t="str">
        <f t="shared" si="2"/>
        <v>星期五</v>
      </c>
      <c r="F13" s="38"/>
    </row>
    <row r="14" spans="1:7">
      <c r="A14" s="18">
        <v>42763</v>
      </c>
      <c r="B14" s="19">
        <f t="shared" si="1"/>
        <v>4</v>
      </c>
      <c r="C14" s="19" t="str">
        <f t="shared" si="2"/>
        <v>星期六</v>
      </c>
      <c r="D14" s="36"/>
      <c r="E14" s="37"/>
      <c r="G14" s="38"/>
    </row>
    <row r="15" spans="1:7">
      <c r="A15" s="18">
        <v>42764</v>
      </c>
      <c r="B15" s="19">
        <f t="shared" si="1"/>
        <v>5</v>
      </c>
      <c r="C15" s="19" t="str">
        <f t="shared" si="2"/>
        <v>星期日</v>
      </c>
      <c r="E15" s="37"/>
      <c r="G15" s="38"/>
    </row>
    <row r="16" spans="1:7">
      <c r="A16" s="18">
        <v>42765</v>
      </c>
      <c r="B16" s="19">
        <f t="shared" si="1"/>
        <v>5</v>
      </c>
      <c r="C16" s="19" t="str">
        <f t="shared" si="2"/>
        <v>星期一</v>
      </c>
      <c r="E16" s="37"/>
      <c r="F16" s="40"/>
      <c r="G16" s="41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6"/>
      <c r="E17" s="37"/>
      <c r="F17" s="40"/>
      <c r="G17" s="42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7"/>
      <c r="G18" s="39"/>
    </row>
    <row r="19" spans="1:4">
      <c r="A19" s="18">
        <v>42768</v>
      </c>
      <c r="B19" s="19">
        <f t="shared" si="1"/>
        <v>5</v>
      </c>
      <c r="C19" s="19" t="str">
        <f t="shared" si="2"/>
        <v>星期四</v>
      </c>
      <c r="D19" s="43"/>
    </row>
    <row r="20" spans="1:6">
      <c r="A20" s="18">
        <v>42769</v>
      </c>
      <c r="B20" s="19">
        <f t="shared" si="1"/>
        <v>5</v>
      </c>
      <c r="C20" s="19" t="str">
        <f t="shared" si="2"/>
        <v>星期五</v>
      </c>
      <c r="D20" s="44" t="s">
        <v>14</v>
      </c>
      <c r="F20" s="38"/>
    </row>
    <row r="21" ht="14.15" spans="1:6">
      <c r="A21" s="18">
        <v>42770</v>
      </c>
      <c r="B21" s="19">
        <f t="shared" si="1"/>
        <v>5</v>
      </c>
      <c r="C21" s="19" t="str">
        <f t="shared" si="2"/>
        <v>星期六</v>
      </c>
      <c r="D21" s="43"/>
      <c r="F21" s="39" t="s">
        <v>15</v>
      </c>
    </row>
    <row r="22" spans="1:6">
      <c r="A22" s="18">
        <v>42771</v>
      </c>
      <c r="B22" s="19">
        <f t="shared" si="1"/>
        <v>6</v>
      </c>
      <c r="C22" s="19" t="str">
        <f t="shared" si="2"/>
        <v>星期日</v>
      </c>
      <c r="D22" s="43"/>
      <c r="F22" s="38" t="s">
        <v>16</v>
      </c>
    </row>
    <row r="23" spans="1:6">
      <c r="A23" s="18">
        <v>42772</v>
      </c>
      <c r="B23" s="19">
        <f t="shared" si="1"/>
        <v>6</v>
      </c>
      <c r="C23" s="45" t="str">
        <f t="shared" si="2"/>
        <v>星期一</v>
      </c>
      <c r="D23" s="46" t="s">
        <v>17</v>
      </c>
      <c r="F23" s="38" t="s">
        <v>18</v>
      </c>
    </row>
    <row r="24" spans="1:6">
      <c r="A24" s="18">
        <v>42773</v>
      </c>
      <c r="B24" s="19">
        <f t="shared" si="1"/>
        <v>6</v>
      </c>
      <c r="C24" s="19" t="str">
        <f t="shared" si="2"/>
        <v>星期二</v>
      </c>
      <c r="D24" s="47"/>
      <c r="F24" s="38" t="s">
        <v>19</v>
      </c>
    </row>
    <row r="25" spans="1:6">
      <c r="A25" s="18">
        <v>42774</v>
      </c>
      <c r="B25" s="19">
        <f t="shared" si="1"/>
        <v>6</v>
      </c>
      <c r="C25" s="19" t="str">
        <f t="shared" si="2"/>
        <v>星期三</v>
      </c>
      <c r="E25" s="37" t="s">
        <v>20</v>
      </c>
      <c r="F25" s="38" t="s">
        <v>21</v>
      </c>
    </row>
    <row r="26" spans="1:6">
      <c r="A26" s="18">
        <v>42775</v>
      </c>
      <c r="B26" s="19">
        <f t="shared" si="1"/>
        <v>6</v>
      </c>
      <c r="C26" s="19" t="str">
        <f t="shared" si="2"/>
        <v>星期四</v>
      </c>
      <c r="E26" s="37" t="s">
        <v>22</v>
      </c>
      <c r="F26" s="38" t="s">
        <v>23</v>
      </c>
    </row>
    <row r="27" spans="1:3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6">
      <c r="A28" s="18">
        <v>42777</v>
      </c>
      <c r="B28" s="19">
        <f t="shared" si="1"/>
        <v>6</v>
      </c>
      <c r="C28" s="19" t="str">
        <f t="shared" si="2"/>
        <v>星期六</v>
      </c>
      <c r="F28" s="39"/>
    </row>
    <row r="29" spans="1:3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3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4">
      <c r="A31" s="18">
        <v>42780</v>
      </c>
      <c r="B31" s="19">
        <f t="shared" si="1"/>
        <v>7</v>
      </c>
      <c r="C31" s="19" t="str">
        <f t="shared" si="2"/>
        <v>星期二</v>
      </c>
      <c r="D31" s="48"/>
    </row>
    <row r="32" spans="1:3">
      <c r="A32" s="18">
        <v>42781</v>
      </c>
      <c r="B32" s="19">
        <f t="shared" si="1"/>
        <v>7</v>
      </c>
      <c r="C32" s="19" t="str">
        <f t="shared" si="2"/>
        <v>星期三</v>
      </c>
    </row>
    <row r="33" ht="14.15" spans="1:6">
      <c r="A33" s="18">
        <v>42782</v>
      </c>
      <c r="B33" s="19">
        <f t="shared" si="1"/>
        <v>7</v>
      </c>
      <c r="C33" s="19" t="str">
        <f t="shared" si="2"/>
        <v>星期四</v>
      </c>
      <c r="D33" s="36"/>
      <c r="F33" s="38" t="s">
        <v>24</v>
      </c>
    </row>
    <row r="34" spans="1:3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3">
      <c r="A35" s="18">
        <v>42784</v>
      </c>
      <c r="B35" s="19">
        <f t="shared" si="1"/>
        <v>7</v>
      </c>
      <c r="C35" s="19" t="str">
        <f t="shared" si="2"/>
        <v>星期六</v>
      </c>
    </row>
    <row r="36" ht="56.55" spans="1:6">
      <c r="A36" s="18">
        <v>42785</v>
      </c>
      <c r="B36" s="19">
        <f t="shared" si="1"/>
        <v>8</v>
      </c>
      <c r="C36" s="19" t="str">
        <f t="shared" si="2"/>
        <v>星期日</v>
      </c>
      <c r="D36" s="36"/>
      <c r="E36" s="37"/>
      <c r="F36" s="39" t="s">
        <v>25</v>
      </c>
    </row>
    <row r="37" spans="1:4">
      <c r="A37" s="18">
        <v>42786</v>
      </c>
      <c r="B37" s="19">
        <f t="shared" si="1"/>
        <v>8</v>
      </c>
      <c r="C37" s="19" t="str">
        <f t="shared" si="2"/>
        <v>星期一</v>
      </c>
      <c r="D37" s="36"/>
    </row>
    <row r="38" ht="42.45" spans="1:6">
      <c r="A38" s="18">
        <v>42787</v>
      </c>
      <c r="B38" s="19">
        <f t="shared" si="1"/>
        <v>8</v>
      </c>
      <c r="C38" s="19" t="str">
        <f t="shared" si="2"/>
        <v>星期二</v>
      </c>
      <c r="F38" s="39" t="s">
        <v>26</v>
      </c>
    </row>
    <row r="39" spans="1:3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6"/>
      <c r="F40" s="38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D16" sqref="D16"/>
    </sheetView>
  </sheetViews>
  <sheetFormatPr defaultColWidth="9" defaultRowHeight="14.1" outlineLevelRow="1" outlineLevelCol="3"/>
  <sheetData>
    <row r="1" ht="28.3" spans="1:4">
      <c r="A1" s="1" t="s">
        <v>196</v>
      </c>
      <c r="B1" s="1">
        <v>300</v>
      </c>
      <c r="C1" s="2">
        <v>0</v>
      </c>
      <c r="D1" s="2">
        <v>0</v>
      </c>
    </row>
    <row r="2" ht="28.3" spans="1:4">
      <c r="A2" s="3" t="s">
        <v>197</v>
      </c>
      <c r="B2" s="3">
        <v>40</v>
      </c>
      <c r="C2" s="4">
        <v>1</v>
      </c>
      <c r="D2" s="4">
        <f>B2*(1-C2)</f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F36" sqref="F36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42" customHeight="1" spans="1:3">
      <c r="A1" s="51" t="s">
        <v>28</v>
      </c>
      <c r="B1" s="52"/>
      <c r="C1" s="53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5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8" t="s">
        <v>27</v>
      </c>
      <c r="G10" s="39"/>
    </row>
    <row r="11" spans="1:7">
      <c r="A11" s="18">
        <v>42791</v>
      </c>
      <c r="B11" s="19">
        <f t="shared" si="1"/>
        <v>8</v>
      </c>
      <c r="C11" s="19" t="str">
        <f t="shared" si="2"/>
        <v>星期六</v>
      </c>
      <c r="F11" s="38" t="s">
        <v>29</v>
      </c>
      <c r="G11" s="39"/>
    </row>
    <row r="12" spans="1:6">
      <c r="A12" s="18">
        <v>42792</v>
      </c>
      <c r="B12" s="19">
        <f t="shared" si="1"/>
        <v>9</v>
      </c>
      <c r="C12" s="19" t="str">
        <f t="shared" si="2"/>
        <v>星期日</v>
      </c>
      <c r="F12" s="38" t="s">
        <v>30</v>
      </c>
    </row>
    <row r="13" spans="1:6">
      <c r="A13" s="18">
        <v>42793</v>
      </c>
      <c r="B13" s="19">
        <f t="shared" si="1"/>
        <v>9</v>
      </c>
      <c r="C13" s="19" t="str">
        <f t="shared" si="2"/>
        <v>星期一</v>
      </c>
      <c r="D13" s="36" t="s">
        <v>31</v>
      </c>
      <c r="E13" s="37" t="s">
        <v>32</v>
      </c>
      <c r="F13" s="38"/>
    </row>
    <row r="14" spans="1:7">
      <c r="A14" s="18">
        <v>42794</v>
      </c>
      <c r="B14" s="19">
        <f t="shared" si="1"/>
        <v>9</v>
      </c>
      <c r="C14" s="19" t="str">
        <f t="shared" si="2"/>
        <v>星期二</v>
      </c>
      <c r="D14" s="36"/>
      <c r="E14" s="37"/>
      <c r="G14" s="38"/>
    </row>
    <row r="15" spans="1:7">
      <c r="A15" s="18">
        <v>42795</v>
      </c>
      <c r="B15" s="19">
        <f t="shared" si="1"/>
        <v>9</v>
      </c>
      <c r="C15" s="19" t="str">
        <f t="shared" si="2"/>
        <v>星期三</v>
      </c>
      <c r="E15" s="37"/>
      <c r="G15" s="38"/>
    </row>
    <row r="16" spans="1:7">
      <c r="A16" s="18">
        <v>42796</v>
      </c>
      <c r="B16" s="19">
        <f t="shared" si="1"/>
        <v>9</v>
      </c>
      <c r="C16" s="19" t="str">
        <f t="shared" si="2"/>
        <v>星期四</v>
      </c>
      <c r="E16" s="37"/>
      <c r="F16" s="40"/>
      <c r="G16" s="41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6" t="s">
        <v>31</v>
      </c>
      <c r="E17" s="37" t="s">
        <v>33</v>
      </c>
      <c r="F17" s="40"/>
      <c r="G17" s="42"/>
    </row>
    <row r="18" ht="14.25" customHeight="1" spans="1:7">
      <c r="A18" s="18">
        <v>42798</v>
      </c>
      <c r="B18" s="19">
        <f t="shared" si="1"/>
        <v>9</v>
      </c>
      <c r="C18" s="19" t="str">
        <f t="shared" si="2"/>
        <v>星期六</v>
      </c>
      <c r="E18" s="37"/>
      <c r="G18" s="39"/>
    </row>
    <row r="19" spans="1:6">
      <c r="A19" s="18">
        <v>42799</v>
      </c>
      <c r="B19" s="19">
        <f t="shared" si="1"/>
        <v>10</v>
      </c>
      <c r="C19" s="19" t="str">
        <f t="shared" si="2"/>
        <v>星期日</v>
      </c>
      <c r="D19" s="43"/>
      <c r="F19" s="38" t="s">
        <v>34</v>
      </c>
    </row>
    <row r="20" spans="1:6">
      <c r="A20" s="18">
        <v>42800</v>
      </c>
      <c r="B20" s="19">
        <f t="shared" si="1"/>
        <v>10</v>
      </c>
      <c r="C20" s="19" t="str">
        <f t="shared" si="2"/>
        <v>星期一</v>
      </c>
      <c r="D20" s="44" t="s">
        <v>31</v>
      </c>
      <c r="E20" s="37" t="s">
        <v>35</v>
      </c>
      <c r="F20" s="38"/>
    </row>
    <row r="21" spans="1:6">
      <c r="A21" s="18">
        <v>42801</v>
      </c>
      <c r="B21" s="19">
        <f t="shared" si="1"/>
        <v>10</v>
      </c>
      <c r="C21" s="19" t="str">
        <f t="shared" si="2"/>
        <v>星期二</v>
      </c>
      <c r="D21" s="43"/>
      <c r="F21" s="39"/>
    </row>
    <row r="22" spans="1:6">
      <c r="A22" s="18">
        <v>42802</v>
      </c>
      <c r="B22" s="19">
        <f t="shared" si="1"/>
        <v>10</v>
      </c>
      <c r="C22" s="19" t="str">
        <f t="shared" si="2"/>
        <v>星期三</v>
      </c>
      <c r="D22" s="43"/>
      <c r="E22" s="37" t="s">
        <v>36</v>
      </c>
      <c r="F22" s="38"/>
    </row>
    <row r="23" spans="1:6">
      <c r="A23" s="18">
        <v>42803</v>
      </c>
      <c r="B23" s="19">
        <f t="shared" si="1"/>
        <v>10</v>
      </c>
      <c r="C23" s="45" t="str">
        <f t="shared" si="2"/>
        <v>星期四</v>
      </c>
      <c r="D23" s="46"/>
      <c r="E23" s="37" t="s">
        <v>37</v>
      </c>
      <c r="F23" s="38"/>
    </row>
    <row r="24" spans="1:6">
      <c r="A24" s="18">
        <v>42804</v>
      </c>
      <c r="B24" s="19">
        <f t="shared" si="1"/>
        <v>10</v>
      </c>
      <c r="C24" s="19" t="str">
        <f t="shared" si="2"/>
        <v>星期五</v>
      </c>
      <c r="D24" s="50" t="s">
        <v>38</v>
      </c>
      <c r="E24" s="37" t="s">
        <v>39</v>
      </c>
      <c r="F24" s="38"/>
    </row>
    <row r="25" spans="1:6">
      <c r="A25" s="18">
        <v>42805</v>
      </c>
      <c r="B25" s="19">
        <f t="shared" si="1"/>
        <v>10</v>
      </c>
      <c r="C25" s="19" t="str">
        <f t="shared" si="2"/>
        <v>星期六</v>
      </c>
      <c r="E25" s="37" t="s">
        <v>40</v>
      </c>
      <c r="F25" s="38"/>
    </row>
    <row r="26" spans="1:6">
      <c r="A26" s="18">
        <v>42806</v>
      </c>
      <c r="B26" s="19">
        <f t="shared" si="1"/>
        <v>11</v>
      </c>
      <c r="C26" s="19" t="str">
        <f t="shared" si="2"/>
        <v>星期日</v>
      </c>
      <c r="E26" s="37"/>
      <c r="F26" s="38"/>
    </row>
    <row r="27" spans="1:6">
      <c r="A27" s="18">
        <v>42807</v>
      </c>
      <c r="B27" s="19">
        <f t="shared" si="1"/>
        <v>11</v>
      </c>
      <c r="C27" s="19" t="str">
        <f t="shared" si="2"/>
        <v>星期一</v>
      </c>
      <c r="D27" s="36" t="s">
        <v>31</v>
      </c>
      <c r="E27" s="37" t="s">
        <v>41</v>
      </c>
      <c r="F27" s="38" t="s">
        <v>42</v>
      </c>
    </row>
    <row r="28" ht="14.15" spans="1:6">
      <c r="A28" s="18">
        <v>42808</v>
      </c>
      <c r="B28" s="19">
        <f t="shared" si="1"/>
        <v>11</v>
      </c>
      <c r="C28" s="19" t="str">
        <f t="shared" si="2"/>
        <v>星期二</v>
      </c>
      <c r="F28" s="39" t="s">
        <v>43</v>
      </c>
    </row>
    <row r="29" spans="1:3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6">
      <c r="A30" s="18">
        <v>42810</v>
      </c>
      <c r="B30" s="19">
        <f t="shared" si="1"/>
        <v>11</v>
      </c>
      <c r="C30" s="19" t="str">
        <f t="shared" si="2"/>
        <v>星期四</v>
      </c>
      <c r="F30" s="38" t="s">
        <v>44</v>
      </c>
    </row>
    <row r="31" spans="1:5">
      <c r="A31" s="18">
        <v>42811</v>
      </c>
      <c r="B31" s="19">
        <f t="shared" si="1"/>
        <v>11</v>
      </c>
      <c r="C31" s="19" t="str">
        <f t="shared" si="2"/>
        <v>星期五</v>
      </c>
      <c r="D31" s="48" t="s">
        <v>31</v>
      </c>
      <c r="E31" s="37" t="s">
        <v>45</v>
      </c>
    </row>
    <row r="32" spans="1:6">
      <c r="A32" s="18">
        <v>42812</v>
      </c>
      <c r="B32" s="19">
        <f t="shared" si="1"/>
        <v>11</v>
      </c>
      <c r="C32" s="19" t="str">
        <f t="shared" si="2"/>
        <v>星期六</v>
      </c>
      <c r="F32" s="38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6"/>
      <c r="F33" s="38"/>
    </row>
    <row r="34" spans="1:5">
      <c r="A34" s="18">
        <v>42814</v>
      </c>
      <c r="B34" s="19">
        <f t="shared" si="1"/>
        <v>12</v>
      </c>
      <c r="C34" s="19" t="str">
        <f t="shared" si="2"/>
        <v>星期一</v>
      </c>
      <c r="D34" s="36" t="s">
        <v>31</v>
      </c>
      <c r="E34" s="37" t="s">
        <v>47</v>
      </c>
    </row>
    <row r="35" spans="1:3">
      <c r="A35" s="18">
        <v>42815</v>
      </c>
      <c r="B35" s="19">
        <f t="shared" si="1"/>
        <v>12</v>
      </c>
      <c r="C35" s="19" t="str">
        <f t="shared" si="2"/>
        <v>星期二</v>
      </c>
    </row>
    <row r="36" ht="14.15" spans="1:6">
      <c r="A36" s="18">
        <v>42816</v>
      </c>
      <c r="B36" s="19">
        <f t="shared" si="1"/>
        <v>12</v>
      </c>
      <c r="C36" s="19" t="str">
        <f t="shared" si="2"/>
        <v>星期三</v>
      </c>
      <c r="D36" s="36"/>
      <c r="E36" s="37"/>
      <c r="F36" s="39" t="s">
        <v>48</v>
      </c>
    </row>
    <row r="37" spans="1:4">
      <c r="A37" s="18">
        <v>42817</v>
      </c>
      <c r="B37" s="19">
        <f t="shared" si="1"/>
        <v>12</v>
      </c>
      <c r="C37" s="19" t="str">
        <f t="shared" si="2"/>
        <v>星期四</v>
      </c>
      <c r="D37" s="36"/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18" activePane="bottomRight" state="frozen"/>
      <selection/>
      <selection pane="topRight"/>
      <selection pane="bottomLeft"/>
      <selection pane="bottomRight" activeCell="E29" sqref="E29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5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6" t="s">
        <v>31</v>
      </c>
      <c r="E10" s="37" t="s">
        <v>49</v>
      </c>
      <c r="G10" s="39"/>
    </row>
    <row r="11" spans="1:7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6" t="s">
        <v>50</v>
      </c>
      <c r="F11" s="38" t="s">
        <v>51</v>
      </c>
      <c r="G11" s="39"/>
    </row>
    <row r="12" spans="1:6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8" t="s">
        <v>52</v>
      </c>
    </row>
    <row r="13" spans="1:6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8" t="s">
        <v>53</v>
      </c>
    </row>
    <row r="14" ht="14.15" spans="1:7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6"/>
      <c r="E14" s="37"/>
      <c r="F14" s="38" t="s">
        <v>54</v>
      </c>
      <c r="G14" s="38"/>
    </row>
    <row r="15" spans="1:7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7"/>
      <c r="F15" s="38" t="s">
        <v>55</v>
      </c>
      <c r="G15" s="38"/>
    </row>
    <row r="16" spans="1:7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7"/>
      <c r="F16" s="40"/>
      <c r="G16" s="41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6"/>
      <c r="E17" s="37"/>
      <c r="F17" s="40"/>
      <c r="G17" s="42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6" t="s">
        <v>56</v>
      </c>
      <c r="E18" s="37"/>
      <c r="G18" s="39"/>
    </row>
    <row r="19" spans="1:4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44" t="s">
        <v>57</v>
      </c>
    </row>
    <row r="20" spans="1:6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44"/>
      <c r="F20" s="38"/>
    </row>
    <row r="21" ht="24" customHeight="1" spans="1:6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43"/>
      <c r="F21" s="39"/>
    </row>
    <row r="22" spans="1:6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43"/>
      <c r="E22" s="37" t="s">
        <v>58</v>
      </c>
      <c r="F22" s="38" t="s">
        <v>59</v>
      </c>
    </row>
    <row r="23" spans="1:6">
      <c r="A23" s="18">
        <f t="shared" si="3"/>
        <v>42831</v>
      </c>
      <c r="B23" s="19">
        <f t="shared" si="1"/>
        <v>14</v>
      </c>
      <c r="C23" s="45" t="str">
        <f t="shared" si="2"/>
        <v>星期四</v>
      </c>
      <c r="D23" s="46" t="s">
        <v>60</v>
      </c>
      <c r="F23" s="38"/>
    </row>
    <row r="24" spans="1:6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50" t="s">
        <v>60</v>
      </c>
      <c r="F24" s="38"/>
    </row>
    <row r="25" spans="1:6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6" t="s">
        <v>57</v>
      </c>
      <c r="E25" s="37"/>
      <c r="F25" s="38"/>
    </row>
    <row r="26" spans="1:6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6" t="s">
        <v>57</v>
      </c>
      <c r="E26" s="37"/>
      <c r="F26" s="38"/>
    </row>
    <row r="27" spans="1:5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7" t="s">
        <v>62</v>
      </c>
    </row>
    <row r="28" spans="1:6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7" t="s">
        <v>63</v>
      </c>
      <c r="F28" s="39"/>
    </row>
    <row r="29" spans="1:5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7" t="s">
        <v>64</v>
      </c>
    </row>
    <row r="30" spans="1:5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7" t="s">
        <v>65</v>
      </c>
    </row>
    <row r="31" spans="1:5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8"/>
      <c r="E31" s="37" t="s">
        <v>66</v>
      </c>
    </row>
    <row r="32" spans="1:5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6" t="s">
        <v>57</v>
      </c>
      <c r="E32" s="37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6" t="s">
        <v>57</v>
      </c>
      <c r="E33" s="37" t="s">
        <v>68</v>
      </c>
      <c r="F33" s="38"/>
    </row>
    <row r="34" spans="1:5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7"/>
    </row>
    <row r="35" spans="1:5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7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6"/>
      <c r="E36" s="37"/>
      <c r="F36" s="39"/>
    </row>
    <row r="37" spans="1:5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6"/>
      <c r="E37" s="37"/>
    </row>
    <row r="38" spans="1:5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7"/>
    </row>
    <row r="39" spans="1:3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4">
      <c r="A40" s="18">
        <f t="shared" si="3"/>
        <v>42848</v>
      </c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5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9"/>
    </row>
    <row r="11" spans="1:7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9"/>
    </row>
    <row r="12" spans="1:6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8"/>
    </row>
    <row r="13" spans="1:6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8"/>
    </row>
    <row r="14" spans="1:7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36"/>
      <c r="E14" s="37"/>
      <c r="G14" s="38"/>
    </row>
    <row r="15" spans="1:7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7"/>
      <c r="G15" s="38"/>
    </row>
    <row r="16" spans="1:7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7"/>
      <c r="F16" s="40"/>
      <c r="G16" s="41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6"/>
      <c r="E17" s="37"/>
      <c r="F17" s="40"/>
      <c r="G17" s="42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7"/>
      <c r="G18" s="39"/>
    </row>
    <row r="19" spans="1:4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43"/>
    </row>
    <row r="20" spans="1:6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44"/>
      <c r="F20" s="38"/>
    </row>
    <row r="21" spans="1:6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43" t="s">
        <v>69</v>
      </c>
      <c r="F21" s="39"/>
    </row>
    <row r="22" spans="1:6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43"/>
      <c r="F22" s="38"/>
    </row>
    <row r="23" spans="1:6">
      <c r="A23" s="18">
        <f t="shared" si="3"/>
        <v>42862</v>
      </c>
      <c r="B23" s="19">
        <f t="shared" si="1"/>
        <v>19</v>
      </c>
      <c r="C23" s="45" t="str">
        <f t="shared" si="2"/>
        <v>星期日</v>
      </c>
      <c r="D23" s="46"/>
      <c r="F23" s="38"/>
    </row>
    <row r="24" spans="1:6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7"/>
      <c r="F24" s="38"/>
    </row>
    <row r="25" spans="1:6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7"/>
      <c r="F25" s="38"/>
    </row>
    <row r="26" spans="1:6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7"/>
      <c r="F26" s="38"/>
    </row>
    <row r="27" spans="1:3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6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9"/>
    </row>
    <row r="29" spans="1:3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3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4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8"/>
    </row>
    <row r="32" spans="1:3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6"/>
      <c r="F33" s="38"/>
    </row>
    <row r="34" spans="1:3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3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6"/>
      <c r="E36" s="37"/>
      <c r="F36" s="39"/>
    </row>
    <row r="37" spans="1:4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6"/>
    </row>
    <row r="38" spans="1:3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3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4" activePane="bottomRight" state="frozen"/>
      <selection/>
      <selection pane="topRight"/>
      <selection pane="bottomLeft"/>
      <selection pane="bottomRight" activeCell="F33" sqref="F33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5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42840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9"/>
    </row>
    <row r="11" spans="1:7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9"/>
    </row>
    <row r="12" spans="1:6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8"/>
    </row>
    <row r="13" spans="1:6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8"/>
    </row>
    <row r="14" spans="1:7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6"/>
      <c r="E14" s="37"/>
      <c r="G14" s="38"/>
    </row>
    <row r="15" spans="1:7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7"/>
      <c r="G15" s="38"/>
    </row>
    <row r="16" spans="1:7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7"/>
      <c r="F16" s="40"/>
      <c r="G16" s="41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6"/>
      <c r="E17" s="37"/>
      <c r="F17" s="40"/>
      <c r="G17" s="42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7"/>
      <c r="G18" s="39"/>
    </row>
    <row r="19" spans="1:4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43"/>
    </row>
    <row r="20" spans="1:6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44"/>
      <c r="F20" s="38"/>
    </row>
    <row r="21" spans="1:6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43"/>
      <c r="F21" s="39"/>
    </row>
    <row r="22" spans="1:6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43"/>
      <c r="F22" s="38"/>
    </row>
    <row r="23" spans="1:6">
      <c r="A23" s="18">
        <f t="shared" si="3"/>
        <v>42892</v>
      </c>
      <c r="B23" s="19">
        <f t="shared" si="1"/>
        <v>23</v>
      </c>
      <c r="C23" s="45" t="str">
        <f t="shared" si="2"/>
        <v>星期二</v>
      </c>
      <c r="D23" s="46"/>
      <c r="F23" s="38"/>
    </row>
    <row r="24" spans="1:6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7"/>
      <c r="F24" s="38"/>
    </row>
    <row r="25" spans="1:6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7"/>
      <c r="F25" s="38"/>
    </row>
    <row r="26" spans="1:6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7"/>
      <c r="F26" s="38"/>
    </row>
    <row r="27" spans="1:3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6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9"/>
    </row>
    <row r="29" spans="1:3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3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4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8"/>
    </row>
    <row r="32" spans="1:3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6"/>
      <c r="F33" s="38"/>
    </row>
    <row r="34" spans="1:3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3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6"/>
      <c r="E36" s="37"/>
      <c r="F36" s="39"/>
    </row>
    <row r="37" spans="1:4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6"/>
    </row>
    <row r="38" spans="1:3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3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4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18" customWidth="1"/>
    <col min="2" max="2" width="3.25225225225225" style="19" customWidth="1"/>
    <col min="3" max="3" width="7.37837837837838" style="19" customWidth="1"/>
    <col min="4" max="4" width="16.7477477477477" style="20" customWidth="1"/>
    <col min="5" max="5" width="18.5045045045045" style="21" customWidth="1"/>
    <col min="6" max="7" width="24.6216216216216" style="22" customWidth="1"/>
    <col min="8" max="8" width="12" style="19" customWidth="1"/>
    <col min="9" max="16384" width="9" style="19"/>
  </cols>
  <sheetData>
    <row r="1" ht="30.4" spans="1:3">
      <c r="A1" s="23"/>
      <c r="B1" s="24"/>
      <c r="C1" s="25"/>
    </row>
    <row r="2" spans="1:10">
      <c r="A2" s="26" t="s">
        <v>0</v>
      </c>
      <c r="B2" s="27"/>
      <c r="C2" s="28"/>
      <c r="D2" s="29">
        <f ca="1">ROUNDDOWN(NOW(),0)</f>
        <v>42835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8">
      <c r="A3" s="26" t="s">
        <v>7</v>
      </c>
      <c r="B3" s="27"/>
      <c r="C3" s="28"/>
      <c r="D3" s="32">
        <f ca="1">NOW()-ROUNDDOWN(NOW(),0)</f>
        <v>0.388344907405553</v>
      </c>
      <c r="E3" s="33">
        <f ca="1">E4-$D$2</f>
        <v>746</v>
      </c>
      <c r="F3" s="22">
        <f>SUM(学习任务!E:E)</f>
        <v>1346.05618938018</v>
      </c>
      <c r="G3" s="33">
        <f ca="1" t="shared" ref="G3:H3" si="0">G4-$D$2</f>
        <v>-73</v>
      </c>
      <c r="H3" s="33">
        <f ca="1" t="shared" si="0"/>
        <v>171</v>
      </c>
    </row>
    <row r="4" spans="5:8">
      <c r="E4" s="34">
        <v>43581</v>
      </c>
      <c r="F4" s="35">
        <f ca="1">$D$2+F3</f>
        <v>44181.0561893802</v>
      </c>
      <c r="G4" s="34">
        <v>42762</v>
      </c>
      <c r="H4" s="34">
        <v>43006</v>
      </c>
    </row>
    <row r="5" spans="1:7">
      <c r="A5" s="18" t="s">
        <v>0</v>
      </c>
      <c r="B5" s="19" t="s">
        <v>8</v>
      </c>
      <c r="C5" s="19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7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6" t="s">
        <v>70</v>
      </c>
      <c r="G10" s="39"/>
    </row>
    <row r="11" spans="1:7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6" t="s">
        <v>70</v>
      </c>
      <c r="G11" s="39"/>
    </row>
    <row r="12" spans="1:6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8"/>
    </row>
    <row r="13" spans="1:6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8"/>
    </row>
    <row r="14" spans="1:7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6"/>
      <c r="E14" s="37"/>
      <c r="G14" s="38"/>
    </row>
    <row r="15" spans="1:7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7"/>
      <c r="G15" s="38"/>
    </row>
    <row r="16" spans="1:7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7"/>
      <c r="F16" s="40"/>
      <c r="G16" s="41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6"/>
      <c r="E17" s="37"/>
      <c r="F17" s="40"/>
      <c r="G17" s="42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7"/>
      <c r="G18" s="39"/>
    </row>
    <row r="19" spans="1:4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43"/>
    </row>
    <row r="20" spans="1:6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44"/>
      <c r="F20" s="38"/>
    </row>
    <row r="21" spans="1:6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43"/>
      <c r="F21" s="39"/>
    </row>
    <row r="22" spans="1:6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43"/>
      <c r="F22" s="38"/>
    </row>
    <row r="23" spans="1:6">
      <c r="A23" s="18">
        <f t="shared" si="3"/>
        <v>42923</v>
      </c>
      <c r="B23" s="19">
        <f t="shared" si="1"/>
        <v>27</v>
      </c>
      <c r="C23" s="45" t="str">
        <f t="shared" si="2"/>
        <v>星期五</v>
      </c>
      <c r="D23" s="46"/>
      <c r="F23" s="38"/>
    </row>
    <row r="24" spans="1:6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7"/>
      <c r="F24" s="38"/>
    </row>
    <row r="25" spans="1:6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7"/>
      <c r="F25" s="38"/>
    </row>
    <row r="26" spans="1:6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7"/>
      <c r="F26" s="38"/>
    </row>
    <row r="27" spans="1:3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6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9"/>
    </row>
    <row r="29" spans="1:3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3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4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8"/>
    </row>
    <row r="32" spans="1:3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6"/>
      <c r="F33" s="38"/>
    </row>
    <row r="34" spans="1:3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3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6"/>
      <c r="E36" s="37"/>
      <c r="F36" s="39"/>
    </row>
    <row r="37" spans="1:4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6"/>
    </row>
    <row r="38" spans="1:3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3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4:4">
      <c r="D40" s="36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8"/>
  <sheetViews>
    <sheetView workbookViewId="0">
      <pane ySplit="1" topLeftCell="A35" activePane="bottomLeft" state="frozen"/>
      <selection/>
      <selection pane="bottomLeft" activeCell="C66" sqref="C66"/>
    </sheetView>
  </sheetViews>
  <sheetFormatPr defaultColWidth="9" defaultRowHeight="14.1" outlineLevelCol="5"/>
  <cols>
    <col min="2" max="2" width="32" customWidth="1"/>
    <col min="3" max="3" width="13.6216216216216" customWidth="1"/>
    <col min="4" max="4" width="13.7477477477477" customWidth="1"/>
    <col min="6" max="6" width="18.504504504504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ht="14.15" spans="1:6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ht="14.15" spans="1:6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ht="14.15" spans="1:6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ht="14.15" spans="1:6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ht="14.15" spans="1: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ht="14.15" spans="1:5">
      <c r="A7">
        <v>10</v>
      </c>
      <c r="B7" s="14" t="s">
        <v>83</v>
      </c>
      <c r="C7" s="14">
        <v>30</v>
      </c>
      <c r="D7">
        <v>0.1</v>
      </c>
      <c r="E7">
        <f t="shared" si="0"/>
        <v>27</v>
      </c>
    </row>
    <row r="8" ht="14.15" spans="1:6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ht="14.15" spans="1: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ht="14.15" spans="1: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ht="14.15" spans="1: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ht="14.15" spans="1: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ht="14.15" spans="1: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ht="14.15" spans="1: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ht="14.15" spans="1: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ht="14.15" spans="1: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ht="14.15" spans="1: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ht="14.15" spans="1: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="11" customFormat="1" ht="14.15" spans="1: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ht="14.15" spans="1: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ht="14.15" spans="1: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ht="14.15" spans="1: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ht="14.15" spans="1: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ht="14.15" spans="1: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ht="14.15" spans="1:6">
      <c r="A25">
        <v>34</v>
      </c>
      <c r="B25" s="14" t="s">
        <v>102</v>
      </c>
      <c r="C25" s="14">
        <v>10</v>
      </c>
      <c r="D25" s="6">
        <f>130/255</f>
        <v>0.509803921568627</v>
      </c>
      <c r="E25">
        <f t="shared" si="0"/>
        <v>4.90196078431373</v>
      </c>
      <c r="F25" s="6" t="s">
        <v>103</v>
      </c>
    </row>
    <row r="26" ht="28.3" spans="1: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ht="14.15" spans="1: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ht="14.15" spans="2:5">
      <c r="B28" s="14" t="s">
        <v>106</v>
      </c>
      <c r="C28" s="14">
        <v>20</v>
      </c>
      <c r="D28">
        <f>任务分解!D14</f>
        <v>0.162642947903431</v>
      </c>
      <c r="E28">
        <f t="shared" si="0"/>
        <v>16.7471410419314</v>
      </c>
    </row>
    <row r="29" ht="14.15" spans="2:5">
      <c r="B29" s="15" t="s">
        <v>107</v>
      </c>
      <c r="C29" s="14">
        <v>40</v>
      </c>
      <c r="D29">
        <f>任务分解!D28</f>
        <v>0.489335006273526</v>
      </c>
      <c r="E29">
        <f t="shared" si="0"/>
        <v>20.426599749059</v>
      </c>
    </row>
    <row r="30" ht="14.15" spans="2:5">
      <c r="B30" s="15" t="s">
        <v>108</v>
      </c>
      <c r="C30" s="14">
        <v>40</v>
      </c>
      <c r="D30">
        <v>0</v>
      </c>
      <c r="E30">
        <f t="shared" si="0"/>
        <v>40</v>
      </c>
    </row>
    <row r="31" ht="14.15" spans="2:5">
      <c r="B31" s="14" t="s">
        <v>109</v>
      </c>
      <c r="C31" s="14">
        <v>40</v>
      </c>
      <c r="D31">
        <v>0</v>
      </c>
      <c r="E31">
        <f t="shared" si="0"/>
        <v>40</v>
      </c>
    </row>
    <row r="32" ht="14.15" spans="2:5">
      <c r="B32" s="14" t="s">
        <v>110</v>
      </c>
      <c r="C32" s="14">
        <v>40</v>
      </c>
      <c r="D32">
        <v>0</v>
      </c>
      <c r="E32">
        <f t="shared" si="0"/>
        <v>40</v>
      </c>
    </row>
    <row r="33" ht="14.15" spans="2:5">
      <c r="B33" s="14" t="s">
        <v>111</v>
      </c>
      <c r="C33" s="14">
        <v>40</v>
      </c>
      <c r="D33">
        <v>0</v>
      </c>
      <c r="E33">
        <f t="shared" si="0"/>
        <v>40</v>
      </c>
    </row>
    <row r="34" ht="14.15" spans="2:5">
      <c r="B34" s="14" t="s">
        <v>112</v>
      </c>
      <c r="C34" s="14">
        <v>40</v>
      </c>
      <c r="D34">
        <v>0</v>
      </c>
      <c r="E34">
        <f t="shared" ref="E34:E56" si="1">C34*(1-D34)</f>
        <v>40</v>
      </c>
    </row>
    <row r="35" ht="14.15" spans="1:6">
      <c r="A35">
        <v>42</v>
      </c>
      <c r="B35" s="15" t="s">
        <v>113</v>
      </c>
      <c r="C35" s="14">
        <v>20</v>
      </c>
      <c r="D35">
        <f>74/205</f>
        <v>0.360975609756098</v>
      </c>
      <c r="E35">
        <f t="shared" si="1"/>
        <v>12.780487804878</v>
      </c>
      <c r="F35" s="6" t="s">
        <v>114</v>
      </c>
    </row>
    <row r="36" ht="14.15" spans="1: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ht="14.15" spans="1: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ht="14.15" spans="1: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ht="14.15" spans="1: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ht="14.15" spans="1: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ht="14.15" spans="1: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ht="14.15" spans="1: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ht="14.15" spans="1: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ht="14.15" spans="1: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ht="14.15" spans="1: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ht="14.15" spans="1: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ht="14.15" spans="1: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ht="14.15" spans="1: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ht="14.15" spans="1: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ht="14.15" spans="1: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ht="14.15" spans="2:5">
      <c r="B51" s="14" t="s">
        <v>130</v>
      </c>
      <c r="C51" s="14">
        <v>20</v>
      </c>
      <c r="D51">
        <v>0</v>
      </c>
      <c r="E51">
        <f t="shared" si="1"/>
        <v>20</v>
      </c>
    </row>
    <row r="52" ht="14.15" spans="2:5">
      <c r="B52" s="14" t="s">
        <v>131</v>
      </c>
      <c r="C52" s="14">
        <v>20</v>
      </c>
      <c r="D52">
        <v>0</v>
      </c>
      <c r="E52">
        <f t="shared" si="1"/>
        <v>20</v>
      </c>
    </row>
    <row r="53" spans="2:5">
      <c r="B53" s="6" t="s">
        <v>132</v>
      </c>
      <c r="C53">
        <v>20</v>
      </c>
      <c r="D53">
        <v>0</v>
      </c>
      <c r="E53">
        <f t="shared" si="1"/>
        <v>20</v>
      </c>
    </row>
    <row r="54" ht="14.15" spans="2:6">
      <c r="B54" s="6" t="s">
        <v>57</v>
      </c>
      <c r="C54">
        <v>60</v>
      </c>
      <c r="D54">
        <v>0.8</v>
      </c>
      <c r="E54">
        <f t="shared" si="1"/>
        <v>12</v>
      </c>
      <c r="F54" s="6" t="s">
        <v>133</v>
      </c>
    </row>
    <row r="55" spans="2:5">
      <c r="B55" s="6" t="s">
        <v>134</v>
      </c>
      <c r="C55" s="17">
        <v>20</v>
      </c>
      <c r="D55">
        <v>0.04</v>
      </c>
      <c r="E55">
        <f t="shared" si="1"/>
        <v>19.2</v>
      </c>
    </row>
    <row r="56" spans="2:5">
      <c r="B56" s="6" t="s">
        <v>135</v>
      </c>
      <c r="D56" s="6">
        <f>25/621</f>
        <v>0.0402576489533011</v>
      </c>
      <c r="E56">
        <f t="shared" si="1"/>
        <v>0</v>
      </c>
    </row>
    <row r="57" spans="2:2">
      <c r="B57" s="6" t="s">
        <v>136</v>
      </c>
    </row>
    <row r="58" spans="2:2">
      <c r="B58" s="6" t="s">
        <v>137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tabSelected="1" topLeftCell="A22" workbookViewId="0">
      <selection activeCell="B54" sqref="B54"/>
    </sheetView>
  </sheetViews>
  <sheetFormatPr defaultColWidth="9" defaultRowHeight="14.1" outlineLevelCol="4"/>
  <cols>
    <col min="1" max="1" width="13.7477477477477" customWidth="1"/>
  </cols>
  <sheetData>
    <row r="1" spans="2:5">
      <c r="B1" s="6" t="s">
        <v>138</v>
      </c>
      <c r="C1" s="6" t="s">
        <v>139</v>
      </c>
      <c r="D1" s="6" t="s">
        <v>140</v>
      </c>
      <c r="E1" s="6" t="s">
        <v>141</v>
      </c>
    </row>
    <row r="2" spans="1:4">
      <c r="A2" s="6" t="s">
        <v>142</v>
      </c>
      <c r="B2">
        <v>93</v>
      </c>
      <c r="C2">
        <v>55</v>
      </c>
      <c r="D2">
        <f>C2/B2</f>
        <v>0.591397849462366</v>
      </c>
    </row>
    <row r="3" spans="1:4">
      <c r="A3" s="6" t="s">
        <v>143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6" t="s">
        <v>144</v>
      </c>
      <c r="B4">
        <v>100</v>
      </c>
      <c r="C4">
        <v>43</v>
      </c>
      <c r="D4">
        <f t="shared" si="0"/>
        <v>0.43</v>
      </c>
    </row>
    <row r="5" spans="1:4">
      <c r="A5" s="6" t="s">
        <v>145</v>
      </c>
      <c r="B5">
        <v>28</v>
      </c>
      <c r="C5">
        <v>0</v>
      </c>
      <c r="D5">
        <f t="shared" si="0"/>
        <v>0</v>
      </c>
    </row>
    <row r="6" spans="1:4">
      <c r="A6" s="6" t="s">
        <v>146</v>
      </c>
      <c r="B6">
        <v>79</v>
      </c>
      <c r="C6">
        <v>0</v>
      </c>
      <c r="D6">
        <f t="shared" si="0"/>
        <v>0</v>
      </c>
    </row>
    <row r="7" spans="1:4">
      <c r="A7" s="6" t="s">
        <v>147</v>
      </c>
      <c r="B7">
        <v>86</v>
      </c>
      <c r="C7">
        <v>0</v>
      </c>
      <c r="D7">
        <f t="shared" si="0"/>
        <v>0</v>
      </c>
    </row>
    <row r="8" spans="1:4">
      <c r="A8" s="6" t="s">
        <v>148</v>
      </c>
      <c r="B8">
        <v>70</v>
      </c>
      <c r="C8">
        <v>0</v>
      </c>
      <c r="D8">
        <f t="shared" si="0"/>
        <v>0</v>
      </c>
    </row>
    <row r="9" spans="1:4">
      <c r="A9" s="6" t="s">
        <v>149</v>
      </c>
      <c r="B9">
        <v>62</v>
      </c>
      <c r="C9">
        <v>0</v>
      </c>
      <c r="D9">
        <f t="shared" si="0"/>
        <v>0</v>
      </c>
    </row>
    <row r="10" spans="1:4">
      <c r="A10" s="6" t="s">
        <v>150</v>
      </c>
      <c r="B10">
        <v>67</v>
      </c>
      <c r="C10">
        <v>0</v>
      </c>
      <c r="D10">
        <f t="shared" si="0"/>
        <v>0</v>
      </c>
    </row>
    <row r="11" spans="1:4">
      <c r="A11" s="6" t="s">
        <v>151</v>
      </c>
      <c r="B11">
        <v>10</v>
      </c>
      <c r="C11">
        <v>0</v>
      </c>
      <c r="D11">
        <f t="shared" si="0"/>
        <v>0</v>
      </c>
    </row>
    <row r="12" spans="1:4">
      <c r="A12" s="6" t="s">
        <v>152</v>
      </c>
      <c r="B12">
        <v>72</v>
      </c>
      <c r="C12">
        <v>0</v>
      </c>
      <c r="D12">
        <f t="shared" si="0"/>
        <v>0</v>
      </c>
    </row>
    <row r="13" spans="1:4">
      <c r="A13" s="6" t="s">
        <v>153</v>
      </c>
      <c r="B13">
        <v>15</v>
      </c>
      <c r="C13">
        <v>0</v>
      </c>
      <c r="D13">
        <f t="shared" si="0"/>
        <v>0</v>
      </c>
    </row>
    <row r="14" spans="1:4">
      <c r="A14" s="6"/>
      <c r="D14">
        <f>SUM(C2:C13)/SUM(B2:B13)</f>
        <v>0.162642947903431</v>
      </c>
    </row>
    <row r="15" spans="1:1">
      <c r="A15" s="6"/>
    </row>
    <row r="16" spans="1:1">
      <c r="A16" s="6"/>
    </row>
    <row r="17" ht="14.15" spans="1:5">
      <c r="A17" s="6" t="s">
        <v>154</v>
      </c>
      <c r="B17">
        <v>83</v>
      </c>
      <c r="C17">
        <v>83</v>
      </c>
      <c r="D17">
        <f>C17/B17</f>
        <v>1</v>
      </c>
      <c r="E17" s="6" t="s">
        <v>155</v>
      </c>
    </row>
    <row r="18" spans="1:4">
      <c r="A18" s="6" t="s">
        <v>156</v>
      </c>
      <c r="B18">
        <v>108</v>
      </c>
      <c r="C18">
        <v>108</v>
      </c>
      <c r="D18">
        <f t="shared" ref="D18:D27" si="1">C18/B18</f>
        <v>1</v>
      </c>
    </row>
    <row r="19" spans="1:4">
      <c r="A19" s="6" t="s">
        <v>157</v>
      </c>
      <c r="B19">
        <v>56</v>
      </c>
      <c r="C19">
        <v>56</v>
      </c>
      <c r="D19">
        <f t="shared" si="1"/>
        <v>1</v>
      </c>
    </row>
    <row r="20" spans="1:4">
      <c r="A20" s="6" t="s">
        <v>158</v>
      </c>
      <c r="B20">
        <v>77</v>
      </c>
      <c r="C20">
        <v>77</v>
      </c>
      <c r="D20">
        <f t="shared" si="1"/>
        <v>1</v>
      </c>
    </row>
    <row r="21" spans="1:5">
      <c r="A21" s="6" t="s">
        <v>159</v>
      </c>
      <c r="B21">
        <v>71</v>
      </c>
      <c r="C21">
        <v>66</v>
      </c>
      <c r="D21">
        <f t="shared" si="1"/>
        <v>0.929577464788732</v>
      </c>
      <c r="E21" t="s">
        <v>160</v>
      </c>
    </row>
    <row r="22" spans="1:4">
      <c r="A22" s="6" t="s">
        <v>161</v>
      </c>
      <c r="B22">
        <v>85</v>
      </c>
      <c r="C22">
        <v>0</v>
      </c>
      <c r="D22">
        <f t="shared" si="1"/>
        <v>0</v>
      </c>
    </row>
    <row r="23" spans="1:4">
      <c r="A23" s="6" t="s">
        <v>162</v>
      </c>
      <c r="B23">
        <v>8</v>
      </c>
      <c r="C23">
        <v>0</v>
      </c>
      <c r="D23">
        <f t="shared" si="1"/>
        <v>0</v>
      </c>
    </row>
    <row r="24" spans="1:4">
      <c r="A24" s="6" t="s">
        <v>163</v>
      </c>
      <c r="B24">
        <v>99</v>
      </c>
      <c r="C24">
        <v>0</v>
      </c>
      <c r="D24">
        <f t="shared" si="1"/>
        <v>0</v>
      </c>
    </row>
    <row r="25" spans="1:4">
      <c r="A25" s="6" t="s">
        <v>164</v>
      </c>
      <c r="B25">
        <v>25</v>
      </c>
      <c r="C25">
        <v>0</v>
      </c>
      <c r="D25">
        <f t="shared" si="1"/>
        <v>0</v>
      </c>
    </row>
    <row r="26" spans="1:4">
      <c r="A26" s="6" t="s">
        <v>165</v>
      </c>
      <c r="B26">
        <v>100</v>
      </c>
      <c r="C26">
        <v>0</v>
      </c>
      <c r="D26">
        <f t="shared" si="1"/>
        <v>0</v>
      </c>
    </row>
    <row r="27" spans="1:4">
      <c r="A27" s="6" t="s">
        <v>166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6" t="s">
        <v>167</v>
      </c>
    </row>
    <row r="32" spans="2:2">
      <c r="B32" t="s">
        <v>168</v>
      </c>
    </row>
    <row r="33" spans="2:2">
      <c r="B33" t="s">
        <v>169</v>
      </c>
    </row>
    <row r="34" spans="2:3">
      <c r="B34" t="s">
        <v>170</v>
      </c>
      <c r="C34" t="s">
        <v>171</v>
      </c>
    </row>
    <row r="35" spans="2:2">
      <c r="B35" t="s">
        <v>172</v>
      </c>
    </row>
    <row r="36" spans="2:2">
      <c r="B36" t="s">
        <v>173</v>
      </c>
    </row>
    <row r="37" spans="2:3">
      <c r="B37" t="s">
        <v>174</v>
      </c>
      <c r="C37" t="s">
        <v>175</v>
      </c>
    </row>
    <row r="38" spans="2:3">
      <c r="B38" t="s">
        <v>176</v>
      </c>
      <c r="C38" t="s">
        <v>177</v>
      </c>
    </row>
    <row r="39" spans="2:3">
      <c r="B39" t="s">
        <v>178</v>
      </c>
      <c r="C39" t="s">
        <v>179</v>
      </c>
    </row>
    <row r="40" spans="2:3">
      <c r="B40" t="s">
        <v>180</v>
      </c>
      <c r="C40" t="s">
        <v>181</v>
      </c>
    </row>
    <row r="41" spans="2:3">
      <c r="B41" t="s">
        <v>182</v>
      </c>
      <c r="C41" t="s">
        <v>183</v>
      </c>
    </row>
    <row r="42" spans="2:3">
      <c r="B42" t="s">
        <v>184</v>
      </c>
      <c r="C42" t="s">
        <v>185</v>
      </c>
    </row>
    <row r="43" spans="2:2">
      <c r="B43" t="s">
        <v>186</v>
      </c>
    </row>
    <row r="45" spans="1:1">
      <c r="A45" s="6" t="s">
        <v>187</v>
      </c>
    </row>
    <row r="48" spans="1:2">
      <c r="A48" s="6" t="s">
        <v>188</v>
      </c>
      <c r="B48" t="s">
        <v>189</v>
      </c>
    </row>
    <row r="50" spans="1:1">
      <c r="A50" t="s">
        <v>190</v>
      </c>
    </row>
    <row r="52" spans="1:2">
      <c r="A52" t="s">
        <v>191</v>
      </c>
      <c r="B52" t="s">
        <v>192</v>
      </c>
    </row>
    <row r="53" spans="2:2">
      <c r="B53" t="s">
        <v>193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25" workbookViewId="0">
      <selection activeCell="B48" sqref="B48"/>
    </sheetView>
  </sheetViews>
  <sheetFormatPr defaultColWidth="9" defaultRowHeight="14.1"/>
  <cols>
    <col min="1" max="1" width="12.8738738738739" customWidth="1"/>
    <col min="2" max="2" width="10.7477477477477" style="5" customWidth="1"/>
    <col min="3" max="3" width="10.8738738738739" customWidth="1"/>
    <col min="4" max="4" width="10.5045045045045" customWidth="1"/>
  </cols>
  <sheetData>
    <row r="1" spans="1:12">
      <c r="A1" s="6" t="s">
        <v>194</v>
      </c>
      <c r="B1" s="7" t="s">
        <v>195</v>
      </c>
      <c r="C1" s="8">
        <f ca="1">ROUNDDOWN(NOW(),0)</f>
        <v>42835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3">
      <c r="A2" s="8">
        <v>42770</v>
      </c>
      <c r="B2" s="5">
        <v>44315.6824485892</v>
      </c>
      <c r="C2" s="9"/>
    </row>
    <row r="3" spans="1:3">
      <c r="A3" s="8">
        <v>42771</v>
      </c>
      <c r="B3" s="10">
        <v>44376.6824485892</v>
      </c>
      <c r="C3" s="9"/>
    </row>
    <row r="4" spans="1:3">
      <c r="A4" s="8">
        <v>42772</v>
      </c>
      <c r="B4" s="5">
        <f>B3</f>
        <v>44376.6824485892</v>
      </c>
      <c r="C4" s="9"/>
    </row>
    <row r="5" spans="1:3">
      <c r="A5" s="8">
        <v>42773</v>
      </c>
      <c r="B5" s="5">
        <f t="shared" ref="B5" si="0">B4</f>
        <v>44376.6824485892</v>
      </c>
      <c r="C5" s="9"/>
    </row>
    <row r="6" spans="1:3">
      <c r="A6" s="8">
        <v>42774</v>
      </c>
      <c r="B6" s="5">
        <v>44379.6824485892</v>
      </c>
      <c r="C6" s="9"/>
    </row>
    <row r="7" spans="1:3">
      <c r="A7" s="8">
        <v>42775</v>
      </c>
      <c r="B7" s="5">
        <v>44380.6824485892</v>
      </c>
      <c r="C7" s="9"/>
    </row>
    <row r="8" spans="1:3">
      <c r="A8" s="8">
        <v>42776</v>
      </c>
      <c r="C8" s="9"/>
    </row>
    <row r="9" spans="1:3">
      <c r="A9" s="8">
        <v>42777</v>
      </c>
      <c r="C9" s="9"/>
    </row>
    <row r="10" spans="1:3">
      <c r="A10" s="8">
        <v>42778</v>
      </c>
      <c r="B10" s="5">
        <v>44383.6824485892</v>
      </c>
      <c r="C10" s="9"/>
    </row>
    <row r="11" spans="1:3">
      <c r="A11" s="8">
        <v>42779</v>
      </c>
      <c r="C11" s="9"/>
    </row>
    <row r="12" spans="1:3">
      <c r="A12" s="8">
        <v>42780</v>
      </c>
      <c r="C12" s="9"/>
    </row>
    <row r="13" spans="1:3">
      <c r="A13" s="8">
        <v>42781</v>
      </c>
      <c r="C13" s="9"/>
    </row>
    <row r="14" spans="1:3">
      <c r="A14" s="8">
        <v>42782</v>
      </c>
      <c r="C14" s="9"/>
    </row>
    <row r="15" spans="1:3">
      <c r="A15" s="8">
        <v>42783</v>
      </c>
      <c r="B15" s="5">
        <v>44388.6824485892</v>
      </c>
      <c r="C15" s="9"/>
    </row>
    <row r="16" spans="1:3">
      <c r="A16" s="8">
        <v>42784</v>
      </c>
      <c r="B16" s="5">
        <v>44389.6824485892</v>
      </c>
      <c r="C16" s="9"/>
    </row>
    <row r="17" spans="1:3">
      <c r="A17" s="8">
        <v>42785</v>
      </c>
      <c r="B17" s="5">
        <v>44390.6824485892</v>
      </c>
      <c r="C17" s="9"/>
    </row>
    <row r="18" spans="1:3">
      <c r="A18" s="8">
        <v>42786</v>
      </c>
      <c r="B18" s="5">
        <v>44390.6824485892</v>
      </c>
      <c r="C18" s="9"/>
    </row>
    <row r="19" spans="1:3">
      <c r="A19" s="8">
        <v>42787</v>
      </c>
      <c r="B19" s="5">
        <v>44386.0239120038</v>
      </c>
      <c r="C19" s="9"/>
    </row>
    <row r="20" spans="1:3">
      <c r="A20" s="8">
        <v>42788</v>
      </c>
      <c r="B20" s="5">
        <v>44418.7710530458</v>
      </c>
      <c r="C20" s="9"/>
    </row>
    <row r="21" spans="1:3">
      <c r="A21" s="8">
        <v>42789</v>
      </c>
      <c r="B21" s="5">
        <v>44419.7710530458</v>
      </c>
      <c r="C21" s="9"/>
    </row>
    <row r="22" spans="1:3">
      <c r="A22" s="8">
        <v>42790</v>
      </c>
      <c r="B22" s="5">
        <v>44420.7710530458</v>
      </c>
      <c r="C22" s="9"/>
    </row>
    <row r="23" spans="1:2">
      <c r="A23" s="8">
        <v>42791</v>
      </c>
      <c r="B23" s="5">
        <v>44420.7710530458</v>
      </c>
    </row>
    <row r="24" spans="1:1">
      <c r="A24" s="8">
        <v>42792</v>
      </c>
    </row>
    <row r="25" spans="1:2">
      <c r="A25" s="8">
        <v>42793</v>
      </c>
      <c r="B25" s="5">
        <v>44151.4295896311</v>
      </c>
    </row>
    <row r="26" spans="1:2">
      <c r="A26" s="8">
        <v>42794</v>
      </c>
      <c r="B26" s="5">
        <v>44152.3794014254</v>
      </c>
    </row>
    <row r="27" spans="1:2">
      <c r="A27" s="8">
        <v>42795</v>
      </c>
      <c r="B27" s="5">
        <v>44151.923943458</v>
      </c>
    </row>
    <row r="28" spans="1:2">
      <c r="A28" s="8">
        <v>42796</v>
      </c>
      <c r="B28" s="5">
        <v>44152.923943458</v>
      </c>
    </row>
    <row r="29" spans="1:1">
      <c r="A29" s="8">
        <v>42797</v>
      </c>
    </row>
    <row r="30" spans="1:1">
      <c r="A30" s="8">
        <v>42798</v>
      </c>
    </row>
    <row r="31" spans="1:2">
      <c r="A31" s="8">
        <v>42799</v>
      </c>
      <c r="B31" s="5">
        <v>44153.2639685521</v>
      </c>
    </row>
    <row r="32" spans="1:2">
      <c r="A32" s="8">
        <v>42800</v>
      </c>
      <c r="B32" s="5">
        <v>44154.2639685521</v>
      </c>
    </row>
    <row r="33" spans="1:2">
      <c r="A33" s="8">
        <v>42801</v>
      </c>
      <c r="B33" s="5">
        <v>44154.611521877</v>
      </c>
    </row>
    <row r="34" spans="1:2">
      <c r="A34" s="8">
        <v>42802</v>
      </c>
      <c r="B34" s="5">
        <v>44155.3103926424</v>
      </c>
    </row>
    <row r="35" spans="1:2">
      <c r="A35" s="8">
        <v>42803</v>
      </c>
      <c r="B35" s="5">
        <v>44144.3103926424</v>
      </c>
    </row>
    <row r="36" spans="1:2">
      <c r="A36" s="8">
        <v>42804</v>
      </c>
      <c r="B36" s="5">
        <v>44143.1522997942</v>
      </c>
    </row>
    <row r="37" spans="1:2">
      <c r="A37" s="8">
        <v>42805</v>
      </c>
      <c r="B37" s="5">
        <v>44162.3522997942</v>
      </c>
    </row>
    <row r="38" spans="1:2">
      <c r="A38" s="8">
        <v>42806</v>
      </c>
      <c r="B38" s="5">
        <v>44163.3522997942</v>
      </c>
    </row>
    <row r="39" spans="1:2">
      <c r="A39" s="8">
        <v>42807</v>
      </c>
      <c r="B39" s="5">
        <v>44163.0436423287</v>
      </c>
    </row>
    <row r="40" spans="1:2">
      <c r="A40" s="8">
        <v>42808</v>
      </c>
      <c r="B40" s="5">
        <v>44164.0436423287</v>
      </c>
    </row>
    <row r="41" spans="1:2">
      <c r="A41" s="8">
        <v>42809</v>
      </c>
      <c r="B41" s="5">
        <v>44164.0436423287</v>
      </c>
    </row>
    <row r="42" spans="1:2">
      <c r="A42" s="8">
        <v>42810</v>
      </c>
      <c r="B42" s="5">
        <v>44163.2331028055</v>
      </c>
    </row>
    <row r="43" spans="1:2">
      <c r="A43" s="8">
        <v>42811</v>
      </c>
      <c r="B43" s="5">
        <v>44163.2331028055</v>
      </c>
    </row>
    <row r="44" spans="1:2">
      <c r="A44" s="8">
        <v>42812</v>
      </c>
      <c r="B44" s="5">
        <v>44165.2331028055</v>
      </c>
    </row>
    <row r="45" spans="1:1">
      <c r="A45" s="8">
        <v>42813</v>
      </c>
    </row>
    <row r="46" spans="1:2">
      <c r="A46" s="8">
        <v>42814</v>
      </c>
      <c r="B46" s="5">
        <v>44167.2331028055</v>
      </c>
    </row>
    <row r="47" spans="1:2">
      <c r="A47" s="8">
        <v>42815</v>
      </c>
      <c r="B47" s="5">
        <v>44167.2331028055</v>
      </c>
    </row>
    <row r="48" spans="1:2">
      <c r="A48" s="8">
        <v>42816</v>
      </c>
      <c r="B48" s="5">
        <v>44165.3686109611</v>
      </c>
    </row>
    <row r="49" spans="1:2">
      <c r="A49" s="8">
        <v>42817</v>
      </c>
      <c r="B49" s="5">
        <v>44166.3686109611</v>
      </c>
    </row>
    <row r="50" spans="1:2">
      <c r="A50" s="8">
        <v>42818</v>
      </c>
      <c r="B50" s="5">
        <v>44167.3686109611</v>
      </c>
    </row>
    <row r="51" spans="1:2">
      <c r="A51" s="8">
        <v>42819</v>
      </c>
      <c r="B51" s="5">
        <v>44167.3686109611</v>
      </c>
    </row>
    <row r="52" spans="1:2">
      <c r="A52" s="8">
        <v>42820</v>
      </c>
      <c r="B52" s="5">
        <v>44168.3686109611</v>
      </c>
    </row>
    <row r="53" spans="1:2">
      <c r="A53" s="8">
        <v>42821</v>
      </c>
      <c r="B53" s="5">
        <v>44169.3686109611</v>
      </c>
    </row>
    <row r="54" spans="1:2">
      <c r="A54" s="8">
        <v>42822</v>
      </c>
      <c r="B54" s="5">
        <v>44170.3686109611</v>
      </c>
    </row>
    <row r="55" spans="1:2">
      <c r="A55" s="8">
        <v>42823</v>
      </c>
      <c r="B55" s="5">
        <v>44169.0561893802</v>
      </c>
    </row>
    <row r="56" spans="1:1">
      <c r="A56" s="8">
        <v>42824</v>
      </c>
    </row>
    <row r="57" spans="1:1">
      <c r="A57" s="8">
        <v>42825</v>
      </c>
    </row>
    <row r="58" spans="1:1">
      <c r="A58" s="8">
        <v>42826</v>
      </c>
    </row>
    <row r="59" spans="1:1">
      <c r="A59" s="8">
        <v>42827</v>
      </c>
    </row>
    <row r="60" spans="1:1">
      <c r="A60" s="8">
        <v>42828</v>
      </c>
    </row>
    <row r="61" spans="1:1">
      <c r="A61" s="8">
        <v>42829</v>
      </c>
    </row>
    <row r="62" spans="1:1">
      <c r="A62" s="8">
        <v>42830</v>
      </c>
    </row>
    <row r="63" spans="1:1">
      <c r="A63" s="8">
        <v>42831</v>
      </c>
    </row>
    <row r="64" spans="1:1">
      <c r="A64" s="8">
        <v>42832</v>
      </c>
    </row>
    <row r="65" spans="1:1">
      <c r="A65" s="8">
        <v>42833</v>
      </c>
    </row>
    <row r="66" spans="1:1">
      <c r="A66" s="8">
        <v>42834</v>
      </c>
    </row>
    <row r="67" spans="1:1">
      <c r="A67" s="8">
        <v>42835</v>
      </c>
    </row>
    <row r="68" spans="1:1">
      <c r="A68" s="8">
        <v>42836</v>
      </c>
    </row>
    <row r="69" spans="1:1">
      <c r="A69" s="8">
        <v>42837</v>
      </c>
    </row>
    <row r="70" spans="1:1">
      <c r="A70" s="8">
        <v>42838</v>
      </c>
    </row>
    <row r="71" spans="1:1">
      <c r="A71" s="8">
        <v>42839</v>
      </c>
    </row>
    <row r="72" spans="1:1">
      <c r="A72" s="8">
        <v>42840</v>
      </c>
    </row>
    <row r="73" spans="1:1">
      <c r="A73" s="8">
        <v>42841</v>
      </c>
    </row>
    <row r="74" spans="1:1">
      <c r="A74" s="8">
        <v>42842</v>
      </c>
    </row>
    <row r="75" spans="1:1">
      <c r="A75" s="8">
        <v>42843</v>
      </c>
    </row>
    <row r="76" spans="1:1">
      <c r="A76" s="8">
        <v>42844</v>
      </c>
    </row>
    <row r="77" spans="1:1">
      <c r="A77" s="8">
        <v>42845</v>
      </c>
    </row>
    <row r="78" spans="1:1">
      <c r="A78" s="8">
        <v>42846</v>
      </c>
    </row>
    <row r="79" spans="1:1">
      <c r="A79" s="8">
        <v>42847</v>
      </c>
    </row>
    <row r="80" spans="1:1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conditionalFormatting sqref="A1:A300">
    <cfRule type="expression" dxfId="0" priority="1">
      <formula>($A1&lt;$C$1)</formula>
    </cfRule>
    <cfRule type="expression" dxfId="5" priority="2">
      <formula>$A1=$C$1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2017-04-10T13:12:55Z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