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7870" windowHeight="9930" tabRatio="606" activeTab="1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66" i="23" l="1"/>
  <c r="E58" i="23"/>
  <c r="E57" i="23"/>
  <c r="E56" i="23"/>
  <c r="E55" i="23"/>
  <c r="E54" i="23"/>
  <c r="E53" i="23"/>
  <c r="E52" i="23"/>
  <c r="E51" i="23"/>
  <c r="E50" i="23"/>
  <c r="D48" i="23"/>
  <c r="E48" i="23" s="1"/>
  <c r="E46" i="23"/>
  <c r="E45" i="23"/>
  <c r="E42" i="23"/>
  <c r="E41" i="23"/>
  <c r="E40" i="23"/>
  <c r="E39" i="23"/>
  <c r="E38" i="23"/>
  <c r="E36" i="23"/>
  <c r="D35" i="23"/>
  <c r="E35" i="23" s="1"/>
  <c r="E34" i="23"/>
  <c r="E33" i="23"/>
  <c r="E32" i="23"/>
  <c r="E31" i="23"/>
  <c r="E30" i="23"/>
  <c r="E23" i="23"/>
  <c r="E22" i="23"/>
  <c r="E21" i="23"/>
  <c r="E20" i="23"/>
  <c r="E19" i="23"/>
  <c r="E18" i="23"/>
  <c r="E17" i="23"/>
  <c r="E16" i="23"/>
  <c r="E15" i="23"/>
  <c r="E14" i="23"/>
  <c r="E13" i="23"/>
  <c r="E11" i="23"/>
  <c r="E10" i="23"/>
  <c r="E9" i="23"/>
  <c r="E8" i="23"/>
  <c r="E7" i="23"/>
  <c r="E6" i="23"/>
  <c r="E5" i="23"/>
  <c r="E2" i="23"/>
  <c r="C392" i="30"/>
  <c r="B392" i="30"/>
  <c r="C391" i="30"/>
  <c r="B391" i="30"/>
  <c r="C390" i="30"/>
  <c r="B390" i="30"/>
  <c r="C389" i="30"/>
  <c r="B389" i="30"/>
  <c r="C388" i="30"/>
  <c r="B388" i="30"/>
  <c r="C387" i="30"/>
  <c r="B387" i="30"/>
  <c r="C386" i="30"/>
  <c r="B386" i="30"/>
  <c r="C385" i="30"/>
  <c r="B385" i="30"/>
  <c r="C384" i="30"/>
  <c r="B384" i="30"/>
  <c r="C383" i="30"/>
  <c r="B383" i="30"/>
  <c r="C382" i="30"/>
  <c r="B382" i="30"/>
  <c r="C381" i="30"/>
  <c r="B381" i="30"/>
  <c r="C380" i="30"/>
  <c r="B380" i="30"/>
  <c r="C379" i="30"/>
  <c r="B379" i="30"/>
  <c r="C378" i="30"/>
  <c r="B378" i="30"/>
  <c r="C377" i="30"/>
  <c r="B377" i="30"/>
  <c r="C376" i="30"/>
  <c r="B376" i="30"/>
  <c r="C375" i="30"/>
  <c r="B375" i="30"/>
  <c r="C374" i="30"/>
  <c r="B374" i="30"/>
  <c r="C373" i="30"/>
  <c r="B373" i="30"/>
  <c r="C372" i="30"/>
  <c r="B372" i="30"/>
  <c r="C371" i="30"/>
  <c r="B371" i="30"/>
  <c r="C370" i="30"/>
  <c r="B370" i="30"/>
  <c r="C369" i="30"/>
  <c r="B369" i="30"/>
  <c r="C368" i="30"/>
  <c r="B368" i="30"/>
  <c r="C367" i="30"/>
  <c r="B367" i="30"/>
  <c r="C366" i="30"/>
  <c r="B366" i="30"/>
  <c r="C365" i="30"/>
  <c r="B365" i="30"/>
  <c r="C364" i="30"/>
  <c r="B364" i="30"/>
  <c r="C363" i="30"/>
  <c r="B363" i="30"/>
  <c r="C362" i="30"/>
  <c r="B362" i="30"/>
  <c r="C361" i="30"/>
  <c r="B361" i="30"/>
  <c r="C360" i="30"/>
  <c r="B360" i="30"/>
  <c r="C359" i="30"/>
  <c r="B359" i="30"/>
  <c r="C358" i="30"/>
  <c r="B358" i="30"/>
  <c r="C357" i="30"/>
  <c r="B357" i="30"/>
  <c r="C356" i="30"/>
  <c r="B356" i="30"/>
  <c r="C355" i="30"/>
  <c r="B355" i="30"/>
  <c r="C354" i="30"/>
  <c r="B354" i="30"/>
  <c r="C353" i="30"/>
  <c r="B353" i="30"/>
  <c r="C352" i="30"/>
  <c r="B352" i="30"/>
  <c r="C351" i="30"/>
  <c r="B351" i="30"/>
  <c r="C350" i="30"/>
  <c r="B350" i="30"/>
  <c r="C349" i="30"/>
  <c r="B349" i="30"/>
  <c r="C348" i="30"/>
  <c r="B348" i="30"/>
  <c r="C347" i="30"/>
  <c r="B347" i="30"/>
  <c r="C346" i="30"/>
  <c r="B346" i="30"/>
  <c r="C345" i="30"/>
  <c r="B345" i="30"/>
  <c r="C344" i="30"/>
  <c r="B344" i="30"/>
  <c r="C343" i="30"/>
  <c r="B343" i="30"/>
  <c r="C342" i="30"/>
  <c r="B342" i="30"/>
  <c r="C341" i="30"/>
  <c r="B341" i="30"/>
  <c r="C340" i="30"/>
  <c r="B340" i="30"/>
  <c r="C339" i="30"/>
  <c r="B339" i="30"/>
  <c r="C338" i="30"/>
  <c r="B338" i="30"/>
  <c r="C337" i="30"/>
  <c r="B337" i="30"/>
  <c r="C336" i="30"/>
  <c r="B336" i="30"/>
  <c r="C335" i="30"/>
  <c r="B335" i="30"/>
  <c r="C334" i="30"/>
  <c r="B334" i="30"/>
  <c r="C333" i="30"/>
  <c r="B333" i="30"/>
  <c r="C332" i="30"/>
  <c r="B332" i="30"/>
  <c r="C331" i="30"/>
  <c r="B331" i="30"/>
  <c r="C330" i="30"/>
  <c r="B330" i="30"/>
  <c r="C329" i="30"/>
  <c r="B329" i="30"/>
  <c r="C328" i="30"/>
  <c r="B328" i="30"/>
  <c r="C327" i="30"/>
  <c r="B327" i="30"/>
  <c r="C326" i="30"/>
  <c r="B326" i="30"/>
  <c r="C325" i="30"/>
  <c r="B325" i="30"/>
  <c r="C324" i="30"/>
  <c r="B324" i="30"/>
  <c r="C323" i="30"/>
  <c r="B323" i="30"/>
  <c r="C322" i="30"/>
  <c r="B322" i="30"/>
  <c r="C321" i="30"/>
  <c r="B321" i="30"/>
  <c r="C320" i="30"/>
  <c r="B320" i="30"/>
  <c r="C319" i="30"/>
  <c r="B319" i="30"/>
  <c r="C318" i="30"/>
  <c r="B318" i="30"/>
  <c r="C317" i="30"/>
  <c r="B317" i="30"/>
  <c r="C316" i="30"/>
  <c r="B316" i="30"/>
  <c r="C315" i="30"/>
  <c r="B315" i="30"/>
  <c r="C314" i="30"/>
  <c r="B314" i="30"/>
  <c r="C313" i="30"/>
  <c r="B313" i="30"/>
  <c r="C312" i="30"/>
  <c r="B312" i="30"/>
  <c r="C311" i="30"/>
  <c r="B311" i="30"/>
  <c r="C310" i="30"/>
  <c r="B310" i="30"/>
  <c r="C309" i="30"/>
  <c r="B309" i="30"/>
  <c r="C308" i="30"/>
  <c r="B308" i="30"/>
  <c r="C307" i="30"/>
  <c r="B307" i="30"/>
  <c r="C306" i="30"/>
  <c r="B306" i="30"/>
  <c r="C305" i="30"/>
  <c r="B305" i="30"/>
  <c r="C304" i="30"/>
  <c r="B304" i="30"/>
  <c r="C303" i="30"/>
  <c r="B303" i="30"/>
  <c r="C302" i="30"/>
  <c r="B302" i="30"/>
  <c r="C301" i="30"/>
  <c r="B301" i="30"/>
  <c r="C300" i="30"/>
  <c r="B300" i="30"/>
  <c r="C299" i="30"/>
  <c r="B299" i="30"/>
  <c r="C298" i="30"/>
  <c r="B298" i="30"/>
  <c r="C297" i="30"/>
  <c r="B297" i="30"/>
  <c r="C296" i="30"/>
  <c r="B296" i="30"/>
  <c r="C295" i="30"/>
  <c r="B295" i="30"/>
  <c r="C294" i="30"/>
  <c r="B294" i="30"/>
  <c r="C293" i="30"/>
  <c r="B293" i="30"/>
  <c r="C292" i="30"/>
  <c r="B292" i="30"/>
  <c r="C291" i="30"/>
  <c r="B291" i="30"/>
  <c r="C290" i="30"/>
  <c r="B290" i="30"/>
  <c r="C289" i="30"/>
  <c r="B289" i="30"/>
  <c r="C288" i="30"/>
  <c r="B288" i="30"/>
  <c r="C287" i="30"/>
  <c r="B287" i="30"/>
  <c r="C286" i="30"/>
  <c r="B286" i="30"/>
  <c r="C285" i="30"/>
  <c r="B285" i="30"/>
  <c r="C284" i="30"/>
  <c r="B284" i="30"/>
  <c r="C283" i="30"/>
  <c r="B283" i="30"/>
  <c r="C282" i="30"/>
  <c r="B282" i="30"/>
  <c r="C281" i="30"/>
  <c r="B281" i="30"/>
  <c r="C280" i="30"/>
  <c r="B280" i="30"/>
  <c r="C279" i="30"/>
  <c r="B279" i="30"/>
  <c r="C278" i="30"/>
  <c r="B278" i="30"/>
  <c r="C277" i="30"/>
  <c r="B277" i="30"/>
  <c r="C276" i="30"/>
  <c r="B276" i="30"/>
  <c r="C275" i="30"/>
  <c r="B275" i="30"/>
  <c r="C274" i="30"/>
  <c r="B274" i="30"/>
  <c r="C273" i="30"/>
  <c r="B273" i="30"/>
  <c r="C272" i="30"/>
  <c r="B272" i="30"/>
  <c r="C271" i="30"/>
  <c r="B271" i="30"/>
  <c r="C270" i="30"/>
  <c r="B270" i="30"/>
  <c r="C269" i="30"/>
  <c r="B269" i="30"/>
  <c r="C268" i="30"/>
  <c r="B268" i="30"/>
  <c r="C267" i="30"/>
  <c r="B267" i="30"/>
  <c r="C266" i="30"/>
  <c r="B266" i="30"/>
  <c r="C265" i="30"/>
  <c r="B265" i="30"/>
  <c r="C264" i="30"/>
  <c r="B264" i="30"/>
  <c r="C263" i="30"/>
  <c r="B263" i="30"/>
  <c r="C262" i="30"/>
  <c r="B262" i="30"/>
  <c r="C261" i="30"/>
  <c r="B261" i="30"/>
  <c r="C260" i="30"/>
  <c r="B260" i="30"/>
  <c r="C259" i="30"/>
  <c r="B259" i="30"/>
  <c r="C258" i="30"/>
  <c r="B258" i="30"/>
  <c r="C257" i="30"/>
  <c r="B257" i="30"/>
  <c r="C256" i="30"/>
  <c r="B256" i="30"/>
  <c r="C255" i="30"/>
  <c r="B255" i="30"/>
  <c r="C254" i="30"/>
  <c r="B254" i="30"/>
  <c r="C253" i="30"/>
  <c r="B253" i="30"/>
  <c r="C252" i="30"/>
  <c r="B252" i="30"/>
  <c r="C251" i="30"/>
  <c r="B251" i="30"/>
  <c r="C250" i="30"/>
  <c r="B250" i="30"/>
  <c r="C249" i="30"/>
  <c r="B249" i="30"/>
  <c r="C248" i="30"/>
  <c r="B248" i="30"/>
  <c r="C247" i="30"/>
  <c r="B247" i="30"/>
  <c r="C246" i="30"/>
  <c r="B246" i="30"/>
  <c r="C245" i="30"/>
  <c r="B245" i="30"/>
  <c r="C244" i="30"/>
  <c r="B244" i="30"/>
  <c r="C243" i="30"/>
  <c r="B243" i="30"/>
  <c r="C242" i="30"/>
  <c r="B242" i="30"/>
  <c r="C241" i="30"/>
  <c r="B241" i="30"/>
  <c r="C240" i="30"/>
  <c r="B240" i="30"/>
  <c r="C239" i="30"/>
  <c r="B239" i="30"/>
  <c r="C238" i="30"/>
  <c r="B238" i="30"/>
  <c r="C237" i="30"/>
  <c r="B237" i="30"/>
  <c r="C236" i="30"/>
  <c r="B236" i="30"/>
  <c r="C235" i="30"/>
  <c r="B235" i="30"/>
  <c r="C234" i="30"/>
  <c r="B234" i="30"/>
  <c r="C233" i="30"/>
  <c r="B233" i="30"/>
  <c r="C232" i="30"/>
  <c r="B232" i="30"/>
  <c r="C231" i="30"/>
  <c r="B231" i="30"/>
  <c r="C230" i="30"/>
  <c r="B230" i="30"/>
  <c r="C229" i="30"/>
  <c r="B229" i="30"/>
  <c r="C228" i="30"/>
  <c r="B228" i="30"/>
  <c r="C227" i="30"/>
  <c r="B227" i="30"/>
  <c r="C226" i="30"/>
  <c r="B226" i="30"/>
  <c r="C225" i="30"/>
  <c r="B225" i="30"/>
  <c r="C224" i="30"/>
  <c r="B224" i="30"/>
  <c r="C223" i="30"/>
  <c r="B223" i="30"/>
  <c r="C222" i="30"/>
  <c r="B222" i="30"/>
  <c r="C221" i="30"/>
  <c r="B221" i="30"/>
  <c r="C220" i="30"/>
  <c r="B220" i="30"/>
  <c r="C219" i="30"/>
  <c r="B219" i="30"/>
  <c r="C218" i="30"/>
  <c r="B218" i="30"/>
  <c r="C217" i="30"/>
  <c r="B217" i="30"/>
  <c r="C216" i="30"/>
  <c r="B216" i="30"/>
  <c r="C215" i="30"/>
  <c r="B215" i="30"/>
  <c r="C214" i="30"/>
  <c r="B214" i="30"/>
  <c r="C213" i="30"/>
  <c r="B213" i="30"/>
  <c r="C212" i="30"/>
  <c r="B212" i="30"/>
  <c r="C211" i="30"/>
  <c r="B211" i="30"/>
  <c r="C210" i="30"/>
  <c r="B210" i="30"/>
  <c r="C209" i="30"/>
  <c r="B209" i="30"/>
  <c r="C208" i="30"/>
  <c r="B208" i="30"/>
  <c r="C207" i="30"/>
  <c r="B207" i="30"/>
  <c r="C206" i="30"/>
  <c r="B206" i="30"/>
  <c r="C205" i="30"/>
  <c r="B205" i="30"/>
  <c r="C204" i="30"/>
  <c r="B204" i="30"/>
  <c r="C203" i="30"/>
  <c r="B203" i="30"/>
  <c r="C202" i="30"/>
  <c r="B202" i="30"/>
  <c r="C201" i="30"/>
  <c r="B201" i="30"/>
  <c r="C200" i="30"/>
  <c r="B200" i="30"/>
  <c r="C199" i="30"/>
  <c r="B199" i="30"/>
  <c r="C198" i="30"/>
  <c r="B198" i="30"/>
  <c r="C197" i="30"/>
  <c r="B197" i="30"/>
  <c r="C196" i="30"/>
  <c r="B196" i="30"/>
  <c r="C195" i="30"/>
  <c r="B195" i="30"/>
  <c r="C194" i="30"/>
  <c r="B194" i="30"/>
  <c r="C193" i="30"/>
  <c r="B193" i="30"/>
  <c r="C192" i="30"/>
  <c r="B192" i="30"/>
  <c r="C191" i="30"/>
  <c r="B191" i="30"/>
  <c r="C190" i="30"/>
  <c r="B190" i="30"/>
  <c r="C189" i="30"/>
  <c r="B189" i="30"/>
  <c r="C188" i="30"/>
  <c r="B188" i="30"/>
  <c r="C187" i="30"/>
  <c r="B187" i="30"/>
  <c r="C186" i="30"/>
  <c r="B186" i="30"/>
  <c r="C185" i="30"/>
  <c r="B185" i="30"/>
  <c r="C184" i="30"/>
  <c r="B184" i="30"/>
  <c r="C183" i="30"/>
  <c r="B183" i="30"/>
  <c r="C182" i="30"/>
  <c r="B182" i="30"/>
  <c r="C181" i="30"/>
  <c r="B181" i="30"/>
  <c r="C180" i="30"/>
  <c r="B180" i="30"/>
  <c r="C179" i="30"/>
  <c r="B179" i="30"/>
  <c r="C178" i="30"/>
  <c r="B178" i="30"/>
  <c r="C177" i="30"/>
  <c r="B177" i="30"/>
  <c r="C176" i="30"/>
  <c r="B176" i="30"/>
  <c r="C175" i="30"/>
  <c r="B175" i="30"/>
  <c r="C174" i="30"/>
  <c r="B174" i="30"/>
  <c r="C173" i="30"/>
  <c r="B173" i="30"/>
  <c r="C172" i="30"/>
  <c r="B172" i="30"/>
  <c r="C171" i="30"/>
  <c r="B171" i="30"/>
  <c r="C170" i="30"/>
  <c r="B170" i="30"/>
  <c r="C169" i="30"/>
  <c r="B169" i="30"/>
  <c r="C168" i="30"/>
  <c r="B168" i="30"/>
  <c r="C167" i="30"/>
  <c r="B167" i="30"/>
  <c r="C166" i="30"/>
  <c r="B166" i="30"/>
  <c r="C165" i="30"/>
  <c r="B165" i="30"/>
  <c r="C164" i="30"/>
  <c r="B164" i="30"/>
  <c r="C163" i="30"/>
  <c r="B163" i="30"/>
  <c r="C162" i="30"/>
  <c r="B162" i="30"/>
  <c r="C161" i="30"/>
  <c r="B161" i="30"/>
  <c r="C160" i="30"/>
  <c r="B160" i="30"/>
  <c r="C159" i="30"/>
  <c r="B159" i="30"/>
  <c r="C158" i="30"/>
  <c r="B158" i="30"/>
  <c r="C157" i="30"/>
  <c r="B157" i="30"/>
  <c r="C156" i="30"/>
  <c r="B156" i="30"/>
  <c r="C155" i="30"/>
  <c r="B155" i="30"/>
  <c r="C154" i="30"/>
  <c r="B154" i="30"/>
  <c r="C153" i="30"/>
  <c r="B153" i="30"/>
  <c r="C152" i="30"/>
  <c r="B152" i="30"/>
  <c r="C151" i="30"/>
  <c r="B151" i="30"/>
  <c r="C150" i="30"/>
  <c r="B150" i="30"/>
  <c r="C149" i="30"/>
  <c r="B149" i="30"/>
  <c r="C148" i="30"/>
  <c r="B148" i="30"/>
  <c r="C147" i="30"/>
  <c r="B147" i="30"/>
  <c r="C146" i="30"/>
  <c r="B146" i="30"/>
  <c r="C145" i="30"/>
  <c r="B145" i="30"/>
  <c r="C144" i="30"/>
  <c r="B144" i="30"/>
  <c r="C143" i="30"/>
  <c r="B143" i="30"/>
  <c r="C142" i="30"/>
  <c r="B142" i="30"/>
  <c r="C141" i="30"/>
  <c r="B141" i="30"/>
  <c r="C140" i="30"/>
  <c r="B140" i="30"/>
  <c r="C139" i="30"/>
  <c r="B139" i="30"/>
  <c r="C138" i="30"/>
  <c r="B138" i="30"/>
  <c r="C137" i="30"/>
  <c r="B137" i="30"/>
  <c r="C136" i="30"/>
  <c r="B136" i="30"/>
  <c r="C135" i="30"/>
  <c r="B135" i="30"/>
  <c r="C134" i="30"/>
  <c r="B134" i="30"/>
  <c r="C133" i="30"/>
  <c r="B133" i="30"/>
  <c r="C132" i="30"/>
  <c r="B132" i="30"/>
  <c r="C131" i="30"/>
  <c r="B131" i="30"/>
  <c r="C130" i="30"/>
  <c r="B130" i="30"/>
  <c r="C129" i="30"/>
  <c r="B129" i="30"/>
  <c r="C128" i="30"/>
  <c r="B128" i="30"/>
  <c r="C127" i="30"/>
  <c r="B127" i="30"/>
  <c r="C126" i="30"/>
  <c r="B126" i="30"/>
  <c r="C125" i="30"/>
  <c r="B125" i="30"/>
  <c r="C124" i="30"/>
  <c r="B124" i="30"/>
  <c r="C123" i="30"/>
  <c r="B123" i="30"/>
  <c r="C122" i="30"/>
  <c r="B122" i="30"/>
  <c r="C121" i="30"/>
  <c r="B121" i="30"/>
  <c r="C120" i="30"/>
  <c r="B120" i="30"/>
  <c r="C119" i="30"/>
  <c r="B119" i="30"/>
  <c r="C118" i="30"/>
  <c r="B118" i="30"/>
  <c r="C117" i="30"/>
  <c r="B117" i="30"/>
  <c r="C116" i="30"/>
  <c r="B116" i="30"/>
  <c r="C115" i="30"/>
  <c r="B115" i="30"/>
  <c r="C114" i="30"/>
  <c r="B114" i="30"/>
  <c r="C113" i="30"/>
  <c r="B113" i="30"/>
  <c r="C112" i="30"/>
  <c r="B112" i="30"/>
  <c r="C111" i="30"/>
  <c r="B111" i="30"/>
  <c r="C110" i="30"/>
  <c r="B110" i="30"/>
  <c r="C109" i="30"/>
  <c r="B109" i="30"/>
  <c r="C108" i="30"/>
  <c r="B108" i="30"/>
  <c r="C107" i="30"/>
  <c r="B107" i="30"/>
  <c r="C106" i="30"/>
  <c r="B106" i="30"/>
  <c r="C105" i="30"/>
  <c r="B105" i="30"/>
  <c r="C104" i="30"/>
  <c r="B104" i="30"/>
  <c r="C103" i="30"/>
  <c r="B103" i="30"/>
  <c r="C102" i="30"/>
  <c r="B102" i="30"/>
  <c r="C101" i="30"/>
  <c r="B101" i="30"/>
  <c r="C100" i="30"/>
  <c r="B100" i="30"/>
  <c r="C99" i="30"/>
  <c r="B99" i="30"/>
  <c r="C98" i="30"/>
  <c r="B98" i="30"/>
  <c r="C97" i="30"/>
  <c r="B97" i="30"/>
  <c r="C96" i="30"/>
  <c r="B96" i="30"/>
  <c r="C95" i="30"/>
  <c r="B95" i="30"/>
  <c r="C94" i="30"/>
  <c r="B94" i="30"/>
  <c r="C93" i="30"/>
  <c r="B93" i="30"/>
  <c r="C92" i="30"/>
  <c r="B92" i="30"/>
  <c r="C91" i="30"/>
  <c r="B91" i="30"/>
  <c r="C90" i="30"/>
  <c r="B90" i="30"/>
  <c r="C89" i="30"/>
  <c r="B89" i="30"/>
  <c r="C88" i="30"/>
  <c r="B88" i="30"/>
  <c r="C87" i="30"/>
  <c r="B87" i="30"/>
  <c r="C86" i="30"/>
  <c r="B86" i="30"/>
  <c r="C85" i="30"/>
  <c r="B85" i="30"/>
  <c r="C84" i="30"/>
  <c r="B84" i="30"/>
  <c r="C83" i="30"/>
  <c r="B83" i="30"/>
  <c r="C82" i="30"/>
  <c r="B82" i="30"/>
  <c r="C81" i="30"/>
  <c r="B81" i="30"/>
  <c r="C80" i="30"/>
  <c r="B80" i="30"/>
  <c r="C79" i="30"/>
  <c r="B79" i="30"/>
  <c r="C78" i="30"/>
  <c r="B78" i="30"/>
  <c r="C77" i="30"/>
  <c r="B77" i="30"/>
  <c r="C76" i="30"/>
  <c r="B76" i="30"/>
  <c r="C75" i="30"/>
  <c r="B75" i="30"/>
  <c r="C74" i="30"/>
  <c r="B74" i="30"/>
  <c r="C73" i="30"/>
  <c r="B73" i="30"/>
  <c r="C72" i="30"/>
  <c r="B72" i="30"/>
  <c r="C71" i="30"/>
  <c r="B71" i="30"/>
  <c r="C70" i="30"/>
  <c r="B70" i="30"/>
  <c r="C69" i="30"/>
  <c r="B69" i="30"/>
  <c r="C68" i="30"/>
  <c r="B68" i="30"/>
  <c r="C67" i="30"/>
  <c r="B67" i="30"/>
  <c r="C66" i="30"/>
  <c r="B66" i="30"/>
  <c r="C65" i="30"/>
  <c r="B65" i="30"/>
  <c r="C64" i="30"/>
  <c r="B64" i="30"/>
  <c r="C63" i="30"/>
  <c r="B63" i="30"/>
  <c r="C62" i="30"/>
  <c r="B62" i="30"/>
  <c r="C61" i="30"/>
  <c r="B61" i="30"/>
  <c r="C60" i="30"/>
  <c r="B60" i="30"/>
  <c r="C59" i="30"/>
  <c r="B59" i="30"/>
  <c r="C58" i="30"/>
  <c r="B58" i="30"/>
  <c r="C57" i="30"/>
  <c r="B57" i="30"/>
  <c r="C56" i="30"/>
  <c r="B56" i="30"/>
  <c r="C55" i="30"/>
  <c r="B55" i="30"/>
  <c r="C54" i="30"/>
  <c r="B54" i="30"/>
  <c r="C53" i="30"/>
  <c r="B53" i="30"/>
  <c r="C52" i="30"/>
  <c r="B52" i="30"/>
  <c r="C51" i="30"/>
  <c r="B51" i="30"/>
  <c r="C50" i="30"/>
  <c r="B50" i="30"/>
  <c r="C49" i="30"/>
  <c r="B49" i="30"/>
  <c r="C48" i="30"/>
  <c r="B48" i="30"/>
  <c r="C47" i="30"/>
  <c r="B47" i="30"/>
  <c r="C46" i="30"/>
  <c r="B46" i="30"/>
  <c r="C45" i="30"/>
  <c r="B45" i="30"/>
  <c r="C44" i="30"/>
  <c r="B44" i="30"/>
  <c r="C43" i="30"/>
  <c r="B43" i="30"/>
  <c r="C42" i="30"/>
  <c r="B42" i="30"/>
  <c r="C41" i="30"/>
  <c r="B41" i="30"/>
  <c r="C40" i="30"/>
  <c r="B40" i="30"/>
  <c r="C39" i="30"/>
  <c r="B39" i="30"/>
  <c r="C38" i="30"/>
  <c r="B38" i="30"/>
  <c r="C37" i="30"/>
  <c r="B37" i="30"/>
  <c r="C36" i="30"/>
  <c r="B36" i="30"/>
  <c r="C35" i="30"/>
  <c r="B35" i="30"/>
  <c r="C34" i="30"/>
  <c r="B34" i="30"/>
  <c r="C33" i="30"/>
  <c r="B33" i="30"/>
  <c r="C32" i="30"/>
  <c r="B32" i="30"/>
  <c r="C31" i="30"/>
  <c r="B31" i="30"/>
  <c r="C30" i="30"/>
  <c r="B30" i="30"/>
  <c r="C29" i="30"/>
  <c r="B29" i="30"/>
  <c r="C28" i="30"/>
  <c r="B28" i="30"/>
  <c r="C27" i="30"/>
  <c r="B27" i="30"/>
  <c r="C26" i="30"/>
  <c r="B26" i="30"/>
  <c r="C25" i="30"/>
  <c r="B25" i="30"/>
  <c r="C24" i="30"/>
  <c r="B24" i="30"/>
  <c r="C23" i="30"/>
  <c r="B23" i="30"/>
  <c r="C22" i="30"/>
  <c r="B22" i="30"/>
  <c r="C21" i="30"/>
  <c r="B21" i="30"/>
  <c r="C20" i="30"/>
  <c r="B20" i="30"/>
  <c r="C19" i="30"/>
  <c r="B19" i="30"/>
  <c r="C18" i="30"/>
  <c r="B18" i="30"/>
  <c r="C17" i="30"/>
  <c r="B17" i="30"/>
  <c r="C16" i="30"/>
  <c r="B16" i="30"/>
  <c r="C15" i="30"/>
  <c r="B15" i="30"/>
  <c r="C14" i="30"/>
  <c r="B14" i="30"/>
  <c r="C13" i="30"/>
  <c r="B13" i="30"/>
  <c r="C12" i="30"/>
  <c r="B12" i="30"/>
  <c r="C11" i="30"/>
  <c r="B11" i="30"/>
  <c r="C10" i="30"/>
  <c r="B10" i="30"/>
  <c r="C9" i="30"/>
  <c r="B9" i="30"/>
  <c r="C8" i="30"/>
  <c r="B8" i="30"/>
  <c r="C7" i="30"/>
  <c r="B7" i="30"/>
  <c r="C6" i="30"/>
  <c r="B6" i="30"/>
  <c r="C5" i="30"/>
  <c r="B5" i="30"/>
  <c r="C4" i="30"/>
  <c r="B4" i="30"/>
  <c r="H1" i="30"/>
  <c r="E41" i="11"/>
  <c r="E34" i="11"/>
  <c r="E25" i="11"/>
  <c r="E22" i="11"/>
  <c r="E21" i="11"/>
  <c r="D21" i="11"/>
  <c r="E20" i="11"/>
  <c r="E19" i="11"/>
  <c r="E18" i="11"/>
  <c r="E17" i="11"/>
  <c r="E16" i="11"/>
  <c r="E15" i="11"/>
  <c r="E14" i="11"/>
  <c r="E13" i="11"/>
  <c r="E11" i="11"/>
  <c r="D10" i="11"/>
  <c r="C10" i="11"/>
  <c r="E10" i="11" s="1"/>
  <c r="E9" i="11"/>
  <c r="E8" i="11"/>
  <c r="E7" i="11"/>
  <c r="E6" i="11"/>
  <c r="E5" i="11"/>
  <c r="E4" i="11"/>
  <c r="E2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2" i="11" s="1"/>
  <c r="E12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D1" i="30" l="1"/>
  <c r="I1" i="11" s="1"/>
  <c r="G1" i="11"/>
  <c r="F1" i="30"/>
</calcChain>
</file>

<file path=xl/sharedStrings.xml><?xml version="1.0" encoding="utf-8"?>
<sst xmlns="http://schemas.openxmlformats.org/spreadsheetml/2006/main" count="250" uniqueCount="214">
  <si>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</si>
  <si>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</si>
  <si>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</si>
  <si>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</si>
  <si>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</si>
  <si>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</si>
  <si>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</si>
  <si>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</si>
  <si>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</si>
  <si>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</si>
  <si>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</si>
  <si>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</si>
  <si>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</si>
  <si>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</si>
  <si>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</si>
  <si>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</si>
  <si>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</si>
  <si>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</si>
  <si>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</si>
  <si>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</si>
  <si>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</si>
  <si>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</si>
  <si>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</si>
  <si>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</si>
  <si>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</si>
  <si>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</si>
  <si>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</si>
  <si>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</si>
  <si>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</si>
  <si>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</si>
  <si>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</si>
  <si>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</si>
  <si>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</si>
  <si>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</si>
  <si>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</si>
  <si>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总尚需时间：</t>
  </si>
  <si>
    <t>指标：</t>
  </si>
  <si>
    <t>操作系统</t>
  </si>
  <si>
    <t>MOOC</t>
  </si>
  <si>
    <t>初等最优化- 理论部分</t>
  </si>
  <si>
    <t>初等最优化- 代码实现</t>
  </si>
  <si>
    <t xml:space="preserve"> 初等最优化 -敏感度分析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</si>
  <si>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</si>
  <si>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</si>
  <si>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</si>
  <si>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</si>
  <si>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>傅里叶变换</t>
  </si>
  <si>
    <t>精算师数学</t>
  </si>
  <si>
    <t xml:space="preserve">         代数</t>
  </si>
  <si>
    <t>习题集，课本</t>
  </si>
  <si>
    <t xml:space="preserve">         几何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</si>
  <si>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1</t>
    </r>
  </si>
  <si>
    <t xml:space="preserve">         复分析</t>
  </si>
  <si>
    <r>
      <rPr>
        <sz val="11"/>
        <color theme="1"/>
        <rFont val="宋体"/>
        <family val="3"/>
        <charset val="134"/>
      </rPr>
      <t>教材*</t>
    </r>
    <r>
      <rPr>
        <sz val="11"/>
        <color theme="1"/>
        <rFont val="宋体"/>
        <family val="3"/>
        <charset val="134"/>
      </rPr>
      <t>2，工科积分变换等</t>
    </r>
  </si>
  <si>
    <t xml:space="preserve">         常微分方程</t>
  </si>
  <si>
    <t>教材*1</t>
  </si>
  <si>
    <t xml:space="preserve">         数理方程</t>
  </si>
  <si>
    <t>教材*3</t>
  </si>
  <si>
    <t xml:space="preserve">         偏微分方程</t>
  </si>
  <si>
    <t>打印版教材*1</t>
  </si>
  <si>
    <t xml:space="preserve">         时间序列</t>
  </si>
  <si>
    <t xml:space="preserve">         随机过程</t>
  </si>
  <si>
    <t>统计预测</t>
  </si>
  <si>
    <t>神经网络两本书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</si>
  <si>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时间序列</t>
    </r>
  </si>
  <si>
    <t>sklearn官方文档</t>
  </si>
  <si>
    <t>时间序列（2本书）</t>
  </si>
  <si>
    <t>statmodle官方文档</t>
  </si>
  <si>
    <t>仿真与蒙特卡洛方法：金融MCMC（暂停，书太晦涩）</t>
  </si>
  <si>
    <t>CDA考试（12月底！）</t>
  </si>
  <si>
    <t>Python 爬虫教学视频</t>
  </si>
  <si>
    <t>项目管理</t>
  </si>
  <si>
    <t>小象学院视频</t>
  </si>
  <si>
    <t>蒙特卡洛专题</t>
  </si>
  <si>
    <t>spark</t>
  </si>
  <si>
    <t>TensorFlow</t>
  </si>
  <si>
    <t>SOM</t>
  </si>
  <si>
    <t>李航《统计学习方法》（剩余部分）</t>
  </si>
  <si>
    <t>第六章之后还有部分未完成</t>
  </si>
  <si>
    <t>指标日</t>
  </si>
  <si>
    <t>剩余工期：</t>
  </si>
  <si>
    <t>现在时间：</t>
  </si>
  <si>
    <t>周</t>
  </si>
  <si>
    <t>星期</t>
  </si>
  <si>
    <t>任务</t>
  </si>
  <si>
    <t>实际</t>
  </si>
  <si>
    <t>《数量金融导论》</t>
  </si>
  <si>
    <t>《机器学习：算法原理与编程实践》</t>
  </si>
  <si>
    <t>《妙趣横生的算法》：完成</t>
  </si>
  <si>
    <t>算法学习：全部完成</t>
  </si>
  <si>
    <t>CDA报名：完成</t>
  </si>
  <si>
    <t>Matplotlib：学完</t>
  </si>
  <si>
    <t>放假在家看《三体》</t>
  </si>
  <si>
    <t>上午去单位写加薪邮件</t>
  </si>
  <si>
    <t>下午去西单图书大厦</t>
  </si>
  <si>
    <t>开始第一天</t>
  </si>
  <si>
    <t>杜拉拉2看完</t>
  </si>
  <si>
    <t>杜拉拉3看完
整理了blog等</t>
  </si>
  <si>
    <t>白天演讲比赛，晚上7点就睡了</t>
  </si>
  <si>
    <t>CDA重听</t>
  </si>
  <si>
    <t>完成：KNN</t>
  </si>
  <si>
    <t>下午去首图，晚上才回</t>
  </si>
  <si>
    <t>《统计学习方法》还剩最后一章！</t>
  </si>
  <si>
    <t>CDA 2级：视频复习完毕</t>
  </si>
  <si>
    <t>使用Python进行数据分析：看完</t>
  </si>
  <si>
    <t>剩余这段时间，做时间序列性价比不高转做智能算法</t>
  </si>
  <si>
    <t>CDA考试</t>
  </si>
  <si>
    <t>CDA考试已经通过</t>
  </si>
  <si>
    <t>去腾讯云抢域名：guofei.me</t>
  </si>
  <si>
    <t>Key</t>
  </si>
  <si>
    <t>Adjust</t>
  </si>
  <si>
    <t>完成的项目</t>
  </si>
  <si>
    <t xml:space="preserve">         决策树</t>
  </si>
  <si>
    <t>计算机组成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</si>
  <si>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017-05-31</t>
    </r>
  </si>
  <si>
    <t>决策树</t>
  </si>
  <si>
    <t>基础算法Python</t>
  </si>
  <si>
    <t>Python算法</t>
  </si>
  <si>
    <r>
      <rPr>
        <sz val="11"/>
        <color theme="1"/>
        <rFont val="宋体"/>
        <family val="3"/>
        <charset val="134"/>
      </rPr>
      <t>完成于2</t>
    </r>
    <r>
      <rPr>
        <sz val="11"/>
        <color theme="1"/>
        <rFont val="宋体"/>
        <family val="3"/>
        <charset val="134"/>
      </rPr>
      <t>017/09</t>
    </r>
  </si>
  <si>
    <t>Matplotlib</t>
  </si>
  <si>
    <t>KNN</t>
  </si>
  <si>
    <t>pickle</t>
  </si>
  <si>
    <t>感知机</t>
  </si>
  <si>
    <r>
      <rPr>
        <sz val="11"/>
        <color theme="1"/>
        <rFont val="宋体"/>
        <family val="3"/>
        <charset val="134"/>
      </rPr>
      <t>logistics</t>
    </r>
    <r>
      <rPr>
        <sz val="11"/>
        <color theme="1"/>
        <rFont val="宋体"/>
        <family val="3"/>
        <charset val="134"/>
      </rPr>
      <t xml:space="preserve"> regression</t>
    </r>
  </si>
  <si>
    <t>《Python科学计算》</t>
  </si>
  <si>
    <t>朴素贝叶斯</t>
  </si>
  <si>
    <r>
      <rPr>
        <sz val="11"/>
        <color theme="1"/>
        <rFont val="宋体"/>
        <family val="3"/>
        <charset val="134"/>
      </rPr>
      <t>《Python</t>
    </r>
    <r>
      <rPr>
        <sz val="11"/>
        <color theme="1"/>
        <rFont val="宋体"/>
        <family val="3"/>
        <charset val="134"/>
      </rPr>
      <t>数据分析》</t>
    </r>
  </si>
  <si>
    <t>回归分析</t>
  </si>
  <si>
    <t xml:space="preserve">         广义回归</t>
  </si>
  <si>
    <t xml:space="preserve">            遗传算法</t>
  </si>
  <si>
    <t xml:space="preserve">            粒子群</t>
  </si>
  <si>
    <t>机器学习（算法原理与编程实践）</t>
  </si>
  <si>
    <t xml:space="preserve">         分析</t>
  </si>
  <si>
    <t>205页习题集（完成！）</t>
  </si>
  <si>
    <t>暂停的项目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</si>
  <si>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</si>
  <si>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</si>
  <si>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</si>
  <si>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</si>
  <si>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</si>
  <si>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</si>
  <si>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</si>
  <si>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</si>
  <si>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</si>
  <si>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</si>
  <si>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</si>
  <si>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</si>
  <si>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</si>
  <si>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</si>
  <si>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逻辑写作</t>
  </si>
  <si>
    <t xml:space="preserve">         逻辑学</t>
  </si>
  <si>
    <t>精算师金融数学</t>
  </si>
  <si>
    <t xml:space="preserve">         实分析</t>
  </si>
  <si>
    <t>教材*2上下册
复旦教材*2
菲赫金哥尔茨</t>
  </si>
  <si>
    <t>点集
Lebesgue测度
可测函数
Lebesgue积分
微分
Lp空间</t>
  </si>
  <si>
    <t xml:space="preserve">         拓扑学</t>
  </si>
  <si>
    <t>离散数学+习题集</t>
  </si>
  <si>
    <t xml:space="preserve">         微分几何</t>
  </si>
  <si>
    <t>无</t>
  </si>
  <si>
    <t xml:space="preserve">         泛函分析</t>
  </si>
  <si>
    <t>同实分析</t>
  </si>
  <si>
    <t>线性算子
广义函数
紧算子
Banach代数
无界算子</t>
  </si>
  <si>
    <t xml:space="preserve">         抽象代数</t>
  </si>
  <si>
    <t xml:space="preserve">         SVM</t>
  </si>
  <si>
    <t>长期暂停：已经理解原理，会用sklearn，证明这一块以后再做</t>
  </si>
  <si>
    <t>Tkinter</t>
  </si>
  <si>
    <t>暂停：现在没有需求，未来万一淘汰了呢？</t>
  </si>
  <si>
    <t>实验设计</t>
  </si>
  <si>
    <t>Python科学计算</t>
  </si>
  <si>
    <t>有想法但无计划的项目</t>
  </si>
  <si>
    <t>微信小程序</t>
  </si>
  <si>
    <t>深度学习</t>
  </si>
  <si>
    <t>MOOC-Python（目的是学架构，学Python的英文交流）</t>
  </si>
  <si>
    <t>完成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</si>
  <si>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</si>
  <si>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</si>
  <si>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</si>
  <si>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</si>
  <si>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</si>
  <si>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</si>
  <si>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</si>
  <si>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</si>
  <si>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</si>
  <si>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</si>
  <si>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</si>
  <si>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</si>
  <si>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</si>
  <si>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康德的纯粹理性批判</t>
  </si>
  <si>
    <t>http://open.163.com/special/opencourse/kantscritique.html</t>
  </si>
  <si>
    <t>起床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</si>
  <si>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3.75毛时间
12h纯时间</t>
    </r>
  </si>
  <si>
    <t>白天：集中注意力！</t>
  </si>
  <si>
    <t>吃饭</t>
  </si>
  <si>
    <t>得到app：20min</t>
  </si>
  <si>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:45~9:00</t>
    </r>
  </si>
  <si>
    <r>
      <rPr>
        <sz val="11"/>
        <color theme="1"/>
        <rFont val="宋体"/>
        <family val="3"/>
        <charset val="134"/>
      </rPr>
      <t>1h</t>
    </r>
    <r>
      <rPr>
        <sz val="11"/>
        <color theme="1"/>
        <rFont val="宋体"/>
        <family val="3"/>
        <charset val="134"/>
      </rPr>
      <t>15min</t>
    </r>
  </si>
  <si>
    <t>准备跑步10min
跑步1h
腹肌训练15min</t>
  </si>
  <si>
    <t>腹肌训练时，煮上鸡蛋</t>
  </si>
  <si>
    <t>9:15~？？？</t>
  </si>
  <si>
    <t>？？？</t>
  </si>
  <si>
    <t>洗澡：？？？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</si>
  <si>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:15~10:00</t>
    </r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</si>
  <si>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5min</t>
    </r>
  </si>
  <si>
    <t>胸肌训练：18min
百词斩：20min
聊天：？？？</t>
  </si>
  <si>
    <t>电脑屏幕</t>
  </si>
  <si>
    <t>教学视频</t>
  </si>
  <si>
    <t>网上资料</t>
  </si>
  <si>
    <t>atom-blog</t>
  </si>
  <si>
    <t>atom-项目</t>
  </si>
  <si>
    <t>atom-Knowledge</t>
  </si>
  <si>
    <t>ipython</t>
  </si>
  <si>
    <t>jupyter</t>
  </si>
  <si>
    <t>临时项目</t>
  </si>
  <si>
    <t xml:space="preserve">         神经网络(hitton)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</si>
</sst>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"/>
    <numFmt numFmtId="177" formatCode="0.00_ ;[Red]\-0.00\ "/>
    <numFmt numFmtId="178" formatCode="m&quot;月&quot;d&quot;日&quot;;@"/>
    <numFmt numFmtId="179" formatCode="yyyy&quot;年&quot;m&quot;月&quot;d&quot;日&quot;;@"/>
  </numFmts>
  <fonts count="1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24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b/>
      <sz val="2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5" fillId="8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7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7" fillId="5" borderId="1" xfId="0" applyFont="1" applyFill="1" applyBorder="1" applyAlignment="1">
      <alignment vertical="center" wrapText="1"/>
    </xf>
    <xf numFmtId="0" fontId="11" fillId="5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1" fillId="0" borderId="0" xfId="0" applyFont="1" applyFill="1">
      <alignment vertical="center"/>
    </xf>
    <xf numFmtId="0" fontId="6" fillId="0" borderId="0" xfId="0" applyFont="1" applyFill="1" applyBorder="1" applyAlignment="1">
      <alignment vertical="center" wrapText="1"/>
    </xf>
    <xf numFmtId="0" fontId="12" fillId="0" borderId="0" xfId="3" applyAlignment="1">
      <alignment vertical="center" wrapText="1"/>
    </xf>
    <xf numFmtId="0" fontId="12" fillId="0" borderId="0" xfId="3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76" fontId="0" fillId="0" borderId="2" xfId="0" applyNumberFormat="1" applyFont="1" applyBorder="1">
      <alignment vertical="center"/>
    </xf>
    <xf numFmtId="14" fontId="13" fillId="6" borderId="2" xfId="4" applyNumberFormat="1" applyBorder="1">
      <alignment vertical="center"/>
    </xf>
    <xf numFmtId="0" fontId="13" fillId="6" borderId="2" xfId="4" applyNumberFormat="1" applyBorder="1">
      <alignment vertical="center"/>
    </xf>
    <xf numFmtId="177" fontId="14" fillId="7" borderId="2" xfId="2" applyNumberFormat="1" applyBorder="1">
      <alignment vertical="center"/>
    </xf>
    <xf numFmtId="0" fontId="14" fillId="7" borderId="2" xfId="2" applyNumberFormat="1" applyBorder="1">
      <alignment vertical="center"/>
    </xf>
    <xf numFmtId="178" fontId="15" fillId="8" borderId="2" xfId="1" applyNumberFormat="1" applyBorder="1" applyAlignment="1">
      <alignment vertical="center"/>
    </xf>
    <xf numFmtId="179" fontId="15" fillId="8" borderId="2" xfId="1" applyNumberFormat="1" applyBorder="1" applyAlignment="1">
      <alignment vertical="center"/>
    </xf>
    <xf numFmtId="0" fontId="1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76" fontId="0" fillId="0" borderId="2" xfId="0" applyNumberFormat="1" applyBorder="1" applyProtection="1">
      <alignment vertical="center"/>
      <protection locked="0"/>
    </xf>
    <xf numFmtId="178" fontId="0" fillId="0" borderId="2" xfId="0" applyNumberFormat="1" applyBorder="1" applyAlignment="1">
      <alignment vertical="center"/>
    </xf>
    <xf numFmtId="14" fontId="0" fillId="5" borderId="2" xfId="0" applyNumberFormat="1" applyFill="1" applyBorder="1">
      <alignment vertical="center"/>
    </xf>
    <xf numFmtId="176" fontId="1" fillId="0" borderId="2" xfId="0" applyNumberFormat="1" applyFont="1" applyBorder="1">
      <alignment vertical="center"/>
    </xf>
    <xf numFmtId="0" fontId="1" fillId="0" borderId="2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" fillId="2" borderId="0" xfId="0" applyFont="1" applyFill="1">
      <alignment vertical="center"/>
    </xf>
    <xf numFmtId="0" fontId="7" fillId="2" borderId="1" xfId="0" applyFont="1" applyFill="1" applyBorder="1" applyAlignment="1">
      <alignment vertical="center" wrapText="1"/>
    </xf>
  </cellXfs>
  <cellStyles count="6">
    <cellStyle name="Bad" xfId="2" builtinId="27"/>
    <cellStyle name="Good" xfId="4" builtinId="26"/>
    <cellStyle name="Hyperlink" xfId="3" builtinId="8"/>
    <cellStyle name="Input" xfId="1" builtinId="20"/>
    <cellStyle name="Normal" xfId="0" builtinId="0"/>
    <cellStyle name="常规 2" xfId="5"/>
  </cellStyles>
  <dxfs count="9"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9-4514-80AD-12AABED04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9-4514-80AD-12AABED04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9-4514-80AD-12AABED04E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9-4514-80AD-12AABED04E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9-4514-80AD-12AABED04E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9-4514-80AD-12AABED04E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E9-4514-80AD-12AABED04E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E9-4514-80AD-12AABED04E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E9-4514-80AD-12AABED04E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E9-4514-80AD-12AABED04E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E9-4514-80AD-12AABED04EB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E9-4514-80AD-12AABED04EB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FE9-4514-80AD-12AABED04EB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FE9-4514-80AD-12AABED04EB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FE9-4514-80AD-12AABED04EB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FE9-4514-80AD-12AABED04EB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FE9-4514-80AD-12AABED04EB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FE9-4514-80AD-12AABED04EB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FE9-4514-80AD-12AABED04EB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FE9-4514-80AD-12AABED04EB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FE9-4514-80AD-12AABED04EB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FE9-4514-80AD-12AABED04EB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FE9-4514-80AD-12AABED04EB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FE9-4514-80AD-12AABED04EB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FE9-4514-80AD-12AABED04EB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E9-4514-80AD-12AABED04EB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E9-4514-80AD-12AABED04EB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E9-4514-80AD-12AABED04EB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E9-4514-80AD-12AABED04EB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E9-4514-80AD-12AABED04EB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E9-4514-80AD-12AABED04EB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E9-4514-80AD-12AABED04EB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E9-4514-80AD-12AABED04EB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E9-4514-80AD-12AABED04EB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E9-4514-80AD-12AABED04E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学习任务!$B$2:$B$36</c:f>
              <c:strCache>
                <c:ptCount val="34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免疫</c:v>
                </c:pt>
                <c:pt idx="5">
                  <c:v>            鱼群</c:v>
                </c:pt>
                <c:pt idx="6">
                  <c:v>            模拟退火</c:v>
                </c:pt>
                <c:pt idx="7">
                  <c:v>            蚁群</c:v>
                </c:pt>
                <c:pt idx="8">
                  <c:v>         神经网络(hitton)</c:v>
                </c:pt>
                <c:pt idx="9">
                  <c:v>傅里叶变换</c:v>
                </c:pt>
                <c:pt idx="10">
                  <c:v>精算师数学</c:v>
                </c:pt>
                <c:pt idx="11">
                  <c:v>         代数</c:v>
                </c:pt>
                <c:pt idx="12">
                  <c:v>         几何</c:v>
                </c:pt>
                <c:pt idx="13">
                  <c:v>         复分析</c:v>
                </c:pt>
                <c:pt idx="14">
                  <c:v>         常微分方程</c:v>
                </c:pt>
                <c:pt idx="15">
                  <c:v>         数理方程</c:v>
                </c:pt>
                <c:pt idx="16">
                  <c:v>         偏微分方程</c:v>
                </c:pt>
                <c:pt idx="17">
                  <c:v>         时间序列</c:v>
                </c:pt>
                <c:pt idx="18">
                  <c:v>         随机过程</c:v>
                </c:pt>
                <c:pt idx="19">
                  <c:v>统计预测</c:v>
                </c:pt>
                <c:pt idx="20">
                  <c:v>神经网络两本书</c:v>
                </c:pt>
                <c:pt idx="21">
                  <c:v>Python 时间序列</c:v>
                </c:pt>
                <c:pt idx="22">
                  <c:v>sklearn官方文档</c:v>
                </c:pt>
                <c:pt idx="23">
                  <c:v>时间序列（2本书）</c:v>
                </c:pt>
                <c:pt idx="24">
                  <c:v>statmodle官方文档</c:v>
                </c:pt>
                <c:pt idx="25">
                  <c:v>仿真与蒙特卡洛方法：金融MCMC（暂停，书太晦涩）</c:v>
                </c:pt>
                <c:pt idx="26">
                  <c:v>CDA考试（12月底！）</c:v>
                </c:pt>
                <c:pt idx="27">
                  <c:v>Python 爬虫教学视频</c:v>
                </c:pt>
                <c:pt idx="28">
                  <c:v>项目管理</c:v>
                </c:pt>
                <c:pt idx="29">
                  <c:v>小象学院视频</c:v>
                </c:pt>
                <c:pt idx="30">
                  <c:v>蒙特卡洛专题</c:v>
                </c:pt>
                <c:pt idx="31">
                  <c:v>spark</c:v>
                </c:pt>
                <c:pt idx="32">
                  <c:v>TensorFlow</c:v>
                </c:pt>
                <c:pt idx="33">
                  <c:v>SOM</c:v>
                </c:pt>
              </c:strCache>
            </c:strRef>
          </c:cat>
          <c:val>
            <c:numRef>
              <c:f>学习任务!$E$2:$E$36</c:f>
              <c:numCache>
                <c:formatCode>General</c:formatCode>
                <c:ptCount val="35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7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84</c:v>
                </c:pt>
                <c:pt idx="9">
                  <c:v>13.5</c:v>
                </c:pt>
                <c:pt idx="10">
                  <c:v>16.747141041931386</c:v>
                </c:pt>
                <c:pt idx="11">
                  <c:v>18</c:v>
                </c:pt>
                <c:pt idx="12">
                  <c:v>10</c:v>
                </c:pt>
                <c:pt idx="13">
                  <c:v>30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7.6923076923076916</c:v>
                </c:pt>
                <c:pt idx="20">
                  <c:v>30</c:v>
                </c:pt>
                <c:pt idx="23">
                  <c:v>14.7</c:v>
                </c:pt>
                <c:pt idx="3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FE9-4514-80AD-12AABED04E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  <c:pt idx="340" formatCode="General">
                  <c:v>-43.164835887990193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2-4376-B1EA-B4FB135E5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列表!$A$4:$A$392</c:f>
              <c:numCache>
                <c:formatCode>m/d/yyyy</c:formatCode>
                <c:ptCount val="389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  <c:pt idx="327">
                  <c:v>43097</c:v>
                </c:pt>
                <c:pt idx="328">
                  <c:v>43098</c:v>
                </c:pt>
                <c:pt idx="329">
                  <c:v>43099</c:v>
                </c:pt>
                <c:pt idx="330">
                  <c:v>43100</c:v>
                </c:pt>
                <c:pt idx="331">
                  <c:v>43101</c:v>
                </c:pt>
                <c:pt idx="332">
                  <c:v>43102</c:v>
                </c:pt>
                <c:pt idx="333">
                  <c:v>43103</c:v>
                </c:pt>
                <c:pt idx="334">
                  <c:v>43104</c:v>
                </c:pt>
                <c:pt idx="335">
                  <c:v>43105</c:v>
                </c:pt>
                <c:pt idx="336">
                  <c:v>43106</c:v>
                </c:pt>
                <c:pt idx="337">
                  <c:v>43107</c:v>
                </c:pt>
                <c:pt idx="338">
                  <c:v>43108</c:v>
                </c:pt>
                <c:pt idx="339">
                  <c:v>43109</c:v>
                </c:pt>
                <c:pt idx="340">
                  <c:v>43110</c:v>
                </c:pt>
                <c:pt idx="341">
                  <c:v>43111</c:v>
                </c:pt>
                <c:pt idx="342">
                  <c:v>43112</c:v>
                </c:pt>
                <c:pt idx="343">
                  <c:v>43113</c:v>
                </c:pt>
                <c:pt idx="344">
                  <c:v>43114</c:v>
                </c:pt>
                <c:pt idx="345">
                  <c:v>43115</c:v>
                </c:pt>
                <c:pt idx="346">
                  <c:v>43116</c:v>
                </c:pt>
                <c:pt idx="347">
                  <c:v>43117</c:v>
                </c:pt>
                <c:pt idx="348">
                  <c:v>43118</c:v>
                </c:pt>
                <c:pt idx="349">
                  <c:v>43119</c:v>
                </c:pt>
                <c:pt idx="350">
                  <c:v>43120</c:v>
                </c:pt>
                <c:pt idx="351">
                  <c:v>43121</c:v>
                </c:pt>
                <c:pt idx="352">
                  <c:v>43122</c:v>
                </c:pt>
                <c:pt idx="353">
                  <c:v>43123</c:v>
                </c:pt>
                <c:pt idx="354">
                  <c:v>43124</c:v>
                </c:pt>
                <c:pt idx="355">
                  <c:v>43125</c:v>
                </c:pt>
                <c:pt idx="356">
                  <c:v>43126</c:v>
                </c:pt>
                <c:pt idx="357">
                  <c:v>43127</c:v>
                </c:pt>
                <c:pt idx="358">
                  <c:v>43128</c:v>
                </c:pt>
                <c:pt idx="359">
                  <c:v>43129</c:v>
                </c:pt>
                <c:pt idx="360">
                  <c:v>43130</c:v>
                </c:pt>
                <c:pt idx="361">
                  <c:v>43131</c:v>
                </c:pt>
                <c:pt idx="362">
                  <c:v>43132</c:v>
                </c:pt>
                <c:pt idx="363">
                  <c:v>43133</c:v>
                </c:pt>
                <c:pt idx="364">
                  <c:v>43134</c:v>
                </c:pt>
                <c:pt idx="365">
                  <c:v>43135</c:v>
                </c:pt>
                <c:pt idx="366">
                  <c:v>43136</c:v>
                </c:pt>
                <c:pt idx="367">
                  <c:v>43137</c:v>
                </c:pt>
                <c:pt idx="368">
                  <c:v>43138</c:v>
                </c:pt>
                <c:pt idx="369">
                  <c:v>43139</c:v>
                </c:pt>
                <c:pt idx="370">
                  <c:v>43140</c:v>
                </c:pt>
                <c:pt idx="371">
                  <c:v>43141</c:v>
                </c:pt>
                <c:pt idx="372">
                  <c:v>43142</c:v>
                </c:pt>
                <c:pt idx="373">
                  <c:v>43143</c:v>
                </c:pt>
                <c:pt idx="374">
                  <c:v>43144</c:v>
                </c:pt>
                <c:pt idx="375">
                  <c:v>43145</c:v>
                </c:pt>
                <c:pt idx="376">
                  <c:v>43146</c:v>
                </c:pt>
                <c:pt idx="377">
                  <c:v>43147</c:v>
                </c:pt>
                <c:pt idx="378">
                  <c:v>43148</c:v>
                </c:pt>
                <c:pt idx="379">
                  <c:v>43149</c:v>
                </c:pt>
                <c:pt idx="380">
                  <c:v>43150</c:v>
                </c:pt>
                <c:pt idx="381">
                  <c:v>43151</c:v>
                </c:pt>
                <c:pt idx="382">
                  <c:v>43152</c:v>
                </c:pt>
                <c:pt idx="383">
                  <c:v>43153</c:v>
                </c:pt>
                <c:pt idx="384">
                  <c:v>43154</c:v>
                </c:pt>
                <c:pt idx="385">
                  <c:v>43155</c:v>
                </c:pt>
                <c:pt idx="386">
                  <c:v>43156</c:v>
                </c:pt>
                <c:pt idx="387">
                  <c:v>43157</c:v>
                </c:pt>
                <c:pt idx="388">
                  <c:v>43158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0.49854665755032201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8.8813955434004193</c:v>
                </c:pt>
                <c:pt idx="14">
                  <c:v>10.3813955434004</c:v>
                </c:pt>
                <c:pt idx="15">
                  <c:v>12.1313955434004</c:v>
                </c:pt>
                <c:pt idx="16">
                  <c:v>13.8813955434004</c:v>
                </c:pt>
                <c:pt idx="17">
                  <c:v>13.2167613970511</c:v>
                </c:pt>
                <c:pt idx="18">
                  <c:v>20.488912511201001</c:v>
                </c:pt>
                <c:pt idx="19">
                  <c:v>27.7610636253509</c:v>
                </c:pt>
                <c:pt idx="20">
                  <c:v>35.283214739500799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</c:v>
                </c:pt>
                <c:pt idx="24">
                  <c:v>44.598287446824699</c:v>
                </c:pt>
                <c:pt idx="25">
                  <c:v>44.3395014337246</c:v>
                </c:pt>
                <c:pt idx="26">
                  <c:v>43.8307154206246</c:v>
                </c:pt>
                <c:pt idx="27">
                  <c:v>43.320991455749798</c:v>
                </c:pt>
                <c:pt idx="28">
                  <c:v>42.8498496740755</c:v>
                </c:pt>
                <c:pt idx="29">
                  <c:v>42.179837127026701</c:v>
                </c:pt>
                <c:pt idx="30">
                  <c:v>41.422936248752698</c:v>
                </c:pt>
                <c:pt idx="31">
                  <c:v>40.404429347903402</c:v>
                </c:pt>
                <c:pt idx="32">
                  <c:v>42.046211029227898</c:v>
                </c:pt>
                <c:pt idx="33">
                  <c:v>47.062522196126899</c:v>
                </c:pt>
                <c:pt idx="34">
                  <c:v>47.905244906301597</c:v>
                </c:pt>
                <c:pt idx="35">
                  <c:v>43.9595736390526</c:v>
                </c:pt>
                <c:pt idx="36">
                  <c:v>37.265784429527798</c:v>
                </c:pt>
                <c:pt idx="37">
                  <c:v>27.3596363743269</c:v>
                </c:pt>
                <c:pt idx="38">
                  <c:v>21.7139651070753</c:v>
                </c:pt>
                <c:pt idx="39">
                  <c:v>21.320928720624199</c:v>
                </c:pt>
                <c:pt idx="40">
                  <c:v>21.303362848600599</c:v>
                </c:pt>
                <c:pt idx="41">
                  <c:v>20.9586326102031</c:v>
                </c:pt>
                <c:pt idx="42">
                  <c:v>20.3639023718057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16.032660213706201</c:v>
                </c:pt>
                <c:pt idx="46">
                  <c:v>15.714906135904601</c:v>
                </c:pt>
                <c:pt idx="47">
                  <c:v>15.397152058103201</c:v>
                </c:pt>
                <c:pt idx="48">
                  <c:v>15.3293979803016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10.373626336626</c:v>
                </c:pt>
                <c:pt idx="53">
                  <c:v>9.7798371270760907</c:v>
                </c:pt>
                <c:pt idx="54">
                  <c:v>9.6860479175262206</c:v>
                </c:pt>
                <c:pt idx="55">
                  <c:v>10.092258707976301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6.1658059708934196</c:v>
                </c:pt>
                <c:pt idx="115">
                  <c:v>5.7760721745944501</c:v>
                </c:pt>
                <c:pt idx="116">
                  <c:v>5.2312087486716301</c:v>
                </c:pt>
                <c:pt idx="117">
                  <c:v>3.7700906119134698</c:v>
                </c:pt>
                <c:pt idx="118">
                  <c:v>3.7619495239559901</c:v>
                </c:pt>
                <c:pt idx="119">
                  <c:v>1.76596989432437</c:v>
                </c:pt>
                <c:pt idx="120">
                  <c:v>1.6933060054361699</c:v>
                </c:pt>
                <c:pt idx="121">
                  <c:v>5.9252648956317003E-2</c:v>
                </c:pt>
                <c:pt idx="122">
                  <c:v>2.0482570471067398</c:v>
                </c:pt>
                <c:pt idx="123">
                  <c:v>2.8801034591378998</c:v>
                </c:pt>
                <c:pt idx="124">
                  <c:v>3.8699058896891101</c:v>
                </c:pt>
                <c:pt idx="125">
                  <c:v>3.2</c:v>
                </c:pt>
                <c:pt idx="126">
                  <c:v>2.74766666666667</c:v>
                </c:pt>
                <c:pt idx="127">
                  <c:v>2.2953333333333301</c:v>
                </c:pt>
                <c:pt idx="128">
                  <c:v>1.843</c:v>
                </c:pt>
                <c:pt idx="129">
                  <c:v>1.39066666666667</c:v>
                </c:pt>
                <c:pt idx="130">
                  <c:v>0.93833333333333402</c:v>
                </c:pt>
                <c:pt idx="131">
                  <c:v>0.48599999999999999</c:v>
                </c:pt>
                <c:pt idx="132">
                  <c:v>3.3666666666667101E-2</c:v>
                </c:pt>
                <c:pt idx="133">
                  <c:v>-0.41866666666666602</c:v>
                </c:pt>
                <c:pt idx="134">
                  <c:v>-0.871</c:v>
                </c:pt>
                <c:pt idx="135">
                  <c:v>-1.3233333333333299</c:v>
                </c:pt>
                <c:pt idx="136">
                  <c:v>-1.7756666666666701</c:v>
                </c:pt>
                <c:pt idx="137">
                  <c:v>-2.2280000000000002</c:v>
                </c:pt>
                <c:pt idx="138">
                  <c:v>-2.6803333333333299</c:v>
                </c:pt>
                <c:pt idx="139">
                  <c:v>-3.1326666666666698</c:v>
                </c:pt>
                <c:pt idx="140">
                  <c:v>-3.585</c:v>
                </c:pt>
                <c:pt idx="141">
                  <c:v>-4.0373333333333301</c:v>
                </c:pt>
                <c:pt idx="142">
                  <c:v>-4.48966666666667</c:v>
                </c:pt>
                <c:pt idx="143">
                  <c:v>-4.9420000000000002</c:v>
                </c:pt>
                <c:pt idx="144">
                  <c:v>-5.3943333333333303</c:v>
                </c:pt>
                <c:pt idx="145">
                  <c:v>-5.8466666666666702</c:v>
                </c:pt>
                <c:pt idx="146">
                  <c:v>-6.2990000000000004</c:v>
                </c:pt>
                <c:pt idx="147">
                  <c:v>-6.7513333333333296</c:v>
                </c:pt>
                <c:pt idx="148">
                  <c:v>-7.2036666666666704</c:v>
                </c:pt>
                <c:pt idx="149">
                  <c:v>-7.6559999999999997</c:v>
                </c:pt>
                <c:pt idx="150">
                  <c:v>-8.1083333333333396</c:v>
                </c:pt>
                <c:pt idx="151">
                  <c:v>-8.5606666666666698</c:v>
                </c:pt>
                <c:pt idx="152">
                  <c:v>-9.0129999999999999</c:v>
                </c:pt>
                <c:pt idx="153">
                  <c:v>-9.4653333333333407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-10.124302265576301</c:v>
                </c:pt>
                <c:pt idx="157">
                  <c:v>-10.326377381316</c:v>
                </c:pt>
                <c:pt idx="158">
                  <c:v>-10.742764835019599</c:v>
                </c:pt>
                <c:pt idx="159">
                  <c:v>-11.1591522887233</c:v>
                </c:pt>
                <c:pt idx="160">
                  <c:v>-11.5755397424269</c:v>
                </c:pt>
                <c:pt idx="161">
                  <c:v>-11.9919271961306</c:v>
                </c:pt>
                <c:pt idx="162">
                  <c:v>-12.4083146498342</c:v>
                </c:pt>
                <c:pt idx="163">
                  <c:v>-12.8247021035379</c:v>
                </c:pt>
                <c:pt idx="164">
                  <c:v>-13.2410895572415</c:v>
                </c:pt>
                <c:pt idx="165">
                  <c:v>-13.657477010945099</c:v>
                </c:pt>
                <c:pt idx="166">
                  <c:v>-14.0738644646488</c:v>
                </c:pt>
                <c:pt idx="167">
                  <c:v>-14.490251918352399</c:v>
                </c:pt>
                <c:pt idx="168">
                  <c:v>-14.9066393720561</c:v>
                </c:pt>
                <c:pt idx="169">
                  <c:v>-15.323026825759699</c:v>
                </c:pt>
                <c:pt idx="170">
                  <c:v>-15.7394142794634</c:v>
                </c:pt>
                <c:pt idx="171">
                  <c:v>-16.155801733166999</c:v>
                </c:pt>
                <c:pt idx="172">
                  <c:v>-16.572189186870698</c:v>
                </c:pt>
                <c:pt idx="173">
                  <c:v>-16.988576640574301</c:v>
                </c:pt>
                <c:pt idx="174">
                  <c:v>-17.404964094278</c:v>
                </c:pt>
                <c:pt idx="175">
                  <c:v>-17.8213515479816</c:v>
                </c:pt>
                <c:pt idx="176">
                  <c:v>-18.237739001685199</c:v>
                </c:pt>
                <c:pt idx="177">
                  <c:v>-18.654126455388901</c:v>
                </c:pt>
                <c:pt idx="178">
                  <c:v>-19.070513909092501</c:v>
                </c:pt>
                <c:pt idx="179">
                  <c:v>-19.4869013627962</c:v>
                </c:pt>
                <c:pt idx="180">
                  <c:v>-19.903288816499799</c:v>
                </c:pt>
                <c:pt idx="181">
                  <c:v>-20.319676270203502</c:v>
                </c:pt>
                <c:pt idx="182">
                  <c:v>-20.736063723907101</c:v>
                </c:pt>
                <c:pt idx="183">
                  <c:v>-21.1524511776108</c:v>
                </c:pt>
                <c:pt idx="184">
                  <c:v>-21.568838631314399</c:v>
                </c:pt>
                <c:pt idx="185">
                  <c:v>-21.985226085018098</c:v>
                </c:pt>
                <c:pt idx="186">
                  <c:v>-22.401613538721701</c:v>
                </c:pt>
                <c:pt idx="187">
                  <c:v>-23.913645899832801</c:v>
                </c:pt>
                <c:pt idx="188">
                  <c:v>-23.926365344275801</c:v>
                </c:pt>
                <c:pt idx="189">
                  <c:v>-24.782748160180201</c:v>
                </c:pt>
                <c:pt idx="190">
                  <c:v>-25.639130976084498</c:v>
                </c:pt>
                <c:pt idx="191">
                  <c:v>-26.495513791988799</c:v>
                </c:pt>
                <c:pt idx="192">
                  <c:v>-27.351896607893099</c:v>
                </c:pt>
                <c:pt idx="193">
                  <c:v>-28.2082794237974</c:v>
                </c:pt>
                <c:pt idx="194">
                  <c:v>-29.0646622397017</c:v>
                </c:pt>
                <c:pt idx="195">
                  <c:v>-29.921045055606101</c:v>
                </c:pt>
                <c:pt idx="196">
                  <c:v>-30.777427871510401</c:v>
                </c:pt>
                <c:pt idx="197">
                  <c:v>-31.633810687414702</c:v>
                </c:pt>
                <c:pt idx="198">
                  <c:v>-32.490193503318999</c:v>
                </c:pt>
                <c:pt idx="199">
                  <c:v>-33.346576319223303</c:v>
                </c:pt>
                <c:pt idx="200">
                  <c:v>-34.202959135127699</c:v>
                </c:pt>
                <c:pt idx="201">
                  <c:v>-35.059341951032003</c:v>
                </c:pt>
                <c:pt idx="202">
                  <c:v>-35.9157247669363</c:v>
                </c:pt>
                <c:pt idx="203">
                  <c:v>-36.772107582840597</c:v>
                </c:pt>
                <c:pt idx="204">
                  <c:v>-37.628490398744901</c:v>
                </c:pt>
                <c:pt idx="205">
                  <c:v>-38.484873214649198</c:v>
                </c:pt>
                <c:pt idx="206">
                  <c:v>-38.484873214649198</c:v>
                </c:pt>
                <c:pt idx="207">
                  <c:v>-39.092622343838102</c:v>
                </c:pt>
                <c:pt idx="208">
                  <c:v>-39.700371473026998</c:v>
                </c:pt>
                <c:pt idx="209">
                  <c:v>-40.308120602215901</c:v>
                </c:pt>
                <c:pt idx="210">
                  <c:v>-40.915869731404698</c:v>
                </c:pt>
                <c:pt idx="211">
                  <c:v>-41.523618860593601</c:v>
                </c:pt>
                <c:pt idx="212">
                  <c:v>-42.131367989782497</c:v>
                </c:pt>
                <c:pt idx="213">
                  <c:v>-42.7391171189714</c:v>
                </c:pt>
                <c:pt idx="214">
                  <c:v>-42.953279958477502</c:v>
                </c:pt>
                <c:pt idx="215">
                  <c:v>-43.167442797983703</c:v>
                </c:pt>
                <c:pt idx="216">
                  <c:v>-43.381605637489798</c:v>
                </c:pt>
                <c:pt idx="217">
                  <c:v>-43.5957684769959</c:v>
                </c:pt>
                <c:pt idx="218">
                  <c:v>-43.809931316502102</c:v>
                </c:pt>
                <c:pt idx="219">
                  <c:v>-44.024094156008204</c:v>
                </c:pt>
                <c:pt idx="220">
                  <c:v>-44.238256995514398</c:v>
                </c:pt>
                <c:pt idx="221">
                  <c:v>-44.4524198350205</c:v>
                </c:pt>
                <c:pt idx="222">
                  <c:v>-44.666582674526701</c:v>
                </c:pt>
                <c:pt idx="223">
                  <c:v>-44.880745514032803</c:v>
                </c:pt>
                <c:pt idx="224">
                  <c:v>-45.094908353538997</c:v>
                </c:pt>
                <c:pt idx="225">
                  <c:v>-45.309071193045099</c:v>
                </c:pt>
                <c:pt idx="226">
                  <c:v>-45.523234032551301</c:v>
                </c:pt>
                <c:pt idx="227">
                  <c:v>-45.737396872057403</c:v>
                </c:pt>
                <c:pt idx="228">
                  <c:v>-45.951559711563498</c:v>
                </c:pt>
                <c:pt idx="229">
                  <c:v>-46.165722551069699</c:v>
                </c:pt>
                <c:pt idx="230">
                  <c:v>-46.379885390575801</c:v>
                </c:pt>
                <c:pt idx="231">
                  <c:v>-46.594048230082002</c:v>
                </c:pt>
                <c:pt idx="232">
                  <c:v>-46.808211069588097</c:v>
                </c:pt>
                <c:pt idx="233">
                  <c:v>-47.042478654468098</c:v>
                </c:pt>
                <c:pt idx="234">
                  <c:v>-46.843676686869003</c:v>
                </c:pt>
                <c:pt idx="235">
                  <c:v>-46.782917659091297</c:v>
                </c:pt>
                <c:pt idx="236">
                  <c:v>-46.782917659091297</c:v>
                </c:pt>
                <c:pt idx="237">
                  <c:v>-46.782917659091297</c:v>
                </c:pt>
                <c:pt idx="238">
                  <c:v>-46.782917659091297</c:v>
                </c:pt>
                <c:pt idx="239">
                  <c:v>-46.782917659091297</c:v>
                </c:pt>
                <c:pt idx="240">
                  <c:v>-46.782917659091297</c:v>
                </c:pt>
                <c:pt idx="241" formatCode="General">
                  <c:v>-46.782917659091297</c:v>
                </c:pt>
                <c:pt idx="242" formatCode="General">
                  <c:v>-46.782917659091297</c:v>
                </c:pt>
                <c:pt idx="243" formatCode="General">
                  <c:v>-46.782917659091297</c:v>
                </c:pt>
                <c:pt idx="244" formatCode="General">
                  <c:v>-46.782917659091297</c:v>
                </c:pt>
                <c:pt idx="245" formatCode="General">
                  <c:v>-46.782917659091297</c:v>
                </c:pt>
                <c:pt idx="246" formatCode="General">
                  <c:v>-46.782917659091297</c:v>
                </c:pt>
                <c:pt idx="247" formatCode="General">
                  <c:v>-46.782917659091297</c:v>
                </c:pt>
                <c:pt idx="248" formatCode="General">
                  <c:v>-46.782917659091297</c:v>
                </c:pt>
                <c:pt idx="249" formatCode="General">
                  <c:v>-47.008996772339202</c:v>
                </c:pt>
                <c:pt idx="250" formatCode="General">
                  <c:v>-47.235075885587101</c:v>
                </c:pt>
                <c:pt idx="251" formatCode="General">
                  <c:v>-47.461154998834999</c:v>
                </c:pt>
                <c:pt idx="252" formatCode="General">
                  <c:v>-47.687234112082997</c:v>
                </c:pt>
                <c:pt idx="253" formatCode="General">
                  <c:v>-47.913313225330903</c:v>
                </c:pt>
                <c:pt idx="254" formatCode="General">
                  <c:v>-48.139392338578801</c:v>
                </c:pt>
                <c:pt idx="255" formatCode="General">
                  <c:v>-48.3654714518267</c:v>
                </c:pt>
                <c:pt idx="256" formatCode="General">
                  <c:v>-48.591550565074698</c:v>
                </c:pt>
                <c:pt idx="257" formatCode="General">
                  <c:v>-48.817629678322596</c:v>
                </c:pt>
                <c:pt idx="258" formatCode="General">
                  <c:v>-49.043708791570502</c:v>
                </c:pt>
                <c:pt idx="259" formatCode="General">
                  <c:v>-49.2697879048185</c:v>
                </c:pt>
                <c:pt idx="260" formatCode="General">
                  <c:v>-49.495867018066399</c:v>
                </c:pt>
                <c:pt idx="261" formatCode="General">
                  <c:v>-49.721946131314297</c:v>
                </c:pt>
                <c:pt idx="262" formatCode="General">
                  <c:v>-49.721946131314297</c:v>
                </c:pt>
                <c:pt idx="263" formatCode="General">
                  <c:v>-48.766537219278703</c:v>
                </c:pt>
                <c:pt idx="264" formatCode="General">
                  <c:v>-48.766537219278703</c:v>
                </c:pt>
                <c:pt idx="265" formatCode="General">
                  <c:v>-48.766537219278703</c:v>
                </c:pt>
                <c:pt idx="266" formatCode="General">
                  <c:v>-49.414654927611998</c:v>
                </c:pt>
                <c:pt idx="267" formatCode="General">
                  <c:v>-50.622554975423597</c:v>
                </c:pt>
                <c:pt idx="268" formatCode="General">
                  <c:v>-51.830455023235103</c:v>
                </c:pt>
                <c:pt idx="269" formatCode="General">
                  <c:v>-53.038355071046702</c:v>
                </c:pt>
                <c:pt idx="270" formatCode="General">
                  <c:v>-53.876263867340903</c:v>
                </c:pt>
                <c:pt idx="271" formatCode="General">
                  <c:v>-54.714172663635203</c:v>
                </c:pt>
                <c:pt idx="272" formatCode="General">
                  <c:v>-55.552081459929497</c:v>
                </c:pt>
                <c:pt idx="273" formatCode="General">
                  <c:v>-55.552081459929497</c:v>
                </c:pt>
                <c:pt idx="274" formatCode="General">
                  <c:v>-55.552081459929497</c:v>
                </c:pt>
                <c:pt idx="275" formatCode="General">
                  <c:v>-55.552081459929497</c:v>
                </c:pt>
                <c:pt idx="276" formatCode="General">
                  <c:v>-55.985638781501599</c:v>
                </c:pt>
                <c:pt idx="277" formatCode="General">
                  <c:v>-55.052367639524199</c:v>
                </c:pt>
                <c:pt idx="278" formatCode="General">
                  <c:v>-54.1190964975467</c:v>
                </c:pt>
                <c:pt idx="279" formatCode="General">
                  <c:v>-53.1858253555692</c:v>
                </c:pt>
                <c:pt idx="280" formatCode="General">
                  <c:v>-53.1858253555692</c:v>
                </c:pt>
                <c:pt idx="281" formatCode="General">
                  <c:v>-53.192320725945997</c:v>
                </c:pt>
                <c:pt idx="282" formatCode="General">
                  <c:v>-53.084843576474803</c:v>
                </c:pt>
                <c:pt idx="283" formatCode="General">
                  <c:v>-52.977366427003602</c:v>
                </c:pt>
                <c:pt idx="284" formatCode="General">
                  <c:v>-52.869889277532401</c:v>
                </c:pt>
                <c:pt idx="285" formatCode="General">
                  <c:v>-52.7624121280612</c:v>
                </c:pt>
                <c:pt idx="286" formatCode="General">
                  <c:v>-52.654934978589999</c:v>
                </c:pt>
                <c:pt idx="287" formatCode="General">
                  <c:v>-52.547457829118798</c:v>
                </c:pt>
                <c:pt idx="288" formatCode="General">
                  <c:v>-52.439980679647597</c:v>
                </c:pt>
                <c:pt idx="289" formatCode="General">
                  <c:v>-52.332503530176403</c:v>
                </c:pt>
                <c:pt idx="290" formatCode="General">
                  <c:v>-52.225026380705202</c:v>
                </c:pt>
                <c:pt idx="291" formatCode="General">
                  <c:v>-52.117549231234001</c:v>
                </c:pt>
                <c:pt idx="292" formatCode="General">
                  <c:v>-52.0100720817628</c:v>
                </c:pt>
                <c:pt idx="293" formatCode="General">
                  <c:v>-51.9025949322915</c:v>
                </c:pt>
                <c:pt idx="294" formatCode="General">
                  <c:v>-51.795117782820299</c:v>
                </c:pt>
                <c:pt idx="295" formatCode="General">
                  <c:v>-51.687640633349098</c:v>
                </c:pt>
                <c:pt idx="296" formatCode="General">
                  <c:v>-50.153954803323103</c:v>
                </c:pt>
                <c:pt idx="297" formatCode="General">
                  <c:v>-48.620268973297001</c:v>
                </c:pt>
                <c:pt idx="298" formatCode="General">
                  <c:v>-47.0865831432709</c:v>
                </c:pt>
                <c:pt idx="299" formatCode="General">
                  <c:v>-45.552897313244898</c:v>
                </c:pt>
                <c:pt idx="300" formatCode="General">
                  <c:v>-44.019211483218797</c:v>
                </c:pt>
                <c:pt idx="301" formatCode="General">
                  <c:v>-42.485525653192703</c:v>
                </c:pt>
                <c:pt idx="302" formatCode="General">
                  <c:v>-40.951839823166701</c:v>
                </c:pt>
                <c:pt idx="303" formatCode="General">
                  <c:v>-39.337841864412702</c:v>
                </c:pt>
                <c:pt idx="304" formatCode="General">
                  <c:v>-37.723843905658697</c:v>
                </c:pt>
                <c:pt idx="305" formatCode="General">
                  <c:v>-36.109845946904699</c:v>
                </c:pt>
                <c:pt idx="306" formatCode="General">
                  <c:v>-34.4958479881508</c:v>
                </c:pt>
                <c:pt idx="307" formatCode="General">
                  <c:v>-32.881850029396801</c:v>
                </c:pt>
                <c:pt idx="308" formatCode="General">
                  <c:v>-31.2678520706428</c:v>
                </c:pt>
                <c:pt idx="309" formatCode="General">
                  <c:v>-29.653854111888801</c:v>
                </c:pt>
                <c:pt idx="310" formatCode="General">
                  <c:v>-28.039856153134899</c:v>
                </c:pt>
                <c:pt idx="311" formatCode="General">
                  <c:v>-26.425858194380901</c:v>
                </c:pt>
                <c:pt idx="312" formatCode="General">
                  <c:v>-24.811860235626899</c:v>
                </c:pt>
                <c:pt idx="313" formatCode="General">
                  <c:v>-23.1978622768729</c:v>
                </c:pt>
                <c:pt idx="318" formatCode="General">
                  <c:v>-26.252284383357601</c:v>
                </c:pt>
                <c:pt idx="332" formatCode="General">
                  <c:v>-31.016592832427701</c:v>
                </c:pt>
                <c:pt idx="335" formatCode="General">
                  <c:v>-45.054043526877599</c:v>
                </c:pt>
                <c:pt idx="338" formatCode="General">
                  <c:v>-47.001676628729911</c:v>
                </c:pt>
                <c:pt idx="340" formatCode="General">
                  <c:v>-43.164835887990193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36-4349-AE86-44260B4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604520</xdr:colOff>
      <xdr:row>3</xdr:row>
      <xdr:rowOff>53975</xdr:rowOff>
    </xdr:from>
    <xdr:to>
      <xdr:col>19</xdr:col>
      <xdr:colOff>233044</xdr:colOff>
      <xdr:row>22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21</xdr:row>
      <xdr:rowOff>0</xdr:rowOff>
    </xdr:from>
    <xdr:to>
      <xdr:col>25</xdr:col>
      <xdr:colOff>121920</xdr:colOff>
      <xdr:row>37</xdr:row>
      <xdr:rowOff>12700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308</xdr:row>
      <xdr:rowOff>176530</xdr:rowOff>
    </xdr:from>
    <xdr:to>
      <xdr:col>27</xdr:col>
      <xdr:colOff>242570</xdr:colOff>
      <xdr:row>337</xdr:row>
      <xdr:rowOff>54611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35" sqref="B35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7" t="s">
        <v>0</v>
      </c>
      <c r="C1" s="7" t="s">
        <v>1</v>
      </c>
      <c r="D1" s="7" t="s">
        <v>2</v>
      </c>
      <c r="E1" s="7" t="s">
        <v>3</v>
      </c>
    </row>
    <row r="2" spans="1:5" x14ac:dyDescent="0.25">
      <c r="A2" s="7" t="s">
        <v>4</v>
      </c>
      <c r="B2">
        <v>93</v>
      </c>
      <c r="C2">
        <v>55</v>
      </c>
      <c r="D2">
        <f>C2/B2</f>
        <v>0.59139784946236562</v>
      </c>
      <c r="E2" s="7" t="s">
        <v>5</v>
      </c>
    </row>
    <row r="3" spans="1:5" x14ac:dyDescent="0.25">
      <c r="A3" s="7" t="s">
        <v>6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7" t="s">
        <v>7</v>
      </c>
      <c r="B4">
        <v>100</v>
      </c>
      <c r="C4">
        <v>43</v>
      </c>
      <c r="D4">
        <f t="shared" si="0"/>
        <v>0.43</v>
      </c>
    </row>
    <row r="5" spans="1:5" x14ac:dyDescent="0.25">
      <c r="A5" s="7" t="s">
        <v>8</v>
      </c>
      <c r="B5">
        <v>28</v>
      </c>
      <c r="C5">
        <v>0</v>
      </c>
      <c r="D5">
        <f t="shared" si="0"/>
        <v>0</v>
      </c>
    </row>
    <row r="6" spans="1:5" x14ac:dyDescent="0.25">
      <c r="A6" s="7" t="s">
        <v>9</v>
      </c>
      <c r="B6">
        <v>79</v>
      </c>
      <c r="C6">
        <v>0</v>
      </c>
      <c r="D6">
        <f t="shared" si="0"/>
        <v>0</v>
      </c>
    </row>
    <row r="7" spans="1:5" x14ac:dyDescent="0.25">
      <c r="A7" s="7" t="s">
        <v>10</v>
      </c>
      <c r="B7">
        <v>86</v>
      </c>
      <c r="C7">
        <v>0</v>
      </c>
      <c r="D7">
        <f t="shared" si="0"/>
        <v>0</v>
      </c>
    </row>
    <row r="8" spans="1:5" x14ac:dyDescent="0.25">
      <c r="A8" s="7" t="s">
        <v>11</v>
      </c>
      <c r="B8">
        <v>70</v>
      </c>
      <c r="C8">
        <v>0</v>
      </c>
      <c r="D8">
        <f t="shared" si="0"/>
        <v>0</v>
      </c>
    </row>
    <row r="9" spans="1:5" x14ac:dyDescent="0.25">
      <c r="A9" s="7" t="s">
        <v>12</v>
      </c>
      <c r="B9">
        <v>62</v>
      </c>
      <c r="C9">
        <v>0</v>
      </c>
      <c r="D9">
        <f t="shared" si="0"/>
        <v>0</v>
      </c>
    </row>
    <row r="10" spans="1:5" x14ac:dyDescent="0.25">
      <c r="A10" s="7" t="s">
        <v>13</v>
      </c>
      <c r="B10">
        <v>67</v>
      </c>
      <c r="C10">
        <v>0</v>
      </c>
      <c r="D10">
        <f t="shared" si="0"/>
        <v>0</v>
      </c>
    </row>
    <row r="11" spans="1:5" x14ac:dyDescent="0.25">
      <c r="A11" s="7" t="s">
        <v>14</v>
      </c>
      <c r="B11">
        <v>10</v>
      </c>
      <c r="C11">
        <v>0</v>
      </c>
      <c r="D11">
        <f t="shared" si="0"/>
        <v>0</v>
      </c>
    </row>
    <row r="12" spans="1:5" x14ac:dyDescent="0.25">
      <c r="A12" s="7" t="s">
        <v>15</v>
      </c>
      <c r="B12">
        <v>72</v>
      </c>
      <c r="C12">
        <v>0</v>
      </c>
      <c r="D12">
        <f t="shared" si="0"/>
        <v>0</v>
      </c>
    </row>
    <row r="13" spans="1:5" x14ac:dyDescent="0.25">
      <c r="A13" s="7" t="s">
        <v>16</v>
      </c>
      <c r="B13">
        <v>15</v>
      </c>
      <c r="C13">
        <v>0</v>
      </c>
      <c r="D13">
        <f t="shared" si="0"/>
        <v>0</v>
      </c>
    </row>
    <row r="14" spans="1:5" x14ac:dyDescent="0.25">
      <c r="A14" s="7"/>
      <c r="D14">
        <f>SUM(C2:C13)/SUM(B2:B13)</f>
        <v>0.16264294790343076</v>
      </c>
    </row>
    <row r="15" spans="1:5" x14ac:dyDescent="0.25">
      <c r="A15" s="7"/>
    </row>
    <row r="16" spans="1:5" x14ac:dyDescent="0.25">
      <c r="A16" s="7"/>
    </row>
    <row r="17" spans="1:5" x14ac:dyDescent="0.25">
      <c r="A17" s="7" t="s">
        <v>17</v>
      </c>
      <c r="B17">
        <v>83</v>
      </c>
      <c r="C17">
        <v>83</v>
      </c>
      <c r="D17">
        <f>C17/B17</f>
        <v>1</v>
      </c>
      <c r="E17" s="7" t="s">
        <v>18</v>
      </c>
    </row>
    <row r="18" spans="1:5" x14ac:dyDescent="0.25">
      <c r="A18" s="7" t="s">
        <v>19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7" t="s">
        <v>20</v>
      </c>
      <c r="B19">
        <v>56</v>
      </c>
      <c r="C19">
        <v>56</v>
      </c>
      <c r="D19">
        <f t="shared" si="1"/>
        <v>1</v>
      </c>
    </row>
    <row r="20" spans="1:5" x14ac:dyDescent="0.25">
      <c r="A20" s="7" t="s">
        <v>21</v>
      </c>
      <c r="B20">
        <v>77</v>
      </c>
      <c r="C20">
        <v>77</v>
      </c>
      <c r="D20">
        <f t="shared" si="1"/>
        <v>1</v>
      </c>
    </row>
    <row r="21" spans="1:5" x14ac:dyDescent="0.25">
      <c r="A21" s="7" t="s">
        <v>22</v>
      </c>
      <c r="B21">
        <v>71</v>
      </c>
      <c r="C21">
        <v>66</v>
      </c>
      <c r="D21">
        <f t="shared" si="1"/>
        <v>0.92957746478873238</v>
      </c>
      <c r="E21" t="s">
        <v>23</v>
      </c>
    </row>
    <row r="22" spans="1:5" x14ac:dyDescent="0.25">
      <c r="A22" s="7" t="s">
        <v>24</v>
      </c>
      <c r="B22">
        <v>85</v>
      </c>
      <c r="C22">
        <v>0</v>
      </c>
      <c r="D22">
        <f t="shared" si="1"/>
        <v>0</v>
      </c>
    </row>
    <row r="23" spans="1:5" x14ac:dyDescent="0.25">
      <c r="A23" s="7" t="s">
        <v>25</v>
      </c>
      <c r="B23">
        <v>8</v>
      </c>
      <c r="C23">
        <v>0</v>
      </c>
      <c r="D23">
        <f t="shared" si="1"/>
        <v>0</v>
      </c>
    </row>
    <row r="24" spans="1:5" x14ac:dyDescent="0.25">
      <c r="A24" s="7" t="s">
        <v>26</v>
      </c>
      <c r="B24">
        <v>99</v>
      </c>
      <c r="C24">
        <v>0</v>
      </c>
      <c r="D24">
        <f t="shared" si="1"/>
        <v>0</v>
      </c>
    </row>
    <row r="25" spans="1:5" x14ac:dyDescent="0.25">
      <c r="A25" s="7" t="s">
        <v>27</v>
      </c>
      <c r="B25">
        <v>25</v>
      </c>
      <c r="C25">
        <v>0</v>
      </c>
      <c r="D25">
        <f t="shared" si="1"/>
        <v>0</v>
      </c>
    </row>
    <row r="26" spans="1:5" x14ac:dyDescent="0.25">
      <c r="A26" s="7" t="s">
        <v>28</v>
      </c>
      <c r="B26">
        <v>100</v>
      </c>
      <c r="C26">
        <v>0</v>
      </c>
      <c r="D26">
        <f t="shared" si="1"/>
        <v>0</v>
      </c>
    </row>
    <row r="27" spans="1:5" x14ac:dyDescent="0.25">
      <c r="A27" s="7" t="s">
        <v>29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7"/>
    </row>
    <row r="34" spans="1:4" x14ac:dyDescent="0.25">
      <c r="D34" s="2"/>
    </row>
    <row r="45" spans="1:4" x14ac:dyDescent="0.25">
      <c r="B45" s="7"/>
    </row>
    <row r="46" spans="1:4" x14ac:dyDescent="0.25">
      <c r="A46" s="7"/>
    </row>
    <row r="47" spans="1:4" x14ac:dyDescent="0.25">
      <c r="A47" s="7"/>
    </row>
    <row r="49" spans="1:2" x14ac:dyDescent="0.25">
      <c r="A49" s="2"/>
    </row>
    <row r="50" spans="1:2" x14ac:dyDescent="0.25">
      <c r="A50" s="2"/>
      <c r="B50" s="2"/>
    </row>
    <row r="51" spans="1:2" x14ac:dyDescent="0.25">
      <c r="A51" s="2"/>
    </row>
    <row r="52" spans="1:2" x14ac:dyDescent="0.25">
      <c r="A52" s="2"/>
    </row>
    <row r="53" spans="1:2" x14ac:dyDescent="0.25">
      <c r="A53" s="2"/>
    </row>
    <row r="57" spans="1:2" x14ac:dyDescent="0.25">
      <c r="A57" s="7"/>
    </row>
    <row r="59" spans="1:2" x14ac:dyDescent="0.25">
      <c r="A59" s="7"/>
    </row>
    <row r="61" spans="1:2" x14ac:dyDescent="0.25">
      <c r="A61" s="7"/>
    </row>
    <row r="62" spans="1:2" x14ac:dyDescent="0.25">
      <c r="A62" s="7"/>
    </row>
    <row r="63" spans="1:2" x14ac:dyDescent="0.25">
      <c r="A63" s="7"/>
    </row>
    <row r="64" spans="1:2" x14ac:dyDescent="0.25">
      <c r="A64" s="7"/>
    </row>
    <row r="65" spans="1:5" x14ac:dyDescent="0.25">
      <c r="A65" s="7"/>
    </row>
    <row r="66" spans="1:5" x14ac:dyDescent="0.25">
      <c r="A66" s="7"/>
    </row>
    <row r="67" spans="1:5" x14ac:dyDescent="0.25">
      <c r="A67" s="7"/>
    </row>
    <row r="68" spans="1:5" x14ac:dyDescent="0.25">
      <c r="A68" s="7"/>
    </row>
    <row r="69" spans="1:5" x14ac:dyDescent="0.25">
      <c r="A69" s="7"/>
    </row>
    <row r="70" spans="1:5" x14ac:dyDescent="0.25">
      <c r="A70" s="7"/>
    </row>
    <row r="71" spans="1:5" x14ac:dyDescent="0.25">
      <c r="A71" s="7"/>
      <c r="E71" s="2"/>
    </row>
  </sheetData>
  <phoneticPr fontId="1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pane ySplit="1" topLeftCell="A2" activePane="bottomLeft" state="frozen"/>
      <selection pane="bottomLeft" activeCell="E11" sqref="E11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0.36328125" customWidth="1"/>
    <col min="7" max="7" width="12.7265625"/>
    <col min="8" max="8" width="16.6328125" customWidth="1"/>
  </cols>
  <sheetData>
    <row r="1" spans="1:9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16" t="s">
        <v>35</v>
      </c>
      <c r="G1">
        <f>SUM(E:E)</f>
        <v>513.63944873423907</v>
      </c>
      <c r="H1" s="2" t="s">
        <v>36</v>
      </c>
      <c r="I1">
        <f ca="1">列表!D1</f>
        <v>-43.165387508357526</v>
      </c>
    </row>
    <row r="2" spans="1:9" x14ac:dyDescent="0.25">
      <c r="A2">
        <v>1</v>
      </c>
      <c r="B2" s="12" t="s">
        <v>37</v>
      </c>
      <c r="C2" s="12">
        <v>25</v>
      </c>
      <c r="D2">
        <v>0</v>
      </c>
      <c r="E2">
        <f>C2*(1-D2)</f>
        <v>25</v>
      </c>
      <c r="F2" s="7" t="s">
        <v>38</v>
      </c>
    </row>
    <row r="3" spans="1:9" x14ac:dyDescent="0.25">
      <c r="A3">
        <v>3</v>
      </c>
      <c r="B3" s="12" t="s">
        <v>39</v>
      </c>
      <c r="C3" s="12">
        <v>15</v>
      </c>
      <c r="D3">
        <v>0</v>
      </c>
      <c r="E3">
        <v>14</v>
      </c>
    </row>
    <row r="4" spans="1:9" x14ac:dyDescent="0.25">
      <c r="A4">
        <v>4</v>
      </c>
      <c r="B4" s="12" t="s">
        <v>40</v>
      </c>
      <c r="C4" s="12">
        <v>15</v>
      </c>
      <c r="D4">
        <v>0</v>
      </c>
      <c r="E4">
        <f t="shared" ref="E4:E22" si="0">C4*(1-D4)</f>
        <v>15</v>
      </c>
    </row>
    <row r="5" spans="1:9" x14ac:dyDescent="0.25">
      <c r="A5">
        <v>5</v>
      </c>
      <c r="B5" s="12" t="s">
        <v>41</v>
      </c>
      <c r="C5" s="12">
        <v>15</v>
      </c>
      <c r="D5">
        <v>0</v>
      </c>
      <c r="E5">
        <f t="shared" si="0"/>
        <v>15</v>
      </c>
    </row>
    <row r="6" spans="1:9" x14ac:dyDescent="0.25">
      <c r="A6">
        <v>8</v>
      </c>
      <c r="B6" s="12" t="s">
        <v>42</v>
      </c>
      <c r="C6" s="12">
        <v>7</v>
      </c>
      <c r="D6">
        <v>0</v>
      </c>
      <c r="E6">
        <f t="shared" si="0"/>
        <v>7</v>
      </c>
    </row>
    <row r="7" spans="1:9" x14ac:dyDescent="0.25">
      <c r="A7">
        <v>9</v>
      </c>
      <c r="B7" s="12" t="s">
        <v>43</v>
      </c>
      <c r="C7" s="12">
        <v>10</v>
      </c>
      <c r="D7">
        <v>0</v>
      </c>
      <c r="E7">
        <f t="shared" si="0"/>
        <v>10</v>
      </c>
    </row>
    <row r="8" spans="1:9" x14ac:dyDescent="0.25">
      <c r="A8">
        <v>10</v>
      </c>
      <c r="B8" s="54" t="s">
        <v>44</v>
      </c>
      <c r="C8" s="12">
        <v>10</v>
      </c>
      <c r="D8">
        <v>0.1</v>
      </c>
      <c r="E8">
        <f t="shared" si="0"/>
        <v>9</v>
      </c>
    </row>
    <row r="9" spans="1:9" x14ac:dyDescent="0.25">
      <c r="A9">
        <v>11</v>
      </c>
      <c r="B9" s="12" t="s">
        <v>45</v>
      </c>
      <c r="C9" s="12">
        <v>10</v>
      </c>
      <c r="D9">
        <v>0.3</v>
      </c>
      <c r="E9">
        <f t="shared" si="0"/>
        <v>7</v>
      </c>
    </row>
    <row r="10" spans="1:9" s="10" customFormat="1" x14ac:dyDescent="0.25">
      <c r="A10">
        <v>12</v>
      </c>
      <c r="B10" s="20" t="s">
        <v>213</v>
      </c>
      <c r="C10" s="20">
        <f>16*7</f>
        <v>112</v>
      </c>
      <c r="D10" s="10">
        <f>4/16</f>
        <v>0.25</v>
      </c>
      <c r="E10" s="10">
        <f t="shared" si="0"/>
        <v>84</v>
      </c>
    </row>
    <row r="11" spans="1:9" x14ac:dyDescent="0.25">
      <c r="A11">
        <v>14</v>
      </c>
      <c r="B11" s="12" t="s">
        <v>46</v>
      </c>
      <c r="C11" s="12">
        <v>15</v>
      </c>
      <c r="D11">
        <v>0.1</v>
      </c>
      <c r="E11">
        <f t="shared" si="0"/>
        <v>13.5</v>
      </c>
    </row>
    <row r="12" spans="1:9" x14ac:dyDescent="0.25">
      <c r="A12">
        <v>15</v>
      </c>
      <c r="B12" s="12" t="s">
        <v>47</v>
      </c>
      <c r="C12" s="12">
        <v>20</v>
      </c>
      <c r="D12">
        <f>任务分解!D14</f>
        <v>0.16264294790343076</v>
      </c>
      <c r="E12">
        <f t="shared" si="0"/>
        <v>16.747141041931386</v>
      </c>
    </row>
    <row r="13" spans="1:9" x14ac:dyDescent="0.25">
      <c r="A13">
        <v>17</v>
      </c>
      <c r="B13" s="12" t="s">
        <v>48</v>
      </c>
      <c r="C13" s="12">
        <v>20</v>
      </c>
      <c r="D13">
        <v>0.1</v>
      </c>
      <c r="E13">
        <f t="shared" si="0"/>
        <v>18</v>
      </c>
      <c r="G13" s="2" t="s">
        <v>49</v>
      </c>
    </row>
    <row r="14" spans="1:9" x14ac:dyDescent="0.25">
      <c r="A14">
        <v>18</v>
      </c>
      <c r="B14" s="12" t="s">
        <v>50</v>
      </c>
      <c r="C14" s="12">
        <v>10</v>
      </c>
      <c r="D14">
        <v>0</v>
      </c>
      <c r="E14">
        <f t="shared" si="0"/>
        <v>10</v>
      </c>
      <c r="G14" s="2" t="s">
        <v>51</v>
      </c>
    </row>
    <row r="15" spans="1:9" x14ac:dyDescent="0.25">
      <c r="A15">
        <v>19</v>
      </c>
      <c r="B15" s="13" t="s">
        <v>52</v>
      </c>
      <c r="C15" s="12">
        <v>30</v>
      </c>
      <c r="D15">
        <v>0</v>
      </c>
      <c r="E15">
        <f t="shared" si="0"/>
        <v>30</v>
      </c>
      <c r="G15" s="2" t="s">
        <v>53</v>
      </c>
    </row>
    <row r="16" spans="1:9" x14ac:dyDescent="0.25">
      <c r="A16">
        <v>20</v>
      </c>
      <c r="B16" s="13" t="s">
        <v>54</v>
      </c>
      <c r="C16" s="12">
        <v>30</v>
      </c>
      <c r="D16">
        <v>0.1</v>
      </c>
      <c r="E16">
        <f t="shared" si="0"/>
        <v>27</v>
      </c>
      <c r="G16" s="2" t="s">
        <v>55</v>
      </c>
    </row>
    <row r="17" spans="1:11" x14ac:dyDescent="0.25">
      <c r="A17">
        <v>21</v>
      </c>
      <c r="B17" s="13" t="s">
        <v>56</v>
      </c>
      <c r="C17" s="12">
        <v>26</v>
      </c>
      <c r="D17">
        <v>0</v>
      </c>
      <c r="E17">
        <f t="shared" si="0"/>
        <v>26</v>
      </c>
      <c r="G17" s="2" t="s">
        <v>57</v>
      </c>
    </row>
    <row r="18" spans="1:11" x14ac:dyDescent="0.25">
      <c r="A18">
        <v>22</v>
      </c>
      <c r="B18" s="13" t="s">
        <v>58</v>
      </c>
      <c r="C18" s="12">
        <v>30</v>
      </c>
      <c r="D18">
        <v>0</v>
      </c>
      <c r="E18">
        <f t="shared" si="0"/>
        <v>30</v>
      </c>
      <c r="G18" s="55" t="s">
        <v>59</v>
      </c>
    </row>
    <row r="19" spans="1:11" x14ac:dyDescent="0.25">
      <c r="A19">
        <v>23</v>
      </c>
      <c r="B19" s="56" t="s">
        <v>60</v>
      </c>
      <c r="C19" s="12">
        <v>30</v>
      </c>
      <c r="D19">
        <v>0</v>
      </c>
      <c r="E19">
        <f t="shared" si="0"/>
        <v>30</v>
      </c>
      <c r="G19" s="2" t="s">
        <v>59</v>
      </c>
    </row>
    <row r="20" spans="1:11" x14ac:dyDescent="0.25">
      <c r="A20">
        <v>24</v>
      </c>
      <c r="B20" s="56" t="s">
        <v>61</v>
      </c>
      <c r="C20" s="12">
        <v>30</v>
      </c>
      <c r="D20">
        <v>0</v>
      </c>
      <c r="E20">
        <f t="shared" si="0"/>
        <v>30</v>
      </c>
      <c r="G20" s="2" t="s">
        <v>59</v>
      </c>
    </row>
    <row r="21" spans="1:11" x14ac:dyDescent="0.25">
      <c r="A21" s="6">
        <v>27</v>
      </c>
      <c r="B21" s="18" t="s">
        <v>62</v>
      </c>
      <c r="C21" s="6">
        <v>20</v>
      </c>
      <c r="D21" s="6">
        <f>176/286</f>
        <v>0.61538461538461542</v>
      </c>
      <c r="E21" s="6">
        <f t="shared" si="0"/>
        <v>7.6923076923076916</v>
      </c>
    </row>
    <row r="22" spans="1:11" x14ac:dyDescent="0.25">
      <c r="A22">
        <v>30</v>
      </c>
      <c r="B22" s="14" t="s">
        <v>63</v>
      </c>
      <c r="C22" s="15">
        <v>30</v>
      </c>
      <c r="D22" s="15">
        <v>0</v>
      </c>
      <c r="E22" s="15">
        <f t="shared" si="0"/>
        <v>30</v>
      </c>
    </row>
    <row r="23" spans="1:11" x14ac:dyDescent="0.25">
      <c r="A23">
        <v>32</v>
      </c>
      <c r="B23" s="7" t="s">
        <v>64</v>
      </c>
      <c r="C23">
        <v>0</v>
      </c>
      <c r="D23">
        <v>0</v>
      </c>
    </row>
    <row r="24" spans="1:11" x14ac:dyDescent="0.25">
      <c r="A24">
        <v>44</v>
      </c>
      <c r="B24" s="16" t="s">
        <v>65</v>
      </c>
      <c r="D24">
        <v>0</v>
      </c>
    </row>
    <row r="25" spans="1:11" x14ac:dyDescent="0.25">
      <c r="A25" s="6">
        <v>45</v>
      </c>
      <c r="B25" s="54" t="s">
        <v>66</v>
      </c>
      <c r="C25" s="19">
        <v>15</v>
      </c>
      <c r="D25" s="6">
        <v>0.02</v>
      </c>
      <c r="E25" s="6">
        <f>C25*(1-D25)</f>
        <v>14.7</v>
      </c>
      <c r="J25" s="2"/>
      <c r="K25" s="2"/>
    </row>
    <row r="26" spans="1:11" x14ac:dyDescent="0.25">
      <c r="A26">
        <v>47</v>
      </c>
      <c r="B26" s="16" t="s">
        <v>67</v>
      </c>
      <c r="D26">
        <v>0</v>
      </c>
      <c r="K26" s="2"/>
    </row>
    <row r="27" spans="1:11" x14ac:dyDescent="0.25">
      <c r="A27">
        <v>49</v>
      </c>
      <c r="B27" s="16" t="s">
        <v>68</v>
      </c>
    </row>
    <row r="28" spans="1:11" x14ac:dyDescent="0.25">
      <c r="B28" s="2" t="s">
        <v>69</v>
      </c>
      <c r="J28" s="2"/>
    </row>
    <row r="29" spans="1:11" x14ac:dyDescent="0.25">
      <c r="B29" t="s">
        <v>70</v>
      </c>
    </row>
    <row r="30" spans="1:11" x14ac:dyDescent="0.25">
      <c r="B30" s="2" t="s">
        <v>71</v>
      </c>
      <c r="J30" s="2"/>
    </row>
    <row r="31" spans="1:11" x14ac:dyDescent="0.25">
      <c r="B31" s="2" t="s">
        <v>72</v>
      </c>
    </row>
    <row r="32" spans="1:11" x14ac:dyDescent="0.25">
      <c r="B32" s="2" t="s">
        <v>73</v>
      </c>
    </row>
    <row r="33" spans="2:6" x14ac:dyDescent="0.25">
      <c r="B33" s="2" t="s">
        <v>74</v>
      </c>
    </row>
    <row r="34" spans="2:6" x14ac:dyDescent="0.25">
      <c r="B34" s="2" t="s">
        <v>75</v>
      </c>
      <c r="C34">
        <v>40</v>
      </c>
      <c r="D34">
        <v>0</v>
      </c>
      <c r="E34">
        <f t="shared" ref="E34" si="1">C34*(1-D34)</f>
        <v>40</v>
      </c>
    </row>
    <row r="35" spans="2:6" x14ac:dyDescent="0.25">
      <c r="B35" s="2" t="s">
        <v>76</v>
      </c>
    </row>
    <row r="41" spans="2:6" x14ac:dyDescent="0.25">
      <c r="B41" s="2" t="s">
        <v>77</v>
      </c>
      <c r="C41">
        <v>8</v>
      </c>
      <c r="D41">
        <v>0.5</v>
      </c>
      <c r="E41">
        <f>C41*(1-D41)</f>
        <v>4</v>
      </c>
      <c r="F41" s="2" t="s">
        <v>78</v>
      </c>
    </row>
  </sheetData>
  <phoneticPr fontId="16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workbookViewId="0">
      <pane ySplit="3" topLeftCell="A301" activePane="bottomLeft" state="frozen"/>
      <selection pane="bottomLeft" activeCell="D342" sqref="D342"/>
    </sheetView>
  </sheetViews>
  <sheetFormatPr defaultColWidth="9" defaultRowHeight="14" x14ac:dyDescent="0.25"/>
  <cols>
    <col min="1" max="1" width="12.90625" style="33" customWidth="1"/>
    <col min="2" max="2" width="6.08984375" style="34" customWidth="1"/>
    <col min="3" max="3" width="8.26953125" style="33" customWidth="1"/>
    <col min="4" max="4" width="10.6328125" style="33" customWidth="1"/>
    <col min="5" max="5" width="11.6328125" style="33" customWidth="1"/>
    <col min="6" max="6" width="13.90625" style="33" customWidth="1"/>
    <col min="7" max="7" width="10.90625" style="33" customWidth="1"/>
    <col min="8" max="8" width="14.6328125" style="33" customWidth="1"/>
    <col min="9" max="9" width="9" style="33"/>
    <col min="10" max="11" width="13.90625" style="33"/>
    <col min="12" max="12" width="12.81640625" style="33"/>
    <col min="13" max="16384" width="9" style="33"/>
  </cols>
  <sheetData>
    <row r="1" spans="1:12" x14ac:dyDescent="0.25">
      <c r="A1" s="35" t="s">
        <v>79</v>
      </c>
      <c r="B1" s="36"/>
      <c r="C1" s="37" t="s">
        <v>36</v>
      </c>
      <c r="D1" s="38">
        <f ca="1">43853-SUM(学习任务!E:E)-SUM(历史!E:E)-NOW()</f>
        <v>-43.165387508357526</v>
      </c>
      <c r="E1" s="39" t="s">
        <v>80</v>
      </c>
      <c r="F1" s="40">
        <f>SUM(学习任务!E:E)</f>
        <v>513.63944873423907</v>
      </c>
      <c r="G1" s="41" t="s">
        <v>81</v>
      </c>
      <c r="H1" s="42">
        <f ca="1">ROUNDDOWN(NOW(),0)</f>
        <v>43110</v>
      </c>
      <c r="I1" s="50"/>
      <c r="J1" s="51"/>
      <c r="K1" s="44"/>
      <c r="L1" s="44"/>
    </row>
    <row r="2" spans="1:12" x14ac:dyDescent="0.25">
      <c r="A2" s="35"/>
      <c r="B2" s="43" t="s">
        <v>82</v>
      </c>
      <c r="C2" s="43" t="s">
        <v>83</v>
      </c>
      <c r="E2" s="43" t="s">
        <v>84</v>
      </c>
      <c r="F2" s="43" t="s">
        <v>85</v>
      </c>
      <c r="G2" s="44"/>
      <c r="H2" s="44"/>
      <c r="I2" s="44"/>
      <c r="J2" s="44"/>
      <c r="K2" s="44"/>
      <c r="L2" s="44"/>
    </row>
    <row r="3" spans="1:12" x14ac:dyDescent="0.25">
      <c r="A3" s="45"/>
      <c r="B3" s="33"/>
      <c r="D3" s="46"/>
      <c r="E3" s="47"/>
      <c r="F3" s="48"/>
      <c r="G3" s="48"/>
      <c r="H3" s="44"/>
      <c r="I3" s="44"/>
      <c r="J3" s="44"/>
      <c r="K3" s="44"/>
      <c r="L3" s="44"/>
    </row>
    <row r="4" spans="1:12" x14ac:dyDescent="0.25">
      <c r="A4" s="44">
        <v>42770</v>
      </c>
      <c r="B4" s="33">
        <f t="shared" ref="B4:B67" si="0">WEEKNUM(A4)</f>
        <v>5</v>
      </c>
      <c r="C4" s="34" t="str">
        <f t="shared" ref="C4:C67" si="1">TEXT(WEEKDAY(A4),"aaaa")</f>
        <v>星期六</v>
      </c>
      <c r="D4" s="34">
        <v>0.1</v>
      </c>
      <c r="E4" s="34"/>
      <c r="H4" s="43"/>
    </row>
    <row r="5" spans="1:12" x14ac:dyDescent="0.25">
      <c r="A5" s="44">
        <v>42771</v>
      </c>
      <c r="B5" s="33">
        <f t="shared" si="0"/>
        <v>6</v>
      </c>
      <c r="C5" s="34" t="str">
        <f t="shared" si="1"/>
        <v>星期日</v>
      </c>
      <c r="D5" s="34">
        <v>0.63139554340043003</v>
      </c>
      <c r="E5" s="49"/>
    </row>
    <row r="6" spans="1:12" x14ac:dyDescent="0.25">
      <c r="A6" s="44">
        <v>42772</v>
      </c>
      <c r="B6" s="33">
        <f t="shared" si="0"/>
        <v>6</v>
      </c>
      <c r="C6" s="34" t="str">
        <f t="shared" si="1"/>
        <v>星期一</v>
      </c>
      <c r="D6" s="34">
        <v>0.63139554340043003</v>
      </c>
      <c r="E6" s="34"/>
    </row>
    <row r="7" spans="1:12" x14ac:dyDescent="0.25">
      <c r="A7" s="44">
        <v>42773</v>
      </c>
      <c r="B7" s="33">
        <f t="shared" si="0"/>
        <v>6</v>
      </c>
      <c r="C7" s="34" t="str">
        <f t="shared" si="1"/>
        <v>星期二</v>
      </c>
      <c r="D7" s="34">
        <v>0.49854665755032201</v>
      </c>
      <c r="E7" s="34"/>
    </row>
    <row r="8" spans="1:12" x14ac:dyDescent="0.25">
      <c r="A8" s="44">
        <v>42774</v>
      </c>
      <c r="B8" s="33">
        <f t="shared" si="0"/>
        <v>6</v>
      </c>
      <c r="C8" s="34" t="str">
        <f t="shared" si="1"/>
        <v>星期三</v>
      </c>
      <c r="D8" s="34">
        <v>1.3813955434004299</v>
      </c>
      <c r="E8" s="34"/>
    </row>
    <row r="9" spans="1:12" x14ac:dyDescent="0.25">
      <c r="A9" s="44">
        <v>42775</v>
      </c>
      <c r="B9" s="33">
        <f t="shared" si="0"/>
        <v>6</v>
      </c>
      <c r="C9" s="34" t="str">
        <f t="shared" si="1"/>
        <v>星期四</v>
      </c>
      <c r="D9" s="34">
        <v>2.3813955434004299</v>
      </c>
      <c r="E9" s="34"/>
    </row>
    <row r="10" spans="1:12" x14ac:dyDescent="0.25">
      <c r="A10" s="44">
        <v>42776</v>
      </c>
      <c r="B10" s="33">
        <f t="shared" si="0"/>
        <v>6</v>
      </c>
      <c r="C10" s="34" t="str">
        <f t="shared" si="1"/>
        <v>星期五</v>
      </c>
      <c r="D10" s="34">
        <v>3.3813955434004299</v>
      </c>
      <c r="E10" s="34"/>
    </row>
    <row r="11" spans="1:12" x14ac:dyDescent="0.25">
      <c r="A11" s="44">
        <v>42777</v>
      </c>
      <c r="B11" s="33">
        <f t="shared" si="0"/>
        <v>6</v>
      </c>
      <c r="C11" s="34" t="str">
        <f t="shared" si="1"/>
        <v>星期六</v>
      </c>
      <c r="D11" s="34">
        <v>4.3813955434004299</v>
      </c>
      <c r="E11" s="34"/>
    </row>
    <row r="12" spans="1:12" x14ac:dyDescent="0.25">
      <c r="A12" s="44">
        <v>42778</v>
      </c>
      <c r="B12" s="33">
        <f t="shared" si="0"/>
        <v>7</v>
      </c>
      <c r="C12" s="34" t="str">
        <f t="shared" si="1"/>
        <v>星期日</v>
      </c>
      <c r="D12" s="34">
        <v>5.3813955434004299</v>
      </c>
      <c r="E12" s="34"/>
    </row>
    <row r="13" spans="1:12" x14ac:dyDescent="0.25">
      <c r="A13" s="44">
        <v>42779</v>
      </c>
      <c r="B13" s="33">
        <f t="shared" si="0"/>
        <v>7</v>
      </c>
      <c r="C13" s="34" t="str">
        <f t="shared" si="1"/>
        <v>星期一</v>
      </c>
      <c r="D13" s="34">
        <v>6.1313955434004299</v>
      </c>
      <c r="E13" s="34"/>
    </row>
    <row r="14" spans="1:12" x14ac:dyDescent="0.25">
      <c r="A14" s="44">
        <v>42780</v>
      </c>
      <c r="B14" s="33">
        <f t="shared" si="0"/>
        <v>7</v>
      </c>
      <c r="C14" s="34" t="str">
        <f t="shared" si="1"/>
        <v>星期二</v>
      </c>
      <c r="D14" s="34">
        <v>6.8813955434004299</v>
      </c>
      <c r="E14" s="34"/>
    </row>
    <row r="15" spans="1:12" x14ac:dyDescent="0.25">
      <c r="A15" s="44">
        <v>42781</v>
      </c>
      <c r="B15" s="33">
        <f t="shared" si="0"/>
        <v>7</v>
      </c>
      <c r="C15" s="34" t="str">
        <f t="shared" si="1"/>
        <v>星期三</v>
      </c>
      <c r="D15" s="34">
        <v>7.6313955434004299</v>
      </c>
      <c r="E15" s="34"/>
    </row>
    <row r="16" spans="1:12" x14ac:dyDescent="0.25">
      <c r="A16" s="44">
        <v>42782</v>
      </c>
      <c r="B16" s="33">
        <f t="shared" si="0"/>
        <v>7</v>
      </c>
      <c r="C16" s="34" t="str">
        <f t="shared" si="1"/>
        <v>星期四</v>
      </c>
      <c r="D16" s="34">
        <v>7.6313955434004299</v>
      </c>
      <c r="E16" s="34"/>
    </row>
    <row r="17" spans="1:5" x14ac:dyDescent="0.25">
      <c r="A17" s="44">
        <v>42783</v>
      </c>
      <c r="B17" s="33">
        <f t="shared" si="0"/>
        <v>7</v>
      </c>
      <c r="C17" s="34" t="str">
        <f t="shared" si="1"/>
        <v>星期五</v>
      </c>
      <c r="D17" s="34">
        <v>8.8813955434004193</v>
      </c>
      <c r="E17" s="34"/>
    </row>
    <row r="18" spans="1:5" x14ac:dyDescent="0.25">
      <c r="A18" s="44">
        <v>42784</v>
      </c>
      <c r="B18" s="33">
        <f t="shared" si="0"/>
        <v>7</v>
      </c>
      <c r="C18" s="34" t="str">
        <f t="shared" si="1"/>
        <v>星期六</v>
      </c>
      <c r="D18" s="34">
        <v>10.3813955434004</v>
      </c>
      <c r="E18" s="34"/>
    </row>
    <row r="19" spans="1:5" x14ac:dyDescent="0.25">
      <c r="A19" s="44">
        <v>42785</v>
      </c>
      <c r="B19" s="33">
        <f t="shared" si="0"/>
        <v>8</v>
      </c>
      <c r="C19" s="34" t="str">
        <f t="shared" si="1"/>
        <v>星期日</v>
      </c>
      <c r="D19" s="34">
        <v>12.1313955434004</v>
      </c>
      <c r="E19" s="34"/>
    </row>
    <row r="20" spans="1:5" x14ac:dyDescent="0.25">
      <c r="A20" s="44">
        <v>42786</v>
      </c>
      <c r="B20" s="33">
        <f t="shared" si="0"/>
        <v>8</v>
      </c>
      <c r="C20" s="34" t="str">
        <f t="shared" si="1"/>
        <v>星期一</v>
      </c>
      <c r="D20" s="34">
        <v>13.8813955434004</v>
      </c>
      <c r="E20" s="34"/>
    </row>
    <row r="21" spans="1:5" x14ac:dyDescent="0.25">
      <c r="A21" s="44">
        <v>42787</v>
      </c>
      <c r="B21" s="33">
        <f t="shared" si="0"/>
        <v>8</v>
      </c>
      <c r="C21" s="34" t="str">
        <f t="shared" si="1"/>
        <v>星期二</v>
      </c>
      <c r="D21" s="34">
        <v>13.2167613970511</v>
      </c>
      <c r="E21" s="34"/>
    </row>
    <row r="22" spans="1:5" x14ac:dyDescent="0.25">
      <c r="A22" s="44">
        <v>42788</v>
      </c>
      <c r="B22" s="33">
        <f t="shared" si="0"/>
        <v>8</v>
      </c>
      <c r="C22" s="34" t="str">
        <f t="shared" si="1"/>
        <v>星期三</v>
      </c>
      <c r="D22" s="34">
        <v>20.488912511201001</v>
      </c>
      <c r="E22" s="34"/>
    </row>
    <row r="23" spans="1:5" x14ac:dyDescent="0.25">
      <c r="A23" s="44">
        <v>42789</v>
      </c>
      <c r="B23" s="33">
        <f t="shared" si="0"/>
        <v>8</v>
      </c>
      <c r="C23" s="34" t="str">
        <f t="shared" si="1"/>
        <v>星期四</v>
      </c>
      <c r="D23" s="34">
        <v>27.7610636253509</v>
      </c>
      <c r="E23" s="34"/>
    </row>
    <row r="24" spans="1:5" x14ac:dyDescent="0.25">
      <c r="A24" s="44">
        <v>42790</v>
      </c>
      <c r="B24" s="33">
        <f t="shared" si="0"/>
        <v>8</v>
      </c>
      <c r="C24" s="34" t="str">
        <f t="shared" si="1"/>
        <v>星期五</v>
      </c>
      <c r="D24" s="34">
        <v>35.283214739500799</v>
      </c>
      <c r="E24" s="34"/>
    </row>
    <row r="25" spans="1:5" x14ac:dyDescent="0.25">
      <c r="A25" s="44">
        <v>42791</v>
      </c>
      <c r="B25" s="33">
        <f t="shared" si="0"/>
        <v>8</v>
      </c>
      <c r="C25" s="34" t="str">
        <f t="shared" si="1"/>
        <v>星期六</v>
      </c>
      <c r="D25" s="34">
        <v>43.97</v>
      </c>
      <c r="E25" s="34"/>
    </row>
    <row r="26" spans="1:5" x14ac:dyDescent="0.25">
      <c r="A26" s="44">
        <v>42792</v>
      </c>
      <c r="B26" s="33">
        <f t="shared" si="0"/>
        <v>9</v>
      </c>
      <c r="C26" s="34" t="str">
        <f t="shared" si="1"/>
        <v>星期日</v>
      </c>
      <c r="D26" s="34">
        <v>44.47</v>
      </c>
      <c r="E26" s="34"/>
    </row>
    <row r="27" spans="1:5" x14ac:dyDescent="0.25">
      <c r="A27" s="44">
        <v>42793</v>
      </c>
      <c r="B27" s="33">
        <f t="shared" si="0"/>
        <v>9</v>
      </c>
      <c r="C27" s="34" t="str">
        <f t="shared" si="1"/>
        <v>星期一</v>
      </c>
      <c r="D27" s="34">
        <v>44.7209379517748</v>
      </c>
      <c r="E27" s="34"/>
    </row>
    <row r="28" spans="1:5" x14ac:dyDescent="0.25">
      <c r="A28" s="44">
        <v>42794</v>
      </c>
      <c r="B28" s="33">
        <f t="shared" si="0"/>
        <v>9</v>
      </c>
      <c r="C28" s="34" t="str">
        <f t="shared" si="1"/>
        <v>星期二</v>
      </c>
      <c r="D28" s="34">
        <v>44.598287446824699</v>
      </c>
      <c r="E28" s="34"/>
    </row>
    <row r="29" spans="1:5" x14ac:dyDescent="0.25">
      <c r="A29" s="44">
        <v>42795</v>
      </c>
      <c r="B29" s="33">
        <f t="shared" si="0"/>
        <v>9</v>
      </c>
      <c r="C29" s="34" t="str">
        <f t="shared" si="1"/>
        <v>星期三</v>
      </c>
      <c r="D29" s="34">
        <v>44.3395014337246</v>
      </c>
      <c r="E29" s="34"/>
    </row>
    <row r="30" spans="1:5" x14ac:dyDescent="0.25">
      <c r="A30" s="44">
        <v>42796</v>
      </c>
      <c r="B30" s="33">
        <f t="shared" si="0"/>
        <v>9</v>
      </c>
      <c r="C30" s="34" t="str">
        <f t="shared" si="1"/>
        <v>星期四</v>
      </c>
      <c r="D30" s="34">
        <v>43.8307154206246</v>
      </c>
      <c r="E30" s="34"/>
    </row>
    <row r="31" spans="1:5" x14ac:dyDescent="0.25">
      <c r="A31" s="44">
        <v>42797</v>
      </c>
      <c r="B31" s="33">
        <f t="shared" si="0"/>
        <v>9</v>
      </c>
      <c r="C31" s="34" t="str">
        <f t="shared" si="1"/>
        <v>星期五</v>
      </c>
      <c r="D31" s="34">
        <v>43.320991455749798</v>
      </c>
      <c r="E31" s="34"/>
    </row>
    <row r="32" spans="1:5" x14ac:dyDescent="0.25">
      <c r="A32" s="44">
        <v>42798</v>
      </c>
      <c r="B32" s="33">
        <f t="shared" si="0"/>
        <v>9</v>
      </c>
      <c r="C32" s="34" t="str">
        <f t="shared" si="1"/>
        <v>星期六</v>
      </c>
      <c r="D32" s="34">
        <v>42.8498496740755</v>
      </c>
      <c r="E32" s="34"/>
    </row>
    <row r="33" spans="1:5" x14ac:dyDescent="0.25">
      <c r="A33" s="44">
        <v>42799</v>
      </c>
      <c r="B33" s="33">
        <f t="shared" si="0"/>
        <v>10</v>
      </c>
      <c r="C33" s="34" t="str">
        <f t="shared" si="1"/>
        <v>星期日</v>
      </c>
      <c r="D33" s="34">
        <v>42.179837127026701</v>
      </c>
      <c r="E33" s="34"/>
    </row>
    <row r="34" spans="1:5" x14ac:dyDescent="0.25">
      <c r="A34" s="44">
        <v>42800</v>
      </c>
      <c r="B34" s="33">
        <f t="shared" si="0"/>
        <v>10</v>
      </c>
      <c r="C34" s="34" t="str">
        <f t="shared" si="1"/>
        <v>星期一</v>
      </c>
      <c r="D34" s="34">
        <v>41.422936248752698</v>
      </c>
      <c r="E34" s="34"/>
    </row>
    <row r="35" spans="1:5" x14ac:dyDescent="0.25">
      <c r="A35" s="44">
        <v>42801</v>
      </c>
      <c r="B35" s="33">
        <f t="shared" si="0"/>
        <v>10</v>
      </c>
      <c r="C35" s="34" t="str">
        <f t="shared" si="1"/>
        <v>星期二</v>
      </c>
      <c r="D35" s="34">
        <v>40.404429347903402</v>
      </c>
      <c r="E35" s="34"/>
    </row>
    <row r="36" spans="1:5" x14ac:dyDescent="0.25">
      <c r="A36" s="44">
        <v>42802</v>
      </c>
      <c r="B36" s="33">
        <f t="shared" si="0"/>
        <v>10</v>
      </c>
      <c r="C36" s="34" t="str">
        <f t="shared" si="1"/>
        <v>星期三</v>
      </c>
      <c r="D36" s="34">
        <v>42.046211029227898</v>
      </c>
      <c r="E36" s="34"/>
    </row>
    <row r="37" spans="1:5" x14ac:dyDescent="0.25">
      <c r="A37" s="44">
        <v>42803</v>
      </c>
      <c r="B37" s="33">
        <f t="shared" si="0"/>
        <v>10</v>
      </c>
      <c r="C37" s="34" t="str">
        <f t="shared" si="1"/>
        <v>星期四</v>
      </c>
      <c r="D37" s="34">
        <v>47.062522196126899</v>
      </c>
      <c r="E37" s="34"/>
    </row>
    <row r="38" spans="1:5" x14ac:dyDescent="0.25">
      <c r="A38" s="44">
        <v>42804</v>
      </c>
      <c r="B38" s="33">
        <f t="shared" si="0"/>
        <v>10</v>
      </c>
      <c r="C38" s="34" t="str">
        <f t="shared" si="1"/>
        <v>星期五</v>
      </c>
      <c r="D38" s="34">
        <v>47.905244906301597</v>
      </c>
      <c r="E38" s="34"/>
    </row>
    <row r="39" spans="1:5" x14ac:dyDescent="0.25">
      <c r="A39" s="44">
        <v>42805</v>
      </c>
      <c r="B39" s="33">
        <f t="shared" si="0"/>
        <v>10</v>
      </c>
      <c r="C39" s="34" t="str">
        <f t="shared" si="1"/>
        <v>星期六</v>
      </c>
      <c r="D39" s="34">
        <v>43.9595736390526</v>
      </c>
      <c r="E39" s="34"/>
    </row>
    <row r="40" spans="1:5" x14ac:dyDescent="0.25">
      <c r="A40" s="44">
        <v>42806</v>
      </c>
      <c r="B40" s="33">
        <f t="shared" si="0"/>
        <v>11</v>
      </c>
      <c r="C40" s="34" t="str">
        <f t="shared" si="1"/>
        <v>星期日</v>
      </c>
      <c r="D40" s="34">
        <v>37.265784429527798</v>
      </c>
      <c r="E40" s="34"/>
    </row>
    <row r="41" spans="1:5" x14ac:dyDescent="0.25">
      <c r="A41" s="44">
        <v>42807</v>
      </c>
      <c r="B41" s="33">
        <f t="shared" si="0"/>
        <v>11</v>
      </c>
      <c r="C41" s="34" t="str">
        <f t="shared" si="1"/>
        <v>星期一</v>
      </c>
      <c r="D41" s="34">
        <v>27.3596363743269</v>
      </c>
      <c r="E41" s="34"/>
    </row>
    <row r="42" spans="1:5" x14ac:dyDescent="0.25">
      <c r="A42" s="44">
        <v>42808</v>
      </c>
      <c r="B42" s="33">
        <f t="shared" si="0"/>
        <v>11</v>
      </c>
      <c r="C42" s="34" t="str">
        <f t="shared" si="1"/>
        <v>星期二</v>
      </c>
      <c r="D42" s="34">
        <v>21.7139651070753</v>
      </c>
      <c r="E42" s="34"/>
    </row>
    <row r="43" spans="1:5" x14ac:dyDescent="0.25">
      <c r="A43" s="44">
        <v>42809</v>
      </c>
      <c r="B43" s="33">
        <f t="shared" si="0"/>
        <v>11</v>
      </c>
      <c r="C43" s="34" t="str">
        <f t="shared" si="1"/>
        <v>星期三</v>
      </c>
      <c r="D43" s="34">
        <v>21.320928720624199</v>
      </c>
      <c r="E43" s="34"/>
    </row>
    <row r="44" spans="1:5" x14ac:dyDescent="0.25">
      <c r="A44" s="44">
        <v>42810</v>
      </c>
      <c r="B44" s="33">
        <f t="shared" si="0"/>
        <v>11</v>
      </c>
      <c r="C44" s="34" t="str">
        <f t="shared" si="1"/>
        <v>星期四</v>
      </c>
      <c r="D44" s="34">
        <v>21.303362848600599</v>
      </c>
      <c r="E44" s="34"/>
    </row>
    <row r="45" spans="1:5" x14ac:dyDescent="0.25">
      <c r="A45" s="44">
        <v>42811</v>
      </c>
      <c r="B45" s="33">
        <f t="shared" si="0"/>
        <v>11</v>
      </c>
      <c r="C45" s="34" t="str">
        <f t="shared" si="1"/>
        <v>星期五</v>
      </c>
      <c r="D45" s="34">
        <v>20.9586326102031</v>
      </c>
      <c r="E45" s="34"/>
    </row>
    <row r="46" spans="1:5" x14ac:dyDescent="0.25">
      <c r="A46" s="44">
        <v>42812</v>
      </c>
      <c r="B46" s="33">
        <f t="shared" si="0"/>
        <v>11</v>
      </c>
      <c r="C46" s="34" t="str">
        <f t="shared" si="1"/>
        <v>星期六</v>
      </c>
      <c r="D46" s="34">
        <v>20.3639023718057</v>
      </c>
      <c r="E46" s="34"/>
    </row>
    <row r="47" spans="1:5" x14ac:dyDescent="0.25">
      <c r="A47" s="44">
        <v>42813</v>
      </c>
      <c r="B47" s="33">
        <f t="shared" si="0"/>
        <v>12</v>
      </c>
      <c r="C47" s="34" t="str">
        <f t="shared" si="1"/>
        <v>星期日</v>
      </c>
      <c r="D47" s="34">
        <v>19.066537252606899</v>
      </c>
      <c r="E47" s="34"/>
    </row>
    <row r="48" spans="1:5" x14ac:dyDescent="0.25">
      <c r="A48" s="44">
        <v>42814</v>
      </c>
      <c r="B48" s="33">
        <f t="shared" si="0"/>
        <v>12</v>
      </c>
      <c r="C48" s="34" t="str">
        <f t="shared" si="1"/>
        <v>星期一</v>
      </c>
      <c r="D48" s="34">
        <v>17.066537252606899</v>
      </c>
      <c r="E48" s="34"/>
    </row>
    <row r="49" spans="1:5" x14ac:dyDescent="0.25">
      <c r="A49" s="44">
        <v>42815</v>
      </c>
      <c r="B49" s="33">
        <f t="shared" si="0"/>
        <v>12</v>
      </c>
      <c r="C49" s="34" t="str">
        <f t="shared" si="1"/>
        <v>星期二</v>
      </c>
      <c r="D49" s="34">
        <v>16.032660213706201</v>
      </c>
      <c r="E49" s="34"/>
    </row>
    <row r="50" spans="1:5" x14ac:dyDescent="0.25">
      <c r="A50" s="44">
        <v>42816</v>
      </c>
      <c r="B50" s="33">
        <f t="shared" si="0"/>
        <v>12</v>
      </c>
      <c r="C50" s="34" t="str">
        <f t="shared" si="1"/>
        <v>星期三</v>
      </c>
      <c r="D50" s="34">
        <v>15.714906135904601</v>
      </c>
      <c r="E50" s="34"/>
    </row>
    <row r="51" spans="1:5" x14ac:dyDescent="0.25">
      <c r="A51" s="44">
        <v>42817</v>
      </c>
      <c r="B51" s="33">
        <f t="shared" si="0"/>
        <v>12</v>
      </c>
      <c r="C51" s="34" t="str">
        <f t="shared" si="1"/>
        <v>星期四</v>
      </c>
      <c r="D51" s="34">
        <v>15.397152058103201</v>
      </c>
      <c r="E51" s="34"/>
    </row>
    <row r="52" spans="1:5" x14ac:dyDescent="0.25">
      <c r="A52" s="44">
        <v>42818</v>
      </c>
      <c r="B52" s="33">
        <f t="shared" si="0"/>
        <v>12</v>
      </c>
      <c r="C52" s="34" t="str">
        <f t="shared" si="1"/>
        <v>星期五</v>
      </c>
      <c r="D52" s="34">
        <v>15.3293979803016</v>
      </c>
      <c r="E52" s="34"/>
    </row>
    <row r="53" spans="1:5" x14ac:dyDescent="0.25">
      <c r="A53" s="44">
        <v>42819</v>
      </c>
      <c r="B53" s="33">
        <f t="shared" si="0"/>
        <v>12</v>
      </c>
      <c r="C53" s="34" t="str">
        <f t="shared" si="1"/>
        <v>星期六</v>
      </c>
      <c r="D53" s="34">
        <v>14.5455209414009</v>
      </c>
      <c r="E53" s="34"/>
    </row>
    <row r="54" spans="1:5" x14ac:dyDescent="0.25">
      <c r="A54" s="44">
        <v>42820</v>
      </c>
      <c r="B54" s="33">
        <f t="shared" si="0"/>
        <v>13</v>
      </c>
      <c r="C54" s="34" t="str">
        <f t="shared" si="1"/>
        <v>星期日</v>
      </c>
      <c r="D54" s="34">
        <v>13.0455209414009</v>
      </c>
      <c r="E54" s="34"/>
    </row>
    <row r="55" spans="1:5" x14ac:dyDescent="0.25">
      <c r="A55" s="44">
        <v>42821</v>
      </c>
      <c r="B55" s="33">
        <f t="shared" si="0"/>
        <v>13</v>
      </c>
      <c r="C55" s="34" t="str">
        <f t="shared" si="1"/>
        <v>星期一</v>
      </c>
      <c r="D55" s="34">
        <v>11.5455209414009</v>
      </c>
      <c r="E55" s="34"/>
    </row>
    <row r="56" spans="1:5" x14ac:dyDescent="0.25">
      <c r="A56" s="44">
        <v>42822</v>
      </c>
      <c r="B56" s="33">
        <f t="shared" si="0"/>
        <v>13</v>
      </c>
      <c r="C56" s="34" t="str">
        <f t="shared" si="1"/>
        <v>星期二</v>
      </c>
      <c r="D56" s="34">
        <v>10.373626336626</v>
      </c>
      <c r="E56" s="34"/>
    </row>
    <row r="57" spans="1:5" x14ac:dyDescent="0.25">
      <c r="A57" s="44">
        <v>42823</v>
      </c>
      <c r="B57" s="33">
        <f t="shared" si="0"/>
        <v>13</v>
      </c>
      <c r="C57" s="34" t="str">
        <f t="shared" si="1"/>
        <v>星期三</v>
      </c>
      <c r="D57" s="34">
        <v>9.7798371270760907</v>
      </c>
      <c r="E57" s="34"/>
    </row>
    <row r="58" spans="1:5" x14ac:dyDescent="0.25">
      <c r="A58" s="44">
        <v>42824</v>
      </c>
      <c r="B58" s="33">
        <f t="shared" si="0"/>
        <v>13</v>
      </c>
      <c r="C58" s="34" t="str">
        <f t="shared" si="1"/>
        <v>星期四</v>
      </c>
      <c r="D58" s="34">
        <v>9.6860479175262206</v>
      </c>
      <c r="E58" s="34"/>
    </row>
    <row r="59" spans="1:5" x14ac:dyDescent="0.25">
      <c r="A59" s="44">
        <v>42825</v>
      </c>
      <c r="B59" s="33">
        <f t="shared" si="0"/>
        <v>13</v>
      </c>
      <c r="C59" s="34" t="str">
        <f t="shared" si="1"/>
        <v>星期五</v>
      </c>
      <c r="D59" s="34">
        <v>10.092258707976301</v>
      </c>
      <c r="E59" s="34"/>
    </row>
    <row r="60" spans="1:5" x14ac:dyDescent="0.25">
      <c r="A60" s="44">
        <v>42826</v>
      </c>
      <c r="B60" s="33">
        <f t="shared" si="0"/>
        <v>13</v>
      </c>
      <c r="C60" s="34" t="str">
        <f t="shared" si="1"/>
        <v>星期六</v>
      </c>
      <c r="D60" s="34">
        <v>10.4203641032014</v>
      </c>
      <c r="E60" s="34"/>
    </row>
    <row r="61" spans="1:5" x14ac:dyDescent="0.25">
      <c r="A61" s="44">
        <v>42827</v>
      </c>
      <c r="B61" s="33">
        <f t="shared" si="0"/>
        <v>14</v>
      </c>
      <c r="C61" s="34" t="str">
        <f t="shared" si="1"/>
        <v>星期日</v>
      </c>
      <c r="D61" s="34">
        <v>10.4203641032014</v>
      </c>
      <c r="E61" s="34"/>
    </row>
    <row r="62" spans="1:5" x14ac:dyDescent="0.25">
      <c r="A62" s="44">
        <v>42828</v>
      </c>
      <c r="B62" s="33">
        <f t="shared" si="0"/>
        <v>14</v>
      </c>
      <c r="C62" s="34" t="str">
        <f t="shared" si="1"/>
        <v>星期一</v>
      </c>
      <c r="D62" s="34">
        <v>10.4203641032014</v>
      </c>
      <c r="E62" s="34"/>
    </row>
    <row r="63" spans="1:5" x14ac:dyDescent="0.25">
      <c r="A63" s="44">
        <v>42829</v>
      </c>
      <c r="B63" s="33">
        <f t="shared" si="0"/>
        <v>14</v>
      </c>
      <c r="C63" s="34" t="str">
        <f t="shared" si="1"/>
        <v>星期二</v>
      </c>
      <c r="D63" s="34">
        <v>10.4203641032014</v>
      </c>
      <c r="E63" s="34"/>
    </row>
    <row r="64" spans="1:5" x14ac:dyDescent="0.25">
      <c r="A64" s="44">
        <v>42830</v>
      </c>
      <c r="B64" s="33">
        <f t="shared" si="0"/>
        <v>14</v>
      </c>
      <c r="C64" s="34" t="str">
        <f t="shared" si="1"/>
        <v>星期三</v>
      </c>
      <c r="D64" s="34">
        <v>10.4203641032014</v>
      </c>
      <c r="E64" s="34"/>
    </row>
    <row r="65" spans="1:5" x14ac:dyDescent="0.25">
      <c r="A65" s="44">
        <v>42831</v>
      </c>
      <c r="B65" s="33">
        <f t="shared" si="0"/>
        <v>14</v>
      </c>
      <c r="C65" s="34" t="str">
        <f t="shared" si="1"/>
        <v>星期四</v>
      </c>
      <c r="D65" s="34">
        <v>10.4203641032014</v>
      </c>
      <c r="E65" s="34"/>
    </row>
    <row r="66" spans="1:5" x14ac:dyDescent="0.25">
      <c r="A66" s="44">
        <v>42832</v>
      </c>
      <c r="B66" s="33">
        <f t="shared" si="0"/>
        <v>14</v>
      </c>
      <c r="C66" s="34" t="str">
        <f t="shared" si="1"/>
        <v>星期五</v>
      </c>
      <c r="D66" s="34">
        <v>10.4203641032014</v>
      </c>
      <c r="E66" s="34"/>
    </row>
    <row r="67" spans="1:5" x14ac:dyDescent="0.25">
      <c r="A67" s="44">
        <v>42833</v>
      </c>
      <c r="B67" s="33">
        <f t="shared" si="0"/>
        <v>14</v>
      </c>
      <c r="C67" s="34" t="str">
        <f t="shared" si="1"/>
        <v>星期六</v>
      </c>
      <c r="D67" s="34">
        <v>10.4203641032014</v>
      </c>
      <c r="E67" s="34"/>
    </row>
    <row r="68" spans="1:5" x14ac:dyDescent="0.25">
      <c r="A68" s="44">
        <v>42834</v>
      </c>
      <c r="B68" s="33">
        <f t="shared" ref="B68:B131" si="2">WEEKNUM(A68)</f>
        <v>15</v>
      </c>
      <c r="C68" s="34" t="str">
        <f t="shared" ref="C68:C131" si="3">TEXT(WEEKDAY(A68),"aaaa")</f>
        <v>星期日</v>
      </c>
      <c r="D68" s="34">
        <v>10.4203641032014</v>
      </c>
      <c r="E68" s="34"/>
    </row>
    <row r="69" spans="1:5" x14ac:dyDescent="0.25">
      <c r="A69" s="44">
        <v>42835</v>
      </c>
      <c r="B69" s="33">
        <f t="shared" si="2"/>
        <v>15</v>
      </c>
      <c r="C69" s="34" t="str">
        <f t="shared" si="3"/>
        <v>星期一</v>
      </c>
      <c r="D69" s="34">
        <v>10.4203641032014</v>
      </c>
      <c r="E69" s="34"/>
    </row>
    <row r="70" spans="1:5" x14ac:dyDescent="0.25">
      <c r="A70" s="44">
        <v>42836</v>
      </c>
      <c r="B70" s="33">
        <f t="shared" si="2"/>
        <v>15</v>
      </c>
      <c r="C70" s="34" t="str">
        <f t="shared" si="3"/>
        <v>星期二</v>
      </c>
      <c r="D70" s="34">
        <v>10.4203641032014</v>
      </c>
      <c r="E70" s="34"/>
    </row>
    <row r="71" spans="1:5" x14ac:dyDescent="0.25">
      <c r="A71" s="44">
        <v>42837</v>
      </c>
      <c r="B71" s="33">
        <f t="shared" si="2"/>
        <v>15</v>
      </c>
      <c r="C71" s="34" t="str">
        <f t="shared" si="3"/>
        <v>星期三</v>
      </c>
      <c r="D71" s="34">
        <v>10.4203641032014</v>
      </c>
      <c r="E71" s="34"/>
    </row>
    <row r="72" spans="1:5" x14ac:dyDescent="0.25">
      <c r="A72" s="44">
        <v>42838</v>
      </c>
      <c r="B72" s="33">
        <f t="shared" si="2"/>
        <v>15</v>
      </c>
      <c r="C72" s="34" t="str">
        <f t="shared" si="3"/>
        <v>星期四</v>
      </c>
      <c r="D72" s="34">
        <v>10.4203641032014</v>
      </c>
      <c r="E72" s="34"/>
    </row>
    <row r="73" spans="1:5" x14ac:dyDescent="0.25">
      <c r="A73" s="44">
        <v>42839</v>
      </c>
      <c r="B73" s="33">
        <f t="shared" si="2"/>
        <v>15</v>
      </c>
      <c r="C73" s="34" t="str">
        <f t="shared" si="3"/>
        <v>星期五</v>
      </c>
      <c r="D73" s="34">
        <v>10.4203641032014</v>
      </c>
      <c r="E73" s="34"/>
    </row>
    <row r="74" spans="1:5" x14ac:dyDescent="0.25">
      <c r="A74" s="44">
        <v>42840</v>
      </c>
      <c r="B74" s="33">
        <f t="shared" si="2"/>
        <v>15</v>
      </c>
      <c r="C74" s="34" t="str">
        <f t="shared" si="3"/>
        <v>星期六</v>
      </c>
      <c r="D74" s="34">
        <v>15</v>
      </c>
      <c r="E74" s="34"/>
    </row>
    <row r="75" spans="1:5" x14ac:dyDescent="0.25">
      <c r="A75" s="44">
        <v>42841</v>
      </c>
      <c r="B75" s="33">
        <f t="shared" si="2"/>
        <v>16</v>
      </c>
      <c r="C75" s="34" t="str">
        <f t="shared" si="3"/>
        <v>星期日</v>
      </c>
      <c r="D75" s="34">
        <v>19</v>
      </c>
      <c r="E75" s="34"/>
    </row>
    <row r="76" spans="1:5" x14ac:dyDescent="0.25">
      <c r="A76" s="44">
        <v>42842</v>
      </c>
      <c r="B76" s="33">
        <f t="shared" si="2"/>
        <v>16</v>
      </c>
      <c r="C76" s="34" t="str">
        <f t="shared" si="3"/>
        <v>星期一</v>
      </c>
      <c r="D76" s="34">
        <v>19.334449760799199</v>
      </c>
      <c r="E76" s="34"/>
    </row>
    <row r="77" spans="1:5" x14ac:dyDescent="0.25">
      <c r="A77" s="44">
        <v>42843</v>
      </c>
      <c r="B77" s="33">
        <f t="shared" si="2"/>
        <v>16</v>
      </c>
      <c r="C77" s="34" t="str">
        <f t="shared" si="3"/>
        <v>星期二</v>
      </c>
      <c r="D77" s="34">
        <v>19.334449760799199</v>
      </c>
      <c r="E77" s="34"/>
    </row>
    <row r="78" spans="1:5" x14ac:dyDescent="0.25">
      <c r="A78" s="44">
        <v>42844</v>
      </c>
      <c r="B78" s="33">
        <f t="shared" si="2"/>
        <v>16</v>
      </c>
      <c r="C78" s="34" t="str">
        <f t="shared" si="3"/>
        <v>星期三</v>
      </c>
      <c r="D78" s="34">
        <v>19.334449760799199</v>
      </c>
      <c r="E78" s="34"/>
    </row>
    <row r="79" spans="1:5" x14ac:dyDescent="0.25">
      <c r="A79" s="44">
        <v>42845</v>
      </c>
      <c r="B79" s="33">
        <f t="shared" si="2"/>
        <v>16</v>
      </c>
      <c r="C79" s="34" t="str">
        <f t="shared" si="3"/>
        <v>星期四</v>
      </c>
      <c r="D79" s="34">
        <v>19.334449760799199</v>
      </c>
      <c r="E79" s="34"/>
    </row>
    <row r="80" spans="1:5" x14ac:dyDescent="0.25">
      <c r="A80" s="44">
        <v>42846</v>
      </c>
      <c r="B80" s="33">
        <f t="shared" si="2"/>
        <v>16</v>
      </c>
      <c r="C80" s="34" t="str">
        <f t="shared" si="3"/>
        <v>星期五</v>
      </c>
      <c r="D80" s="34">
        <v>17.100000000000001</v>
      </c>
      <c r="E80" s="34"/>
    </row>
    <row r="81" spans="1:5" x14ac:dyDescent="0.25">
      <c r="A81" s="44">
        <v>42847</v>
      </c>
      <c r="B81" s="33">
        <f t="shared" si="2"/>
        <v>16</v>
      </c>
      <c r="C81" s="34" t="str">
        <f t="shared" si="3"/>
        <v>星期六</v>
      </c>
      <c r="D81" s="34">
        <v>17.100000000000001</v>
      </c>
      <c r="E81" s="34"/>
    </row>
    <row r="82" spans="1:5" x14ac:dyDescent="0.25">
      <c r="A82" s="44">
        <v>42848</v>
      </c>
      <c r="B82" s="33">
        <f t="shared" si="2"/>
        <v>17</v>
      </c>
      <c r="C82" s="34" t="str">
        <f t="shared" si="3"/>
        <v>星期日</v>
      </c>
      <c r="D82" s="34">
        <v>17.100000000000001</v>
      </c>
      <c r="E82" s="34"/>
    </row>
    <row r="83" spans="1:5" x14ac:dyDescent="0.25">
      <c r="A83" s="44">
        <v>42849</v>
      </c>
      <c r="B83" s="33">
        <f t="shared" si="2"/>
        <v>17</v>
      </c>
      <c r="C83" s="34" t="str">
        <f t="shared" si="3"/>
        <v>星期一</v>
      </c>
      <c r="D83" s="34">
        <v>17.100000000000001</v>
      </c>
      <c r="E83" s="34"/>
    </row>
    <row r="84" spans="1:5" x14ac:dyDescent="0.25">
      <c r="A84" s="44">
        <v>42850</v>
      </c>
      <c r="B84" s="33">
        <f t="shared" si="2"/>
        <v>17</v>
      </c>
      <c r="C84" s="34" t="str">
        <f t="shared" si="3"/>
        <v>星期二</v>
      </c>
      <c r="D84" s="34">
        <v>17.100000000000001</v>
      </c>
      <c r="E84" s="34"/>
    </row>
    <row r="85" spans="1:5" x14ac:dyDescent="0.25">
      <c r="A85" s="44">
        <v>42851</v>
      </c>
      <c r="B85" s="33">
        <f t="shared" si="2"/>
        <v>17</v>
      </c>
      <c r="C85" s="34" t="str">
        <f t="shared" si="3"/>
        <v>星期三</v>
      </c>
      <c r="D85" s="34">
        <v>14.1</v>
      </c>
      <c r="E85" s="34"/>
    </row>
    <row r="86" spans="1:5" x14ac:dyDescent="0.25">
      <c r="A86" s="44">
        <v>42852</v>
      </c>
      <c r="B86" s="33">
        <f t="shared" si="2"/>
        <v>17</v>
      </c>
      <c r="C86" s="34" t="str">
        <f t="shared" si="3"/>
        <v>星期四</v>
      </c>
      <c r="D86" s="34">
        <v>14.1</v>
      </c>
      <c r="E86" s="34"/>
    </row>
    <row r="87" spans="1:5" x14ac:dyDescent="0.25">
      <c r="A87" s="44">
        <v>42853</v>
      </c>
      <c r="B87" s="33">
        <f t="shared" si="2"/>
        <v>17</v>
      </c>
      <c r="C87" s="34" t="str">
        <f t="shared" si="3"/>
        <v>星期五</v>
      </c>
      <c r="D87" s="34">
        <v>14.1</v>
      </c>
      <c r="E87" s="34"/>
    </row>
    <row r="88" spans="1:5" x14ac:dyDescent="0.25">
      <c r="A88" s="44">
        <v>42854</v>
      </c>
      <c r="B88" s="33">
        <f t="shared" si="2"/>
        <v>17</v>
      </c>
      <c r="C88" s="34" t="str">
        <f t="shared" si="3"/>
        <v>星期六</v>
      </c>
      <c r="D88" s="34">
        <v>14.1</v>
      </c>
      <c r="E88" s="34"/>
    </row>
    <row r="89" spans="1:5" x14ac:dyDescent="0.25">
      <c r="A89" s="44">
        <v>42855</v>
      </c>
      <c r="B89" s="33">
        <f t="shared" si="2"/>
        <v>18</v>
      </c>
      <c r="C89" s="34" t="str">
        <f t="shared" si="3"/>
        <v>星期日</v>
      </c>
      <c r="D89" s="34">
        <v>14.1</v>
      </c>
      <c r="E89" s="34"/>
    </row>
    <row r="90" spans="1:5" x14ac:dyDescent="0.25">
      <c r="A90" s="44">
        <v>42856</v>
      </c>
      <c r="B90" s="33">
        <f t="shared" si="2"/>
        <v>18</v>
      </c>
      <c r="C90" s="34" t="str">
        <f t="shared" si="3"/>
        <v>星期一</v>
      </c>
      <c r="D90" s="34">
        <v>10.1</v>
      </c>
      <c r="E90" s="34"/>
    </row>
    <row r="91" spans="1:5" x14ac:dyDescent="0.25">
      <c r="A91" s="44">
        <v>42857</v>
      </c>
      <c r="B91" s="33">
        <f t="shared" si="2"/>
        <v>18</v>
      </c>
      <c r="C91" s="34" t="str">
        <f t="shared" si="3"/>
        <v>星期二</v>
      </c>
      <c r="D91" s="34">
        <v>10.1</v>
      </c>
      <c r="E91" s="34"/>
    </row>
    <row r="92" spans="1:5" x14ac:dyDescent="0.25">
      <c r="A92" s="44">
        <v>42858</v>
      </c>
      <c r="B92" s="33">
        <f t="shared" si="2"/>
        <v>18</v>
      </c>
      <c r="C92" s="34" t="str">
        <f t="shared" si="3"/>
        <v>星期三</v>
      </c>
      <c r="D92" s="34">
        <v>7.1</v>
      </c>
      <c r="E92" s="34"/>
    </row>
    <row r="93" spans="1:5" x14ac:dyDescent="0.25">
      <c r="A93" s="44">
        <v>42859</v>
      </c>
      <c r="B93" s="33">
        <f t="shared" si="2"/>
        <v>18</v>
      </c>
      <c r="C93" s="34" t="str">
        <f t="shared" si="3"/>
        <v>星期四</v>
      </c>
      <c r="D93" s="34">
        <v>7.1</v>
      </c>
      <c r="E93" s="34"/>
    </row>
    <row r="94" spans="1:5" x14ac:dyDescent="0.25">
      <c r="A94" s="44">
        <v>42860</v>
      </c>
      <c r="B94" s="33">
        <f t="shared" si="2"/>
        <v>18</v>
      </c>
      <c r="C94" s="34" t="str">
        <f t="shared" si="3"/>
        <v>星期五</v>
      </c>
      <c r="D94" s="34">
        <v>7.1</v>
      </c>
      <c r="E94" s="34"/>
    </row>
    <row r="95" spans="1:5" x14ac:dyDescent="0.25">
      <c r="A95" s="44">
        <v>42861</v>
      </c>
      <c r="B95" s="33">
        <f t="shared" si="2"/>
        <v>18</v>
      </c>
      <c r="C95" s="34" t="str">
        <f t="shared" si="3"/>
        <v>星期六</v>
      </c>
      <c r="D95" s="34">
        <v>7.1039231718805196</v>
      </c>
      <c r="E95" s="34"/>
    </row>
    <row r="96" spans="1:5" x14ac:dyDescent="0.25">
      <c r="A96" s="44">
        <v>42862</v>
      </c>
      <c r="B96" s="33">
        <f t="shared" si="2"/>
        <v>19</v>
      </c>
      <c r="C96" s="34" t="str">
        <f t="shared" si="3"/>
        <v>星期日</v>
      </c>
      <c r="D96" s="34">
        <v>7.1039231718805196</v>
      </c>
      <c r="E96" s="34"/>
    </row>
    <row r="97" spans="1:5" x14ac:dyDescent="0.25">
      <c r="A97" s="44">
        <v>42863</v>
      </c>
      <c r="B97" s="33">
        <f t="shared" si="2"/>
        <v>19</v>
      </c>
      <c r="C97" s="34" t="str">
        <f t="shared" si="3"/>
        <v>星期一</v>
      </c>
      <c r="D97" s="34">
        <v>3.10392317188052</v>
      </c>
      <c r="E97" s="34"/>
    </row>
    <row r="98" spans="1:5" x14ac:dyDescent="0.25">
      <c r="A98" s="44">
        <v>42864</v>
      </c>
      <c r="B98" s="33">
        <f t="shared" si="2"/>
        <v>19</v>
      </c>
      <c r="C98" s="34" t="str">
        <f t="shared" si="3"/>
        <v>星期二</v>
      </c>
      <c r="D98" s="34">
        <v>-3.0663107434306802</v>
      </c>
      <c r="E98" s="34"/>
    </row>
    <row r="99" spans="1:5" x14ac:dyDescent="0.25">
      <c r="A99" s="44">
        <v>42865</v>
      </c>
      <c r="B99" s="33">
        <f t="shared" si="2"/>
        <v>19</v>
      </c>
      <c r="C99" s="34" t="str">
        <f t="shared" si="3"/>
        <v>星期三</v>
      </c>
      <c r="D99" s="34">
        <v>-3.0663107434306802</v>
      </c>
      <c r="E99" s="34"/>
    </row>
    <row r="100" spans="1:5" x14ac:dyDescent="0.25">
      <c r="A100" s="44">
        <v>42866</v>
      </c>
      <c r="B100" s="33">
        <f t="shared" si="2"/>
        <v>19</v>
      </c>
      <c r="C100" s="34" t="str">
        <f t="shared" si="3"/>
        <v>星期四</v>
      </c>
      <c r="D100" s="34">
        <v>0.614801276193219</v>
      </c>
      <c r="E100" s="34"/>
    </row>
    <row r="101" spans="1:5" x14ac:dyDescent="0.25">
      <c r="A101" s="44">
        <v>42867</v>
      </c>
      <c r="B101" s="33">
        <f t="shared" si="2"/>
        <v>19</v>
      </c>
      <c r="C101" s="34" t="str">
        <f t="shared" si="3"/>
        <v>星期五</v>
      </c>
      <c r="D101" s="34">
        <v>0.614801276193219</v>
      </c>
      <c r="E101" s="34"/>
    </row>
    <row r="102" spans="1:5" x14ac:dyDescent="0.25">
      <c r="A102" s="44">
        <v>42868</v>
      </c>
      <c r="B102" s="33">
        <f t="shared" si="2"/>
        <v>19</v>
      </c>
      <c r="C102" s="34" t="str">
        <f t="shared" si="3"/>
        <v>星期六</v>
      </c>
      <c r="D102" s="34">
        <v>0.614801276193219</v>
      </c>
      <c r="E102" s="34"/>
    </row>
    <row r="103" spans="1:5" x14ac:dyDescent="0.25">
      <c r="A103" s="44">
        <v>42869</v>
      </c>
      <c r="B103" s="33">
        <f t="shared" si="2"/>
        <v>20</v>
      </c>
      <c r="C103" s="34" t="str">
        <f t="shared" si="3"/>
        <v>星期日</v>
      </c>
      <c r="D103" s="34">
        <v>1.96884870055962</v>
      </c>
      <c r="E103" s="34"/>
    </row>
    <row r="104" spans="1:5" x14ac:dyDescent="0.25">
      <c r="A104" s="44">
        <v>42870</v>
      </c>
      <c r="B104" s="33">
        <f t="shared" si="2"/>
        <v>20</v>
      </c>
      <c r="C104" s="34" t="str">
        <f t="shared" si="3"/>
        <v>星期一</v>
      </c>
      <c r="D104" s="34">
        <v>0.96884870055961902</v>
      </c>
      <c r="E104" s="34"/>
    </row>
    <row r="105" spans="1:5" x14ac:dyDescent="0.25">
      <c r="A105" s="44">
        <v>42871</v>
      </c>
      <c r="B105" s="33">
        <f t="shared" si="2"/>
        <v>20</v>
      </c>
      <c r="C105" s="34" t="str">
        <f t="shared" si="3"/>
        <v>星期二</v>
      </c>
      <c r="D105" s="34">
        <v>-3.1151299440381301E-2</v>
      </c>
      <c r="E105" s="34"/>
    </row>
    <row r="106" spans="1:5" x14ac:dyDescent="0.25">
      <c r="A106" s="44">
        <v>42872</v>
      </c>
      <c r="B106" s="33">
        <f t="shared" si="2"/>
        <v>20</v>
      </c>
      <c r="C106" s="34" t="str">
        <f t="shared" si="3"/>
        <v>星期三</v>
      </c>
      <c r="D106" s="34">
        <v>-1.03115129944038</v>
      </c>
      <c r="E106" s="34"/>
    </row>
    <row r="107" spans="1:5" x14ac:dyDescent="0.25">
      <c r="A107" s="44">
        <v>42873</v>
      </c>
      <c r="B107" s="33">
        <f t="shared" si="2"/>
        <v>20</v>
      </c>
      <c r="C107" s="34" t="str">
        <f t="shared" si="3"/>
        <v>星期四</v>
      </c>
      <c r="D107" s="34">
        <v>-1.03115129944038</v>
      </c>
      <c r="E107" s="34"/>
    </row>
    <row r="108" spans="1:5" x14ac:dyDescent="0.25">
      <c r="A108" s="44">
        <v>42874</v>
      </c>
      <c r="B108" s="33">
        <f t="shared" si="2"/>
        <v>20</v>
      </c>
      <c r="C108" s="34" t="str">
        <f t="shared" si="3"/>
        <v>星期五</v>
      </c>
      <c r="D108" s="34">
        <v>-8.1291905151266501</v>
      </c>
      <c r="E108" s="34"/>
    </row>
    <row r="109" spans="1:5" x14ac:dyDescent="0.25">
      <c r="A109" s="44">
        <v>42875</v>
      </c>
      <c r="B109" s="33">
        <f t="shared" si="2"/>
        <v>20</v>
      </c>
      <c r="C109" s="34" t="str">
        <f t="shared" si="3"/>
        <v>星期六</v>
      </c>
      <c r="D109" s="34">
        <v>-9.1291905151266501</v>
      </c>
      <c r="E109" s="34"/>
    </row>
    <row r="110" spans="1:5" x14ac:dyDescent="0.25">
      <c r="A110" s="44">
        <v>42876</v>
      </c>
      <c r="B110" s="33">
        <f t="shared" si="2"/>
        <v>21</v>
      </c>
      <c r="C110" s="34" t="str">
        <f t="shared" si="3"/>
        <v>星期日</v>
      </c>
      <c r="D110" s="34">
        <v>-10.1291905151267</v>
      </c>
      <c r="E110" s="34"/>
    </row>
    <row r="111" spans="1:5" x14ac:dyDescent="0.25">
      <c r="A111" s="44">
        <v>42877</v>
      </c>
      <c r="B111" s="33">
        <f t="shared" si="2"/>
        <v>21</v>
      </c>
      <c r="C111" s="34" t="str">
        <f t="shared" si="3"/>
        <v>星期一</v>
      </c>
      <c r="D111" s="34">
        <v>-11.1291905151267</v>
      </c>
      <c r="E111" s="34"/>
    </row>
    <row r="112" spans="1:5" x14ac:dyDescent="0.25">
      <c r="A112" s="44">
        <v>42878</v>
      </c>
      <c r="B112" s="33">
        <f t="shared" si="2"/>
        <v>21</v>
      </c>
      <c r="C112" s="34" t="str">
        <f t="shared" si="3"/>
        <v>星期二</v>
      </c>
      <c r="D112" s="34">
        <v>-12.1291905151267</v>
      </c>
      <c r="E112" s="34"/>
    </row>
    <row r="113" spans="1:5" x14ac:dyDescent="0.25">
      <c r="A113" s="44">
        <v>42879</v>
      </c>
      <c r="B113" s="33">
        <f t="shared" si="2"/>
        <v>21</v>
      </c>
      <c r="C113" s="34" t="str">
        <f t="shared" si="3"/>
        <v>星期三</v>
      </c>
      <c r="D113" s="34">
        <v>-5</v>
      </c>
      <c r="E113" s="34"/>
    </row>
    <row r="114" spans="1:5" x14ac:dyDescent="0.25">
      <c r="A114" s="44">
        <v>42880</v>
      </c>
      <c r="B114" s="33">
        <f t="shared" si="2"/>
        <v>21</v>
      </c>
      <c r="C114" s="34" t="str">
        <f t="shared" si="3"/>
        <v>星期四</v>
      </c>
      <c r="D114" s="34">
        <v>0.47548092035867701</v>
      </c>
    </row>
    <row r="115" spans="1:5" x14ac:dyDescent="0.25">
      <c r="A115" s="44">
        <v>42881</v>
      </c>
      <c r="B115" s="33">
        <f t="shared" si="2"/>
        <v>21</v>
      </c>
      <c r="C115" s="34" t="str">
        <f t="shared" si="3"/>
        <v>星期五</v>
      </c>
      <c r="D115" s="34">
        <v>1.88823524507461</v>
      </c>
    </row>
    <row r="116" spans="1:5" x14ac:dyDescent="0.25">
      <c r="A116" s="44">
        <v>42882</v>
      </c>
      <c r="B116" s="33">
        <f t="shared" si="2"/>
        <v>21</v>
      </c>
      <c r="C116" s="34" t="str">
        <f t="shared" si="3"/>
        <v>星期六</v>
      </c>
      <c r="D116" s="34">
        <v>0.7647011015506</v>
      </c>
    </row>
    <row r="117" spans="1:5" x14ac:dyDescent="0.25">
      <c r="A117" s="44">
        <v>42883</v>
      </c>
      <c r="B117" s="33">
        <f t="shared" si="2"/>
        <v>22</v>
      </c>
      <c r="C117" s="34" t="str">
        <f t="shared" si="3"/>
        <v>星期日</v>
      </c>
      <c r="D117" s="34">
        <v>1.67685419607733</v>
      </c>
    </row>
    <row r="118" spans="1:5" x14ac:dyDescent="0.25">
      <c r="A118" s="44">
        <v>42884</v>
      </c>
      <c r="B118" s="33">
        <f t="shared" si="2"/>
        <v>22</v>
      </c>
      <c r="C118" s="34" t="str">
        <f t="shared" si="3"/>
        <v>星期一</v>
      </c>
      <c r="D118" s="34">
        <v>6.1658059708934196</v>
      </c>
    </row>
    <row r="119" spans="1:5" x14ac:dyDescent="0.25">
      <c r="A119" s="44">
        <v>42885</v>
      </c>
      <c r="B119" s="33">
        <f t="shared" si="2"/>
        <v>22</v>
      </c>
      <c r="C119" s="34" t="str">
        <f t="shared" si="3"/>
        <v>星期二</v>
      </c>
      <c r="D119" s="34">
        <v>5.7760721745944501</v>
      </c>
    </row>
    <row r="120" spans="1:5" x14ac:dyDescent="0.25">
      <c r="A120" s="44">
        <v>42886</v>
      </c>
      <c r="B120" s="33">
        <f t="shared" si="2"/>
        <v>22</v>
      </c>
      <c r="C120" s="34" t="str">
        <f t="shared" si="3"/>
        <v>星期三</v>
      </c>
      <c r="D120" s="34">
        <v>5.2312087486716301</v>
      </c>
    </row>
    <row r="121" spans="1:5" x14ac:dyDescent="0.25">
      <c r="A121" s="44">
        <v>42887</v>
      </c>
      <c r="B121" s="33">
        <f t="shared" si="2"/>
        <v>22</v>
      </c>
      <c r="C121" s="34" t="str">
        <f t="shared" si="3"/>
        <v>星期四</v>
      </c>
      <c r="D121" s="34">
        <v>3.7700906119134698</v>
      </c>
    </row>
    <row r="122" spans="1:5" x14ac:dyDescent="0.25">
      <c r="A122" s="44">
        <v>42888</v>
      </c>
      <c r="B122" s="33">
        <f t="shared" si="2"/>
        <v>22</v>
      </c>
      <c r="C122" s="34" t="str">
        <f t="shared" si="3"/>
        <v>星期五</v>
      </c>
      <c r="D122" s="34">
        <v>3.7619495239559901</v>
      </c>
    </row>
    <row r="123" spans="1:5" x14ac:dyDescent="0.25">
      <c r="A123" s="44">
        <v>42889</v>
      </c>
      <c r="B123" s="33">
        <f t="shared" si="2"/>
        <v>22</v>
      </c>
      <c r="C123" s="34" t="str">
        <f t="shared" si="3"/>
        <v>星期六</v>
      </c>
      <c r="D123" s="34">
        <v>1.76596989432437</v>
      </c>
    </row>
    <row r="124" spans="1:5" x14ac:dyDescent="0.25">
      <c r="A124" s="44">
        <v>42890</v>
      </c>
      <c r="B124" s="33">
        <f t="shared" si="2"/>
        <v>23</v>
      </c>
      <c r="C124" s="34" t="str">
        <f t="shared" si="3"/>
        <v>星期日</v>
      </c>
      <c r="D124" s="34">
        <v>1.6933060054361699</v>
      </c>
    </row>
    <row r="125" spans="1:5" x14ac:dyDescent="0.25">
      <c r="A125" s="44">
        <v>42891</v>
      </c>
      <c r="B125" s="33">
        <f t="shared" si="2"/>
        <v>23</v>
      </c>
      <c r="C125" s="34" t="str">
        <f t="shared" si="3"/>
        <v>星期一</v>
      </c>
      <c r="D125" s="34">
        <v>5.9252648956317003E-2</v>
      </c>
    </row>
    <row r="126" spans="1:5" x14ac:dyDescent="0.25">
      <c r="A126" s="44">
        <v>42892</v>
      </c>
      <c r="B126" s="33">
        <f t="shared" si="2"/>
        <v>23</v>
      </c>
      <c r="C126" s="34" t="str">
        <f t="shared" si="3"/>
        <v>星期二</v>
      </c>
      <c r="D126" s="34">
        <v>2.0482570471067398</v>
      </c>
    </row>
    <row r="127" spans="1:5" x14ac:dyDescent="0.25">
      <c r="A127" s="44">
        <v>42893</v>
      </c>
      <c r="B127" s="33">
        <f t="shared" si="2"/>
        <v>23</v>
      </c>
      <c r="C127" s="34" t="str">
        <f t="shared" si="3"/>
        <v>星期三</v>
      </c>
      <c r="D127" s="34">
        <v>2.8801034591378998</v>
      </c>
    </row>
    <row r="128" spans="1:5" x14ac:dyDescent="0.25">
      <c r="A128" s="44">
        <v>42894</v>
      </c>
      <c r="B128" s="33">
        <f t="shared" si="2"/>
        <v>23</v>
      </c>
      <c r="C128" s="34" t="str">
        <f t="shared" si="3"/>
        <v>星期四</v>
      </c>
      <c r="D128" s="34">
        <v>3.8699058896891101</v>
      </c>
    </row>
    <row r="129" spans="1:11" x14ac:dyDescent="0.25">
      <c r="A129" s="44">
        <v>42895</v>
      </c>
      <c r="B129" s="33">
        <f t="shared" si="2"/>
        <v>23</v>
      </c>
      <c r="C129" s="34" t="str">
        <f t="shared" si="3"/>
        <v>星期五</v>
      </c>
      <c r="D129" s="34">
        <v>3.2</v>
      </c>
    </row>
    <row r="130" spans="1:11" x14ac:dyDescent="0.25">
      <c r="A130" s="44">
        <v>42896</v>
      </c>
      <c r="B130" s="33">
        <f t="shared" si="2"/>
        <v>23</v>
      </c>
      <c r="C130" s="34" t="str">
        <f t="shared" si="3"/>
        <v>星期六</v>
      </c>
      <c r="D130" s="34">
        <v>2.74766666666667</v>
      </c>
    </row>
    <row r="131" spans="1:11" x14ac:dyDescent="0.25">
      <c r="A131" s="44">
        <v>42897</v>
      </c>
      <c r="B131" s="33">
        <f t="shared" si="2"/>
        <v>24</v>
      </c>
      <c r="C131" s="34" t="str">
        <f t="shared" si="3"/>
        <v>星期日</v>
      </c>
      <c r="D131" s="34">
        <v>2.2953333333333301</v>
      </c>
    </row>
    <row r="132" spans="1:11" x14ac:dyDescent="0.25">
      <c r="A132" s="44">
        <v>42898</v>
      </c>
      <c r="B132" s="33">
        <f t="shared" ref="B132:B195" si="4">WEEKNUM(A132)</f>
        <v>24</v>
      </c>
      <c r="C132" s="34" t="str">
        <f t="shared" ref="C132:C195" si="5">TEXT(WEEKDAY(A132),"aaaa")</f>
        <v>星期一</v>
      </c>
      <c r="D132" s="34">
        <v>1.843</v>
      </c>
    </row>
    <row r="133" spans="1:11" x14ac:dyDescent="0.25">
      <c r="A133" s="44">
        <v>42899</v>
      </c>
      <c r="B133" s="33">
        <f t="shared" si="4"/>
        <v>24</v>
      </c>
      <c r="C133" s="34" t="str">
        <f t="shared" si="5"/>
        <v>星期二</v>
      </c>
      <c r="D133" s="34">
        <v>1.39066666666667</v>
      </c>
      <c r="K133" s="45"/>
    </row>
    <row r="134" spans="1:11" x14ac:dyDescent="0.25">
      <c r="A134" s="44">
        <v>42900</v>
      </c>
      <c r="B134" s="33">
        <f t="shared" si="4"/>
        <v>24</v>
      </c>
      <c r="C134" s="34" t="str">
        <f t="shared" si="5"/>
        <v>星期三</v>
      </c>
      <c r="D134" s="34">
        <v>0.93833333333333402</v>
      </c>
    </row>
    <row r="135" spans="1:11" x14ac:dyDescent="0.25">
      <c r="A135" s="44">
        <v>42901</v>
      </c>
      <c r="B135" s="33">
        <f t="shared" si="4"/>
        <v>24</v>
      </c>
      <c r="C135" s="34" t="str">
        <f t="shared" si="5"/>
        <v>星期四</v>
      </c>
      <c r="D135" s="34">
        <v>0.48599999999999999</v>
      </c>
    </row>
    <row r="136" spans="1:11" x14ac:dyDescent="0.25">
      <c r="A136" s="44">
        <v>42902</v>
      </c>
      <c r="B136" s="33">
        <f t="shared" si="4"/>
        <v>24</v>
      </c>
      <c r="C136" s="34" t="str">
        <f t="shared" si="5"/>
        <v>星期五</v>
      </c>
      <c r="D136" s="34">
        <v>3.3666666666667101E-2</v>
      </c>
    </row>
    <row r="137" spans="1:11" x14ac:dyDescent="0.25">
      <c r="A137" s="44">
        <v>42903</v>
      </c>
      <c r="B137" s="33">
        <f t="shared" si="4"/>
        <v>24</v>
      </c>
      <c r="C137" s="34" t="str">
        <f t="shared" si="5"/>
        <v>星期六</v>
      </c>
      <c r="D137" s="34">
        <v>-0.41866666666666602</v>
      </c>
    </row>
    <row r="138" spans="1:11" x14ac:dyDescent="0.25">
      <c r="A138" s="44">
        <v>42904</v>
      </c>
      <c r="B138" s="33">
        <f t="shared" si="4"/>
        <v>25</v>
      </c>
      <c r="C138" s="34" t="str">
        <f t="shared" si="5"/>
        <v>星期日</v>
      </c>
      <c r="D138" s="34">
        <v>-0.871</v>
      </c>
    </row>
    <row r="139" spans="1:11" x14ac:dyDescent="0.25">
      <c r="A139" s="44">
        <v>42905</v>
      </c>
      <c r="B139" s="33">
        <f t="shared" si="4"/>
        <v>25</v>
      </c>
      <c r="C139" s="34" t="str">
        <f t="shared" si="5"/>
        <v>星期一</v>
      </c>
      <c r="D139" s="34">
        <v>-1.3233333333333299</v>
      </c>
    </row>
    <row r="140" spans="1:11" x14ac:dyDescent="0.25">
      <c r="A140" s="44">
        <v>42906</v>
      </c>
      <c r="B140" s="33">
        <f t="shared" si="4"/>
        <v>25</v>
      </c>
      <c r="C140" s="34" t="str">
        <f t="shared" si="5"/>
        <v>星期二</v>
      </c>
      <c r="D140" s="34">
        <v>-1.7756666666666701</v>
      </c>
    </row>
    <row r="141" spans="1:11" x14ac:dyDescent="0.25">
      <c r="A141" s="44">
        <v>42907</v>
      </c>
      <c r="B141" s="33">
        <f t="shared" si="4"/>
        <v>25</v>
      </c>
      <c r="C141" s="34" t="str">
        <f t="shared" si="5"/>
        <v>星期三</v>
      </c>
      <c r="D141" s="34">
        <v>-2.2280000000000002</v>
      </c>
    </row>
    <row r="142" spans="1:11" x14ac:dyDescent="0.25">
      <c r="A142" s="44">
        <v>42908</v>
      </c>
      <c r="B142" s="33">
        <f t="shared" si="4"/>
        <v>25</v>
      </c>
      <c r="C142" s="34" t="str">
        <f t="shared" si="5"/>
        <v>星期四</v>
      </c>
      <c r="D142" s="34">
        <v>-2.6803333333333299</v>
      </c>
    </row>
    <row r="143" spans="1:11" x14ac:dyDescent="0.25">
      <c r="A143" s="44">
        <v>42909</v>
      </c>
      <c r="B143" s="33">
        <f t="shared" si="4"/>
        <v>25</v>
      </c>
      <c r="C143" s="34" t="str">
        <f t="shared" si="5"/>
        <v>星期五</v>
      </c>
      <c r="D143" s="34">
        <v>-3.1326666666666698</v>
      </c>
    </row>
    <row r="144" spans="1:11" x14ac:dyDescent="0.25">
      <c r="A144" s="44">
        <v>42910</v>
      </c>
      <c r="B144" s="33">
        <f t="shared" si="4"/>
        <v>25</v>
      </c>
      <c r="C144" s="34" t="str">
        <f t="shared" si="5"/>
        <v>星期六</v>
      </c>
      <c r="D144" s="34">
        <v>-3.585</v>
      </c>
    </row>
    <row r="145" spans="1:4" x14ac:dyDescent="0.25">
      <c r="A145" s="44">
        <v>42911</v>
      </c>
      <c r="B145" s="33">
        <f t="shared" si="4"/>
        <v>26</v>
      </c>
      <c r="C145" s="34" t="str">
        <f t="shared" si="5"/>
        <v>星期日</v>
      </c>
      <c r="D145" s="34">
        <v>-4.0373333333333301</v>
      </c>
    </row>
    <row r="146" spans="1:4" x14ac:dyDescent="0.25">
      <c r="A146" s="44">
        <v>42912</v>
      </c>
      <c r="B146" s="33">
        <f t="shared" si="4"/>
        <v>26</v>
      </c>
      <c r="C146" s="34" t="str">
        <f t="shared" si="5"/>
        <v>星期一</v>
      </c>
      <c r="D146" s="34">
        <v>-4.48966666666667</v>
      </c>
    </row>
    <row r="147" spans="1:4" x14ac:dyDescent="0.25">
      <c r="A147" s="44">
        <v>42913</v>
      </c>
      <c r="B147" s="33">
        <f t="shared" si="4"/>
        <v>26</v>
      </c>
      <c r="C147" s="34" t="str">
        <f t="shared" si="5"/>
        <v>星期二</v>
      </c>
      <c r="D147" s="34">
        <v>-4.9420000000000002</v>
      </c>
    </row>
    <row r="148" spans="1:4" x14ac:dyDescent="0.25">
      <c r="A148" s="44">
        <v>42914</v>
      </c>
      <c r="B148" s="33">
        <f t="shared" si="4"/>
        <v>26</v>
      </c>
      <c r="C148" s="34" t="str">
        <f t="shared" si="5"/>
        <v>星期三</v>
      </c>
      <c r="D148" s="34">
        <v>-5.3943333333333303</v>
      </c>
    </row>
    <row r="149" spans="1:4" x14ac:dyDescent="0.25">
      <c r="A149" s="44">
        <v>42915</v>
      </c>
      <c r="B149" s="33">
        <f t="shared" si="4"/>
        <v>26</v>
      </c>
      <c r="C149" s="34" t="str">
        <f t="shared" si="5"/>
        <v>星期四</v>
      </c>
      <c r="D149" s="34">
        <v>-5.8466666666666702</v>
      </c>
    </row>
    <row r="150" spans="1:4" x14ac:dyDescent="0.25">
      <c r="A150" s="44">
        <v>42916</v>
      </c>
      <c r="B150" s="33">
        <f t="shared" si="4"/>
        <v>26</v>
      </c>
      <c r="C150" s="34" t="str">
        <f t="shared" si="5"/>
        <v>星期五</v>
      </c>
      <c r="D150" s="34">
        <v>-6.2990000000000004</v>
      </c>
    </row>
    <row r="151" spans="1:4" x14ac:dyDescent="0.25">
      <c r="A151" s="44">
        <v>42917</v>
      </c>
      <c r="B151" s="33">
        <f t="shared" si="4"/>
        <v>26</v>
      </c>
      <c r="C151" s="34" t="str">
        <f t="shared" si="5"/>
        <v>星期六</v>
      </c>
      <c r="D151" s="34">
        <v>-6.7513333333333296</v>
      </c>
    </row>
    <row r="152" spans="1:4" x14ac:dyDescent="0.25">
      <c r="A152" s="44">
        <v>42918</v>
      </c>
      <c r="B152" s="33">
        <f t="shared" si="4"/>
        <v>27</v>
      </c>
      <c r="C152" s="34" t="str">
        <f t="shared" si="5"/>
        <v>星期日</v>
      </c>
      <c r="D152" s="34">
        <v>-7.2036666666666704</v>
      </c>
    </row>
    <row r="153" spans="1:4" x14ac:dyDescent="0.25">
      <c r="A153" s="44">
        <v>42919</v>
      </c>
      <c r="B153" s="33">
        <f t="shared" si="4"/>
        <v>27</v>
      </c>
      <c r="C153" s="34" t="str">
        <f t="shared" si="5"/>
        <v>星期一</v>
      </c>
      <c r="D153" s="34">
        <v>-7.6559999999999997</v>
      </c>
    </row>
    <row r="154" spans="1:4" x14ac:dyDescent="0.25">
      <c r="A154" s="44">
        <v>42920</v>
      </c>
      <c r="B154" s="33">
        <f t="shared" si="4"/>
        <v>27</v>
      </c>
      <c r="C154" s="34" t="str">
        <f t="shared" si="5"/>
        <v>星期二</v>
      </c>
      <c r="D154" s="34">
        <v>-8.1083333333333396</v>
      </c>
    </row>
    <row r="155" spans="1:4" x14ac:dyDescent="0.25">
      <c r="A155" s="44">
        <v>42921</v>
      </c>
      <c r="B155" s="33">
        <f t="shared" si="4"/>
        <v>27</v>
      </c>
      <c r="C155" s="34" t="str">
        <f t="shared" si="5"/>
        <v>星期三</v>
      </c>
      <c r="D155" s="34">
        <v>-8.5606666666666698</v>
      </c>
    </row>
    <row r="156" spans="1:4" x14ac:dyDescent="0.25">
      <c r="A156" s="44">
        <v>42922</v>
      </c>
      <c r="B156" s="33">
        <f t="shared" si="4"/>
        <v>27</v>
      </c>
      <c r="C156" s="34" t="str">
        <f t="shared" si="5"/>
        <v>星期四</v>
      </c>
      <c r="D156" s="34">
        <v>-9.0129999999999999</v>
      </c>
    </row>
    <row r="157" spans="1:4" x14ac:dyDescent="0.25">
      <c r="A157" s="44">
        <v>42923</v>
      </c>
      <c r="B157" s="33">
        <f t="shared" si="4"/>
        <v>27</v>
      </c>
      <c r="C157" s="34" t="str">
        <f t="shared" si="5"/>
        <v>星期五</v>
      </c>
      <c r="D157" s="34">
        <v>-9.4653333333333407</v>
      </c>
    </row>
    <row r="158" spans="1:4" x14ac:dyDescent="0.25">
      <c r="A158" s="44">
        <v>42924</v>
      </c>
      <c r="B158" s="33">
        <f t="shared" si="4"/>
        <v>27</v>
      </c>
      <c r="C158" s="34" t="str">
        <f t="shared" si="5"/>
        <v>星期六</v>
      </c>
      <c r="D158" s="34">
        <v>-9.9176666666666708</v>
      </c>
    </row>
    <row r="159" spans="1:4" x14ac:dyDescent="0.25">
      <c r="A159" s="44">
        <v>42925</v>
      </c>
      <c r="B159" s="33">
        <f t="shared" si="4"/>
        <v>28</v>
      </c>
      <c r="C159" s="34" t="str">
        <f t="shared" si="5"/>
        <v>星期日</v>
      </c>
      <c r="D159" s="34">
        <v>-10.37</v>
      </c>
    </row>
    <row r="160" spans="1:4" x14ac:dyDescent="0.25">
      <c r="A160" s="44">
        <v>42926</v>
      </c>
      <c r="B160" s="33">
        <f t="shared" si="4"/>
        <v>28</v>
      </c>
      <c r="C160" s="34" t="str">
        <f t="shared" si="5"/>
        <v>星期一</v>
      </c>
      <c r="D160" s="34">
        <v>-10.124302265576301</v>
      </c>
    </row>
    <row r="161" spans="1:5" x14ac:dyDescent="0.25">
      <c r="A161" s="44">
        <v>42927</v>
      </c>
      <c r="B161" s="33">
        <f t="shared" si="4"/>
        <v>28</v>
      </c>
      <c r="C161" s="34" t="str">
        <f t="shared" si="5"/>
        <v>星期二</v>
      </c>
      <c r="D161" s="34">
        <v>-10.326377381316</v>
      </c>
      <c r="E161" s="34"/>
    </row>
    <row r="162" spans="1:5" x14ac:dyDescent="0.25">
      <c r="A162" s="44">
        <v>42928</v>
      </c>
      <c r="B162" s="33">
        <f t="shared" si="4"/>
        <v>28</v>
      </c>
      <c r="C162" s="34" t="str">
        <f t="shared" si="5"/>
        <v>星期三</v>
      </c>
      <c r="D162" s="34">
        <v>-10.742764835019599</v>
      </c>
      <c r="E162" s="34"/>
    </row>
    <row r="163" spans="1:5" x14ac:dyDescent="0.25">
      <c r="A163" s="44">
        <v>42929</v>
      </c>
      <c r="B163" s="33">
        <f t="shared" si="4"/>
        <v>28</v>
      </c>
      <c r="C163" s="34" t="str">
        <f t="shared" si="5"/>
        <v>星期四</v>
      </c>
      <c r="D163" s="34">
        <v>-11.1591522887233</v>
      </c>
      <c r="E163" s="34"/>
    </row>
    <row r="164" spans="1:5" x14ac:dyDescent="0.25">
      <c r="A164" s="44">
        <v>42930</v>
      </c>
      <c r="B164" s="33">
        <f t="shared" si="4"/>
        <v>28</v>
      </c>
      <c r="C164" s="34" t="str">
        <f t="shared" si="5"/>
        <v>星期五</v>
      </c>
      <c r="D164" s="34">
        <v>-11.5755397424269</v>
      </c>
      <c r="E164" s="34"/>
    </row>
    <row r="165" spans="1:5" x14ac:dyDescent="0.25">
      <c r="A165" s="44">
        <v>42931</v>
      </c>
      <c r="B165" s="33">
        <f t="shared" si="4"/>
        <v>28</v>
      </c>
      <c r="C165" s="34" t="str">
        <f t="shared" si="5"/>
        <v>星期六</v>
      </c>
      <c r="D165" s="34">
        <v>-11.9919271961306</v>
      </c>
      <c r="E165" s="34"/>
    </row>
    <row r="166" spans="1:5" x14ac:dyDescent="0.25">
      <c r="A166" s="44">
        <v>42932</v>
      </c>
      <c r="B166" s="33">
        <f t="shared" si="4"/>
        <v>29</v>
      </c>
      <c r="C166" s="34" t="str">
        <f t="shared" si="5"/>
        <v>星期日</v>
      </c>
      <c r="D166" s="34">
        <v>-12.4083146498342</v>
      </c>
      <c r="E166" s="34"/>
    </row>
    <row r="167" spans="1:5" x14ac:dyDescent="0.25">
      <c r="A167" s="44">
        <v>42933</v>
      </c>
      <c r="B167" s="33">
        <f t="shared" si="4"/>
        <v>29</v>
      </c>
      <c r="C167" s="34" t="str">
        <f t="shared" si="5"/>
        <v>星期一</v>
      </c>
      <c r="D167" s="34">
        <v>-12.8247021035379</v>
      </c>
      <c r="E167" s="34"/>
    </row>
    <row r="168" spans="1:5" x14ac:dyDescent="0.25">
      <c r="A168" s="44">
        <v>42934</v>
      </c>
      <c r="B168" s="33">
        <f t="shared" si="4"/>
        <v>29</v>
      </c>
      <c r="C168" s="34" t="str">
        <f t="shared" si="5"/>
        <v>星期二</v>
      </c>
      <c r="D168" s="34">
        <v>-13.2410895572415</v>
      </c>
      <c r="E168" s="34"/>
    </row>
    <row r="169" spans="1:5" x14ac:dyDescent="0.25">
      <c r="A169" s="44">
        <v>42935</v>
      </c>
      <c r="B169" s="33">
        <f t="shared" si="4"/>
        <v>29</v>
      </c>
      <c r="C169" s="34" t="str">
        <f t="shared" si="5"/>
        <v>星期三</v>
      </c>
      <c r="D169" s="34">
        <v>-13.657477010945099</v>
      </c>
      <c r="E169" s="34"/>
    </row>
    <row r="170" spans="1:5" x14ac:dyDescent="0.25">
      <c r="A170" s="44">
        <v>42936</v>
      </c>
      <c r="B170" s="33">
        <f t="shared" si="4"/>
        <v>29</v>
      </c>
      <c r="C170" s="34" t="str">
        <f t="shared" si="5"/>
        <v>星期四</v>
      </c>
      <c r="D170" s="34">
        <v>-14.0738644646488</v>
      </c>
      <c r="E170" s="34"/>
    </row>
    <row r="171" spans="1:5" x14ac:dyDescent="0.25">
      <c r="A171" s="44">
        <v>42937</v>
      </c>
      <c r="B171" s="33">
        <f t="shared" si="4"/>
        <v>29</v>
      </c>
      <c r="C171" s="34" t="str">
        <f t="shared" si="5"/>
        <v>星期五</v>
      </c>
      <c r="D171" s="34">
        <v>-14.490251918352399</v>
      </c>
      <c r="E171" s="52" t="s">
        <v>86</v>
      </c>
    </row>
    <row r="172" spans="1:5" x14ac:dyDescent="0.25">
      <c r="A172" s="44">
        <v>42938</v>
      </c>
      <c r="B172" s="33">
        <f t="shared" si="4"/>
        <v>29</v>
      </c>
      <c r="C172" s="34" t="str">
        <f t="shared" si="5"/>
        <v>星期六</v>
      </c>
      <c r="D172" s="34">
        <v>-14.9066393720561</v>
      </c>
      <c r="E172" s="52" t="s">
        <v>86</v>
      </c>
    </row>
    <row r="173" spans="1:5" x14ac:dyDescent="0.25">
      <c r="A173" s="44">
        <v>42939</v>
      </c>
      <c r="B173" s="33">
        <f t="shared" si="4"/>
        <v>30</v>
      </c>
      <c r="C173" s="34" t="str">
        <f t="shared" si="5"/>
        <v>星期日</v>
      </c>
      <c r="D173" s="34">
        <v>-15.323026825759699</v>
      </c>
      <c r="E173" s="52" t="s">
        <v>86</v>
      </c>
    </row>
    <row r="174" spans="1:5" x14ac:dyDescent="0.25">
      <c r="A174" s="44">
        <v>42940</v>
      </c>
      <c r="B174" s="33">
        <f t="shared" si="4"/>
        <v>30</v>
      </c>
      <c r="C174" s="34" t="str">
        <f t="shared" si="5"/>
        <v>星期一</v>
      </c>
      <c r="D174" s="34">
        <v>-15.7394142794634</v>
      </c>
      <c r="E174" s="52" t="s">
        <v>86</v>
      </c>
    </row>
    <row r="175" spans="1:5" x14ac:dyDescent="0.25">
      <c r="A175" s="44">
        <v>42941</v>
      </c>
      <c r="B175" s="33">
        <f t="shared" si="4"/>
        <v>30</v>
      </c>
      <c r="C175" s="34" t="str">
        <f t="shared" si="5"/>
        <v>星期二</v>
      </c>
      <c r="D175" s="34">
        <v>-16.155801733166999</v>
      </c>
      <c r="E175" s="52" t="s">
        <v>86</v>
      </c>
    </row>
    <row r="176" spans="1:5" x14ac:dyDescent="0.25">
      <c r="A176" s="44">
        <v>42942</v>
      </c>
      <c r="B176" s="33">
        <f t="shared" si="4"/>
        <v>30</v>
      </c>
      <c r="C176" s="34" t="str">
        <f t="shared" si="5"/>
        <v>星期三</v>
      </c>
      <c r="D176" s="34">
        <v>-16.572189186870698</v>
      </c>
      <c r="E176" s="52" t="s">
        <v>86</v>
      </c>
    </row>
    <row r="177" spans="1:5" x14ac:dyDescent="0.25">
      <c r="A177" s="44">
        <v>42943</v>
      </c>
      <c r="B177" s="33">
        <f t="shared" si="4"/>
        <v>30</v>
      </c>
      <c r="C177" s="34" t="str">
        <f t="shared" si="5"/>
        <v>星期四</v>
      </c>
      <c r="D177" s="34">
        <v>-16.988576640574301</v>
      </c>
      <c r="E177" s="52" t="s">
        <v>86</v>
      </c>
    </row>
    <row r="178" spans="1:5" x14ac:dyDescent="0.25">
      <c r="A178" s="44">
        <v>42944</v>
      </c>
      <c r="B178" s="33">
        <f t="shared" si="4"/>
        <v>30</v>
      </c>
      <c r="C178" s="34" t="str">
        <f t="shared" si="5"/>
        <v>星期五</v>
      </c>
      <c r="D178" s="34">
        <v>-17.404964094278</v>
      </c>
      <c r="E178" s="52" t="s">
        <v>86</v>
      </c>
    </row>
    <row r="179" spans="1:5" x14ac:dyDescent="0.25">
      <c r="A179" s="44">
        <v>42945</v>
      </c>
      <c r="B179" s="33">
        <f t="shared" si="4"/>
        <v>30</v>
      </c>
      <c r="C179" s="34" t="str">
        <f t="shared" si="5"/>
        <v>星期六</v>
      </c>
      <c r="D179" s="34">
        <v>-17.8213515479816</v>
      </c>
      <c r="E179" s="52" t="s">
        <v>86</v>
      </c>
    </row>
    <row r="180" spans="1:5" x14ac:dyDescent="0.25">
      <c r="A180" s="44">
        <v>42946</v>
      </c>
      <c r="B180" s="33">
        <f t="shared" si="4"/>
        <v>31</v>
      </c>
      <c r="C180" s="34" t="str">
        <f t="shared" si="5"/>
        <v>星期日</v>
      </c>
      <c r="D180" s="34">
        <v>-18.237739001685199</v>
      </c>
      <c r="E180" s="52" t="s">
        <v>86</v>
      </c>
    </row>
    <row r="181" spans="1:5" x14ac:dyDescent="0.25">
      <c r="A181" s="44">
        <v>42947</v>
      </c>
      <c r="B181" s="33">
        <f t="shared" si="4"/>
        <v>31</v>
      </c>
      <c r="C181" s="34" t="str">
        <f t="shared" si="5"/>
        <v>星期一</v>
      </c>
      <c r="D181" s="34">
        <v>-18.654126455388901</v>
      </c>
      <c r="E181" s="52" t="s">
        <v>86</v>
      </c>
    </row>
    <row r="182" spans="1:5" x14ac:dyDescent="0.25">
      <c r="A182" s="44">
        <v>42948</v>
      </c>
      <c r="B182" s="33">
        <f t="shared" si="4"/>
        <v>31</v>
      </c>
      <c r="C182" s="34" t="str">
        <f t="shared" si="5"/>
        <v>星期二</v>
      </c>
      <c r="D182" s="34">
        <v>-19.070513909092501</v>
      </c>
      <c r="E182" s="52" t="s">
        <v>86</v>
      </c>
    </row>
    <row r="183" spans="1:5" x14ac:dyDescent="0.25">
      <c r="A183" s="44">
        <v>42949</v>
      </c>
      <c r="B183" s="33">
        <f t="shared" si="4"/>
        <v>31</v>
      </c>
      <c r="C183" s="34" t="str">
        <f t="shared" si="5"/>
        <v>星期三</v>
      </c>
      <c r="D183" s="34">
        <v>-19.4869013627962</v>
      </c>
      <c r="E183" s="52" t="s">
        <v>86</v>
      </c>
    </row>
    <row r="184" spans="1:5" x14ac:dyDescent="0.25">
      <c r="A184" s="44">
        <v>42950</v>
      </c>
      <c r="B184" s="33">
        <f t="shared" si="4"/>
        <v>31</v>
      </c>
      <c r="C184" s="34" t="str">
        <f t="shared" si="5"/>
        <v>星期四</v>
      </c>
      <c r="D184" s="34">
        <v>-19.903288816499799</v>
      </c>
      <c r="E184" s="52" t="s">
        <v>86</v>
      </c>
    </row>
    <row r="185" spans="1:5" x14ac:dyDescent="0.25">
      <c r="A185" s="44">
        <v>42951</v>
      </c>
      <c r="B185" s="33">
        <f t="shared" si="4"/>
        <v>31</v>
      </c>
      <c r="C185" s="34" t="str">
        <f t="shared" si="5"/>
        <v>星期五</v>
      </c>
      <c r="D185" s="34">
        <v>-20.319676270203502</v>
      </c>
      <c r="E185" s="52" t="s">
        <v>86</v>
      </c>
    </row>
    <row r="186" spans="1:5" x14ac:dyDescent="0.25">
      <c r="A186" s="44">
        <v>42952</v>
      </c>
      <c r="B186" s="33">
        <f t="shared" si="4"/>
        <v>31</v>
      </c>
      <c r="C186" s="34" t="str">
        <f t="shared" si="5"/>
        <v>星期六</v>
      </c>
      <c r="D186" s="34">
        <v>-20.736063723907101</v>
      </c>
      <c r="E186" s="52" t="s">
        <v>86</v>
      </c>
    </row>
    <row r="187" spans="1:5" x14ac:dyDescent="0.25">
      <c r="A187" s="44">
        <v>42953</v>
      </c>
      <c r="B187" s="33">
        <f t="shared" si="4"/>
        <v>32</v>
      </c>
      <c r="C187" s="34" t="str">
        <f t="shared" si="5"/>
        <v>星期日</v>
      </c>
      <c r="D187" s="34">
        <v>-21.1524511776108</v>
      </c>
      <c r="E187" s="52" t="s">
        <v>86</v>
      </c>
    </row>
    <row r="188" spans="1:5" x14ac:dyDescent="0.25">
      <c r="A188" s="44">
        <v>42954</v>
      </c>
      <c r="B188" s="33">
        <f t="shared" si="4"/>
        <v>32</v>
      </c>
      <c r="C188" s="34" t="str">
        <f t="shared" si="5"/>
        <v>星期一</v>
      </c>
      <c r="D188" s="34">
        <v>-21.568838631314399</v>
      </c>
      <c r="E188" s="52" t="s">
        <v>86</v>
      </c>
    </row>
    <row r="189" spans="1:5" x14ac:dyDescent="0.25">
      <c r="A189" s="44">
        <v>42955</v>
      </c>
      <c r="B189" s="33">
        <f t="shared" si="4"/>
        <v>32</v>
      </c>
      <c r="C189" s="34" t="str">
        <f t="shared" si="5"/>
        <v>星期二</v>
      </c>
      <c r="D189" s="34">
        <v>-21.985226085018098</v>
      </c>
      <c r="E189" s="52" t="s">
        <v>86</v>
      </c>
    </row>
    <row r="190" spans="1:5" x14ac:dyDescent="0.25">
      <c r="A190" s="44">
        <v>42956</v>
      </c>
      <c r="B190" s="33">
        <f t="shared" si="4"/>
        <v>32</v>
      </c>
      <c r="C190" s="34" t="str">
        <f t="shared" si="5"/>
        <v>星期三</v>
      </c>
      <c r="D190" s="34">
        <v>-22.401613538721701</v>
      </c>
      <c r="E190" s="52" t="s">
        <v>86</v>
      </c>
    </row>
    <row r="191" spans="1:5" x14ac:dyDescent="0.25">
      <c r="A191" s="44">
        <v>42957</v>
      </c>
      <c r="B191" s="33">
        <f t="shared" si="4"/>
        <v>32</v>
      </c>
      <c r="C191" s="34" t="str">
        <f t="shared" si="5"/>
        <v>星期四</v>
      </c>
      <c r="D191" s="34">
        <v>-23.913645899832801</v>
      </c>
      <c r="E191" s="52" t="s">
        <v>86</v>
      </c>
    </row>
    <row r="192" spans="1:5" x14ac:dyDescent="0.25">
      <c r="A192" s="44">
        <v>42958</v>
      </c>
      <c r="B192" s="33">
        <f t="shared" si="4"/>
        <v>32</v>
      </c>
      <c r="C192" s="34" t="str">
        <f t="shared" si="5"/>
        <v>星期五</v>
      </c>
      <c r="D192" s="34">
        <v>-23.926365344275801</v>
      </c>
      <c r="E192" s="52" t="s">
        <v>87</v>
      </c>
    </row>
    <row r="193" spans="1:4" x14ac:dyDescent="0.25">
      <c r="A193" s="44">
        <v>42959</v>
      </c>
      <c r="B193" s="33">
        <f t="shared" si="4"/>
        <v>32</v>
      </c>
      <c r="C193" s="34" t="str">
        <f t="shared" si="5"/>
        <v>星期六</v>
      </c>
      <c r="D193" s="34">
        <v>-24.782748160180201</v>
      </c>
    </row>
    <row r="194" spans="1:4" x14ac:dyDescent="0.25">
      <c r="A194" s="44">
        <v>42960</v>
      </c>
      <c r="B194" s="33">
        <f t="shared" si="4"/>
        <v>33</v>
      </c>
      <c r="C194" s="34" t="str">
        <f t="shared" si="5"/>
        <v>星期日</v>
      </c>
      <c r="D194" s="34">
        <v>-25.639130976084498</v>
      </c>
    </row>
    <row r="195" spans="1:4" x14ac:dyDescent="0.25">
      <c r="A195" s="44">
        <v>42961</v>
      </c>
      <c r="B195" s="33">
        <f t="shared" si="4"/>
        <v>33</v>
      </c>
      <c r="C195" s="34" t="str">
        <f t="shared" si="5"/>
        <v>星期一</v>
      </c>
      <c r="D195" s="34">
        <v>-26.495513791988799</v>
      </c>
    </row>
    <row r="196" spans="1:4" x14ac:dyDescent="0.25">
      <c r="A196" s="44">
        <v>42962</v>
      </c>
      <c r="B196" s="33">
        <f t="shared" ref="B196:B259" si="6">WEEKNUM(A196)</f>
        <v>33</v>
      </c>
      <c r="C196" s="34" t="str">
        <f t="shared" ref="C196:C259" si="7">TEXT(WEEKDAY(A196),"aaaa")</f>
        <v>星期二</v>
      </c>
      <c r="D196" s="34">
        <v>-27.351896607893099</v>
      </c>
    </row>
    <row r="197" spans="1:4" x14ac:dyDescent="0.25">
      <c r="A197" s="44">
        <v>42963</v>
      </c>
      <c r="B197" s="33">
        <f t="shared" si="6"/>
        <v>33</v>
      </c>
      <c r="C197" s="34" t="str">
        <f t="shared" si="7"/>
        <v>星期三</v>
      </c>
      <c r="D197" s="34">
        <v>-28.2082794237974</v>
      </c>
    </row>
    <row r="198" spans="1:4" x14ac:dyDescent="0.25">
      <c r="A198" s="44">
        <v>42964</v>
      </c>
      <c r="B198" s="33">
        <f t="shared" si="6"/>
        <v>33</v>
      </c>
      <c r="C198" s="34" t="str">
        <f t="shared" si="7"/>
        <v>星期四</v>
      </c>
      <c r="D198" s="34">
        <v>-29.0646622397017</v>
      </c>
    </row>
    <row r="199" spans="1:4" x14ac:dyDescent="0.25">
      <c r="A199" s="44">
        <v>42965</v>
      </c>
      <c r="B199" s="33">
        <f t="shared" si="6"/>
        <v>33</v>
      </c>
      <c r="C199" s="34" t="str">
        <f t="shared" si="7"/>
        <v>星期五</v>
      </c>
      <c r="D199" s="34">
        <v>-29.921045055606101</v>
      </c>
    </row>
    <row r="200" spans="1:4" x14ac:dyDescent="0.25">
      <c r="A200" s="44">
        <v>42966</v>
      </c>
      <c r="B200" s="33">
        <f t="shared" si="6"/>
        <v>33</v>
      </c>
      <c r="C200" s="34" t="str">
        <f t="shared" si="7"/>
        <v>星期六</v>
      </c>
      <c r="D200" s="34">
        <v>-30.777427871510401</v>
      </c>
    </row>
    <row r="201" spans="1:4" x14ac:dyDescent="0.25">
      <c r="A201" s="44">
        <v>42967</v>
      </c>
      <c r="B201" s="33">
        <f t="shared" si="6"/>
        <v>34</v>
      </c>
      <c r="C201" s="34" t="str">
        <f t="shared" si="7"/>
        <v>星期日</v>
      </c>
      <c r="D201" s="34">
        <v>-31.633810687414702</v>
      </c>
    </row>
    <row r="202" spans="1:4" x14ac:dyDescent="0.25">
      <c r="A202" s="44">
        <v>42968</v>
      </c>
      <c r="B202" s="33">
        <f t="shared" si="6"/>
        <v>34</v>
      </c>
      <c r="C202" s="34" t="str">
        <f t="shared" si="7"/>
        <v>星期一</v>
      </c>
      <c r="D202" s="34">
        <v>-32.490193503318999</v>
      </c>
    </row>
    <row r="203" spans="1:4" x14ac:dyDescent="0.25">
      <c r="A203" s="44">
        <v>42969</v>
      </c>
      <c r="B203" s="33">
        <f t="shared" si="6"/>
        <v>34</v>
      </c>
      <c r="C203" s="34" t="str">
        <f t="shared" si="7"/>
        <v>星期二</v>
      </c>
      <c r="D203" s="34">
        <v>-33.346576319223303</v>
      </c>
    </row>
    <row r="204" spans="1:4" x14ac:dyDescent="0.25">
      <c r="A204" s="44">
        <v>42970</v>
      </c>
      <c r="B204" s="33">
        <f t="shared" si="6"/>
        <v>34</v>
      </c>
      <c r="C204" s="34" t="str">
        <f t="shared" si="7"/>
        <v>星期三</v>
      </c>
      <c r="D204" s="34">
        <v>-34.202959135127699</v>
      </c>
    </row>
    <row r="205" spans="1:4" x14ac:dyDescent="0.25">
      <c r="A205" s="44">
        <v>42971</v>
      </c>
      <c r="B205" s="33">
        <f t="shared" si="6"/>
        <v>34</v>
      </c>
      <c r="C205" s="34" t="str">
        <f t="shared" si="7"/>
        <v>星期四</v>
      </c>
      <c r="D205" s="34">
        <v>-35.059341951032003</v>
      </c>
    </row>
    <row r="206" spans="1:4" x14ac:dyDescent="0.25">
      <c r="A206" s="44">
        <v>42972</v>
      </c>
      <c r="B206" s="33">
        <f t="shared" si="6"/>
        <v>34</v>
      </c>
      <c r="C206" s="34" t="str">
        <f t="shared" si="7"/>
        <v>星期五</v>
      </c>
      <c r="D206" s="34">
        <v>-35.9157247669363</v>
      </c>
    </row>
    <row r="207" spans="1:4" x14ac:dyDescent="0.25">
      <c r="A207" s="44">
        <v>42973</v>
      </c>
      <c r="B207" s="33">
        <f t="shared" si="6"/>
        <v>34</v>
      </c>
      <c r="C207" s="34" t="str">
        <f t="shared" si="7"/>
        <v>星期六</v>
      </c>
      <c r="D207" s="34">
        <v>-36.772107582840597</v>
      </c>
    </row>
    <row r="208" spans="1:4" x14ac:dyDescent="0.25">
      <c r="A208" s="44">
        <v>42974</v>
      </c>
      <c r="B208" s="33">
        <f t="shared" si="6"/>
        <v>35</v>
      </c>
      <c r="C208" s="34" t="str">
        <f t="shared" si="7"/>
        <v>星期日</v>
      </c>
      <c r="D208" s="34">
        <v>-37.628490398744901</v>
      </c>
    </row>
    <row r="209" spans="1:6" x14ac:dyDescent="0.25">
      <c r="A209" s="44">
        <v>42975</v>
      </c>
      <c r="B209" s="33">
        <f t="shared" si="6"/>
        <v>35</v>
      </c>
      <c r="C209" s="34" t="str">
        <f t="shared" si="7"/>
        <v>星期一</v>
      </c>
      <c r="D209" s="34">
        <v>-38.484873214649198</v>
      </c>
    </row>
    <row r="210" spans="1:6" x14ac:dyDescent="0.25">
      <c r="A210" s="44">
        <v>42976</v>
      </c>
      <c r="B210" s="33">
        <f t="shared" si="6"/>
        <v>35</v>
      </c>
      <c r="C210" s="34" t="str">
        <f t="shared" si="7"/>
        <v>星期二</v>
      </c>
      <c r="D210" s="34">
        <v>-38.484873214649198</v>
      </c>
      <c r="F210" s="34"/>
    </row>
    <row r="211" spans="1:6" x14ac:dyDescent="0.25">
      <c r="A211" s="44">
        <v>42977</v>
      </c>
      <c r="B211" s="33">
        <f t="shared" si="6"/>
        <v>35</v>
      </c>
      <c r="C211" s="34" t="str">
        <f t="shared" si="7"/>
        <v>星期三</v>
      </c>
      <c r="D211" s="34">
        <v>-39.092622343838102</v>
      </c>
      <c r="E211" s="43" t="s">
        <v>88</v>
      </c>
      <c r="F211" s="34"/>
    </row>
    <row r="212" spans="1:6" x14ac:dyDescent="0.25">
      <c r="A212" s="44">
        <v>42978</v>
      </c>
      <c r="B212" s="33">
        <f t="shared" si="6"/>
        <v>35</v>
      </c>
      <c r="C212" s="34" t="str">
        <f t="shared" si="7"/>
        <v>星期四</v>
      </c>
      <c r="D212" s="34">
        <v>-39.700371473026998</v>
      </c>
      <c r="F212" s="34"/>
    </row>
    <row r="213" spans="1:6" x14ac:dyDescent="0.25">
      <c r="A213" s="44">
        <v>42979</v>
      </c>
      <c r="B213" s="33">
        <f t="shared" si="6"/>
        <v>35</v>
      </c>
      <c r="C213" s="34" t="str">
        <f t="shared" si="7"/>
        <v>星期五</v>
      </c>
      <c r="D213" s="34">
        <v>-40.308120602215901</v>
      </c>
      <c r="F213" s="34"/>
    </row>
    <row r="214" spans="1:6" x14ac:dyDescent="0.25">
      <c r="A214" s="44">
        <v>42980</v>
      </c>
      <c r="B214" s="33">
        <f t="shared" si="6"/>
        <v>35</v>
      </c>
      <c r="C214" s="34" t="str">
        <f t="shared" si="7"/>
        <v>星期六</v>
      </c>
      <c r="D214" s="34">
        <v>-40.915869731404698</v>
      </c>
      <c r="F214" s="34"/>
    </row>
    <row r="215" spans="1:6" x14ac:dyDescent="0.25">
      <c r="A215" s="44">
        <v>42981</v>
      </c>
      <c r="B215" s="33">
        <f t="shared" si="6"/>
        <v>36</v>
      </c>
      <c r="C215" s="34" t="str">
        <f t="shared" si="7"/>
        <v>星期日</v>
      </c>
      <c r="D215" s="34">
        <v>-41.523618860593601</v>
      </c>
      <c r="F215" s="34"/>
    </row>
    <row r="216" spans="1:6" x14ac:dyDescent="0.25">
      <c r="A216" s="44">
        <v>42982</v>
      </c>
      <c r="B216" s="33">
        <f t="shared" si="6"/>
        <v>36</v>
      </c>
      <c r="C216" s="34" t="str">
        <f t="shared" si="7"/>
        <v>星期一</v>
      </c>
      <c r="D216" s="34">
        <v>-42.131367989782497</v>
      </c>
      <c r="F216" s="34"/>
    </row>
    <row r="217" spans="1:6" x14ac:dyDescent="0.25">
      <c r="A217" s="44">
        <v>42983</v>
      </c>
      <c r="B217" s="33">
        <f t="shared" si="6"/>
        <v>36</v>
      </c>
      <c r="C217" s="34" t="str">
        <f t="shared" si="7"/>
        <v>星期二</v>
      </c>
      <c r="D217" s="34">
        <v>-42.7391171189714</v>
      </c>
      <c r="F217" s="34"/>
    </row>
    <row r="218" spans="1:6" x14ac:dyDescent="0.25">
      <c r="A218" s="44">
        <v>42984</v>
      </c>
      <c r="B218" s="33">
        <f t="shared" si="6"/>
        <v>36</v>
      </c>
      <c r="C218" s="34" t="str">
        <f t="shared" si="7"/>
        <v>星期三</v>
      </c>
      <c r="D218" s="34">
        <v>-42.953279958477502</v>
      </c>
      <c r="F218" s="34"/>
    </row>
    <row r="219" spans="1:6" x14ac:dyDescent="0.25">
      <c r="A219" s="44">
        <v>42985</v>
      </c>
      <c r="B219" s="33">
        <f t="shared" si="6"/>
        <v>36</v>
      </c>
      <c r="C219" s="34" t="str">
        <f t="shared" si="7"/>
        <v>星期四</v>
      </c>
      <c r="D219" s="34">
        <v>-43.167442797983703</v>
      </c>
      <c r="F219" s="34"/>
    </row>
    <row r="220" spans="1:6" x14ac:dyDescent="0.25">
      <c r="A220" s="44">
        <v>42986</v>
      </c>
      <c r="B220" s="33">
        <f t="shared" si="6"/>
        <v>36</v>
      </c>
      <c r="C220" s="34" t="str">
        <f t="shared" si="7"/>
        <v>星期五</v>
      </c>
      <c r="D220" s="34">
        <v>-43.381605637489798</v>
      </c>
      <c r="F220" s="34"/>
    </row>
    <row r="221" spans="1:6" x14ac:dyDescent="0.25">
      <c r="A221" s="44">
        <v>42987</v>
      </c>
      <c r="B221" s="33">
        <f t="shared" si="6"/>
        <v>36</v>
      </c>
      <c r="C221" s="34" t="str">
        <f t="shared" si="7"/>
        <v>星期六</v>
      </c>
      <c r="D221" s="34">
        <v>-43.5957684769959</v>
      </c>
      <c r="F221" s="34"/>
    </row>
    <row r="222" spans="1:6" x14ac:dyDescent="0.25">
      <c r="A222" s="44">
        <v>42988</v>
      </c>
      <c r="B222" s="33">
        <f t="shared" si="6"/>
        <v>37</v>
      </c>
      <c r="C222" s="34" t="str">
        <f t="shared" si="7"/>
        <v>星期日</v>
      </c>
      <c r="D222" s="34">
        <v>-43.809931316502102</v>
      </c>
      <c r="F222" s="34"/>
    </row>
    <row r="223" spans="1:6" x14ac:dyDescent="0.25">
      <c r="A223" s="44">
        <v>42989</v>
      </c>
      <c r="B223" s="33">
        <f t="shared" si="6"/>
        <v>37</v>
      </c>
      <c r="C223" s="34" t="str">
        <f t="shared" si="7"/>
        <v>星期一</v>
      </c>
      <c r="D223" s="34">
        <v>-44.024094156008204</v>
      </c>
      <c r="F223" s="34"/>
    </row>
    <row r="224" spans="1:6" x14ac:dyDescent="0.25">
      <c r="A224" s="44">
        <v>42990</v>
      </c>
      <c r="B224" s="33">
        <f t="shared" si="6"/>
        <v>37</v>
      </c>
      <c r="C224" s="34" t="str">
        <f t="shared" si="7"/>
        <v>星期二</v>
      </c>
      <c r="D224" s="34">
        <v>-44.238256995514398</v>
      </c>
      <c r="F224" s="34"/>
    </row>
    <row r="225" spans="1:7" x14ac:dyDescent="0.25">
      <c r="A225" s="44">
        <v>42991</v>
      </c>
      <c r="B225" s="33">
        <f t="shared" si="6"/>
        <v>37</v>
      </c>
      <c r="C225" s="34" t="str">
        <f t="shared" si="7"/>
        <v>星期三</v>
      </c>
      <c r="D225" s="34">
        <v>-44.4524198350205</v>
      </c>
      <c r="F225" s="34"/>
    </row>
    <row r="226" spans="1:7" x14ac:dyDescent="0.25">
      <c r="A226" s="44">
        <v>42992</v>
      </c>
      <c r="B226" s="33">
        <f t="shared" si="6"/>
        <v>37</v>
      </c>
      <c r="C226" s="34" t="str">
        <f t="shared" si="7"/>
        <v>星期四</v>
      </c>
      <c r="D226" s="34">
        <v>-44.666582674526701</v>
      </c>
      <c r="F226" s="34"/>
    </row>
    <row r="227" spans="1:7" x14ac:dyDescent="0.25">
      <c r="A227" s="44">
        <v>42993</v>
      </c>
      <c r="B227" s="33">
        <f t="shared" si="6"/>
        <v>37</v>
      </c>
      <c r="C227" s="34" t="str">
        <f t="shared" si="7"/>
        <v>星期五</v>
      </c>
      <c r="D227" s="34">
        <v>-44.880745514032803</v>
      </c>
      <c r="F227" s="34"/>
    </row>
    <row r="228" spans="1:7" x14ac:dyDescent="0.25">
      <c r="A228" s="44">
        <v>42994</v>
      </c>
      <c r="B228" s="33">
        <f t="shared" si="6"/>
        <v>37</v>
      </c>
      <c r="C228" s="34" t="str">
        <f t="shared" si="7"/>
        <v>星期六</v>
      </c>
      <c r="D228" s="34">
        <v>-45.094908353538997</v>
      </c>
      <c r="F228" s="34"/>
    </row>
    <row r="229" spans="1:7" x14ac:dyDescent="0.25">
      <c r="A229" s="44">
        <v>42995</v>
      </c>
      <c r="B229" s="33">
        <f t="shared" si="6"/>
        <v>38</v>
      </c>
      <c r="C229" s="34" t="str">
        <f t="shared" si="7"/>
        <v>星期日</v>
      </c>
      <c r="D229" s="34">
        <v>-45.309071193045099</v>
      </c>
      <c r="F229" s="34"/>
    </row>
    <row r="230" spans="1:7" x14ac:dyDescent="0.25">
      <c r="A230" s="44">
        <v>42996</v>
      </c>
      <c r="B230" s="33">
        <f t="shared" si="6"/>
        <v>38</v>
      </c>
      <c r="C230" s="34" t="str">
        <f t="shared" si="7"/>
        <v>星期一</v>
      </c>
      <c r="D230" s="34">
        <v>-45.523234032551301</v>
      </c>
      <c r="F230" s="34"/>
    </row>
    <row r="231" spans="1:7" x14ac:dyDescent="0.25">
      <c r="A231" s="44">
        <v>42997</v>
      </c>
      <c r="B231" s="33">
        <f t="shared" si="6"/>
        <v>38</v>
      </c>
      <c r="C231" s="34" t="str">
        <f t="shared" si="7"/>
        <v>星期二</v>
      </c>
      <c r="D231" s="34">
        <v>-45.737396872057403</v>
      </c>
      <c r="E231" s="43" t="s">
        <v>89</v>
      </c>
      <c r="F231" s="34"/>
      <c r="G231" s="34"/>
    </row>
    <row r="232" spans="1:7" x14ac:dyDescent="0.25">
      <c r="A232" s="44">
        <v>42998</v>
      </c>
      <c r="B232" s="33">
        <f t="shared" si="6"/>
        <v>38</v>
      </c>
      <c r="C232" s="34" t="str">
        <f t="shared" si="7"/>
        <v>星期三</v>
      </c>
      <c r="D232" s="34">
        <v>-45.951559711563498</v>
      </c>
    </row>
    <row r="233" spans="1:7" x14ac:dyDescent="0.25">
      <c r="A233" s="44">
        <v>42999</v>
      </c>
      <c r="B233" s="33">
        <f t="shared" si="6"/>
        <v>38</v>
      </c>
      <c r="C233" s="34" t="str">
        <f t="shared" si="7"/>
        <v>星期四</v>
      </c>
      <c r="D233" s="34">
        <v>-46.165722551069699</v>
      </c>
    </row>
    <row r="234" spans="1:7" x14ac:dyDescent="0.25">
      <c r="A234" s="44">
        <v>43000</v>
      </c>
      <c r="B234" s="33">
        <f t="shared" si="6"/>
        <v>38</v>
      </c>
      <c r="C234" s="34" t="str">
        <f t="shared" si="7"/>
        <v>星期五</v>
      </c>
      <c r="D234" s="34">
        <v>-46.379885390575801</v>
      </c>
    </row>
    <row r="235" spans="1:7" x14ac:dyDescent="0.25">
      <c r="A235" s="44">
        <v>43001</v>
      </c>
      <c r="B235" s="33">
        <f t="shared" si="6"/>
        <v>38</v>
      </c>
      <c r="C235" s="34" t="str">
        <f t="shared" si="7"/>
        <v>星期六</v>
      </c>
      <c r="D235" s="34">
        <v>-46.594048230082002</v>
      </c>
    </row>
    <row r="236" spans="1:7" x14ac:dyDescent="0.25">
      <c r="A236" s="44">
        <v>43002</v>
      </c>
      <c r="B236" s="33">
        <f t="shared" si="6"/>
        <v>39</v>
      </c>
      <c r="C236" s="34" t="str">
        <f t="shared" si="7"/>
        <v>星期日</v>
      </c>
      <c r="D236" s="34">
        <v>-46.808211069588097</v>
      </c>
    </row>
    <row r="237" spans="1:7" x14ac:dyDescent="0.25">
      <c r="A237" s="44">
        <v>43003</v>
      </c>
      <c r="B237" s="33">
        <f t="shared" si="6"/>
        <v>39</v>
      </c>
      <c r="C237" s="34" t="str">
        <f t="shared" si="7"/>
        <v>星期一</v>
      </c>
      <c r="D237" s="34">
        <v>-47.042478654468098</v>
      </c>
      <c r="E237" s="43" t="s">
        <v>90</v>
      </c>
    </row>
    <row r="238" spans="1:7" x14ac:dyDescent="0.25">
      <c r="A238" s="44">
        <v>43004</v>
      </c>
      <c r="B238" s="33">
        <f t="shared" si="6"/>
        <v>39</v>
      </c>
      <c r="C238" s="34" t="str">
        <f t="shared" si="7"/>
        <v>星期二</v>
      </c>
      <c r="D238" s="34">
        <v>-46.843676686869003</v>
      </c>
      <c r="E238" s="43" t="s">
        <v>91</v>
      </c>
    </row>
    <row r="239" spans="1:7" x14ac:dyDescent="0.25">
      <c r="A239" s="44">
        <v>43005</v>
      </c>
      <c r="B239" s="33">
        <f t="shared" si="6"/>
        <v>39</v>
      </c>
      <c r="C239" s="34" t="str">
        <f t="shared" si="7"/>
        <v>星期三</v>
      </c>
      <c r="D239" s="34">
        <v>-46.782917659091297</v>
      </c>
    </row>
    <row r="240" spans="1:7" x14ac:dyDescent="0.25">
      <c r="A240" s="44">
        <v>43006</v>
      </c>
      <c r="B240" s="33">
        <f t="shared" si="6"/>
        <v>39</v>
      </c>
      <c r="C240" s="34" t="str">
        <f t="shared" si="7"/>
        <v>星期四</v>
      </c>
      <c r="D240" s="34">
        <v>-46.782917659091297</v>
      </c>
    </row>
    <row r="241" spans="1:14" x14ac:dyDescent="0.25">
      <c r="A241" s="44">
        <v>43007</v>
      </c>
      <c r="B241" s="33">
        <f t="shared" si="6"/>
        <v>39</v>
      </c>
      <c r="C241" s="34" t="str">
        <f t="shared" si="7"/>
        <v>星期五</v>
      </c>
      <c r="D241" s="34">
        <v>-46.782917659091297</v>
      </c>
    </row>
    <row r="242" spans="1:14" x14ac:dyDescent="0.25">
      <c r="A242" s="44">
        <v>43008</v>
      </c>
      <c r="B242" s="33">
        <f t="shared" si="6"/>
        <v>39</v>
      </c>
      <c r="C242" s="34" t="str">
        <f t="shared" si="7"/>
        <v>星期六</v>
      </c>
      <c r="D242" s="34">
        <v>-46.782917659091297</v>
      </c>
    </row>
    <row r="243" spans="1:14" x14ac:dyDescent="0.25">
      <c r="A243" s="44">
        <v>43009</v>
      </c>
      <c r="B243" s="33">
        <f t="shared" si="6"/>
        <v>40</v>
      </c>
      <c r="C243" s="34" t="str">
        <f t="shared" si="7"/>
        <v>星期日</v>
      </c>
      <c r="D243" s="34">
        <v>-46.782917659091297</v>
      </c>
      <c r="E243" s="43" t="s">
        <v>92</v>
      </c>
    </row>
    <row r="244" spans="1:14" x14ac:dyDescent="0.25">
      <c r="A244" s="44">
        <v>43010</v>
      </c>
      <c r="B244" s="33">
        <f t="shared" si="6"/>
        <v>40</v>
      </c>
      <c r="C244" s="34" t="str">
        <f t="shared" si="7"/>
        <v>星期一</v>
      </c>
      <c r="D244" s="34">
        <v>-46.782917659091297</v>
      </c>
      <c r="E244" s="43" t="s">
        <v>93</v>
      </c>
    </row>
    <row r="245" spans="1:14" x14ac:dyDescent="0.25">
      <c r="A245" s="44">
        <v>43011</v>
      </c>
      <c r="B245" s="33">
        <f t="shared" si="6"/>
        <v>40</v>
      </c>
      <c r="C245" s="34" t="str">
        <f t="shared" si="7"/>
        <v>星期二</v>
      </c>
      <c r="D245" s="33">
        <v>-46.782917659091297</v>
      </c>
      <c r="N245" s="34"/>
    </row>
    <row r="246" spans="1:14" x14ac:dyDescent="0.25">
      <c r="A246" s="44">
        <v>43012</v>
      </c>
      <c r="B246" s="33">
        <f t="shared" si="6"/>
        <v>40</v>
      </c>
      <c r="C246" s="34" t="str">
        <f t="shared" si="7"/>
        <v>星期三</v>
      </c>
      <c r="D246" s="33">
        <v>-46.782917659091297</v>
      </c>
      <c r="N246" s="34"/>
    </row>
    <row r="247" spans="1:14" x14ac:dyDescent="0.25">
      <c r="A247" s="44">
        <v>43013</v>
      </c>
      <c r="B247" s="33">
        <f t="shared" si="6"/>
        <v>40</v>
      </c>
      <c r="C247" s="34" t="str">
        <f t="shared" si="7"/>
        <v>星期四</v>
      </c>
      <c r="D247" s="33">
        <v>-46.782917659091297</v>
      </c>
      <c r="E247" s="43" t="s">
        <v>94</v>
      </c>
      <c r="N247" s="34"/>
    </row>
    <row r="248" spans="1:14" x14ac:dyDescent="0.25">
      <c r="A248" s="44">
        <v>43014</v>
      </c>
      <c r="B248" s="33">
        <f t="shared" si="6"/>
        <v>40</v>
      </c>
      <c r="C248" s="34" t="str">
        <f t="shared" si="7"/>
        <v>星期五</v>
      </c>
      <c r="D248" s="33">
        <v>-46.782917659091297</v>
      </c>
      <c r="N248" s="34"/>
    </row>
    <row r="249" spans="1:14" x14ac:dyDescent="0.25">
      <c r="A249" s="44">
        <v>43015</v>
      </c>
      <c r="B249" s="33">
        <f t="shared" si="6"/>
        <v>40</v>
      </c>
      <c r="C249" s="34" t="str">
        <f t="shared" si="7"/>
        <v>星期六</v>
      </c>
      <c r="D249" s="33">
        <v>-46.782917659091297</v>
      </c>
      <c r="N249" s="34"/>
    </row>
    <row r="250" spans="1:14" x14ac:dyDescent="0.25">
      <c r="A250" s="44">
        <v>43016</v>
      </c>
      <c r="B250" s="33">
        <f t="shared" si="6"/>
        <v>41</v>
      </c>
      <c r="C250" s="34" t="str">
        <f t="shared" si="7"/>
        <v>星期日</v>
      </c>
      <c r="D250" s="33">
        <v>-46.782917659091297</v>
      </c>
      <c r="N250" s="34"/>
    </row>
    <row r="251" spans="1:14" x14ac:dyDescent="0.25">
      <c r="A251" s="44">
        <v>43017</v>
      </c>
      <c r="B251" s="33">
        <f t="shared" si="6"/>
        <v>41</v>
      </c>
      <c r="C251" s="34" t="str">
        <f t="shared" si="7"/>
        <v>星期一</v>
      </c>
      <c r="D251" s="33">
        <v>-46.782917659091297</v>
      </c>
      <c r="E251" s="43" t="s">
        <v>95</v>
      </c>
      <c r="F251" s="43" t="s">
        <v>96</v>
      </c>
      <c r="N251" s="34"/>
    </row>
    <row r="252" spans="1:14" ht="28" x14ac:dyDescent="0.25">
      <c r="A252" s="44">
        <v>43018</v>
      </c>
      <c r="B252" s="33">
        <f t="shared" si="6"/>
        <v>41</v>
      </c>
      <c r="C252" s="34" t="str">
        <f t="shared" si="7"/>
        <v>星期二</v>
      </c>
      <c r="D252" s="33">
        <v>-46.782917659091297</v>
      </c>
      <c r="F252" s="53" t="s">
        <v>97</v>
      </c>
      <c r="N252" s="34"/>
    </row>
    <row r="253" spans="1:14" x14ac:dyDescent="0.25">
      <c r="A253" s="44">
        <v>43019</v>
      </c>
      <c r="B253" s="33">
        <f t="shared" si="6"/>
        <v>41</v>
      </c>
      <c r="C253" s="34" t="str">
        <f t="shared" si="7"/>
        <v>星期三</v>
      </c>
      <c r="D253" s="33">
        <v>-47.008996772339202</v>
      </c>
      <c r="E253" s="43" t="s">
        <v>98</v>
      </c>
      <c r="N253" s="34"/>
    </row>
    <row r="254" spans="1:14" x14ac:dyDescent="0.25">
      <c r="A254" s="44">
        <v>43020</v>
      </c>
      <c r="B254" s="33">
        <f t="shared" si="6"/>
        <v>41</v>
      </c>
      <c r="C254" s="34" t="str">
        <f t="shared" si="7"/>
        <v>星期四</v>
      </c>
      <c r="D254" s="33">
        <v>-47.235075885587101</v>
      </c>
      <c r="N254" s="34"/>
    </row>
    <row r="255" spans="1:14" x14ac:dyDescent="0.25">
      <c r="A255" s="44">
        <v>43021</v>
      </c>
      <c r="B255" s="33">
        <f t="shared" si="6"/>
        <v>41</v>
      </c>
      <c r="C255" s="34" t="str">
        <f t="shared" si="7"/>
        <v>星期五</v>
      </c>
      <c r="D255" s="33">
        <v>-47.461154998834999</v>
      </c>
    </row>
    <row r="256" spans="1:14" x14ac:dyDescent="0.25">
      <c r="A256" s="44">
        <v>43022</v>
      </c>
      <c r="B256" s="33">
        <f t="shared" si="6"/>
        <v>41</v>
      </c>
      <c r="C256" s="34" t="str">
        <f t="shared" si="7"/>
        <v>星期六</v>
      </c>
      <c r="D256" s="33">
        <v>-47.687234112082997</v>
      </c>
    </row>
    <row r="257" spans="1:5" x14ac:dyDescent="0.25">
      <c r="A257" s="44">
        <v>43023</v>
      </c>
      <c r="B257" s="33">
        <f t="shared" si="6"/>
        <v>42</v>
      </c>
      <c r="C257" s="34" t="str">
        <f t="shared" si="7"/>
        <v>星期日</v>
      </c>
      <c r="D257" s="33">
        <v>-47.913313225330903</v>
      </c>
    </row>
    <row r="258" spans="1:5" x14ac:dyDescent="0.25">
      <c r="A258" s="44">
        <v>43024</v>
      </c>
      <c r="B258" s="33">
        <f t="shared" si="6"/>
        <v>42</v>
      </c>
      <c r="C258" s="34" t="str">
        <f t="shared" si="7"/>
        <v>星期一</v>
      </c>
      <c r="D258" s="33">
        <v>-48.139392338578801</v>
      </c>
    </row>
    <row r="259" spans="1:5" x14ac:dyDescent="0.25">
      <c r="A259" s="44">
        <v>43025</v>
      </c>
      <c r="B259" s="33">
        <f t="shared" si="6"/>
        <v>42</v>
      </c>
      <c r="C259" s="34" t="str">
        <f t="shared" si="7"/>
        <v>星期二</v>
      </c>
      <c r="D259" s="33">
        <v>-48.3654714518267</v>
      </c>
    </row>
    <row r="260" spans="1:5" x14ac:dyDescent="0.25">
      <c r="A260" s="44">
        <v>43026</v>
      </c>
      <c r="B260" s="33">
        <f t="shared" ref="B260:B323" si="8">WEEKNUM(A260)</f>
        <v>42</v>
      </c>
      <c r="C260" s="34" t="str">
        <f t="shared" ref="C260:C323" si="9">TEXT(WEEKDAY(A260),"aaaa")</f>
        <v>星期三</v>
      </c>
      <c r="D260" s="33">
        <v>-48.591550565074698</v>
      </c>
    </row>
    <row r="261" spans="1:5" x14ac:dyDescent="0.25">
      <c r="A261" s="44">
        <v>43027</v>
      </c>
      <c r="B261" s="33">
        <f t="shared" si="8"/>
        <v>42</v>
      </c>
      <c r="C261" s="34" t="str">
        <f t="shared" si="9"/>
        <v>星期四</v>
      </c>
      <c r="D261" s="33">
        <v>-48.817629678322596</v>
      </c>
    </row>
    <row r="262" spans="1:5" x14ac:dyDescent="0.25">
      <c r="A262" s="44">
        <v>43028</v>
      </c>
      <c r="B262" s="33">
        <f t="shared" si="8"/>
        <v>42</v>
      </c>
      <c r="C262" s="34" t="str">
        <f t="shared" si="9"/>
        <v>星期五</v>
      </c>
      <c r="D262" s="33">
        <v>-49.043708791570502</v>
      </c>
    </row>
    <row r="263" spans="1:5" x14ac:dyDescent="0.25">
      <c r="A263" s="44">
        <v>43029</v>
      </c>
      <c r="B263" s="33">
        <f t="shared" si="8"/>
        <v>42</v>
      </c>
      <c r="C263" s="34" t="str">
        <f t="shared" si="9"/>
        <v>星期六</v>
      </c>
      <c r="D263" s="33">
        <v>-49.2697879048185</v>
      </c>
      <c r="E263" s="43" t="s">
        <v>99</v>
      </c>
    </row>
    <row r="264" spans="1:5" x14ac:dyDescent="0.25">
      <c r="A264" s="44">
        <v>43030</v>
      </c>
      <c r="B264" s="33">
        <f t="shared" si="8"/>
        <v>43</v>
      </c>
      <c r="C264" s="34" t="str">
        <f t="shared" si="9"/>
        <v>星期日</v>
      </c>
      <c r="D264" s="33">
        <v>-49.495867018066399</v>
      </c>
      <c r="E264" s="43" t="s">
        <v>99</v>
      </c>
    </row>
    <row r="265" spans="1:5" x14ac:dyDescent="0.25">
      <c r="A265" s="44">
        <v>43031</v>
      </c>
      <c r="B265" s="33">
        <f t="shared" si="8"/>
        <v>43</v>
      </c>
      <c r="C265" s="34" t="str">
        <f t="shared" si="9"/>
        <v>星期一</v>
      </c>
      <c r="D265" s="33">
        <v>-49.721946131314297</v>
      </c>
      <c r="E265" s="43" t="s">
        <v>100</v>
      </c>
    </row>
    <row r="266" spans="1:5" x14ac:dyDescent="0.25">
      <c r="A266" s="44">
        <v>43032</v>
      </c>
      <c r="B266" s="33">
        <f t="shared" si="8"/>
        <v>43</v>
      </c>
      <c r="C266" s="34" t="str">
        <f t="shared" si="9"/>
        <v>星期二</v>
      </c>
      <c r="D266" s="33">
        <v>-49.721946131314297</v>
      </c>
    </row>
    <row r="267" spans="1:5" x14ac:dyDescent="0.25">
      <c r="A267" s="44">
        <v>43033</v>
      </c>
      <c r="B267" s="33">
        <f t="shared" si="8"/>
        <v>43</v>
      </c>
      <c r="C267" s="34" t="str">
        <f t="shared" si="9"/>
        <v>星期三</v>
      </c>
      <c r="D267" s="33">
        <v>-48.766537219278703</v>
      </c>
    </row>
    <row r="268" spans="1:5" x14ac:dyDescent="0.25">
      <c r="A268" s="44">
        <v>43034</v>
      </c>
      <c r="B268" s="33">
        <f t="shared" si="8"/>
        <v>43</v>
      </c>
      <c r="C268" s="34" t="str">
        <f t="shared" si="9"/>
        <v>星期四</v>
      </c>
      <c r="D268" s="33">
        <v>-48.766537219278703</v>
      </c>
    </row>
    <row r="269" spans="1:5" x14ac:dyDescent="0.25">
      <c r="A269" s="44">
        <v>43035</v>
      </c>
      <c r="B269" s="33">
        <f t="shared" si="8"/>
        <v>43</v>
      </c>
      <c r="C269" s="34" t="str">
        <f t="shared" si="9"/>
        <v>星期五</v>
      </c>
      <c r="D269" s="33">
        <v>-48.766537219278703</v>
      </c>
    </row>
    <row r="270" spans="1:5" x14ac:dyDescent="0.25">
      <c r="A270" s="44">
        <v>43036</v>
      </c>
      <c r="B270" s="33">
        <f t="shared" si="8"/>
        <v>43</v>
      </c>
      <c r="C270" s="34" t="str">
        <f t="shared" si="9"/>
        <v>星期六</v>
      </c>
      <c r="D270" s="33">
        <v>-49.414654927611998</v>
      </c>
    </row>
    <row r="271" spans="1:5" x14ac:dyDescent="0.25">
      <c r="A271" s="44">
        <v>43037</v>
      </c>
      <c r="B271" s="33">
        <f t="shared" si="8"/>
        <v>44</v>
      </c>
      <c r="C271" s="34" t="str">
        <f t="shared" si="9"/>
        <v>星期日</v>
      </c>
      <c r="D271" s="33">
        <v>-50.622554975423597</v>
      </c>
      <c r="E271" s="43" t="s">
        <v>101</v>
      </c>
    </row>
    <row r="272" spans="1:5" x14ac:dyDescent="0.25">
      <c r="A272" s="44">
        <v>43038</v>
      </c>
      <c r="B272" s="33">
        <f t="shared" si="8"/>
        <v>44</v>
      </c>
      <c r="C272" s="34" t="str">
        <f t="shared" si="9"/>
        <v>星期一</v>
      </c>
      <c r="D272" s="33">
        <v>-51.830455023235103</v>
      </c>
    </row>
    <row r="273" spans="1:5" x14ac:dyDescent="0.25">
      <c r="A273" s="44">
        <v>43039</v>
      </c>
      <c r="B273" s="33">
        <f t="shared" si="8"/>
        <v>44</v>
      </c>
      <c r="C273" s="34" t="str">
        <f t="shared" si="9"/>
        <v>星期二</v>
      </c>
      <c r="D273" s="33">
        <v>-53.038355071046702</v>
      </c>
    </row>
    <row r="274" spans="1:5" x14ac:dyDescent="0.25">
      <c r="A274" s="44">
        <v>43040</v>
      </c>
      <c r="B274" s="33">
        <f t="shared" si="8"/>
        <v>44</v>
      </c>
      <c r="C274" s="34" t="str">
        <f t="shared" si="9"/>
        <v>星期三</v>
      </c>
      <c r="D274" s="33">
        <v>-53.876263867340903</v>
      </c>
    </row>
    <row r="275" spans="1:5" x14ac:dyDescent="0.25">
      <c r="A275" s="44">
        <v>43041</v>
      </c>
      <c r="B275" s="33">
        <f t="shared" si="8"/>
        <v>44</v>
      </c>
      <c r="C275" s="34" t="str">
        <f t="shared" si="9"/>
        <v>星期四</v>
      </c>
      <c r="D275" s="33">
        <v>-54.714172663635203</v>
      </c>
    </row>
    <row r="276" spans="1:5" x14ac:dyDescent="0.25">
      <c r="A276" s="44">
        <v>43042</v>
      </c>
      <c r="B276" s="33">
        <f t="shared" si="8"/>
        <v>44</v>
      </c>
      <c r="C276" s="34" t="str">
        <f t="shared" si="9"/>
        <v>星期五</v>
      </c>
      <c r="D276" s="33">
        <v>-55.552081459929497</v>
      </c>
    </row>
    <row r="277" spans="1:5" x14ac:dyDescent="0.25">
      <c r="A277" s="44">
        <v>43043</v>
      </c>
      <c r="B277" s="33">
        <f t="shared" si="8"/>
        <v>44</v>
      </c>
      <c r="C277" s="34" t="str">
        <f t="shared" si="9"/>
        <v>星期六</v>
      </c>
      <c r="D277" s="33">
        <v>-55.552081459929497</v>
      </c>
    </row>
    <row r="278" spans="1:5" x14ac:dyDescent="0.25">
      <c r="A278" s="44">
        <v>43044</v>
      </c>
      <c r="B278" s="33">
        <f t="shared" si="8"/>
        <v>45</v>
      </c>
      <c r="C278" s="34" t="str">
        <f t="shared" si="9"/>
        <v>星期日</v>
      </c>
      <c r="D278" s="33">
        <v>-55.552081459929497</v>
      </c>
    </row>
    <row r="279" spans="1:5" x14ac:dyDescent="0.25">
      <c r="A279" s="44">
        <v>43045</v>
      </c>
      <c r="B279" s="33">
        <f t="shared" si="8"/>
        <v>45</v>
      </c>
      <c r="C279" s="34" t="str">
        <f t="shared" si="9"/>
        <v>星期一</v>
      </c>
      <c r="D279" s="33">
        <v>-55.552081459929497</v>
      </c>
    </row>
    <row r="280" spans="1:5" x14ac:dyDescent="0.25">
      <c r="A280" s="44">
        <v>43046</v>
      </c>
      <c r="B280" s="33">
        <f t="shared" si="8"/>
        <v>45</v>
      </c>
      <c r="C280" s="34" t="str">
        <f t="shared" si="9"/>
        <v>星期二</v>
      </c>
      <c r="D280" s="33">
        <v>-55.985638781501599</v>
      </c>
    </row>
    <row r="281" spans="1:5" x14ac:dyDescent="0.25">
      <c r="A281" s="44">
        <v>43047</v>
      </c>
      <c r="B281" s="33">
        <f t="shared" si="8"/>
        <v>45</v>
      </c>
      <c r="C281" s="34" t="str">
        <f t="shared" si="9"/>
        <v>星期三</v>
      </c>
      <c r="D281" s="33">
        <v>-55.052367639524199</v>
      </c>
    </row>
    <row r="282" spans="1:5" x14ac:dyDescent="0.25">
      <c r="A282" s="44">
        <v>43048</v>
      </c>
      <c r="B282" s="33">
        <f t="shared" si="8"/>
        <v>45</v>
      </c>
      <c r="C282" s="34" t="str">
        <f t="shared" si="9"/>
        <v>星期四</v>
      </c>
      <c r="D282" s="33">
        <v>-54.1190964975467</v>
      </c>
    </row>
    <row r="283" spans="1:5" x14ac:dyDescent="0.25">
      <c r="A283" s="44">
        <v>43049</v>
      </c>
      <c r="B283" s="33">
        <f t="shared" si="8"/>
        <v>45</v>
      </c>
      <c r="C283" s="34" t="str">
        <f t="shared" si="9"/>
        <v>星期五</v>
      </c>
      <c r="D283" s="33">
        <v>-53.1858253555692</v>
      </c>
      <c r="E283" s="43" t="s">
        <v>102</v>
      </c>
    </row>
    <row r="284" spans="1:5" x14ac:dyDescent="0.25">
      <c r="A284" s="44">
        <v>43050</v>
      </c>
      <c r="B284" s="33">
        <f t="shared" si="8"/>
        <v>45</v>
      </c>
      <c r="C284" s="34" t="str">
        <f t="shared" si="9"/>
        <v>星期六</v>
      </c>
      <c r="D284" s="33">
        <v>-53.1858253555692</v>
      </c>
    </row>
    <row r="285" spans="1:5" x14ac:dyDescent="0.25">
      <c r="A285" s="44">
        <v>43051</v>
      </c>
      <c r="B285" s="33">
        <f t="shared" si="8"/>
        <v>46</v>
      </c>
      <c r="C285" s="34" t="str">
        <f t="shared" si="9"/>
        <v>星期日</v>
      </c>
      <c r="D285" s="33">
        <v>-53.192320725945997</v>
      </c>
    </row>
    <row r="286" spans="1:5" x14ac:dyDescent="0.25">
      <c r="A286" s="44">
        <v>43052</v>
      </c>
      <c r="B286" s="33">
        <f t="shared" si="8"/>
        <v>46</v>
      </c>
      <c r="C286" s="34" t="str">
        <f t="shared" si="9"/>
        <v>星期一</v>
      </c>
      <c r="D286" s="33">
        <v>-53.084843576474803</v>
      </c>
    </row>
    <row r="287" spans="1:5" x14ac:dyDescent="0.25">
      <c r="A287" s="44">
        <v>43053</v>
      </c>
      <c r="B287" s="33">
        <f t="shared" si="8"/>
        <v>46</v>
      </c>
      <c r="C287" s="34" t="str">
        <f t="shared" si="9"/>
        <v>星期二</v>
      </c>
      <c r="D287" s="33">
        <v>-52.977366427003602</v>
      </c>
    </row>
    <row r="288" spans="1:5" x14ac:dyDescent="0.25">
      <c r="A288" s="44">
        <v>43054</v>
      </c>
      <c r="B288" s="33">
        <f t="shared" si="8"/>
        <v>46</v>
      </c>
      <c r="C288" s="34" t="str">
        <f t="shared" si="9"/>
        <v>星期三</v>
      </c>
      <c r="D288" s="33">
        <v>-52.869889277532401</v>
      </c>
    </row>
    <row r="289" spans="1:5" x14ac:dyDescent="0.25">
      <c r="A289" s="44">
        <v>43055</v>
      </c>
      <c r="B289" s="33">
        <f t="shared" si="8"/>
        <v>46</v>
      </c>
      <c r="C289" s="34" t="str">
        <f t="shared" si="9"/>
        <v>星期四</v>
      </c>
      <c r="D289" s="33">
        <v>-52.7624121280612</v>
      </c>
    </row>
    <row r="290" spans="1:5" x14ac:dyDescent="0.25">
      <c r="A290" s="44">
        <v>43056</v>
      </c>
      <c r="B290" s="33">
        <f t="shared" si="8"/>
        <v>46</v>
      </c>
      <c r="C290" s="34" t="str">
        <f t="shared" si="9"/>
        <v>星期五</v>
      </c>
      <c r="D290" s="33">
        <v>-52.654934978589999</v>
      </c>
    </row>
    <row r="291" spans="1:5" x14ac:dyDescent="0.25">
      <c r="A291" s="44">
        <v>43057</v>
      </c>
      <c r="B291" s="33">
        <f t="shared" si="8"/>
        <v>46</v>
      </c>
      <c r="C291" s="34" t="str">
        <f t="shared" si="9"/>
        <v>星期六</v>
      </c>
      <c r="D291" s="33">
        <v>-52.547457829118798</v>
      </c>
    </row>
    <row r="292" spans="1:5" x14ac:dyDescent="0.25">
      <c r="A292" s="44">
        <v>43058</v>
      </c>
      <c r="B292" s="33">
        <f t="shared" si="8"/>
        <v>47</v>
      </c>
      <c r="C292" s="34" t="str">
        <f t="shared" si="9"/>
        <v>星期日</v>
      </c>
      <c r="D292" s="33">
        <v>-52.439980679647597</v>
      </c>
    </row>
    <row r="293" spans="1:5" x14ac:dyDescent="0.25">
      <c r="A293" s="44">
        <v>43059</v>
      </c>
      <c r="B293" s="33">
        <f t="shared" si="8"/>
        <v>47</v>
      </c>
      <c r="C293" s="34" t="str">
        <f t="shared" si="9"/>
        <v>星期一</v>
      </c>
      <c r="D293" s="33">
        <v>-52.332503530176403</v>
      </c>
    </row>
    <row r="294" spans="1:5" x14ac:dyDescent="0.25">
      <c r="A294" s="44">
        <v>43060</v>
      </c>
      <c r="B294" s="33">
        <f t="shared" si="8"/>
        <v>47</v>
      </c>
      <c r="C294" s="34" t="str">
        <f t="shared" si="9"/>
        <v>星期二</v>
      </c>
      <c r="D294" s="33">
        <v>-52.225026380705202</v>
      </c>
    </row>
    <row r="295" spans="1:5" x14ac:dyDescent="0.25">
      <c r="A295" s="44">
        <v>43061</v>
      </c>
      <c r="B295" s="33">
        <f t="shared" si="8"/>
        <v>47</v>
      </c>
      <c r="C295" s="34" t="str">
        <f t="shared" si="9"/>
        <v>星期三</v>
      </c>
      <c r="D295" s="33">
        <v>-52.117549231234001</v>
      </c>
    </row>
    <row r="296" spans="1:5" x14ac:dyDescent="0.25">
      <c r="A296" s="44">
        <v>43062</v>
      </c>
      <c r="B296" s="33">
        <f t="shared" si="8"/>
        <v>47</v>
      </c>
      <c r="C296" s="34" t="str">
        <f t="shared" si="9"/>
        <v>星期四</v>
      </c>
      <c r="D296" s="33">
        <v>-52.0100720817628</v>
      </c>
    </row>
    <row r="297" spans="1:5" x14ac:dyDescent="0.25">
      <c r="A297" s="44">
        <v>43063</v>
      </c>
      <c r="B297" s="33">
        <f t="shared" si="8"/>
        <v>47</v>
      </c>
      <c r="C297" s="34" t="str">
        <f t="shared" si="9"/>
        <v>星期五</v>
      </c>
      <c r="D297" s="33">
        <v>-51.9025949322915</v>
      </c>
    </row>
    <row r="298" spans="1:5" x14ac:dyDescent="0.25">
      <c r="A298" s="44">
        <v>43064</v>
      </c>
      <c r="B298" s="33">
        <f t="shared" si="8"/>
        <v>47</v>
      </c>
      <c r="C298" s="34" t="str">
        <f t="shared" si="9"/>
        <v>星期六</v>
      </c>
      <c r="D298" s="33">
        <v>-51.795117782820299</v>
      </c>
    </row>
    <row r="299" spans="1:5" x14ac:dyDescent="0.25">
      <c r="A299" s="44">
        <v>43065</v>
      </c>
      <c r="B299" s="33">
        <f t="shared" si="8"/>
        <v>48</v>
      </c>
      <c r="C299" s="34" t="str">
        <f t="shared" si="9"/>
        <v>星期日</v>
      </c>
      <c r="D299" s="33">
        <v>-51.687640633349098</v>
      </c>
      <c r="E299" s="43" t="s">
        <v>103</v>
      </c>
    </row>
    <row r="300" spans="1:5" x14ac:dyDescent="0.25">
      <c r="A300" s="44">
        <v>43066</v>
      </c>
      <c r="B300" s="33">
        <f t="shared" si="8"/>
        <v>48</v>
      </c>
      <c r="C300" s="34" t="str">
        <f t="shared" si="9"/>
        <v>星期一</v>
      </c>
      <c r="D300" s="33">
        <v>-50.153954803323103</v>
      </c>
    </row>
    <row r="301" spans="1:5" x14ac:dyDescent="0.25">
      <c r="A301" s="44">
        <v>43067</v>
      </c>
      <c r="B301" s="33">
        <f t="shared" si="8"/>
        <v>48</v>
      </c>
      <c r="C301" s="34" t="str">
        <f t="shared" si="9"/>
        <v>星期二</v>
      </c>
      <c r="D301" s="33">
        <v>-48.620268973297001</v>
      </c>
    </row>
    <row r="302" spans="1:5" x14ac:dyDescent="0.25">
      <c r="A302" s="44">
        <v>43068</v>
      </c>
      <c r="B302" s="33">
        <f t="shared" si="8"/>
        <v>48</v>
      </c>
      <c r="C302" s="34" t="str">
        <f t="shared" si="9"/>
        <v>星期三</v>
      </c>
      <c r="D302" s="33">
        <v>-47.0865831432709</v>
      </c>
      <c r="E302" s="43" t="s">
        <v>104</v>
      </c>
    </row>
    <row r="303" spans="1:5" x14ac:dyDescent="0.25">
      <c r="A303" s="44">
        <v>43069</v>
      </c>
      <c r="B303" s="33">
        <f t="shared" si="8"/>
        <v>48</v>
      </c>
      <c r="C303" s="34" t="str">
        <f t="shared" si="9"/>
        <v>星期四</v>
      </c>
      <c r="D303" s="33">
        <v>-45.552897313244898</v>
      </c>
    </row>
    <row r="304" spans="1:5" x14ac:dyDescent="0.25">
      <c r="A304" s="44">
        <v>43070</v>
      </c>
      <c r="B304" s="33">
        <f t="shared" si="8"/>
        <v>48</v>
      </c>
      <c r="C304" s="34" t="str">
        <f t="shared" si="9"/>
        <v>星期五</v>
      </c>
      <c r="D304" s="33">
        <v>-44.019211483218797</v>
      </c>
    </row>
    <row r="305" spans="1:5" x14ac:dyDescent="0.25">
      <c r="A305" s="44">
        <v>43071</v>
      </c>
      <c r="B305" s="33">
        <f t="shared" si="8"/>
        <v>48</v>
      </c>
      <c r="C305" s="34" t="str">
        <f t="shared" si="9"/>
        <v>星期六</v>
      </c>
      <c r="D305" s="33">
        <v>-42.485525653192703</v>
      </c>
    </row>
    <row r="306" spans="1:5" x14ac:dyDescent="0.25">
      <c r="A306" s="44">
        <v>43072</v>
      </c>
      <c r="B306" s="33">
        <f t="shared" si="8"/>
        <v>49</v>
      </c>
      <c r="C306" s="34" t="str">
        <f t="shared" si="9"/>
        <v>星期日</v>
      </c>
      <c r="D306" s="33">
        <v>-40.951839823166701</v>
      </c>
    </row>
    <row r="307" spans="1:5" x14ac:dyDescent="0.25">
      <c r="A307" s="44">
        <v>43073</v>
      </c>
      <c r="B307" s="33">
        <f t="shared" si="8"/>
        <v>49</v>
      </c>
      <c r="C307" s="34" t="str">
        <f t="shared" si="9"/>
        <v>星期一</v>
      </c>
      <c r="D307" s="33">
        <v>-39.337841864412702</v>
      </c>
    </row>
    <row r="308" spans="1:5" x14ac:dyDescent="0.25">
      <c r="A308" s="44">
        <v>43074</v>
      </c>
      <c r="B308" s="33">
        <f t="shared" si="8"/>
        <v>49</v>
      </c>
      <c r="C308" s="34" t="str">
        <f t="shared" si="9"/>
        <v>星期二</v>
      </c>
      <c r="D308" s="33">
        <v>-37.723843905658697</v>
      </c>
      <c r="E308" s="43" t="s">
        <v>105</v>
      </c>
    </row>
    <row r="309" spans="1:5" x14ac:dyDescent="0.25">
      <c r="A309" s="44">
        <v>43075</v>
      </c>
      <c r="B309" s="33">
        <f t="shared" si="8"/>
        <v>49</v>
      </c>
      <c r="C309" s="34" t="str">
        <f t="shared" si="9"/>
        <v>星期三</v>
      </c>
      <c r="D309" s="33">
        <v>-36.109845946904699</v>
      </c>
    </row>
    <row r="310" spans="1:5" x14ac:dyDescent="0.25">
      <c r="A310" s="44">
        <v>43076</v>
      </c>
      <c r="B310" s="33">
        <f t="shared" si="8"/>
        <v>49</v>
      </c>
      <c r="C310" s="34" t="str">
        <f t="shared" si="9"/>
        <v>星期四</v>
      </c>
      <c r="D310" s="33">
        <v>-34.4958479881508</v>
      </c>
    </row>
    <row r="311" spans="1:5" x14ac:dyDescent="0.25">
      <c r="A311" s="44">
        <v>43077</v>
      </c>
      <c r="B311" s="33">
        <f t="shared" si="8"/>
        <v>49</v>
      </c>
      <c r="C311" s="34" t="str">
        <f t="shared" si="9"/>
        <v>星期五</v>
      </c>
      <c r="D311" s="33">
        <v>-32.881850029396801</v>
      </c>
    </row>
    <row r="312" spans="1:5" x14ac:dyDescent="0.25">
      <c r="A312" s="44">
        <v>43078</v>
      </c>
      <c r="B312" s="33">
        <f t="shared" si="8"/>
        <v>49</v>
      </c>
      <c r="C312" s="34" t="str">
        <f t="shared" si="9"/>
        <v>星期六</v>
      </c>
      <c r="D312" s="33">
        <v>-31.2678520706428</v>
      </c>
    </row>
    <row r="313" spans="1:5" x14ac:dyDescent="0.25">
      <c r="A313" s="44">
        <v>43079</v>
      </c>
      <c r="B313" s="33">
        <f t="shared" si="8"/>
        <v>50</v>
      </c>
      <c r="C313" s="34" t="str">
        <f t="shared" si="9"/>
        <v>星期日</v>
      </c>
      <c r="D313" s="33">
        <v>-29.653854111888801</v>
      </c>
    </row>
    <row r="314" spans="1:5" x14ac:dyDescent="0.25">
      <c r="A314" s="44">
        <v>43080</v>
      </c>
      <c r="B314" s="33">
        <f t="shared" si="8"/>
        <v>50</v>
      </c>
      <c r="C314" s="34" t="str">
        <f t="shared" si="9"/>
        <v>星期一</v>
      </c>
      <c r="D314" s="33">
        <v>-28.039856153134899</v>
      </c>
    </row>
    <row r="315" spans="1:5" x14ac:dyDescent="0.25">
      <c r="A315" s="44">
        <v>43081</v>
      </c>
      <c r="B315" s="33">
        <f t="shared" si="8"/>
        <v>50</v>
      </c>
      <c r="C315" s="34" t="str">
        <f t="shared" si="9"/>
        <v>星期二</v>
      </c>
      <c r="D315" s="33">
        <v>-26.425858194380901</v>
      </c>
    </row>
    <row r="316" spans="1:5" x14ac:dyDescent="0.25">
      <c r="A316" s="44">
        <v>43082</v>
      </c>
      <c r="B316" s="33">
        <f t="shared" si="8"/>
        <v>50</v>
      </c>
      <c r="C316" s="34" t="str">
        <f t="shared" si="9"/>
        <v>星期三</v>
      </c>
      <c r="D316" s="33">
        <v>-24.811860235626899</v>
      </c>
    </row>
    <row r="317" spans="1:5" x14ac:dyDescent="0.25">
      <c r="A317" s="44">
        <v>43083</v>
      </c>
      <c r="B317" s="33">
        <f t="shared" si="8"/>
        <v>50</v>
      </c>
      <c r="C317" s="34" t="str">
        <f t="shared" si="9"/>
        <v>星期四</v>
      </c>
      <c r="D317" s="33">
        <v>-23.1978622768729</v>
      </c>
    </row>
    <row r="318" spans="1:5" x14ac:dyDescent="0.25">
      <c r="A318" s="44">
        <v>43084</v>
      </c>
      <c r="B318" s="33">
        <f t="shared" si="8"/>
        <v>50</v>
      </c>
      <c r="C318" s="34" t="str">
        <f t="shared" si="9"/>
        <v>星期五</v>
      </c>
    </row>
    <row r="319" spans="1:5" x14ac:dyDescent="0.25">
      <c r="A319" s="44">
        <v>43085</v>
      </c>
      <c r="B319" s="33">
        <f t="shared" si="8"/>
        <v>50</v>
      </c>
      <c r="C319" s="34" t="str">
        <f t="shared" si="9"/>
        <v>星期六</v>
      </c>
    </row>
    <row r="320" spans="1:5" x14ac:dyDescent="0.25">
      <c r="A320" s="44">
        <v>43086</v>
      </c>
      <c r="B320" s="33">
        <f t="shared" si="8"/>
        <v>51</v>
      </c>
      <c r="C320" s="34" t="str">
        <f t="shared" si="9"/>
        <v>星期日</v>
      </c>
    </row>
    <row r="321" spans="1:5" x14ac:dyDescent="0.25">
      <c r="A321" s="44">
        <v>43087</v>
      </c>
      <c r="B321" s="33">
        <f t="shared" si="8"/>
        <v>51</v>
      </c>
      <c r="C321" s="34" t="str">
        <f t="shared" si="9"/>
        <v>星期一</v>
      </c>
    </row>
    <row r="322" spans="1:5" x14ac:dyDescent="0.25">
      <c r="A322" s="44">
        <v>43088</v>
      </c>
      <c r="B322" s="33">
        <f t="shared" si="8"/>
        <v>51</v>
      </c>
      <c r="C322" s="34" t="str">
        <f t="shared" si="9"/>
        <v>星期二</v>
      </c>
      <c r="D322" s="33">
        <v>-26.252284383357601</v>
      </c>
    </row>
    <row r="323" spans="1:5" x14ac:dyDescent="0.25">
      <c r="A323" s="44">
        <v>43089</v>
      </c>
      <c r="B323" s="33">
        <f t="shared" si="8"/>
        <v>51</v>
      </c>
      <c r="C323" s="34" t="str">
        <f t="shared" si="9"/>
        <v>星期三</v>
      </c>
    </row>
    <row r="324" spans="1:5" x14ac:dyDescent="0.25">
      <c r="A324" s="44">
        <v>43090</v>
      </c>
      <c r="B324" s="33">
        <f t="shared" ref="B324:B387" si="10">WEEKNUM(A324)</f>
        <v>51</v>
      </c>
      <c r="C324" s="34" t="str">
        <f t="shared" ref="C324:C392" si="11">TEXT(WEEKDAY(A324),"aaaa")</f>
        <v>星期四</v>
      </c>
    </row>
    <row r="325" spans="1:5" x14ac:dyDescent="0.25">
      <c r="A325" s="44">
        <v>43091</v>
      </c>
      <c r="B325" s="33">
        <f t="shared" si="10"/>
        <v>51</v>
      </c>
      <c r="C325" s="34" t="str">
        <f t="shared" si="11"/>
        <v>星期五</v>
      </c>
    </row>
    <row r="326" spans="1:5" x14ac:dyDescent="0.25">
      <c r="A326" s="44">
        <v>43092</v>
      </c>
      <c r="B326" s="33">
        <f t="shared" si="10"/>
        <v>51</v>
      </c>
      <c r="C326" s="34" t="str">
        <f t="shared" si="11"/>
        <v>星期六</v>
      </c>
    </row>
    <row r="327" spans="1:5" x14ac:dyDescent="0.25">
      <c r="A327" s="44">
        <v>43093</v>
      </c>
      <c r="B327" s="33">
        <f t="shared" si="10"/>
        <v>52</v>
      </c>
      <c r="C327" s="34" t="str">
        <f t="shared" si="11"/>
        <v>星期日</v>
      </c>
    </row>
    <row r="328" spans="1:5" x14ac:dyDescent="0.25">
      <c r="A328" s="44">
        <v>43094</v>
      </c>
      <c r="B328" s="33">
        <f t="shared" si="10"/>
        <v>52</v>
      </c>
      <c r="C328" s="34" t="str">
        <f t="shared" si="11"/>
        <v>星期一</v>
      </c>
    </row>
    <row r="329" spans="1:5" x14ac:dyDescent="0.25">
      <c r="A329" s="44">
        <v>43095</v>
      </c>
      <c r="B329" s="33">
        <f t="shared" si="10"/>
        <v>52</v>
      </c>
      <c r="C329" s="34" t="str">
        <f t="shared" si="11"/>
        <v>星期二</v>
      </c>
    </row>
    <row r="330" spans="1:5" x14ac:dyDescent="0.25">
      <c r="A330" s="44">
        <v>43096</v>
      </c>
      <c r="B330" s="33">
        <f t="shared" si="10"/>
        <v>52</v>
      </c>
      <c r="C330" s="34" t="str">
        <f t="shared" si="11"/>
        <v>星期三</v>
      </c>
    </row>
    <row r="331" spans="1:5" x14ac:dyDescent="0.25">
      <c r="A331" s="44">
        <v>43097</v>
      </c>
      <c r="B331" s="33">
        <f t="shared" si="10"/>
        <v>52</v>
      </c>
      <c r="C331" s="34" t="str">
        <f t="shared" si="11"/>
        <v>星期四</v>
      </c>
    </row>
    <row r="332" spans="1:5" x14ac:dyDescent="0.25">
      <c r="A332" s="44">
        <v>43098</v>
      </c>
      <c r="B332" s="33">
        <f t="shared" si="10"/>
        <v>52</v>
      </c>
      <c r="C332" s="34" t="str">
        <f t="shared" si="11"/>
        <v>星期五</v>
      </c>
    </row>
    <row r="333" spans="1:5" x14ac:dyDescent="0.25">
      <c r="A333" s="44">
        <v>43099</v>
      </c>
      <c r="B333" s="33">
        <f t="shared" si="10"/>
        <v>52</v>
      </c>
      <c r="C333" s="34" t="str">
        <f t="shared" si="11"/>
        <v>星期六</v>
      </c>
      <c r="E333" s="43" t="s">
        <v>106</v>
      </c>
    </row>
    <row r="334" spans="1:5" x14ac:dyDescent="0.25">
      <c r="A334" s="44">
        <v>43100</v>
      </c>
      <c r="B334" s="33">
        <f t="shared" si="10"/>
        <v>53</v>
      </c>
      <c r="C334" s="34" t="str">
        <f t="shared" si="11"/>
        <v>星期日</v>
      </c>
      <c r="E334" s="43" t="s">
        <v>106</v>
      </c>
    </row>
    <row r="335" spans="1:5" x14ac:dyDescent="0.25">
      <c r="A335" s="44">
        <v>43101</v>
      </c>
      <c r="B335" s="33">
        <f t="shared" si="10"/>
        <v>1</v>
      </c>
      <c r="C335" s="34" t="str">
        <f t="shared" si="11"/>
        <v>星期一</v>
      </c>
    </row>
    <row r="336" spans="1:5" x14ac:dyDescent="0.25">
      <c r="A336" s="44">
        <v>43102</v>
      </c>
      <c r="B336" s="33">
        <f t="shared" si="10"/>
        <v>1</v>
      </c>
      <c r="C336" s="34" t="str">
        <f t="shared" si="11"/>
        <v>星期二</v>
      </c>
      <c r="D336" s="33">
        <v>-31.016592832427701</v>
      </c>
    </row>
    <row r="337" spans="1:5" x14ac:dyDescent="0.25">
      <c r="A337" s="44">
        <v>43103</v>
      </c>
      <c r="B337" s="33">
        <f t="shared" si="10"/>
        <v>1</v>
      </c>
      <c r="C337" s="34" t="str">
        <f t="shared" si="11"/>
        <v>星期三</v>
      </c>
    </row>
    <row r="338" spans="1:5" x14ac:dyDescent="0.25">
      <c r="A338" s="44">
        <v>43104</v>
      </c>
      <c r="B338" s="33">
        <f t="shared" si="10"/>
        <v>1</v>
      </c>
      <c r="C338" s="34" t="str">
        <f t="shared" si="11"/>
        <v>星期四</v>
      </c>
    </row>
    <row r="339" spans="1:5" x14ac:dyDescent="0.25">
      <c r="A339" s="44">
        <v>43105</v>
      </c>
      <c r="B339" s="33">
        <f t="shared" si="10"/>
        <v>1</v>
      </c>
      <c r="C339" s="34" t="str">
        <f t="shared" si="11"/>
        <v>星期五</v>
      </c>
      <c r="D339" s="33">
        <v>-45.054043526877599</v>
      </c>
      <c r="E339" s="33" t="s">
        <v>107</v>
      </c>
    </row>
    <row r="340" spans="1:5" x14ac:dyDescent="0.25">
      <c r="A340" s="44">
        <v>43106</v>
      </c>
      <c r="B340" s="33">
        <f t="shared" si="10"/>
        <v>1</v>
      </c>
      <c r="C340" s="34" t="str">
        <f t="shared" si="11"/>
        <v>星期六</v>
      </c>
    </row>
    <row r="341" spans="1:5" x14ac:dyDescent="0.25">
      <c r="A341" s="44">
        <v>43107</v>
      </c>
      <c r="B341" s="33">
        <f t="shared" si="10"/>
        <v>2</v>
      </c>
      <c r="C341" s="34" t="str">
        <f t="shared" si="11"/>
        <v>星期日</v>
      </c>
    </row>
    <row r="342" spans="1:5" x14ac:dyDescent="0.25">
      <c r="A342" s="44">
        <v>43108</v>
      </c>
      <c r="B342" s="33">
        <f t="shared" si="10"/>
        <v>2</v>
      </c>
      <c r="C342" s="34" t="str">
        <f t="shared" si="11"/>
        <v>星期一</v>
      </c>
      <c r="D342" s="33">
        <v>-47.001676628729911</v>
      </c>
    </row>
    <row r="343" spans="1:5" x14ac:dyDescent="0.25">
      <c r="A343" s="44">
        <v>43109</v>
      </c>
      <c r="B343" s="33">
        <f t="shared" si="10"/>
        <v>2</v>
      </c>
      <c r="C343" s="34" t="str">
        <f t="shared" si="11"/>
        <v>星期二</v>
      </c>
    </row>
    <row r="344" spans="1:5" x14ac:dyDescent="0.25">
      <c r="A344" s="44">
        <v>43110</v>
      </c>
      <c r="B344" s="33">
        <f t="shared" si="10"/>
        <v>2</v>
      </c>
      <c r="C344" s="34" t="str">
        <f t="shared" si="11"/>
        <v>星期三</v>
      </c>
      <c r="D344" s="33">
        <v>-43.164835887990193</v>
      </c>
    </row>
    <row r="345" spans="1:5" x14ac:dyDescent="0.25">
      <c r="A345" s="44">
        <v>43111</v>
      </c>
      <c r="B345" s="33">
        <f t="shared" si="10"/>
        <v>2</v>
      </c>
      <c r="C345" s="34" t="str">
        <f t="shared" si="11"/>
        <v>星期四</v>
      </c>
    </row>
    <row r="346" spans="1:5" x14ac:dyDescent="0.25">
      <c r="A346" s="44">
        <v>43112</v>
      </c>
      <c r="B346" s="33">
        <f t="shared" si="10"/>
        <v>2</v>
      </c>
      <c r="C346" s="34" t="str">
        <f t="shared" si="11"/>
        <v>星期五</v>
      </c>
    </row>
    <row r="347" spans="1:5" x14ac:dyDescent="0.25">
      <c r="A347" s="44">
        <v>43113</v>
      </c>
      <c r="B347" s="33">
        <f t="shared" si="10"/>
        <v>2</v>
      </c>
      <c r="C347" s="34" t="str">
        <f t="shared" si="11"/>
        <v>星期六</v>
      </c>
    </row>
    <row r="348" spans="1:5" x14ac:dyDescent="0.25">
      <c r="A348" s="44">
        <v>43114</v>
      </c>
      <c r="B348" s="33">
        <f t="shared" si="10"/>
        <v>3</v>
      </c>
      <c r="C348" s="34" t="str">
        <f t="shared" si="11"/>
        <v>星期日</v>
      </c>
    </row>
    <row r="349" spans="1:5" x14ac:dyDescent="0.25">
      <c r="A349" s="44">
        <v>43115</v>
      </c>
      <c r="B349" s="33">
        <f t="shared" si="10"/>
        <v>3</v>
      </c>
      <c r="C349" s="34" t="str">
        <f t="shared" si="11"/>
        <v>星期一</v>
      </c>
    </row>
    <row r="350" spans="1:5" x14ac:dyDescent="0.25">
      <c r="A350" s="44">
        <v>43116</v>
      </c>
      <c r="B350" s="33">
        <f t="shared" si="10"/>
        <v>3</v>
      </c>
      <c r="C350" s="34" t="str">
        <f t="shared" si="11"/>
        <v>星期二</v>
      </c>
    </row>
    <row r="351" spans="1:5" x14ac:dyDescent="0.25">
      <c r="A351" s="44">
        <v>43117</v>
      </c>
      <c r="B351" s="33">
        <f t="shared" si="10"/>
        <v>3</v>
      </c>
      <c r="C351" s="34" t="str">
        <f t="shared" si="11"/>
        <v>星期三</v>
      </c>
    </row>
    <row r="352" spans="1:5" x14ac:dyDescent="0.25">
      <c r="A352" s="44">
        <v>43118</v>
      </c>
      <c r="B352" s="33">
        <f t="shared" si="10"/>
        <v>3</v>
      </c>
      <c r="C352" s="34" t="str">
        <f t="shared" si="11"/>
        <v>星期四</v>
      </c>
    </row>
    <row r="353" spans="1:3" x14ac:dyDescent="0.25">
      <c r="A353" s="44">
        <v>43119</v>
      </c>
      <c r="B353" s="33">
        <f t="shared" si="10"/>
        <v>3</v>
      </c>
      <c r="C353" s="34" t="str">
        <f t="shared" si="11"/>
        <v>星期五</v>
      </c>
    </row>
    <row r="354" spans="1:3" x14ac:dyDescent="0.25">
      <c r="A354" s="44">
        <v>43120</v>
      </c>
      <c r="B354" s="33">
        <f t="shared" si="10"/>
        <v>3</v>
      </c>
      <c r="C354" s="34" t="str">
        <f t="shared" si="11"/>
        <v>星期六</v>
      </c>
    </row>
    <row r="355" spans="1:3" x14ac:dyDescent="0.25">
      <c r="A355" s="44">
        <v>43121</v>
      </c>
      <c r="B355" s="33">
        <f t="shared" si="10"/>
        <v>4</v>
      </c>
      <c r="C355" s="34" t="str">
        <f t="shared" si="11"/>
        <v>星期日</v>
      </c>
    </row>
    <row r="356" spans="1:3" x14ac:dyDescent="0.25">
      <c r="A356" s="44">
        <v>43122</v>
      </c>
      <c r="B356" s="33">
        <f t="shared" si="10"/>
        <v>4</v>
      </c>
      <c r="C356" s="34" t="str">
        <f t="shared" si="11"/>
        <v>星期一</v>
      </c>
    </row>
    <row r="357" spans="1:3" x14ac:dyDescent="0.25">
      <c r="A357" s="44">
        <v>43123</v>
      </c>
      <c r="B357" s="33">
        <f t="shared" si="10"/>
        <v>4</v>
      </c>
      <c r="C357" s="34" t="str">
        <f t="shared" si="11"/>
        <v>星期二</v>
      </c>
    </row>
    <row r="358" spans="1:3" x14ac:dyDescent="0.25">
      <c r="A358" s="44">
        <v>43124</v>
      </c>
      <c r="B358" s="33">
        <f t="shared" si="10"/>
        <v>4</v>
      </c>
      <c r="C358" s="34" t="str">
        <f t="shared" si="11"/>
        <v>星期三</v>
      </c>
    </row>
    <row r="359" spans="1:3" x14ac:dyDescent="0.25">
      <c r="A359" s="44">
        <v>43125</v>
      </c>
      <c r="B359" s="33">
        <f t="shared" si="10"/>
        <v>4</v>
      </c>
      <c r="C359" s="34" t="str">
        <f t="shared" si="11"/>
        <v>星期四</v>
      </c>
    </row>
    <row r="360" spans="1:3" x14ac:dyDescent="0.25">
      <c r="A360" s="44">
        <v>43126</v>
      </c>
      <c r="B360" s="33">
        <f t="shared" si="10"/>
        <v>4</v>
      </c>
      <c r="C360" s="34" t="str">
        <f t="shared" si="11"/>
        <v>星期五</v>
      </c>
    </row>
    <row r="361" spans="1:3" x14ac:dyDescent="0.25">
      <c r="A361" s="44">
        <v>43127</v>
      </c>
      <c r="B361" s="33">
        <f t="shared" si="10"/>
        <v>4</v>
      </c>
      <c r="C361" s="34" t="str">
        <f t="shared" si="11"/>
        <v>星期六</v>
      </c>
    </row>
    <row r="362" spans="1:3" x14ac:dyDescent="0.25">
      <c r="A362" s="44">
        <v>43128</v>
      </c>
      <c r="B362" s="33">
        <f t="shared" si="10"/>
        <v>5</v>
      </c>
      <c r="C362" s="34" t="str">
        <f t="shared" si="11"/>
        <v>星期日</v>
      </c>
    </row>
    <row r="363" spans="1:3" x14ac:dyDescent="0.25">
      <c r="A363" s="44">
        <v>43129</v>
      </c>
      <c r="B363" s="33">
        <f t="shared" si="10"/>
        <v>5</v>
      </c>
      <c r="C363" s="34" t="str">
        <f t="shared" si="11"/>
        <v>星期一</v>
      </c>
    </row>
    <row r="364" spans="1:3" x14ac:dyDescent="0.25">
      <c r="A364" s="44">
        <v>43130</v>
      </c>
      <c r="B364" s="33">
        <f t="shared" si="10"/>
        <v>5</v>
      </c>
      <c r="C364" s="34" t="str">
        <f t="shared" si="11"/>
        <v>星期二</v>
      </c>
    </row>
    <row r="365" spans="1:3" x14ac:dyDescent="0.25">
      <c r="A365" s="44">
        <v>43131</v>
      </c>
      <c r="B365" s="33">
        <f t="shared" si="10"/>
        <v>5</v>
      </c>
      <c r="C365" s="34" t="str">
        <f t="shared" si="11"/>
        <v>星期三</v>
      </c>
    </row>
    <row r="366" spans="1:3" x14ac:dyDescent="0.25">
      <c r="A366" s="44">
        <v>43132</v>
      </c>
      <c r="B366" s="33">
        <f t="shared" si="10"/>
        <v>5</v>
      </c>
      <c r="C366" s="34" t="str">
        <f t="shared" si="11"/>
        <v>星期四</v>
      </c>
    </row>
    <row r="367" spans="1:3" x14ac:dyDescent="0.25">
      <c r="A367" s="44">
        <v>43133</v>
      </c>
      <c r="B367" s="33">
        <f t="shared" si="10"/>
        <v>5</v>
      </c>
      <c r="C367" s="34" t="str">
        <f t="shared" si="11"/>
        <v>星期五</v>
      </c>
    </row>
    <row r="368" spans="1:3" x14ac:dyDescent="0.25">
      <c r="A368" s="44">
        <v>43134</v>
      </c>
      <c r="B368" s="33">
        <f t="shared" si="10"/>
        <v>5</v>
      </c>
      <c r="C368" s="34" t="str">
        <f t="shared" si="11"/>
        <v>星期六</v>
      </c>
    </row>
    <row r="369" spans="1:3" x14ac:dyDescent="0.25">
      <c r="A369" s="44">
        <v>43135</v>
      </c>
      <c r="B369" s="33">
        <f t="shared" si="10"/>
        <v>6</v>
      </c>
      <c r="C369" s="34" t="str">
        <f t="shared" si="11"/>
        <v>星期日</v>
      </c>
    </row>
    <row r="370" spans="1:3" x14ac:dyDescent="0.25">
      <c r="A370" s="44">
        <v>43136</v>
      </c>
      <c r="B370" s="33">
        <f t="shared" si="10"/>
        <v>6</v>
      </c>
      <c r="C370" s="34" t="str">
        <f t="shared" si="11"/>
        <v>星期一</v>
      </c>
    </row>
    <row r="371" spans="1:3" x14ac:dyDescent="0.25">
      <c r="A371" s="44">
        <v>43137</v>
      </c>
      <c r="B371" s="33">
        <f t="shared" si="10"/>
        <v>6</v>
      </c>
      <c r="C371" s="34" t="str">
        <f t="shared" si="11"/>
        <v>星期二</v>
      </c>
    </row>
    <row r="372" spans="1:3" x14ac:dyDescent="0.25">
      <c r="A372" s="44">
        <v>43138</v>
      </c>
      <c r="B372" s="33">
        <f t="shared" si="10"/>
        <v>6</v>
      </c>
      <c r="C372" s="34" t="str">
        <f t="shared" si="11"/>
        <v>星期三</v>
      </c>
    </row>
    <row r="373" spans="1:3" x14ac:dyDescent="0.25">
      <c r="A373" s="44">
        <v>43139</v>
      </c>
      <c r="B373" s="33">
        <f t="shared" si="10"/>
        <v>6</v>
      </c>
      <c r="C373" s="34" t="str">
        <f t="shared" si="11"/>
        <v>星期四</v>
      </c>
    </row>
    <row r="374" spans="1:3" x14ac:dyDescent="0.25">
      <c r="A374" s="44">
        <v>43140</v>
      </c>
      <c r="B374" s="33">
        <f t="shared" si="10"/>
        <v>6</v>
      </c>
      <c r="C374" s="34" t="str">
        <f t="shared" si="11"/>
        <v>星期五</v>
      </c>
    </row>
    <row r="375" spans="1:3" x14ac:dyDescent="0.25">
      <c r="A375" s="44">
        <v>43141</v>
      </c>
      <c r="B375" s="33">
        <f t="shared" si="10"/>
        <v>6</v>
      </c>
      <c r="C375" s="34" t="str">
        <f t="shared" si="11"/>
        <v>星期六</v>
      </c>
    </row>
    <row r="376" spans="1:3" x14ac:dyDescent="0.25">
      <c r="A376" s="44">
        <v>43142</v>
      </c>
      <c r="B376" s="33">
        <f t="shared" si="10"/>
        <v>7</v>
      </c>
      <c r="C376" s="34" t="str">
        <f t="shared" si="11"/>
        <v>星期日</v>
      </c>
    </row>
    <row r="377" spans="1:3" x14ac:dyDescent="0.25">
      <c r="A377" s="44">
        <v>43143</v>
      </c>
      <c r="B377" s="33">
        <f t="shared" si="10"/>
        <v>7</v>
      </c>
      <c r="C377" s="34" t="str">
        <f t="shared" si="11"/>
        <v>星期一</v>
      </c>
    </row>
    <row r="378" spans="1:3" x14ac:dyDescent="0.25">
      <c r="A378" s="44">
        <v>43144</v>
      </c>
      <c r="B378" s="33">
        <f t="shared" si="10"/>
        <v>7</v>
      </c>
      <c r="C378" s="34" t="str">
        <f t="shared" si="11"/>
        <v>星期二</v>
      </c>
    </row>
    <row r="379" spans="1:3" x14ac:dyDescent="0.25">
      <c r="A379" s="44">
        <v>43145</v>
      </c>
      <c r="B379" s="33">
        <f t="shared" si="10"/>
        <v>7</v>
      </c>
      <c r="C379" s="34" t="str">
        <f t="shared" si="11"/>
        <v>星期三</v>
      </c>
    </row>
    <row r="380" spans="1:3" x14ac:dyDescent="0.25">
      <c r="A380" s="44">
        <v>43146</v>
      </c>
      <c r="B380" s="33">
        <f t="shared" si="10"/>
        <v>7</v>
      </c>
      <c r="C380" s="34" t="str">
        <f t="shared" si="11"/>
        <v>星期四</v>
      </c>
    </row>
    <row r="381" spans="1:3" x14ac:dyDescent="0.25">
      <c r="A381" s="44">
        <v>43147</v>
      </c>
      <c r="B381" s="33">
        <f t="shared" si="10"/>
        <v>7</v>
      </c>
      <c r="C381" s="34" t="str">
        <f t="shared" si="11"/>
        <v>星期五</v>
      </c>
    </row>
    <row r="382" spans="1:3" x14ac:dyDescent="0.25">
      <c r="A382" s="44">
        <v>43148</v>
      </c>
      <c r="B382" s="33">
        <f t="shared" si="10"/>
        <v>7</v>
      </c>
      <c r="C382" s="34" t="str">
        <f t="shared" si="11"/>
        <v>星期六</v>
      </c>
    </row>
    <row r="383" spans="1:3" x14ac:dyDescent="0.25">
      <c r="A383" s="44">
        <v>43149</v>
      </c>
      <c r="B383" s="33">
        <f t="shared" si="10"/>
        <v>8</v>
      </c>
      <c r="C383" s="34" t="str">
        <f t="shared" si="11"/>
        <v>星期日</v>
      </c>
    </row>
    <row r="384" spans="1:3" x14ac:dyDescent="0.25">
      <c r="A384" s="44">
        <v>43150</v>
      </c>
      <c r="B384" s="33">
        <f t="shared" si="10"/>
        <v>8</v>
      </c>
      <c r="C384" s="34" t="str">
        <f t="shared" si="11"/>
        <v>星期一</v>
      </c>
    </row>
    <row r="385" spans="1:5" x14ac:dyDescent="0.25">
      <c r="A385" s="44">
        <v>43151</v>
      </c>
      <c r="B385" s="33">
        <f t="shared" si="10"/>
        <v>8</v>
      </c>
      <c r="C385" s="34" t="str">
        <f t="shared" si="11"/>
        <v>星期二</v>
      </c>
    </row>
    <row r="386" spans="1:5" x14ac:dyDescent="0.25">
      <c r="A386" s="44">
        <v>43152</v>
      </c>
      <c r="B386" s="33">
        <f t="shared" si="10"/>
        <v>8</v>
      </c>
      <c r="C386" s="34" t="str">
        <f t="shared" si="11"/>
        <v>星期三</v>
      </c>
      <c r="E386" s="43" t="s">
        <v>108</v>
      </c>
    </row>
    <row r="387" spans="1:5" x14ac:dyDescent="0.25">
      <c r="A387" s="44">
        <v>43153</v>
      </c>
      <c r="B387" s="33">
        <f t="shared" si="10"/>
        <v>8</v>
      </c>
      <c r="C387" s="34" t="str">
        <f t="shared" si="11"/>
        <v>星期四</v>
      </c>
    </row>
    <row r="388" spans="1:5" x14ac:dyDescent="0.25">
      <c r="A388" s="44">
        <v>43154</v>
      </c>
      <c r="B388" s="33">
        <f t="shared" ref="B388:B392" si="12">WEEKNUM(A388)</f>
        <v>8</v>
      </c>
      <c r="C388" s="34" t="str">
        <f t="shared" si="11"/>
        <v>星期五</v>
      </c>
    </row>
    <row r="389" spans="1:5" x14ac:dyDescent="0.25">
      <c r="A389" s="44">
        <v>43155</v>
      </c>
      <c r="B389" s="33">
        <f t="shared" si="12"/>
        <v>8</v>
      </c>
      <c r="C389" s="34" t="str">
        <f t="shared" si="11"/>
        <v>星期六</v>
      </c>
    </row>
    <row r="390" spans="1:5" x14ac:dyDescent="0.25">
      <c r="A390" s="44">
        <v>43156</v>
      </c>
      <c r="B390" s="33">
        <f t="shared" si="12"/>
        <v>9</v>
      </c>
      <c r="C390" s="34" t="str">
        <f t="shared" si="11"/>
        <v>星期日</v>
      </c>
    </row>
    <row r="391" spans="1:5" x14ac:dyDescent="0.25">
      <c r="A391" s="44">
        <v>43157</v>
      </c>
      <c r="B391" s="33">
        <f t="shared" si="12"/>
        <v>9</v>
      </c>
      <c r="C391" s="34" t="str">
        <f t="shared" si="11"/>
        <v>星期一</v>
      </c>
    </row>
    <row r="392" spans="1:5" x14ac:dyDescent="0.25">
      <c r="A392" s="44">
        <v>43158</v>
      </c>
      <c r="B392" s="33">
        <f t="shared" si="12"/>
        <v>9</v>
      </c>
      <c r="C392" s="34" t="str">
        <f t="shared" si="11"/>
        <v>星期二</v>
      </c>
    </row>
    <row r="393" spans="1:5" x14ac:dyDescent="0.25">
      <c r="A393" s="44"/>
    </row>
    <row r="394" spans="1:5" x14ac:dyDescent="0.25">
      <c r="A394" s="44"/>
    </row>
  </sheetData>
  <phoneticPr fontId="16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D1:D1048576">
    <cfRule type="expression" dxfId="6" priority="3" stopIfTrue="1">
      <formula>($A1=$H$1)</formula>
    </cfRule>
    <cfRule type="expression" dxfId="5" priority="4" stopIfTrue="1">
      <formula>($A1&lt;$H$1)</formula>
    </cfRule>
  </conditionalFormatting>
  <conditionalFormatting sqref="R282:R295">
    <cfRule type="expression" dxfId="4" priority="1" stopIfTrue="1">
      <formula>($A282=$H$1)</formula>
    </cfRule>
    <cfRule type="expression" dxfId="3" priority="2" stopIfTrue="1">
      <formula>($A282&lt;$H$1)</formula>
    </cfRule>
  </conditionalFormatting>
  <conditionalFormatting sqref="A1:C1048576">
    <cfRule type="expression" dxfId="2" priority="7" stopIfTrue="1">
      <formula>($A1=$H$1)</formula>
    </cfRule>
    <cfRule type="expression" dxfId="1" priority="11" stopIfTrue="1">
      <formula>($A1&lt;$H$1)</formula>
    </cfRule>
  </conditionalFormatting>
  <conditionalFormatting sqref="E1:H1048576">
    <cfRule type="expression" dxfId="0" priority="5" stopIfTrue="1">
      <formula>$A1&lt;$H$1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1" topLeftCell="A2" activePane="bottomLeft" state="frozen"/>
      <selection pane="bottomLeft" activeCell="B24" sqref="B24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7" t="s">
        <v>30</v>
      </c>
      <c r="B1" s="8" t="s">
        <v>31</v>
      </c>
      <c r="C1" s="8" t="s">
        <v>32</v>
      </c>
      <c r="D1" s="7" t="s">
        <v>33</v>
      </c>
      <c r="E1" s="7" t="s">
        <v>34</v>
      </c>
      <c r="F1" s="9" t="s">
        <v>109</v>
      </c>
    </row>
    <row r="2" spans="1:7" x14ac:dyDescent="0.25">
      <c r="B2" s="10" t="s">
        <v>110</v>
      </c>
      <c r="E2">
        <f>-290-30-10-18-10-10-5-1-40</f>
        <v>-414</v>
      </c>
    </row>
    <row r="3" spans="1:7" s="6" customFormat="1" x14ac:dyDescent="0.25"/>
    <row r="4" spans="1:7" ht="31" x14ac:dyDescent="0.25">
      <c r="B4" s="11" t="s">
        <v>111</v>
      </c>
    </row>
    <row r="5" spans="1:7" x14ac:dyDescent="0.25">
      <c r="A5">
        <v>29</v>
      </c>
      <c r="B5" s="12" t="s">
        <v>112</v>
      </c>
      <c r="C5" s="12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113</v>
      </c>
      <c r="C6" s="12">
        <v>25</v>
      </c>
      <c r="D6">
        <v>1</v>
      </c>
      <c r="E6">
        <f t="shared" ref="E6:E11" si="0">C6*(1-D6)</f>
        <v>0</v>
      </c>
      <c r="F6" s="7" t="s">
        <v>38</v>
      </c>
      <c r="G6" s="2" t="s">
        <v>114</v>
      </c>
    </row>
    <row r="7" spans="1:7" x14ac:dyDescent="0.25">
      <c r="A7">
        <v>43</v>
      </c>
      <c r="B7" s="7" t="s">
        <v>115</v>
      </c>
      <c r="C7">
        <v>2</v>
      </c>
      <c r="D7">
        <v>1</v>
      </c>
      <c r="E7">
        <f t="shared" si="0"/>
        <v>0</v>
      </c>
    </row>
    <row r="8" spans="1:7" x14ac:dyDescent="0.25">
      <c r="A8">
        <v>2</v>
      </c>
      <c r="B8" s="12" t="s">
        <v>116</v>
      </c>
      <c r="C8" s="12">
        <v>10</v>
      </c>
      <c r="D8">
        <v>1</v>
      </c>
      <c r="E8">
        <f t="shared" si="0"/>
        <v>0</v>
      </c>
    </row>
    <row r="9" spans="1:7" x14ac:dyDescent="0.25">
      <c r="A9">
        <v>31</v>
      </c>
      <c r="B9" s="14" t="s">
        <v>117</v>
      </c>
      <c r="C9" s="15">
        <v>10</v>
      </c>
      <c r="D9" s="15">
        <v>1</v>
      </c>
      <c r="E9" s="15">
        <f t="shared" si="0"/>
        <v>0</v>
      </c>
      <c r="G9" s="2" t="s">
        <v>118</v>
      </c>
    </row>
    <row r="10" spans="1:7" x14ac:dyDescent="0.25">
      <c r="B10" s="16" t="s">
        <v>119</v>
      </c>
      <c r="C10">
        <v>5</v>
      </c>
      <c r="D10">
        <v>1</v>
      </c>
      <c r="E10">
        <f t="shared" si="0"/>
        <v>0</v>
      </c>
    </row>
    <row r="11" spans="1:7" x14ac:dyDescent="0.25">
      <c r="A11">
        <v>34</v>
      </c>
      <c r="B11" s="17" t="s">
        <v>120</v>
      </c>
      <c r="C11" s="17">
        <v>2</v>
      </c>
      <c r="D11" s="17">
        <v>1</v>
      </c>
      <c r="E11" s="17">
        <f t="shared" si="0"/>
        <v>0</v>
      </c>
    </row>
    <row r="12" spans="1:7" x14ac:dyDescent="0.25">
      <c r="B12" t="s">
        <v>121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7" t="s">
        <v>122</v>
      </c>
      <c r="C13">
        <v>2</v>
      </c>
      <c r="D13" s="9">
        <v>1</v>
      </c>
      <c r="E13">
        <f t="shared" ref="E13:E23" si="1">C13*(1-D13)</f>
        <v>0</v>
      </c>
    </row>
    <row r="14" spans="1:7" x14ac:dyDescent="0.25">
      <c r="A14">
        <v>36</v>
      </c>
      <c r="B14" s="7" t="s">
        <v>123</v>
      </c>
      <c r="C14">
        <v>2</v>
      </c>
      <c r="D14">
        <v>1</v>
      </c>
      <c r="E14">
        <f t="shared" si="1"/>
        <v>0</v>
      </c>
    </row>
    <row r="15" spans="1:7" x14ac:dyDescent="0.25">
      <c r="A15">
        <v>43</v>
      </c>
      <c r="B15" s="16" t="s">
        <v>124</v>
      </c>
      <c r="C15">
        <v>10</v>
      </c>
      <c r="D15">
        <v>1</v>
      </c>
      <c r="E15">
        <f t="shared" si="1"/>
        <v>0</v>
      </c>
    </row>
    <row r="16" spans="1:7" x14ac:dyDescent="0.25">
      <c r="A16">
        <v>35</v>
      </c>
      <c r="B16" s="18" t="s">
        <v>125</v>
      </c>
      <c r="C16">
        <v>2</v>
      </c>
      <c r="D16">
        <v>1</v>
      </c>
      <c r="E16">
        <f t="shared" si="1"/>
        <v>0</v>
      </c>
    </row>
    <row r="17" spans="1:6" x14ac:dyDescent="0.25">
      <c r="A17">
        <v>42</v>
      </c>
      <c r="B17" s="16" t="s">
        <v>126</v>
      </c>
      <c r="C17">
        <v>10</v>
      </c>
      <c r="D17">
        <v>1</v>
      </c>
      <c r="E17">
        <f t="shared" si="1"/>
        <v>0</v>
      </c>
    </row>
    <row r="18" spans="1:6" x14ac:dyDescent="0.25">
      <c r="A18" s="6">
        <v>25</v>
      </c>
      <c r="B18" s="19" t="s">
        <v>127</v>
      </c>
      <c r="C18" s="19">
        <v>20</v>
      </c>
      <c r="D18" s="6">
        <v>1</v>
      </c>
      <c r="E18" s="6">
        <f t="shared" si="1"/>
        <v>0</v>
      </c>
    </row>
    <row r="19" spans="1:6" x14ac:dyDescent="0.25">
      <c r="A19">
        <v>13</v>
      </c>
      <c r="B19" s="12" t="s">
        <v>128</v>
      </c>
      <c r="C19" s="12">
        <v>10</v>
      </c>
      <c r="D19">
        <v>1</v>
      </c>
      <c r="E19">
        <f t="shared" si="1"/>
        <v>0</v>
      </c>
    </row>
    <row r="20" spans="1:6" x14ac:dyDescent="0.25">
      <c r="A20">
        <v>6</v>
      </c>
      <c r="B20" s="12" t="s">
        <v>129</v>
      </c>
      <c r="C20" s="12">
        <v>3</v>
      </c>
      <c r="D20">
        <v>1</v>
      </c>
      <c r="E20">
        <f t="shared" si="1"/>
        <v>0</v>
      </c>
    </row>
    <row r="21" spans="1:6" x14ac:dyDescent="0.25">
      <c r="A21">
        <v>7</v>
      </c>
      <c r="B21" s="12" t="s">
        <v>130</v>
      </c>
      <c r="C21" s="12">
        <v>3</v>
      </c>
      <c r="D21">
        <v>1</v>
      </c>
      <c r="E21">
        <f t="shared" si="1"/>
        <v>0</v>
      </c>
    </row>
    <row r="22" spans="1:6" x14ac:dyDescent="0.25">
      <c r="A22">
        <v>48</v>
      </c>
      <c r="B22" s="16" t="s">
        <v>131</v>
      </c>
      <c r="D22">
        <v>1</v>
      </c>
      <c r="E22">
        <f t="shared" si="1"/>
        <v>0</v>
      </c>
    </row>
    <row r="23" spans="1:6" x14ac:dyDescent="0.25">
      <c r="A23">
        <v>16</v>
      </c>
      <c r="B23" s="20" t="s">
        <v>132</v>
      </c>
      <c r="C23" s="12">
        <v>20</v>
      </c>
      <c r="D23">
        <v>1</v>
      </c>
      <c r="E23">
        <f t="shared" si="1"/>
        <v>0</v>
      </c>
      <c r="F23" s="21" t="s">
        <v>133</v>
      </c>
    </row>
    <row r="24" spans="1:6" x14ac:dyDescent="0.25">
      <c r="B24" s="16"/>
    </row>
    <row r="25" spans="1:6" x14ac:dyDescent="0.25">
      <c r="B25" s="16"/>
    </row>
    <row r="27" spans="1:6" s="6" customFormat="1" x14ac:dyDescent="0.25"/>
    <row r="28" spans="1:6" ht="31" x14ac:dyDescent="0.25">
      <c r="B28" s="22" t="s">
        <v>134</v>
      </c>
    </row>
    <row r="29" spans="1:6" x14ac:dyDescent="0.25">
      <c r="B29" s="23" t="s">
        <v>135</v>
      </c>
      <c r="C29" s="23">
        <v>300</v>
      </c>
      <c r="D29" s="24">
        <v>0</v>
      </c>
      <c r="E29" s="24">
        <v>0</v>
      </c>
      <c r="F29" s="10"/>
    </row>
    <row r="30" spans="1:6" x14ac:dyDescent="0.25">
      <c r="B30" s="25" t="s">
        <v>136</v>
      </c>
      <c r="C30" s="25">
        <v>40</v>
      </c>
      <c r="D30" s="26">
        <v>1</v>
      </c>
      <c r="E30" s="26">
        <f>C30*(1-D30)</f>
        <v>0</v>
      </c>
    </row>
    <row r="31" spans="1:6" x14ac:dyDescent="0.25">
      <c r="A31">
        <v>3</v>
      </c>
      <c r="B31" s="12" t="s">
        <v>137</v>
      </c>
      <c r="C31" s="12">
        <v>20</v>
      </c>
      <c r="D31">
        <v>0</v>
      </c>
      <c r="E31">
        <f t="shared" ref="E31:E36" si="2">C31*(1-D31)</f>
        <v>20</v>
      </c>
      <c r="F31" s="7" t="s">
        <v>38</v>
      </c>
    </row>
    <row r="32" spans="1:6" x14ac:dyDescent="0.25">
      <c r="A32">
        <v>4</v>
      </c>
      <c r="B32" s="12" t="s">
        <v>138</v>
      </c>
      <c r="C32" s="12">
        <v>25</v>
      </c>
      <c r="D32">
        <v>0</v>
      </c>
      <c r="E32">
        <f t="shared" si="2"/>
        <v>25</v>
      </c>
      <c r="F32" s="7" t="s">
        <v>38</v>
      </c>
    </row>
    <row r="33" spans="1:6" x14ac:dyDescent="0.25">
      <c r="A33">
        <v>13</v>
      </c>
      <c r="B33" s="12" t="s">
        <v>139</v>
      </c>
      <c r="C33" s="12">
        <v>10</v>
      </c>
      <c r="D33">
        <v>0</v>
      </c>
      <c r="E33">
        <f t="shared" si="2"/>
        <v>10</v>
      </c>
    </row>
    <row r="34" spans="1:6" x14ac:dyDescent="0.25">
      <c r="A34">
        <v>37</v>
      </c>
      <c r="B34" s="12" t="s">
        <v>140</v>
      </c>
      <c r="C34" s="12">
        <v>215</v>
      </c>
      <c r="D34">
        <v>0</v>
      </c>
      <c r="E34">
        <f t="shared" si="2"/>
        <v>215</v>
      </c>
    </row>
    <row r="35" spans="1:6" x14ac:dyDescent="0.25">
      <c r="A35">
        <v>34</v>
      </c>
      <c r="B35" s="12" t="s">
        <v>141</v>
      </c>
      <c r="C35" s="12">
        <v>10</v>
      </c>
      <c r="D35" s="7">
        <f>130/255</f>
        <v>0.50980392156862742</v>
      </c>
      <c r="E35">
        <f t="shared" si="2"/>
        <v>4.9019607843137258</v>
      </c>
      <c r="F35" s="7" t="s">
        <v>142</v>
      </c>
    </row>
    <row r="36" spans="1:6" ht="28" x14ac:dyDescent="0.25">
      <c r="A36">
        <v>35</v>
      </c>
      <c r="B36" s="12" t="s">
        <v>143</v>
      </c>
      <c r="C36" s="12">
        <v>15</v>
      </c>
      <c r="D36">
        <v>0</v>
      </c>
      <c r="E36">
        <f t="shared" si="2"/>
        <v>15</v>
      </c>
    </row>
    <row r="38" spans="1:6" x14ac:dyDescent="0.25">
      <c r="B38" s="13" t="s">
        <v>144</v>
      </c>
      <c r="C38" s="12">
        <v>40</v>
      </c>
      <c r="D38">
        <v>0</v>
      </c>
      <c r="E38">
        <f>C38*(1-D38)</f>
        <v>40</v>
      </c>
    </row>
    <row r="39" spans="1:6" x14ac:dyDescent="0.25">
      <c r="B39" s="12" t="s">
        <v>145</v>
      </c>
      <c r="C39" s="12">
        <v>40</v>
      </c>
      <c r="D39">
        <v>0</v>
      </c>
      <c r="E39">
        <f>C39*(1-D39)</f>
        <v>40</v>
      </c>
    </row>
    <row r="40" spans="1:6" x14ac:dyDescent="0.25">
      <c r="B40" s="12" t="s">
        <v>146</v>
      </c>
      <c r="C40" s="12">
        <v>40</v>
      </c>
      <c r="D40">
        <v>0</v>
      </c>
      <c r="E40">
        <f>C40*(1-D40)</f>
        <v>40</v>
      </c>
    </row>
    <row r="41" spans="1:6" x14ac:dyDescent="0.25">
      <c r="B41" s="12" t="s">
        <v>147</v>
      </c>
      <c r="C41" s="12">
        <v>40</v>
      </c>
      <c r="D41">
        <v>0</v>
      </c>
      <c r="E41">
        <f>C41*(1-D41)</f>
        <v>40</v>
      </c>
    </row>
    <row r="42" spans="1:6" x14ac:dyDescent="0.25">
      <c r="B42" s="12" t="s">
        <v>148</v>
      </c>
      <c r="C42" s="12">
        <v>40</v>
      </c>
      <c r="D42">
        <v>0</v>
      </c>
      <c r="E42">
        <f>C42*(1-D42)</f>
        <v>40</v>
      </c>
    </row>
    <row r="45" spans="1:6" x14ac:dyDescent="0.25">
      <c r="A45">
        <v>35</v>
      </c>
      <c r="B45" s="12" t="s">
        <v>149</v>
      </c>
      <c r="C45" s="12">
        <v>20</v>
      </c>
      <c r="D45">
        <v>0</v>
      </c>
      <c r="E45">
        <f>C45*(1-D45)</f>
        <v>20</v>
      </c>
    </row>
    <row r="46" spans="1:6" x14ac:dyDescent="0.25">
      <c r="A46">
        <v>34</v>
      </c>
      <c r="B46" s="12" t="s">
        <v>150</v>
      </c>
      <c r="C46" s="12">
        <v>10</v>
      </c>
      <c r="D46">
        <v>0</v>
      </c>
      <c r="E46">
        <f>C46*(1-D46)</f>
        <v>10</v>
      </c>
    </row>
    <row r="48" spans="1:6" x14ac:dyDescent="0.25">
      <c r="A48">
        <v>17</v>
      </c>
      <c r="B48" s="13" t="s">
        <v>151</v>
      </c>
      <c r="C48" s="12">
        <v>40</v>
      </c>
      <c r="D48">
        <f>任务分解!D28</f>
        <v>0.48933500627352572</v>
      </c>
      <c r="E48">
        <f>C48*(1-D48)</f>
        <v>20.426599749058969</v>
      </c>
    </row>
    <row r="50" spans="1:8" ht="112" x14ac:dyDescent="0.25">
      <c r="A50">
        <v>25</v>
      </c>
      <c r="B50" s="13" t="s">
        <v>152</v>
      </c>
      <c r="C50" s="12">
        <v>30</v>
      </c>
      <c r="D50">
        <v>0.2</v>
      </c>
      <c r="E50">
        <f t="shared" ref="E50:E58" si="3">C50*(1-D50)</f>
        <v>24</v>
      </c>
      <c r="G50" s="27" t="s">
        <v>153</v>
      </c>
      <c r="H50" s="3" t="s">
        <v>154</v>
      </c>
    </row>
    <row r="51" spans="1:8" x14ac:dyDescent="0.25">
      <c r="A51">
        <v>26</v>
      </c>
      <c r="B51" s="13" t="s">
        <v>155</v>
      </c>
      <c r="C51" s="12">
        <v>30</v>
      </c>
      <c r="D51">
        <v>0.1</v>
      </c>
      <c r="E51">
        <f t="shared" si="3"/>
        <v>27</v>
      </c>
      <c r="G51" s="2" t="s">
        <v>156</v>
      </c>
    </row>
    <row r="52" spans="1:8" x14ac:dyDescent="0.25">
      <c r="A52">
        <v>27</v>
      </c>
      <c r="B52" s="13" t="s">
        <v>157</v>
      </c>
      <c r="C52" s="12">
        <v>30</v>
      </c>
      <c r="D52">
        <v>0</v>
      </c>
      <c r="E52">
        <f t="shared" si="3"/>
        <v>30</v>
      </c>
      <c r="G52" s="2" t="s">
        <v>158</v>
      </c>
    </row>
    <row r="53" spans="1:8" ht="84" x14ac:dyDescent="0.25">
      <c r="A53">
        <v>28</v>
      </c>
      <c r="B53" s="13" t="s">
        <v>159</v>
      </c>
      <c r="C53" s="12">
        <v>30</v>
      </c>
      <c r="D53">
        <v>0.2</v>
      </c>
      <c r="E53">
        <f t="shared" si="3"/>
        <v>24</v>
      </c>
      <c r="G53" s="2" t="s">
        <v>160</v>
      </c>
      <c r="H53" s="3" t="s">
        <v>161</v>
      </c>
    </row>
    <row r="54" spans="1:8" x14ac:dyDescent="0.25">
      <c r="A54">
        <v>29</v>
      </c>
      <c r="B54" s="13" t="s">
        <v>162</v>
      </c>
      <c r="C54" s="12">
        <v>30</v>
      </c>
      <c r="D54">
        <v>0.1</v>
      </c>
      <c r="E54">
        <f t="shared" si="3"/>
        <v>27</v>
      </c>
      <c r="G54" s="2" t="s">
        <v>158</v>
      </c>
    </row>
    <row r="55" spans="1:8" x14ac:dyDescent="0.25">
      <c r="A55">
        <v>38</v>
      </c>
      <c r="B55" s="12" t="s">
        <v>163</v>
      </c>
      <c r="C55" s="12">
        <v>15</v>
      </c>
      <c r="D55" s="9">
        <v>0.8</v>
      </c>
      <c r="E55">
        <f t="shared" si="3"/>
        <v>2.9999999999999991</v>
      </c>
      <c r="F55" s="2" t="s">
        <v>164</v>
      </c>
    </row>
    <row r="56" spans="1:8" x14ac:dyDescent="0.25">
      <c r="A56">
        <v>29</v>
      </c>
      <c r="B56" s="14" t="s">
        <v>165</v>
      </c>
      <c r="C56" s="28">
        <v>0</v>
      </c>
      <c r="D56" s="9">
        <v>0</v>
      </c>
      <c r="E56" s="15">
        <f t="shared" si="3"/>
        <v>0</v>
      </c>
      <c r="F56" s="2" t="s">
        <v>166</v>
      </c>
    </row>
    <row r="57" spans="1:8" x14ac:dyDescent="0.25">
      <c r="A57" s="6">
        <v>26</v>
      </c>
      <c r="B57" s="19" t="s">
        <v>167</v>
      </c>
      <c r="C57" s="19">
        <v>20</v>
      </c>
      <c r="D57" s="6">
        <v>1</v>
      </c>
      <c r="E57" s="6">
        <f t="shared" si="3"/>
        <v>0</v>
      </c>
    </row>
    <row r="58" spans="1:8" x14ac:dyDescent="0.25">
      <c r="A58">
        <v>28</v>
      </c>
      <c r="B58" s="29" t="s">
        <v>168</v>
      </c>
      <c r="C58" s="29">
        <v>60</v>
      </c>
      <c r="D58" s="29">
        <v>0.82</v>
      </c>
      <c r="E58" s="29">
        <f t="shared" si="3"/>
        <v>10.800000000000002</v>
      </c>
    </row>
    <row r="59" spans="1:8" x14ac:dyDescent="0.25">
      <c r="A59" s="15"/>
      <c r="B59" s="30"/>
      <c r="C59" s="30"/>
      <c r="D59" s="15"/>
      <c r="E59" s="15"/>
    </row>
    <row r="60" spans="1:8" x14ac:dyDescent="0.25">
      <c r="A60" s="15"/>
      <c r="B60" s="30"/>
      <c r="C60" s="30"/>
      <c r="D60" s="15"/>
      <c r="E60" s="15"/>
    </row>
    <row r="62" spans="1:8" s="6" customFormat="1" x14ac:dyDescent="0.25"/>
    <row r="63" spans="1:8" ht="31" x14ac:dyDescent="0.25">
      <c r="B63" s="11" t="s">
        <v>169</v>
      </c>
    </row>
    <row r="64" spans="1:8" x14ac:dyDescent="0.25">
      <c r="B64" s="2" t="s">
        <v>170</v>
      </c>
    </row>
    <row r="65" spans="1:6" x14ac:dyDescent="0.25">
      <c r="B65" s="2" t="s">
        <v>171</v>
      </c>
    </row>
    <row r="66" spans="1:6" x14ac:dyDescent="0.25">
      <c r="A66">
        <v>43</v>
      </c>
      <c r="B66" s="7" t="s">
        <v>172</v>
      </c>
      <c r="D66" s="9">
        <v>0</v>
      </c>
      <c r="E66">
        <f>C66*(1-D66)</f>
        <v>0</v>
      </c>
    </row>
    <row r="74" spans="1:6" x14ac:dyDescent="0.25">
      <c r="B74" s="31" t="s">
        <v>113</v>
      </c>
      <c r="F74" s="2" t="s">
        <v>173</v>
      </c>
    </row>
    <row r="75" spans="1:6" x14ac:dyDescent="0.25">
      <c r="B75" s="31" t="s">
        <v>174</v>
      </c>
    </row>
    <row r="76" spans="1:6" x14ac:dyDescent="0.25">
      <c r="B76" s="31" t="s">
        <v>175</v>
      </c>
    </row>
    <row r="77" spans="1:6" x14ac:dyDescent="0.25">
      <c r="B77" s="31" t="s">
        <v>176</v>
      </c>
    </row>
    <row r="78" spans="1:6" ht="28" x14ac:dyDescent="0.25">
      <c r="B78" s="31" t="s">
        <v>177</v>
      </c>
    </row>
    <row r="79" spans="1:6" ht="42" x14ac:dyDescent="0.25">
      <c r="B79" s="31" t="s">
        <v>178</v>
      </c>
    </row>
    <row r="80" spans="1:6" x14ac:dyDescent="0.25">
      <c r="B80" s="31" t="s">
        <v>179</v>
      </c>
    </row>
    <row r="81" spans="1:6" ht="28" x14ac:dyDescent="0.25">
      <c r="B81" s="31" t="s">
        <v>180</v>
      </c>
      <c r="F81" s="2" t="s">
        <v>173</v>
      </c>
    </row>
    <row r="82" spans="1:6" ht="56" x14ac:dyDescent="0.25">
      <c r="B82" s="31" t="s">
        <v>181</v>
      </c>
    </row>
    <row r="83" spans="1:6" x14ac:dyDescent="0.25">
      <c r="B83" s="31" t="s">
        <v>182</v>
      </c>
    </row>
    <row r="84" spans="1:6" x14ac:dyDescent="0.25">
      <c r="B84" s="31" t="s">
        <v>183</v>
      </c>
    </row>
    <row r="85" spans="1:6" x14ac:dyDescent="0.25">
      <c r="B85" s="31" t="s">
        <v>184</v>
      </c>
    </row>
    <row r="86" spans="1:6" x14ac:dyDescent="0.25">
      <c r="B86" s="31" t="s">
        <v>185</v>
      </c>
    </row>
    <row r="87" spans="1:6" x14ac:dyDescent="0.25">
      <c r="B87" s="31" t="s">
        <v>186</v>
      </c>
    </row>
    <row r="88" spans="1:6" x14ac:dyDescent="0.25">
      <c r="A88" s="2" t="s">
        <v>187</v>
      </c>
      <c r="B88" s="32" t="s">
        <v>188</v>
      </c>
    </row>
  </sheetData>
  <phoneticPr fontId="16" type="noConversion"/>
  <hyperlinks>
    <hyperlink ref="B74" r:id="rId1"/>
    <hyperlink ref="B75" r:id="rId2"/>
    <hyperlink ref="B76" r:id="rId3"/>
    <hyperlink ref="B77" r:id="rId4"/>
    <hyperlink ref="B78" r:id="rId5"/>
    <hyperlink ref="B79" r:id="rId6"/>
    <hyperlink ref="B80" r:id="rId7"/>
    <hyperlink ref="B81" r:id="rId8"/>
    <hyperlink ref="B82" r:id="rId9"/>
    <hyperlink ref="B83" r:id="rId10"/>
    <hyperlink ref="B84" r:id="rId11"/>
    <hyperlink ref="B85" r:id="rId12"/>
    <hyperlink ref="B86" r:id="rId13"/>
    <hyperlink ref="B87" r:id="rId14"/>
    <hyperlink ref="B88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ColWidth="9"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1">
        <v>0.25</v>
      </c>
      <c r="B5" s="2" t="s">
        <v>189</v>
      </c>
    </row>
    <row r="6" spans="1:4" ht="28" x14ac:dyDescent="0.25">
      <c r="B6" s="3" t="s">
        <v>190</v>
      </c>
      <c r="C6" s="2" t="s">
        <v>191</v>
      </c>
    </row>
    <row r="7" spans="1:4" x14ac:dyDescent="0.25">
      <c r="A7" s="2" t="s">
        <v>192</v>
      </c>
      <c r="C7" s="2" t="s">
        <v>193</v>
      </c>
    </row>
    <row r="9" spans="1:4" ht="42" x14ac:dyDescent="0.25">
      <c r="A9" s="2" t="s">
        <v>194</v>
      </c>
      <c r="B9" s="2" t="s">
        <v>195</v>
      </c>
      <c r="C9" s="3" t="s">
        <v>196</v>
      </c>
      <c r="D9" s="2" t="s">
        <v>197</v>
      </c>
    </row>
    <row r="10" spans="1:4" x14ac:dyDescent="0.25">
      <c r="A10" s="4" t="s">
        <v>198</v>
      </c>
      <c r="B10" s="2" t="s">
        <v>199</v>
      </c>
      <c r="C10" s="3" t="s">
        <v>200</v>
      </c>
    </row>
    <row r="11" spans="1:4" ht="42" x14ac:dyDescent="0.25">
      <c r="A11" s="2" t="s">
        <v>201</v>
      </c>
      <c r="B11" s="2" t="s">
        <v>202</v>
      </c>
      <c r="C11" s="3" t="s">
        <v>203</v>
      </c>
    </row>
    <row r="18" spans="7:9" ht="23" x14ac:dyDescent="0.25">
      <c r="G18" s="5" t="s">
        <v>204</v>
      </c>
    </row>
    <row r="19" spans="7:9" x14ac:dyDescent="0.25">
      <c r="G19" s="2" t="s">
        <v>205</v>
      </c>
      <c r="H19" s="2" t="s">
        <v>206</v>
      </c>
    </row>
    <row r="20" spans="7:9" x14ac:dyDescent="0.25">
      <c r="G20" s="2" t="s">
        <v>207</v>
      </c>
    </row>
    <row r="21" spans="7:9" x14ac:dyDescent="0.25">
      <c r="G21" s="2" t="s">
        <v>208</v>
      </c>
    </row>
    <row r="22" spans="7:9" x14ac:dyDescent="0.25">
      <c r="G22" s="2" t="s">
        <v>209</v>
      </c>
    </row>
    <row r="24" spans="7:9" x14ac:dyDescent="0.25">
      <c r="G24" s="2" t="s">
        <v>210</v>
      </c>
      <c r="H24" s="2" t="s">
        <v>211</v>
      </c>
      <c r="I24" s="2" t="s">
        <v>212</v>
      </c>
    </row>
    <row r="25" spans="7:9" x14ac:dyDescent="0.25">
      <c r="G25" s="2"/>
    </row>
  </sheetData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2018-01-10T01:32:13Z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