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Files\plans\"/>
    </mc:Choice>
  </mc:AlternateContent>
  <bookViews>
    <workbookView xWindow="0" yWindow="0" windowWidth="18405" windowHeight="8925" firstSheet="3" activeTab="8"/>
  </bookViews>
  <sheets>
    <sheet name="5月" sheetId="1" r:id="rId1"/>
    <sheet name="6月" sheetId="2" r:id="rId2"/>
    <sheet name="7月" sheetId="3" r:id="rId3"/>
    <sheet name="8月" sheetId="4" r:id="rId4"/>
    <sheet name="9月" sheetId="5" r:id="rId5"/>
    <sheet name="10月" sheetId="7" r:id="rId6"/>
    <sheet name="11月" sheetId="8" r:id="rId7"/>
    <sheet name="12月" sheetId="9" r:id="rId8"/>
    <sheet name="1月" sheetId="12" r:id="rId9"/>
    <sheet name="2月" sheetId="13" r:id="rId10"/>
    <sheet name="学习任务" sheetId="11" r:id="rId11"/>
  </sheets>
  <calcPr calcId="162913"/>
</workbook>
</file>

<file path=xl/calcChain.xml><?xml version="1.0" encoding="utf-8"?>
<calcChain xmlns="http://schemas.openxmlformats.org/spreadsheetml/2006/main">
  <c r="D25" i="11" l="1"/>
  <c r="D19" i="11" l="1"/>
  <c r="C39" i="13" l="1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l="1"/>
  <c r="G3" i="13"/>
  <c r="E3" i="13"/>
  <c r="C19" i="11"/>
  <c r="C39" i="12" l="1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D3" i="12"/>
  <c r="D2" i="12"/>
  <c r="H3" i="12" l="1"/>
  <c r="G3" i="12"/>
  <c r="E3" i="12"/>
  <c r="E48" i="11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F3" i="12" s="1"/>
  <c r="F4" i="12" s="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2" i="11"/>
  <c r="F3" i="13" l="1"/>
  <c r="F4" i="13" s="1"/>
  <c r="F3" i="9"/>
  <c r="F3" i="8"/>
  <c r="B40" i="8"/>
  <c r="C40" i="8"/>
  <c r="C39" i="9" l="1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D3" i="9"/>
  <c r="D2" i="9"/>
  <c r="F4" i="9" s="1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D3" i="8"/>
  <c r="D2" i="8"/>
  <c r="H3" i="9" l="1"/>
  <c r="E3" i="9"/>
  <c r="G3" i="9"/>
  <c r="E3" i="8"/>
  <c r="G3" i="8"/>
  <c r="H3" i="8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D3" i="7"/>
  <c r="D2" i="7"/>
  <c r="E3" i="7" s="1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O7" i="5"/>
  <c r="N6" i="5"/>
  <c r="N7" i="5" s="1"/>
  <c r="D3" i="5"/>
  <c r="D2" i="5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O7" i="4"/>
  <c r="N6" i="4"/>
  <c r="N7" i="4" s="1"/>
  <c r="D3" i="4"/>
  <c r="D2" i="4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O7" i="3"/>
  <c r="N6" i="3"/>
  <c r="N7" i="3" s="1"/>
  <c r="D3" i="3"/>
  <c r="D2" i="3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O7" i="2"/>
  <c r="N6" i="2"/>
  <c r="N7" i="2" s="1"/>
  <c r="D3" i="2"/>
  <c r="D2" i="2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O7" i="1"/>
  <c r="N6" i="1"/>
  <c r="N7" i="1" s="1"/>
  <c r="D3" i="1"/>
  <c r="D2" i="1"/>
</calcChain>
</file>

<file path=xl/sharedStrings.xml><?xml version="1.0" encoding="utf-8"?>
<sst xmlns="http://schemas.openxmlformats.org/spreadsheetml/2006/main" count="452" uniqueCount="233">
  <si>
    <t>入职啦！</t>
  </si>
  <si>
    <t>日期</t>
  </si>
  <si>
    <t>时间</t>
  </si>
  <si>
    <t>周数</t>
  </si>
  <si>
    <t>星期</t>
  </si>
  <si>
    <t>任务（day）</t>
  </si>
  <si>
    <t>8：00~10:00</t>
  </si>
  <si>
    <t>10:00~12:00</t>
  </si>
  <si>
    <t>12:30~2:00</t>
  </si>
  <si>
    <t>2：00~4:00</t>
  </si>
  <si>
    <t>任务（night）</t>
  </si>
  <si>
    <t>实际完成</t>
  </si>
  <si>
    <t>工作任务</t>
  </si>
  <si>
    <t>操作系统</t>
  </si>
  <si>
    <t>冠军玩法</t>
  </si>
  <si>
    <t>赛制数据结构</t>
  </si>
  <si>
    <t>计算机组织与结构</t>
  </si>
  <si>
    <t>网球项目</t>
  </si>
  <si>
    <t>各个接口</t>
  </si>
  <si>
    <t>MySQL*2本书</t>
  </si>
  <si>
    <t>C语言</t>
  </si>
  <si>
    <t>第五周完成</t>
  </si>
  <si>
    <t>计划改变：CDA</t>
  </si>
  <si>
    <t>智能算法</t>
  </si>
  <si>
    <t>C-数据结构</t>
  </si>
  <si>
    <t>第八章看了一半</t>
  </si>
  <si>
    <t>matlab—OOP</t>
  </si>
  <si>
    <t>CDA</t>
  </si>
  <si>
    <t>B</t>
  </si>
  <si>
    <t>B+</t>
  </si>
  <si>
    <t>遗传算法*2本书</t>
  </si>
  <si>
    <t>daily log，下午看统计</t>
  </si>
  <si>
    <t>统计</t>
  </si>
  <si>
    <t>精算师会计</t>
  </si>
  <si>
    <t>会计</t>
  </si>
  <si>
    <t>首图还书，回校搬物</t>
  </si>
  <si>
    <t>elo（3h）</t>
  </si>
  <si>
    <t>C</t>
  </si>
  <si>
    <t>elo</t>
  </si>
  <si>
    <t>精算师考试（弃考）</t>
  </si>
  <si>
    <t>elo：sql</t>
  </si>
  <si>
    <t>C语言考试</t>
  </si>
  <si>
    <t>SQL，markdowan</t>
  </si>
  <si>
    <t>OOP</t>
  </si>
  <si>
    <t>OOp</t>
  </si>
  <si>
    <t>测试IO</t>
  </si>
  <si>
    <t>敲公式</t>
  </si>
  <si>
    <t>入职培训西楼112</t>
  </si>
  <si>
    <t>sleep</t>
  </si>
  <si>
    <t>领取中级经济师</t>
  </si>
  <si>
    <t>oop(告一段落了)</t>
  </si>
  <si>
    <t>整理代码</t>
  </si>
  <si>
    <t>领中级经济师</t>
  </si>
  <si>
    <t>调网球模型</t>
  </si>
  <si>
    <t>matlab_database</t>
  </si>
  <si>
    <t>开会</t>
  </si>
  <si>
    <t>matlab_table</t>
  </si>
  <si>
    <t>看table B</t>
  </si>
  <si>
    <t>看table A</t>
  </si>
  <si>
    <t>C语言 B</t>
  </si>
  <si>
    <r>
      <rPr>
        <strike/>
        <sz val="11"/>
        <color theme="1"/>
        <rFont val="宋体"/>
        <family val="3"/>
        <charset val="134"/>
      </rPr>
      <t>1、table深入</t>
    </r>
    <r>
      <rPr>
        <sz val="11"/>
        <color theme="1"/>
        <rFont val="宋体"/>
        <family val="3"/>
        <charset val="134"/>
      </rPr>
      <t xml:space="preserve">
2、elo程序优化
3、oop
</t>
    </r>
    <r>
      <rPr>
        <strike/>
        <sz val="11"/>
        <color theme="1"/>
        <rFont val="宋体"/>
        <family val="3"/>
        <charset val="134"/>
      </rPr>
      <t>4、gui布局</t>
    </r>
    <r>
      <rPr>
        <sz val="11"/>
        <color theme="1"/>
        <rFont val="宋体"/>
        <family val="3"/>
        <charset val="134"/>
      </rPr>
      <t xml:space="preserve">
5、统计学
6、试用期报告
7、培训报告</t>
    </r>
  </si>
  <si>
    <t>oop</t>
  </si>
  <si>
    <t>C语言 C</t>
  </si>
  <si>
    <t>智能操盘！</t>
  </si>
  <si>
    <r>
      <rPr>
        <strike/>
        <sz val="11"/>
        <color theme="1"/>
        <rFont val="宋体"/>
        <family val="3"/>
        <charset val="134"/>
      </rPr>
      <t>1、table深入</t>
    </r>
    <r>
      <rPr>
        <sz val="11"/>
        <color theme="1"/>
        <rFont val="宋体"/>
        <family val="3"/>
        <charset val="134"/>
      </rPr>
      <t xml:space="preserve">
2、elo程序优化
3、oop
</t>
    </r>
    <r>
      <rPr>
        <strike/>
        <sz val="11"/>
        <color theme="1"/>
        <rFont val="宋体"/>
        <family val="3"/>
        <charset val="134"/>
      </rPr>
      <t>4、gui布局</t>
    </r>
    <r>
      <rPr>
        <sz val="11"/>
        <color theme="1"/>
        <rFont val="宋体"/>
        <family val="3"/>
        <charset val="134"/>
      </rPr>
      <t xml:space="preserve">
5、统计学
</t>
    </r>
    <r>
      <rPr>
        <strike/>
        <sz val="11"/>
        <color theme="1"/>
        <rFont val="宋体"/>
        <family val="3"/>
        <charset val="134"/>
      </rPr>
      <t>6、试用期报告</t>
    </r>
    <r>
      <rPr>
        <sz val="11"/>
        <color theme="1"/>
        <rFont val="宋体"/>
        <family val="3"/>
        <charset val="134"/>
      </rPr>
      <t xml:space="preserve">
</t>
    </r>
    <r>
      <rPr>
        <strike/>
        <sz val="11"/>
        <color theme="1"/>
        <rFont val="宋体"/>
        <family val="3"/>
        <charset val="134"/>
      </rPr>
      <t>7、培训报告</t>
    </r>
    <r>
      <rPr>
        <sz val="11"/>
        <color theme="1"/>
        <rFont val="宋体"/>
        <family val="3"/>
        <charset val="134"/>
      </rPr>
      <t xml:space="preserve">
8、C语言</t>
    </r>
  </si>
  <si>
    <t>部门会议</t>
  </si>
  <si>
    <t>转正！</t>
  </si>
  <si>
    <t>总结</t>
  </si>
  <si>
    <t>欧洲杯狂欢</t>
  </si>
  <si>
    <t>许久未写了，必须补上，之前的时间非常浪费！</t>
  </si>
  <si>
    <t>月结之前，看完两本统计书！
PCA和Factoral</t>
  </si>
  <si>
    <t>PCA和Factoral</t>
  </si>
  <si>
    <t xml:space="preserve">               CDA进阶书                                                                                                                                                                      </t>
  </si>
  <si>
    <t>echarts</t>
  </si>
  <si>
    <t>转移wiz笔记</t>
  </si>
  <si>
    <t>转正申请写完</t>
  </si>
  <si>
    <t>总局线上培训</t>
  </si>
  <si>
    <t>模拟场景</t>
  </si>
  <si>
    <t>非现开会</t>
  </si>
  <si>
    <t>睡觉</t>
  </si>
  <si>
    <t>睡醒</t>
  </si>
  <si>
    <t>去逛超市</t>
  </si>
  <si>
    <t>整理房间</t>
  </si>
  <si>
    <t>浪费一天</t>
  </si>
  <si>
    <r>
      <rPr>
        <strike/>
        <sz val="11"/>
        <color theme="1"/>
        <rFont val="宋体"/>
        <family val="3"/>
        <charset val="134"/>
      </rPr>
      <t xml:space="preserve">领证-工信部
</t>
    </r>
    <r>
      <rPr>
        <sz val="11"/>
        <color theme="1"/>
        <rFont val="宋体"/>
        <family val="3"/>
        <charset val="134"/>
      </rPr>
      <t>转正签字</t>
    </r>
  </si>
  <si>
    <t>第一次正式工资</t>
  </si>
  <si>
    <t>日程</t>
    <phoneticPr fontId="6" type="noConversion"/>
  </si>
  <si>
    <t>任务</t>
    <phoneticPr fontId="6" type="noConversion"/>
  </si>
  <si>
    <t>完成情况(学习)</t>
    <phoneticPr fontId="6" type="noConversion"/>
  </si>
  <si>
    <t>完成情况(工作)</t>
    <phoneticPr fontId="6" type="noConversion"/>
  </si>
  <si>
    <t>运动会（B10班）</t>
    <phoneticPr fontId="6" type="noConversion"/>
  </si>
  <si>
    <t>公务员报名http://mp.weixin.qq.com/s?__biz=MjM5NzYwMzk0MQ==&amp;mid=2652063875&amp;idx=1&amp;sn=626fb3e8439d49500d115e5ab092f645&amp;chksm=bd3097898a471e9fbd2ff58342c3a25ad682f37e60fcceb8d27cee5c99f5e89978db016e85f4&amp;mpshare=1&amp;scene=1&amp;srcid=1013kvKS0fUdW0s2tYJaKDHP#wechat_redirect</t>
    <phoneticPr fontId="6" type="noConversion"/>
  </si>
  <si>
    <t>上午B7 training 10:00~12:00</t>
    <phoneticPr fontId="6" type="noConversion"/>
  </si>
  <si>
    <t>上午讲ppt</t>
    <phoneticPr fontId="6" type="noConversion"/>
  </si>
  <si>
    <t>看完：《会说话的代码》</t>
    <phoneticPr fontId="6" type="noConversion"/>
  </si>
  <si>
    <t>上午开会</t>
    <phoneticPr fontId="6" type="noConversion"/>
  </si>
  <si>
    <t>本周做完</t>
    <phoneticPr fontId="6" type="noConversion"/>
  </si>
  <si>
    <t>神经网络1~3章看完</t>
    <phoneticPr fontId="6" type="noConversion"/>
  </si>
  <si>
    <t>上午开会（小组会议，12点结束）
下午PPT：找了苹果的发布会，添加个人介绍模版，三张图片删除背景</t>
    <phoneticPr fontId="6" type="noConversion"/>
  </si>
  <si>
    <t>上午PPT，看了之前讲PPT时，录的视频
上午PPT，找了二十多个机器人图片，去背景
下午操盘算法 神经网络</t>
    <phoneticPr fontId="6" type="noConversion"/>
  </si>
  <si>
    <t>上午PPT（介绍操盘界面，添加指导价图片）开会，给出两个方案
上午开会：彩民行为
下午PPT预演
下午讲PPT：预演，操盘界面放到笔记本里</t>
    <phoneticPr fontId="6" type="noConversion"/>
  </si>
  <si>
    <t>上午PPT：给徐总汇报
中午PPT：与璞玉和小组一起吃饭
下午PPT：会议纪要</t>
    <phoneticPr fontId="6" type="noConversion"/>
  </si>
  <si>
    <t>《方格笔记本》</t>
    <phoneticPr fontId="6" type="noConversion"/>
  </si>
  <si>
    <t>上午回测：算法嵌入了RM
下午算法：研究神经网络在操盘算法中的应用</t>
    <phoneticPr fontId="6" type="noConversion"/>
  </si>
  <si>
    <t>神经网络4章：感知机看完</t>
    <phoneticPr fontId="6" type="noConversion"/>
  </si>
  <si>
    <t>9:30  113彩民行为</t>
    <phoneticPr fontId="6" type="noConversion"/>
  </si>
  <si>
    <t>10:00 mathworks会议
9:30 徐总会议</t>
    <phoneticPr fontId="6" type="noConversion"/>
  </si>
  <si>
    <r>
      <t xml:space="preserve">
</t>
    </r>
    <r>
      <rPr>
        <strike/>
        <sz val="11"/>
        <color theme="1"/>
        <rFont val="宋体"/>
        <family val="3"/>
        <charset val="134"/>
        <scheme val="minor"/>
      </rPr>
      <t>新员工展示：初稿</t>
    </r>
    <phoneticPr fontId="6" type="noConversion"/>
  </si>
  <si>
    <t>新员工展示：定稿</t>
    <phoneticPr fontId="6" type="noConversion"/>
  </si>
  <si>
    <t>妈妈来北京了，陪妈妈，去了八大处公园</t>
    <phoneticPr fontId="6" type="noConversion"/>
  </si>
  <si>
    <t>完成情况(个人)</t>
    <phoneticPr fontId="6" type="noConversion"/>
  </si>
  <si>
    <r>
      <t>1</t>
    </r>
    <r>
      <rPr>
        <sz val="11"/>
        <color theme="1"/>
        <rFont val="宋体"/>
        <family val="3"/>
        <charset val="134"/>
        <scheme val="minor"/>
      </rPr>
      <t>0：00</t>
    </r>
    <r>
      <rPr>
        <sz val="11"/>
        <color theme="1"/>
        <rFont val="宋体"/>
        <family val="3"/>
        <charset val="134"/>
        <scheme val="minor"/>
      </rPr>
      <t>去首都图书馆，</t>
    </r>
    <r>
      <rPr>
        <sz val="11"/>
        <color theme="1"/>
        <rFont val="宋体"/>
        <family val="3"/>
        <charset val="134"/>
        <scheme val="minor"/>
      </rPr>
      <t>16:00回公司，看书到10点</t>
    </r>
    <phoneticPr fontId="6" type="noConversion"/>
  </si>
  <si>
    <r>
      <t>上午授课：刘维Matlab
下午写文档：去运维了解情况，</t>
    </r>
    <r>
      <rPr>
        <sz val="11"/>
        <color theme="1"/>
        <rFont val="宋体"/>
        <family val="3"/>
        <charset val="134"/>
        <scheme val="minor"/>
      </rPr>
      <t>画系统架构图</t>
    </r>
    <phoneticPr fontId="6" type="noConversion"/>
  </si>
  <si>
    <t>三年之期</t>
    <phoneticPr fontId="6" type="noConversion"/>
  </si>
  <si>
    <t>精算师1次</t>
    <phoneticPr fontId="6" type="noConversion"/>
  </si>
  <si>
    <t>精算师2次</t>
    <phoneticPr fontId="6" type="noConversion"/>
  </si>
  <si>
    <t>数学</t>
    <phoneticPr fontId="6" type="noConversion"/>
  </si>
  <si>
    <t>计算机</t>
    <phoneticPr fontId="6" type="noConversion"/>
  </si>
  <si>
    <t>上午文档：系统架构图修改
上午授课：介绍BP神经网络
上午文档：做RMX系统的三个需求文档，写比较文档
下午文档：做RMX系统的三个需求文档，写比较文档</t>
    <phoneticPr fontId="6" type="noConversion"/>
  </si>
  <si>
    <t>上午算法：智能操盘
下午回测：阅读ZLC的代码，找出问题</t>
    <phoneticPr fontId="6" type="noConversion"/>
  </si>
  <si>
    <t>公务员确认</t>
    <phoneticPr fontId="6" type="noConversion"/>
  </si>
  <si>
    <t>上午回测：算法嵌入了RM
下午回测
下午开会：风控运营会</t>
    <phoneticPr fontId="6" type="noConversion"/>
  </si>
  <si>
    <t>15:00  113风控会议</t>
    <phoneticPr fontId="6" type="noConversion"/>
  </si>
  <si>
    <t>回测：</t>
    <phoneticPr fontId="6" type="noConversion"/>
  </si>
  <si>
    <t>新员工展示：正式展示15:30  124</t>
    <phoneticPr fontId="6" type="noConversion"/>
  </si>
  <si>
    <t>陪女朋友</t>
    <phoneticPr fontId="6" type="noConversion"/>
  </si>
  <si>
    <t>陪女朋友</t>
    <phoneticPr fontId="6" type="noConversion"/>
  </si>
  <si>
    <t>改PPT，下午去体彩中心演示</t>
    <phoneticPr fontId="6" type="noConversion"/>
  </si>
  <si>
    <t>改PPT</t>
    <phoneticPr fontId="6" type="noConversion"/>
  </si>
  <si>
    <t>上午PPT
下午整理知识：看北科大的报告</t>
    <phoneticPr fontId="6" type="noConversion"/>
  </si>
  <si>
    <t>上午PPT：准备中心汇报
下午PPT：预演多次</t>
    <phoneticPr fontId="6" type="noConversion"/>
  </si>
  <si>
    <t xml:space="preserve"> </t>
    <phoneticPr fontId="6" type="noConversion"/>
  </si>
  <si>
    <t xml:space="preserve"> </t>
    <phoneticPr fontId="6" type="noConversion"/>
  </si>
  <si>
    <t>上午PPT：预演多次
下午PPT：到中心去汇报</t>
    <phoneticPr fontId="6" type="noConversion"/>
  </si>
  <si>
    <t>1:30 食堂新员工</t>
    <phoneticPr fontId="6" type="noConversion"/>
  </si>
  <si>
    <r>
      <rPr>
        <strike/>
        <sz val="11"/>
        <color theme="1"/>
        <rFont val="宋体"/>
        <family val="3"/>
        <charset val="134"/>
        <scheme val="minor"/>
      </rPr>
      <t>手机拿到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trike/>
        <sz val="11"/>
        <color theme="1"/>
        <rFont val="宋体"/>
        <family val="3"/>
        <charset val="134"/>
        <scheme val="minor"/>
      </rPr>
      <t>宋越：投注行为分析</t>
    </r>
    <phoneticPr fontId="6" type="noConversion"/>
  </si>
  <si>
    <t>任务名称</t>
  </si>
  <si>
    <t>工期</t>
  </si>
  <si>
    <t xml:space="preserve">      -C</t>
  </si>
  <si>
    <t xml:space="preserve">      -C++</t>
  </si>
  <si>
    <t xml:space="preserve">      -系统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</si>
  <si>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</si>
  <si>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</si>
  <si>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</si>
  <si>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</si>
  <si>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</si>
  <si>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</si>
  <si>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</si>
  <si>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</si>
  <si>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</si>
  <si>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</si>
  <si>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</si>
  <si>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</si>
  <si>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</si>
  <si>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</si>
  <si>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</si>
  <si>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</si>
  <si>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</si>
  <si>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项目管理知识</t>
  </si>
  <si>
    <t xml:space="preserve">      CFA</t>
  </si>
  <si>
    <t xml:space="preserve">      注册会计师</t>
  </si>
  <si>
    <t xml:space="preserve">      精算师</t>
  </si>
  <si>
    <t xml:space="preserve">         分析</t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</si>
  <si>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</si>
  <si>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</si>
  <si>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</si>
  <si>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</si>
  <si>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</si>
  <si>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</si>
  <si>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</si>
  <si>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</si>
  <si>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</si>
  <si>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</si>
  <si>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</si>
  <si>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</si>
  <si>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</si>
  <si>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</si>
  <si>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</si>
  <si>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读书</t>
  </si>
  <si>
    <t>MOOC</t>
  </si>
  <si>
    <t>序号</t>
    <phoneticPr fontId="6" type="noConversion"/>
  </si>
  <si>
    <t>已完成进度</t>
    <phoneticPr fontId="6" type="noConversion"/>
  </si>
  <si>
    <t>总任务工期</t>
    <phoneticPr fontId="6" type="noConversion"/>
  </si>
  <si>
    <t>初等最优化- 理论部分</t>
    <phoneticPr fontId="6" type="noConversion"/>
  </si>
  <si>
    <t>初等最优化- 代码实现</t>
    <phoneticPr fontId="6" type="noConversion"/>
  </si>
  <si>
    <t xml:space="preserve"> 初等最优化 -敏感度分析</t>
    <phoneticPr fontId="6" type="noConversion"/>
  </si>
  <si>
    <t>剩余工期</t>
    <phoneticPr fontId="6" type="noConversion"/>
  </si>
  <si>
    <t>Key</t>
    <phoneticPr fontId="6" type="noConversion"/>
  </si>
  <si>
    <t>笔记</t>
    <phoneticPr fontId="6" type="noConversion"/>
  </si>
  <si>
    <t>MOOC</t>
    <phoneticPr fontId="6" type="noConversion"/>
  </si>
  <si>
    <t>党团学习</t>
    <phoneticPr fontId="6" type="noConversion"/>
  </si>
  <si>
    <t>CDA会议</t>
    <phoneticPr fontId="6" type="noConversion"/>
  </si>
  <si>
    <t>上午PPT：写会议纪要，汇总归档材料
下午写计划（10日计划）：转做智能算法</t>
    <phoneticPr fontId="6" type="noConversion"/>
  </si>
  <si>
    <t>上午算法：整理之前的成果
下午算法：智能操盘修改bug</t>
    <phoneticPr fontId="6" type="noConversion"/>
  </si>
  <si>
    <t>上午算法：推导智能算法
下午算法：推导智能算法</t>
    <phoneticPr fontId="6" type="noConversion"/>
  </si>
  <si>
    <t>上午算法：翻阅中科大材料
下午算法：推导公式</t>
    <phoneticPr fontId="6" type="noConversion"/>
  </si>
  <si>
    <r>
      <t>算法：推导已知投注量的（1</t>
    </r>
    <r>
      <rPr>
        <sz val="11"/>
        <color theme="1"/>
        <rFont val="宋体"/>
        <family val="3"/>
        <charset val="134"/>
        <scheme val="minor"/>
      </rPr>
      <t>0%</t>
    </r>
    <r>
      <rPr>
        <sz val="11"/>
        <color theme="1"/>
        <rFont val="宋体"/>
        <family val="3"/>
        <charset val="134"/>
        <scheme val="minor"/>
      </rPr>
      <t>）</t>
    </r>
    <phoneticPr fontId="6" type="noConversion"/>
  </si>
  <si>
    <t>算法：改了界面的bug。调整逻辑</t>
  </si>
  <si>
    <t>算法：研究了串关（5%）</t>
    <phoneticPr fontId="6" type="noConversion"/>
  </si>
  <si>
    <t>上午PPT：准备骏彩汇报
下午PPT：骏彩汇报</t>
    <phoneticPr fontId="6" type="noConversion"/>
  </si>
  <si>
    <t>上午党团学习
上午理清上周内容
下午写计划</t>
    <phoneticPr fontId="6" type="noConversion"/>
  </si>
  <si>
    <t>调休</t>
    <phoneticPr fontId="6" type="noConversion"/>
  </si>
  <si>
    <t>上午写计划
下午开会，讨论内部接口与计划</t>
    <phoneticPr fontId="6" type="noConversion"/>
  </si>
  <si>
    <t>上午开会
下午写计划</t>
    <phoneticPr fontId="6" type="noConversion"/>
  </si>
  <si>
    <t>上午写计划
下午做算法</t>
    <phoneticPr fontId="6" type="noConversion"/>
  </si>
  <si>
    <t>考试：银监会</t>
    <phoneticPr fontId="6" type="noConversion"/>
  </si>
  <si>
    <t>考试：银监会</t>
    <phoneticPr fontId="6" type="noConversion"/>
  </si>
  <si>
    <t>带孩子，调成中午的班</t>
    <phoneticPr fontId="6" type="noConversion"/>
  </si>
  <si>
    <t>如何用Python做股票预测和图像处理</t>
    <phoneticPr fontId="6" type="noConversion"/>
  </si>
  <si>
    <t>Python网络爬虫真实案例分享</t>
    <phoneticPr fontId="6" type="noConversion"/>
  </si>
  <si>
    <t>如何在实际中运用朴素贝叶斯解决问题</t>
    <phoneticPr fontId="6" type="noConversion"/>
  </si>
  <si>
    <t>Python科学计算</t>
    <phoneticPr fontId="6" type="noConversion"/>
  </si>
  <si>
    <t>Python数据挖掘不只是快与准</t>
    <phoneticPr fontId="6" type="noConversion"/>
  </si>
  <si>
    <t>上午开会</t>
    <phoneticPr fontId="6" type="noConversion"/>
  </si>
  <si>
    <t>下午开会</t>
    <phoneticPr fontId="6" type="noConversion"/>
  </si>
  <si>
    <t>python算法</t>
    <phoneticPr fontId="6" type="noConversion"/>
  </si>
  <si>
    <t>上午开会，讨论需求
下午写几乎</t>
    <phoneticPr fontId="6" type="noConversion"/>
  </si>
  <si>
    <t>python算法
与trader交流，讨论需求</t>
    <phoneticPr fontId="6" type="noConversion"/>
  </si>
  <si>
    <r>
      <t>mooc-Python</t>
    </r>
    <r>
      <rPr>
        <sz val="11"/>
        <color theme="1"/>
        <rFont val="宋体"/>
        <family val="3"/>
        <charset val="134"/>
        <scheme val="minor"/>
      </rPr>
      <t>5周</t>
    </r>
    <phoneticPr fontId="6" type="noConversion"/>
  </si>
  <si>
    <t>Python</t>
    <phoneticPr fontId="6" type="noConversion"/>
  </si>
  <si>
    <t>完成：MOOC的Python入门</t>
    <phoneticPr fontId="6" type="noConversion"/>
  </si>
  <si>
    <r>
      <t>1</t>
    </r>
    <r>
      <rPr>
        <sz val="11"/>
        <color theme="1"/>
        <rFont val="宋体"/>
        <family val="3"/>
        <charset val="134"/>
        <scheme val="minor"/>
      </rPr>
      <t>3:30党员大会113</t>
    </r>
    <phoneticPr fontId="6" type="noConversion"/>
  </si>
  <si>
    <r>
      <t>9</t>
    </r>
    <r>
      <rPr>
        <sz val="11"/>
        <color theme="1"/>
        <rFont val="宋体"/>
        <family val="3"/>
        <charset val="134"/>
        <scheme val="minor"/>
      </rPr>
      <t>:30投注行为113</t>
    </r>
    <phoneticPr fontId="6" type="noConversion"/>
  </si>
  <si>
    <r>
      <t>1</t>
    </r>
    <r>
      <rPr>
        <sz val="11"/>
        <color theme="1"/>
        <rFont val="宋体"/>
        <family val="3"/>
        <charset val="134"/>
        <scheme val="minor"/>
      </rPr>
      <t>4:40看完lec3的ppt</t>
    </r>
    <phoneticPr fontId="6" type="noConversion"/>
  </si>
  <si>
    <r>
      <t>1</t>
    </r>
    <r>
      <rPr>
        <sz val="11"/>
        <color theme="1"/>
        <rFont val="宋体"/>
        <family val="3"/>
        <charset val="134"/>
        <scheme val="minor"/>
      </rPr>
      <t>5：00 113 风控例会</t>
    </r>
    <phoneticPr fontId="6" type="noConversion"/>
  </si>
  <si>
    <t>10:27  lec3a
11:33 lec3b</t>
    <phoneticPr fontId="6" type="noConversion"/>
  </si>
  <si>
    <t xml:space="preserve">         神经网络(MOOC hitton 教程)</t>
    <phoneticPr fontId="6" type="noConversion"/>
  </si>
  <si>
    <t>最后一天班</t>
    <phoneticPr fontId="6" type="noConversion"/>
  </si>
  <si>
    <t>第一天班</t>
    <phoneticPr fontId="6" type="noConversion"/>
  </si>
  <si>
    <t>20：07 lec3-test1
20:07 lec3-test2
20:07 lec4a 
21:03 lec4b</t>
    <phoneticPr fontId="6" type="noConversion"/>
  </si>
  <si>
    <t>20:00 lec4c 
lec4d
lec4 test</t>
    <phoneticPr fontId="6" type="noConversion"/>
  </si>
  <si>
    <t>看精算师报名时间</t>
    <phoneticPr fontId="6" type="noConversion"/>
  </si>
  <si>
    <t>git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</si>
</sst>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yyyy&quot;年&quot;m&quot;月&quot;d&quot;日&quot;;@"/>
  </numFmts>
  <fonts count="15" x14ac:knownFonts="1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trike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trike/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ED1C24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2" borderId="1" xfId="0" applyNumberFormat="1" applyFill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  <protection locked="0"/>
    </xf>
    <xf numFmtId="0" fontId="0" fillId="0" borderId="1" xfId="0" applyNumberFormat="1" applyFill="1" applyBorder="1">
      <alignment vertical="center"/>
    </xf>
    <xf numFmtId="22" fontId="0" fillId="0" borderId="1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0" fontId="0" fillId="0" borderId="1" xfId="0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178" fontId="0" fillId="0" borderId="1" xfId="0" applyNumberFormat="1" applyBorder="1">
      <alignment vertical="center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1" xfId="0" applyNumberFormat="1" applyFill="1" applyBorder="1" applyProtection="1">
      <alignment vertical="center"/>
      <protection locked="0"/>
    </xf>
    <xf numFmtId="179" fontId="0" fillId="0" borderId="1" xfId="0" applyNumberFormat="1" applyBorder="1">
      <alignment vertical="center"/>
    </xf>
    <xf numFmtId="0" fontId="2" fillId="2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77" fontId="0" fillId="0" borderId="1" xfId="0" applyNumberFormat="1" applyBorder="1" applyAlignment="1">
      <alignment vertical="center" wrapText="1"/>
    </xf>
    <xf numFmtId="0" fontId="0" fillId="2" borderId="1" xfId="0" applyNumberFormat="1" applyFill="1" applyBorder="1" applyAlignment="1">
      <alignment vertical="center" wrapText="1"/>
    </xf>
    <xf numFmtId="0" fontId="0" fillId="2" borderId="1" xfId="0" applyNumberFormat="1" applyFill="1" applyBorder="1" applyAlignment="1" applyProtection="1">
      <alignment vertical="center" wrapText="1"/>
      <protection locked="0"/>
    </xf>
    <xf numFmtId="0" fontId="0" fillId="0" borderId="1" xfId="0" applyNumberFormat="1" applyFill="1" applyBorder="1" applyAlignment="1">
      <alignment vertical="center" wrapText="1"/>
    </xf>
    <xf numFmtId="22" fontId="0" fillId="0" borderId="1" xfId="0" applyNumberFormat="1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 wrapText="1"/>
    </xf>
    <xf numFmtId="0" fontId="0" fillId="0" borderId="5" xfId="0" applyBorder="1" applyAlignment="1" applyProtection="1">
      <alignment vertical="center" wrapText="1"/>
      <protection locked="0"/>
    </xf>
    <xf numFmtId="0" fontId="0" fillId="2" borderId="5" xfId="0" applyNumberFormat="1" applyFill="1" applyBorder="1" applyAlignment="1">
      <alignment vertical="center" wrapText="1"/>
    </xf>
    <xf numFmtId="178" fontId="0" fillId="0" borderId="1" xfId="0" applyNumberFormat="1" applyBorder="1" applyAlignment="1">
      <alignment vertical="center" wrapText="1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0" borderId="1" xfId="0" applyNumberFormat="1" applyFill="1" applyBorder="1" applyAlignment="1" applyProtection="1">
      <alignment vertical="center" wrapText="1"/>
      <protection locked="0"/>
    </xf>
    <xf numFmtId="179" fontId="0" fillId="0" borderId="1" xfId="0" applyNumberFormat="1" applyBorder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5" fillId="0" borderId="1" xfId="0" applyFont="1" applyBorder="1" applyProtection="1">
      <alignment vertical="center"/>
      <protection locked="0"/>
    </xf>
    <xf numFmtId="0" fontId="0" fillId="3" borderId="1" xfId="0" applyNumberFormat="1" applyFill="1" applyBorder="1">
      <alignment vertical="center"/>
    </xf>
    <xf numFmtId="0" fontId="0" fillId="3" borderId="1" xfId="0" applyNumberFormat="1" applyFill="1" applyBorder="1" applyProtection="1">
      <alignment vertical="center"/>
      <protection locked="0"/>
    </xf>
    <xf numFmtId="22" fontId="0" fillId="3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0" fontId="5" fillId="3" borderId="1" xfId="0" applyNumberFormat="1" applyFont="1" applyFill="1" applyBorder="1">
      <alignment vertical="center"/>
    </xf>
    <xf numFmtId="0" fontId="5" fillId="3" borderId="1" xfId="0" applyNumberFormat="1" applyFont="1" applyFill="1" applyBorder="1" applyProtection="1">
      <alignment vertical="center"/>
      <protection locked="0"/>
    </xf>
    <xf numFmtId="0" fontId="0" fillId="3" borderId="5" xfId="0" applyNumberFormat="1" applyFill="1" applyBorder="1" applyAlignment="1">
      <alignment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7" fillId="3" borderId="1" xfId="1" applyNumberFormat="1" applyFill="1" applyBorder="1">
      <alignment vertical="center"/>
    </xf>
    <xf numFmtId="0" fontId="5" fillId="3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0" fontId="8" fillId="3" borderId="1" xfId="1" applyNumberFormat="1" applyFont="1" applyFill="1" applyBorder="1">
      <alignment vertical="center"/>
    </xf>
    <xf numFmtId="14" fontId="0" fillId="3" borderId="1" xfId="0" applyNumberFormat="1" applyFill="1" applyBorder="1" applyProtection="1">
      <alignment vertical="center"/>
      <protection locked="0"/>
    </xf>
    <xf numFmtId="0" fontId="0" fillId="3" borderId="1" xfId="0" applyNumberFormat="1" applyFill="1" applyBorder="1" applyProtection="1">
      <alignment vertical="center"/>
    </xf>
    <xf numFmtId="0" fontId="5" fillId="4" borderId="1" xfId="0" applyNumberFormat="1" applyFont="1" applyFill="1" applyBorder="1" applyProtection="1">
      <alignment vertical="center"/>
      <protection locked="0"/>
    </xf>
    <xf numFmtId="0" fontId="5" fillId="0" borderId="1" xfId="0" applyFont="1" applyBorder="1" applyAlignment="1" applyProtection="1">
      <alignment vertical="center" wrapText="1"/>
      <protection locked="0"/>
    </xf>
    <xf numFmtId="0" fontId="2" fillId="3" borderId="1" xfId="0" applyNumberFormat="1" applyFont="1" applyFill="1" applyBorder="1" applyAlignment="1">
      <alignment vertical="center" wrapText="1"/>
    </xf>
    <xf numFmtId="0" fontId="5" fillId="0" borderId="5" xfId="0" applyFont="1" applyBorder="1" applyAlignment="1" applyProtection="1">
      <alignment vertical="center"/>
      <protection locked="0"/>
    </xf>
    <xf numFmtId="0" fontId="5" fillId="0" borderId="5" xfId="0" applyFont="1" applyBorder="1" applyAlignment="1" applyProtection="1">
      <alignment vertical="center" wrapText="1"/>
      <protection locked="0"/>
    </xf>
    <xf numFmtId="0" fontId="5" fillId="4" borderId="1" xfId="0" applyFont="1" applyFill="1" applyBorder="1" applyProtection="1">
      <alignment vertical="center"/>
      <protection locked="0"/>
    </xf>
    <xf numFmtId="0" fontId="5" fillId="0" borderId="1" xfId="0" applyFont="1" applyBorder="1">
      <alignment vertical="center"/>
    </xf>
    <xf numFmtId="0" fontId="2" fillId="3" borderId="5" xfId="0" applyNumberFormat="1" applyFont="1" applyFill="1" applyBorder="1" applyAlignment="1">
      <alignment vertical="center"/>
    </xf>
    <xf numFmtId="20" fontId="2" fillId="3" borderId="1" xfId="0" applyNumberFormat="1" applyFont="1" applyFill="1" applyBorder="1">
      <alignment vertical="center"/>
    </xf>
    <xf numFmtId="0" fontId="9" fillId="5" borderId="7" xfId="0" applyFont="1" applyFill="1" applyBorder="1" applyAlignment="1">
      <alignment vertical="center" wrapText="1"/>
    </xf>
    <xf numFmtId="0" fontId="11" fillId="6" borderId="7" xfId="0" applyFont="1" applyFill="1" applyBorder="1" applyAlignment="1">
      <alignment vertical="center" wrapText="1"/>
    </xf>
    <xf numFmtId="0" fontId="12" fillId="6" borderId="7" xfId="0" applyFont="1" applyFill="1" applyBorder="1" applyAlignment="1">
      <alignment vertical="center" wrapText="1"/>
    </xf>
    <xf numFmtId="0" fontId="10" fillId="6" borderId="7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Fill="1" applyBorder="1">
      <alignment vertical="center"/>
    </xf>
    <xf numFmtId="0" fontId="11" fillId="6" borderId="8" xfId="0" applyFont="1" applyFill="1" applyBorder="1" applyAlignment="1">
      <alignment vertical="center" wrapText="1"/>
    </xf>
    <xf numFmtId="0" fontId="5" fillId="3" borderId="1" xfId="0" applyNumberFormat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4" fillId="6" borderId="7" xfId="0" applyFont="1" applyFill="1" applyBorder="1" applyAlignment="1">
      <alignment vertical="center" wrapText="1"/>
    </xf>
    <xf numFmtId="0" fontId="5" fillId="3" borderId="5" xfId="0" applyNumberFormat="1" applyFont="1" applyFill="1" applyBorder="1" applyAlignment="1">
      <alignment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 wrapText="1"/>
    </xf>
    <xf numFmtId="177" fontId="1" fillId="0" borderId="3" xfId="0" applyNumberFormat="1" applyFont="1" applyBorder="1" applyAlignment="1">
      <alignment horizontal="center" vertical="center" wrapText="1"/>
    </xf>
    <xf numFmtId="177" fontId="1" fillId="0" borderId="4" xfId="0" applyNumberFormat="1" applyFont="1" applyBorder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 wrapText="1"/>
    </xf>
    <xf numFmtId="0" fontId="0" fillId="2" borderId="5" xfId="0" applyNumberFormat="1" applyFill="1" applyBorder="1" applyAlignment="1">
      <alignment horizontal="center" vertical="center" wrapText="1"/>
    </xf>
    <xf numFmtId="0" fontId="0" fillId="2" borderId="6" xfId="0" applyNumberForma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51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p.weixin.qq.com/s?__biz=MjM5NzYwMzk0MQ==&amp;mid=2652063875&amp;idx=1&amp;sn=626fb3e8439d49500d115e5ab092f645&amp;chksm=bd3097898a471e9fbd2ff58342c3a25ad682f37e60fcceb8d27cee5c99f5e89978db016e85f4&amp;mpshare=1&amp;scene=1&amp;srcid=1013kvKS0fUdW0s2tYJaKDHP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pane xSplit="3" ySplit="5" topLeftCell="D28" activePane="bottomRight" state="frozen"/>
      <selection pane="topRight"/>
      <selection pane="bottomLeft"/>
      <selection pane="bottomRight" activeCell="D39" sqref="D39"/>
    </sheetView>
  </sheetViews>
  <sheetFormatPr defaultColWidth="9" defaultRowHeight="13.5" x14ac:dyDescent="0.15"/>
  <cols>
    <col min="1" max="1" width="14.5" style="2" customWidth="1"/>
    <col min="2" max="2" width="5.125" style="1" customWidth="1"/>
    <col min="3" max="3" width="7.375" style="1" customWidth="1"/>
    <col min="4" max="4" width="16.25" style="3" customWidth="1"/>
    <col min="5" max="5" width="24.625" style="4" customWidth="1"/>
    <col min="6" max="6" width="16.625" style="4" customWidth="1"/>
    <col min="7" max="7" width="16.75" style="4" customWidth="1"/>
    <col min="8" max="8" width="24.625" style="4" customWidth="1"/>
    <col min="9" max="9" width="18.5" style="5" customWidth="1"/>
    <col min="10" max="10" width="18.5" style="4" customWidth="1"/>
    <col min="11" max="11" width="8.875" style="4" customWidth="1"/>
    <col min="12" max="12" width="9" style="4"/>
    <col min="13" max="13" width="9" style="1"/>
    <col min="14" max="14" width="17.125" style="1"/>
    <col min="15" max="16384" width="9" style="1"/>
  </cols>
  <sheetData>
    <row r="1" spans="1:15" ht="31.5" x14ac:dyDescent="0.15">
      <c r="A1" s="68" t="s">
        <v>0</v>
      </c>
      <c r="B1" s="69"/>
      <c r="C1" s="70"/>
      <c r="D1" s="6"/>
      <c r="I1" s="14"/>
    </row>
    <row r="2" spans="1:15" x14ac:dyDescent="0.15">
      <c r="A2" s="71" t="s">
        <v>1</v>
      </c>
      <c r="B2" s="72"/>
      <c r="C2" s="73"/>
      <c r="D2" s="7">
        <f ca="1">ROUNDDOWN(NOW(),0)</f>
        <v>42754</v>
      </c>
      <c r="I2" s="14"/>
    </row>
    <row r="3" spans="1:15" x14ac:dyDescent="0.15">
      <c r="A3" s="71" t="s">
        <v>2</v>
      </c>
      <c r="B3" s="72"/>
      <c r="C3" s="73"/>
      <c r="D3" s="8">
        <f ca="1">NOW()-ROUNDDOWN(NOW(),0)</f>
        <v>0.38435000000026776</v>
      </c>
      <c r="I3" s="14"/>
    </row>
    <row r="4" spans="1:15" x14ac:dyDescent="0.15">
      <c r="D4" s="6"/>
      <c r="I4" s="14"/>
    </row>
    <row r="5" spans="1:15" x14ac:dyDescent="0.15">
      <c r="A5" s="2" t="s">
        <v>1</v>
      </c>
      <c r="B5" s="1" t="s">
        <v>3</v>
      </c>
      <c r="C5" s="1" t="s">
        <v>4</v>
      </c>
      <c r="D5" s="3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5" t="s">
        <v>10</v>
      </c>
      <c r="J5" s="4" t="s">
        <v>11</v>
      </c>
      <c r="K5" s="4" t="s">
        <v>12</v>
      </c>
    </row>
    <row r="6" spans="1:15" x14ac:dyDescent="0.15">
      <c r="I6" s="5" t="s">
        <v>13</v>
      </c>
      <c r="K6" s="4" t="s">
        <v>14</v>
      </c>
      <c r="L6" s="4" t="s">
        <v>15</v>
      </c>
      <c r="N6" s="15">
        <f ca="1">NOW()</f>
        <v>42754.38435</v>
      </c>
    </row>
    <row r="7" spans="1:15" x14ac:dyDescent="0.15">
      <c r="I7" s="5" t="s">
        <v>16</v>
      </c>
      <c r="K7" s="4" t="s">
        <v>17</v>
      </c>
      <c r="L7" s="4" t="s">
        <v>18</v>
      </c>
      <c r="N7" s="15">
        <f ca="1">ROUNDDOWN(N6,0)</f>
        <v>42754</v>
      </c>
      <c r="O7" s="1">
        <f>ROUNDDOWN(O6,0)</f>
        <v>0</v>
      </c>
    </row>
    <row r="10" spans="1:15" x14ac:dyDescent="0.15">
      <c r="A10" s="2">
        <v>42491</v>
      </c>
      <c r="B10" s="1">
        <f t="shared" ref="B10:B40" si="0">WEEKNUM(A10)</f>
        <v>19</v>
      </c>
      <c r="C10" s="1" t="str">
        <f t="shared" ref="C10:C40" si="1">TEXT(WEEKDAY(A10),"aaaa")</f>
        <v>星期日</v>
      </c>
    </row>
    <row r="11" spans="1:15" x14ac:dyDescent="0.15">
      <c r="A11" s="2">
        <v>42492</v>
      </c>
      <c r="B11" s="1">
        <f t="shared" si="0"/>
        <v>19</v>
      </c>
      <c r="C11" s="1" t="str">
        <f t="shared" si="1"/>
        <v>星期一</v>
      </c>
    </row>
    <row r="12" spans="1:15" x14ac:dyDescent="0.15">
      <c r="A12" s="2">
        <v>42493</v>
      </c>
      <c r="B12" s="1">
        <f t="shared" si="0"/>
        <v>19</v>
      </c>
      <c r="C12" s="1" t="str">
        <f t="shared" si="1"/>
        <v>星期二</v>
      </c>
      <c r="D12" s="3" t="s">
        <v>19</v>
      </c>
      <c r="E12" s="4" t="s">
        <v>19</v>
      </c>
      <c r="I12" s="5" t="s">
        <v>20</v>
      </c>
      <c r="J12" s="4" t="s">
        <v>21</v>
      </c>
    </row>
    <row r="13" spans="1:15" x14ac:dyDescent="0.15">
      <c r="A13" s="2">
        <v>42494</v>
      </c>
      <c r="B13" s="1">
        <f t="shared" si="0"/>
        <v>19</v>
      </c>
      <c r="C13" s="1" t="str">
        <f t="shared" si="1"/>
        <v>星期三</v>
      </c>
      <c r="E13" s="9" t="s">
        <v>22</v>
      </c>
    </row>
    <row r="14" spans="1:15" x14ac:dyDescent="0.15">
      <c r="A14" s="2">
        <v>42495</v>
      </c>
      <c r="B14" s="1">
        <f t="shared" si="0"/>
        <v>19</v>
      </c>
      <c r="C14" s="1" t="str">
        <f t="shared" si="1"/>
        <v>星期四</v>
      </c>
      <c r="E14" s="4" t="s">
        <v>23</v>
      </c>
      <c r="I14" s="5" t="s">
        <v>24</v>
      </c>
      <c r="J14" s="4" t="s">
        <v>25</v>
      </c>
    </row>
    <row r="15" spans="1:15" x14ac:dyDescent="0.15">
      <c r="A15" s="2">
        <v>42496</v>
      </c>
      <c r="B15" s="1">
        <f t="shared" si="0"/>
        <v>19</v>
      </c>
      <c r="C15" s="1" t="str">
        <f t="shared" si="1"/>
        <v>星期五</v>
      </c>
    </row>
    <row r="16" spans="1:15" x14ac:dyDescent="0.15">
      <c r="A16" s="2">
        <v>42497</v>
      </c>
      <c r="B16" s="1">
        <f t="shared" si="0"/>
        <v>19</v>
      </c>
      <c r="C16" s="1" t="str">
        <f t="shared" si="1"/>
        <v>星期六</v>
      </c>
      <c r="D16" s="3" t="s">
        <v>26</v>
      </c>
      <c r="E16" s="10" t="s">
        <v>27</v>
      </c>
      <c r="F16" s="10" t="s">
        <v>27</v>
      </c>
      <c r="G16" s="10" t="s">
        <v>27</v>
      </c>
      <c r="H16" s="10" t="s">
        <v>27</v>
      </c>
      <c r="J16" s="4" t="s">
        <v>28</v>
      </c>
    </row>
    <row r="17" spans="1:10" x14ac:dyDescent="0.15">
      <c r="A17" s="2">
        <v>42498</v>
      </c>
      <c r="B17" s="1">
        <f t="shared" si="0"/>
        <v>20</v>
      </c>
      <c r="C17" s="1" t="str">
        <f t="shared" si="1"/>
        <v>星期日</v>
      </c>
      <c r="E17" s="10" t="s">
        <v>27</v>
      </c>
      <c r="F17" s="10" t="s">
        <v>27</v>
      </c>
      <c r="G17" s="10" t="s">
        <v>27</v>
      </c>
      <c r="H17" s="10" t="s">
        <v>27</v>
      </c>
      <c r="J17" s="4" t="s">
        <v>29</v>
      </c>
    </row>
    <row r="18" spans="1:10" x14ac:dyDescent="0.15">
      <c r="A18" s="2">
        <v>42499</v>
      </c>
      <c r="B18" s="1">
        <f t="shared" si="0"/>
        <v>20</v>
      </c>
      <c r="C18" s="1" t="str">
        <f t="shared" si="1"/>
        <v>星期一</v>
      </c>
      <c r="D18" s="3" t="s">
        <v>30</v>
      </c>
      <c r="E18" s="4" t="s">
        <v>31</v>
      </c>
      <c r="G18" s="4" t="s">
        <v>32</v>
      </c>
    </row>
    <row r="19" spans="1:10" x14ac:dyDescent="0.15">
      <c r="A19" s="2">
        <v>42500</v>
      </c>
      <c r="B19" s="1">
        <f t="shared" si="0"/>
        <v>20</v>
      </c>
      <c r="C19" s="1" t="str">
        <f t="shared" si="1"/>
        <v>星期二</v>
      </c>
      <c r="D19" s="11" t="s">
        <v>33</v>
      </c>
      <c r="E19" s="4" t="s">
        <v>34</v>
      </c>
      <c r="G19" s="4" t="s">
        <v>34</v>
      </c>
      <c r="J19" s="4" t="s">
        <v>35</v>
      </c>
    </row>
    <row r="20" spans="1:10" x14ac:dyDescent="0.15">
      <c r="A20" s="2">
        <v>42501</v>
      </c>
      <c r="B20" s="1">
        <f t="shared" si="0"/>
        <v>20</v>
      </c>
      <c r="C20" s="1" t="str">
        <f t="shared" si="1"/>
        <v>星期三</v>
      </c>
      <c r="D20" s="11" t="s">
        <v>33</v>
      </c>
      <c r="E20" s="4" t="s">
        <v>34</v>
      </c>
      <c r="G20" s="4" t="s">
        <v>36</v>
      </c>
      <c r="J20" s="4" t="s">
        <v>37</v>
      </c>
    </row>
    <row r="21" spans="1:10" x14ac:dyDescent="0.15">
      <c r="A21" s="2">
        <v>42502</v>
      </c>
      <c r="B21" s="1">
        <f t="shared" si="0"/>
        <v>20</v>
      </c>
      <c r="C21" s="1" t="str">
        <f t="shared" si="1"/>
        <v>星期四</v>
      </c>
      <c r="D21" s="11" t="s">
        <v>33</v>
      </c>
      <c r="E21" s="4" t="s">
        <v>34</v>
      </c>
      <c r="F21" s="4" t="s">
        <v>34</v>
      </c>
      <c r="G21" s="4" t="s">
        <v>38</v>
      </c>
      <c r="H21" s="4" t="s">
        <v>38</v>
      </c>
      <c r="J21" s="4" t="s">
        <v>37</v>
      </c>
    </row>
    <row r="22" spans="1:10" x14ac:dyDescent="0.15">
      <c r="A22" s="2">
        <v>42503</v>
      </c>
      <c r="B22" s="1">
        <f t="shared" si="0"/>
        <v>20</v>
      </c>
      <c r="C22" s="1" t="str">
        <f t="shared" si="1"/>
        <v>星期五</v>
      </c>
      <c r="D22" s="11" t="s">
        <v>33</v>
      </c>
      <c r="E22" s="1"/>
    </row>
    <row r="23" spans="1:10" x14ac:dyDescent="0.15">
      <c r="A23" s="2">
        <v>42504</v>
      </c>
      <c r="B23" s="1">
        <f t="shared" si="0"/>
        <v>20</v>
      </c>
      <c r="C23" s="12" t="str">
        <f t="shared" si="1"/>
        <v>星期六</v>
      </c>
      <c r="D23" s="74" t="s">
        <v>27</v>
      </c>
      <c r="E23" s="4" t="s">
        <v>27</v>
      </c>
      <c r="F23" s="4" t="s">
        <v>27</v>
      </c>
      <c r="G23" s="4" t="s">
        <v>27</v>
      </c>
      <c r="H23" s="4" t="s">
        <v>27</v>
      </c>
    </row>
    <row r="24" spans="1:10" x14ac:dyDescent="0.15">
      <c r="A24" s="2">
        <v>42505</v>
      </c>
      <c r="B24" s="1">
        <f t="shared" si="0"/>
        <v>21</v>
      </c>
      <c r="C24" s="1" t="str">
        <f t="shared" si="1"/>
        <v>星期日</v>
      </c>
      <c r="D24" s="75"/>
    </row>
    <row r="25" spans="1:10" x14ac:dyDescent="0.15">
      <c r="A25" s="2">
        <v>42506</v>
      </c>
      <c r="B25" s="1">
        <f t="shared" si="0"/>
        <v>21</v>
      </c>
      <c r="C25" s="1" t="str">
        <f t="shared" si="1"/>
        <v>星期一</v>
      </c>
      <c r="D25" s="3" t="s">
        <v>39</v>
      </c>
      <c r="E25" s="4" t="s">
        <v>40</v>
      </c>
      <c r="F25" s="4" t="s">
        <v>40</v>
      </c>
      <c r="G25" s="4" t="s">
        <v>40</v>
      </c>
      <c r="H25" s="4" t="s">
        <v>40</v>
      </c>
      <c r="I25" s="5" t="s">
        <v>41</v>
      </c>
      <c r="J25" s="4" t="s">
        <v>37</v>
      </c>
    </row>
    <row r="26" spans="1:10" x14ac:dyDescent="0.15">
      <c r="A26" s="2">
        <v>42507</v>
      </c>
      <c r="B26" s="1">
        <f t="shared" si="0"/>
        <v>21</v>
      </c>
      <c r="C26" s="1" t="str">
        <f t="shared" si="1"/>
        <v>星期二</v>
      </c>
      <c r="D26" s="3" t="s">
        <v>42</v>
      </c>
      <c r="E26" s="4" t="s">
        <v>43</v>
      </c>
      <c r="F26" s="4" t="s">
        <v>43</v>
      </c>
      <c r="G26" s="4" t="s">
        <v>44</v>
      </c>
      <c r="H26" s="4" t="s">
        <v>43</v>
      </c>
      <c r="J26" s="4" t="s">
        <v>37</v>
      </c>
    </row>
    <row r="27" spans="1:10" x14ac:dyDescent="0.15">
      <c r="A27" s="2">
        <v>42508</v>
      </c>
      <c r="B27" s="1">
        <f t="shared" si="0"/>
        <v>21</v>
      </c>
      <c r="C27" s="1" t="str">
        <f t="shared" si="1"/>
        <v>星期三</v>
      </c>
      <c r="E27" s="4" t="s">
        <v>45</v>
      </c>
      <c r="F27" s="4" t="s">
        <v>46</v>
      </c>
      <c r="G27" s="4" t="s">
        <v>43</v>
      </c>
      <c r="H27" s="4" t="s">
        <v>43</v>
      </c>
    </row>
    <row r="28" spans="1:10" x14ac:dyDescent="0.15">
      <c r="A28" s="2">
        <v>42509</v>
      </c>
      <c r="B28" s="1">
        <f t="shared" si="0"/>
        <v>21</v>
      </c>
      <c r="C28" s="1" t="str">
        <f t="shared" si="1"/>
        <v>星期四</v>
      </c>
      <c r="D28" s="3" t="s">
        <v>47</v>
      </c>
    </row>
    <row r="29" spans="1:10" x14ac:dyDescent="0.15">
      <c r="A29" s="2">
        <v>42510</v>
      </c>
      <c r="B29" s="1">
        <f t="shared" si="0"/>
        <v>21</v>
      </c>
      <c r="C29" s="1" t="str">
        <f t="shared" si="1"/>
        <v>星期五</v>
      </c>
      <c r="E29" s="4" t="s">
        <v>43</v>
      </c>
      <c r="F29" s="4" t="s">
        <v>43</v>
      </c>
      <c r="G29" s="4" t="s">
        <v>43</v>
      </c>
      <c r="H29" s="4" t="s">
        <v>43</v>
      </c>
      <c r="J29" s="4" t="s">
        <v>37</v>
      </c>
    </row>
    <row r="30" spans="1:10" x14ac:dyDescent="0.15">
      <c r="A30" s="2">
        <v>42511</v>
      </c>
      <c r="B30" s="1">
        <f t="shared" si="0"/>
        <v>21</v>
      </c>
      <c r="C30" s="1" t="str">
        <f t="shared" si="1"/>
        <v>星期六</v>
      </c>
      <c r="D30" s="3" t="s">
        <v>27</v>
      </c>
      <c r="E30" s="4" t="s">
        <v>27</v>
      </c>
      <c r="F30" s="4" t="s">
        <v>27</v>
      </c>
      <c r="G30" s="4" t="s">
        <v>27</v>
      </c>
      <c r="H30" s="4" t="s">
        <v>27</v>
      </c>
      <c r="J30" s="4" t="s">
        <v>48</v>
      </c>
    </row>
    <row r="31" spans="1:10" x14ac:dyDescent="0.15">
      <c r="A31" s="2">
        <v>42512</v>
      </c>
      <c r="B31" s="1">
        <f t="shared" si="0"/>
        <v>22</v>
      </c>
      <c r="C31" s="1" t="str">
        <f t="shared" si="1"/>
        <v>星期日</v>
      </c>
      <c r="D31" s="3" t="s">
        <v>27</v>
      </c>
      <c r="E31" s="4" t="s">
        <v>27</v>
      </c>
      <c r="F31" s="4" t="s">
        <v>27</v>
      </c>
      <c r="G31" s="4" t="s">
        <v>27</v>
      </c>
      <c r="H31" s="4" t="s">
        <v>27</v>
      </c>
      <c r="J31" s="4" t="s">
        <v>37</v>
      </c>
    </row>
    <row r="32" spans="1:10" x14ac:dyDescent="0.15">
      <c r="A32" s="2">
        <v>42513</v>
      </c>
      <c r="B32" s="1">
        <f t="shared" si="0"/>
        <v>22</v>
      </c>
      <c r="C32" s="1" t="str">
        <f t="shared" si="1"/>
        <v>星期一</v>
      </c>
      <c r="D32" s="3" t="s">
        <v>49</v>
      </c>
      <c r="E32" s="4" t="s">
        <v>50</v>
      </c>
      <c r="F32" s="4" t="s">
        <v>46</v>
      </c>
      <c r="G32" s="4" t="s">
        <v>51</v>
      </c>
      <c r="H32" s="4" t="s">
        <v>51</v>
      </c>
      <c r="J32" s="4" t="s">
        <v>28</v>
      </c>
    </row>
    <row r="33" spans="1:10" x14ac:dyDescent="0.15">
      <c r="A33" s="2">
        <v>42514</v>
      </c>
      <c r="B33" s="1">
        <f t="shared" si="0"/>
        <v>22</v>
      </c>
      <c r="C33" s="1" t="str">
        <f t="shared" si="1"/>
        <v>星期二</v>
      </c>
    </row>
    <row r="34" spans="1:10" x14ac:dyDescent="0.15">
      <c r="A34" s="2">
        <v>42515</v>
      </c>
      <c r="B34" s="1">
        <f t="shared" si="0"/>
        <v>22</v>
      </c>
      <c r="C34" s="1" t="str">
        <f t="shared" si="1"/>
        <v>星期三</v>
      </c>
      <c r="E34" s="4" t="s">
        <v>52</v>
      </c>
      <c r="F34" s="4" t="s">
        <v>52</v>
      </c>
      <c r="G34" s="4" t="s">
        <v>53</v>
      </c>
      <c r="H34" s="4" t="s">
        <v>53</v>
      </c>
      <c r="J34" s="4" t="s">
        <v>53</v>
      </c>
    </row>
    <row r="35" spans="1:10" x14ac:dyDescent="0.15">
      <c r="A35" s="2">
        <v>42516</v>
      </c>
      <c r="B35" s="1">
        <f t="shared" si="0"/>
        <v>22</v>
      </c>
      <c r="C35" s="1" t="str">
        <f t="shared" si="1"/>
        <v>星期四</v>
      </c>
    </row>
    <row r="36" spans="1:10" x14ac:dyDescent="0.15">
      <c r="A36" s="2">
        <v>42517</v>
      </c>
      <c r="B36" s="1">
        <f t="shared" si="0"/>
        <v>22</v>
      </c>
      <c r="C36" s="1" t="str">
        <f t="shared" si="1"/>
        <v>星期五</v>
      </c>
      <c r="E36" s="4" t="s">
        <v>54</v>
      </c>
      <c r="G36" s="4" t="s">
        <v>55</v>
      </c>
      <c r="H36" s="4" t="s">
        <v>56</v>
      </c>
      <c r="J36" s="4" t="s">
        <v>57</v>
      </c>
    </row>
    <row r="37" spans="1:10" x14ac:dyDescent="0.15">
      <c r="A37" s="2">
        <v>42518</v>
      </c>
      <c r="B37" s="1">
        <f t="shared" si="0"/>
        <v>22</v>
      </c>
      <c r="C37" s="1" t="str">
        <f t="shared" si="1"/>
        <v>星期六</v>
      </c>
      <c r="E37" s="4" t="s">
        <v>27</v>
      </c>
      <c r="F37" s="4" t="s">
        <v>27</v>
      </c>
      <c r="G37" s="4" t="s">
        <v>27</v>
      </c>
      <c r="H37" s="4" t="s">
        <v>27</v>
      </c>
      <c r="J37" s="4" t="s">
        <v>58</v>
      </c>
    </row>
    <row r="38" spans="1:10" x14ac:dyDescent="0.15">
      <c r="A38" s="2">
        <v>42519</v>
      </c>
      <c r="B38" s="1">
        <f t="shared" si="0"/>
        <v>23</v>
      </c>
      <c r="C38" s="1" t="str">
        <f t="shared" si="1"/>
        <v>星期日</v>
      </c>
      <c r="E38" s="4" t="s">
        <v>27</v>
      </c>
      <c r="F38" s="4" t="s">
        <v>27</v>
      </c>
      <c r="G38" s="4" t="s">
        <v>27</v>
      </c>
      <c r="H38" s="4" t="s">
        <v>27</v>
      </c>
      <c r="J38" s="4" t="s">
        <v>59</v>
      </c>
    </row>
    <row r="39" spans="1:10" ht="94.5" x14ac:dyDescent="0.15">
      <c r="A39" s="2">
        <v>42520</v>
      </c>
      <c r="B39" s="1">
        <f t="shared" si="0"/>
        <v>23</v>
      </c>
      <c r="C39" s="1" t="str">
        <f t="shared" si="1"/>
        <v>星期一</v>
      </c>
      <c r="D39" s="16" t="s">
        <v>60</v>
      </c>
      <c r="E39" s="4" t="s">
        <v>61</v>
      </c>
      <c r="F39" s="4" t="s">
        <v>61</v>
      </c>
      <c r="G39" s="4" t="s">
        <v>61</v>
      </c>
      <c r="H39" s="4" t="s">
        <v>61</v>
      </c>
      <c r="J39" s="4" t="s">
        <v>62</v>
      </c>
    </row>
    <row r="40" spans="1:10" x14ac:dyDescent="0.15">
      <c r="A40" s="2">
        <v>42521</v>
      </c>
      <c r="B40" s="1">
        <f t="shared" si="0"/>
        <v>23</v>
      </c>
      <c r="C40" s="1" t="str">
        <f t="shared" si="1"/>
        <v>星期二</v>
      </c>
    </row>
  </sheetData>
  <mergeCells count="4">
    <mergeCell ref="A1:C1"/>
    <mergeCell ref="A2:C2"/>
    <mergeCell ref="A3:C3"/>
    <mergeCell ref="D23:D24"/>
  </mergeCells>
  <phoneticPr fontId="6" type="noConversion"/>
  <conditionalFormatting sqref="A5:A1048576">
    <cfRule type="cellIs" dxfId="50" priority="2" stopIfTrue="1" operator="lessThan">
      <formula>$N$7</formula>
    </cfRule>
    <cfRule type="cellIs" dxfId="49" priority="3" stopIfTrue="1" operator="equal">
      <formula>$N$7</formula>
    </cfRule>
  </conditionalFormatting>
  <conditionalFormatting sqref="B5:C1048576">
    <cfRule type="expression" dxfId="48" priority="4" stopIfTrue="1">
      <formula>$A5&lt;$N$7</formula>
    </cfRule>
    <cfRule type="expression" dxfId="47" priority="5" stopIfTrue="1">
      <formula>($A5=$N$7)</formula>
    </cfRule>
  </conditionalFormatting>
  <conditionalFormatting sqref="E5:H1048576 J5:L1048576">
    <cfRule type="expression" dxfId="46" priority="1" stopIfTrue="1">
      <formula>$A5&lt;$N$7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D24" sqref="D24"/>
    </sheetView>
  </sheetViews>
  <sheetFormatPr defaultColWidth="9" defaultRowHeight="13.5" x14ac:dyDescent="0.15"/>
  <cols>
    <col min="1" max="1" width="8.875" style="2" customWidth="1"/>
    <col min="2" max="2" width="3.25" style="1" customWidth="1"/>
    <col min="3" max="3" width="7.375" style="1" customWidth="1"/>
    <col min="4" max="4" width="16.75" style="32" customWidth="1"/>
    <col min="5" max="5" width="18.5" style="33" customWidth="1"/>
    <col min="6" max="7" width="24.625" style="4" customWidth="1"/>
    <col min="8" max="8" width="12" style="1" customWidth="1"/>
    <col min="9" max="16384" width="9" style="1"/>
  </cols>
  <sheetData>
    <row r="1" spans="1:10" ht="31.5" x14ac:dyDescent="0.15">
      <c r="A1" s="68"/>
      <c r="B1" s="69"/>
      <c r="C1" s="70"/>
    </row>
    <row r="2" spans="1:10" x14ac:dyDescent="0.15">
      <c r="A2" s="71" t="s">
        <v>1</v>
      </c>
      <c r="B2" s="72"/>
      <c r="C2" s="73"/>
      <c r="D2" s="34">
        <f ca="1">ROUNDDOWN(NOW(),0)</f>
        <v>42754</v>
      </c>
      <c r="E2" s="48" t="s">
        <v>113</v>
      </c>
      <c r="F2" s="53" t="s">
        <v>182</v>
      </c>
      <c r="G2" s="53" t="s">
        <v>114</v>
      </c>
      <c r="H2" s="53" t="s">
        <v>115</v>
      </c>
      <c r="I2" s="54" t="s">
        <v>116</v>
      </c>
      <c r="J2" s="54" t="s">
        <v>117</v>
      </c>
    </row>
    <row r="3" spans="1:10" x14ac:dyDescent="0.15">
      <c r="A3" s="71" t="s">
        <v>2</v>
      </c>
      <c r="B3" s="72"/>
      <c r="C3" s="73"/>
      <c r="D3" s="35">
        <f ca="1">NOW()-ROUNDDOWN(NOW(),0)</f>
        <v>0.38435000000026776</v>
      </c>
      <c r="E3" s="47">
        <f ca="1">E4-$D$2</f>
        <v>827</v>
      </c>
      <c r="F3" s="4">
        <f>SUM(学习任务!E:E)</f>
        <v>1552.0392156862745</v>
      </c>
      <c r="G3" s="47">
        <f t="shared" ref="G3:H3" ca="1" si="0">G4-$D$2</f>
        <v>8</v>
      </c>
      <c r="H3" s="47">
        <f t="shared" ca="1" si="0"/>
        <v>252</v>
      </c>
    </row>
    <row r="4" spans="1:10" x14ac:dyDescent="0.15">
      <c r="E4" s="46">
        <v>43581</v>
      </c>
      <c r="F4" s="44">
        <f ca="1">$D$2+F3</f>
        <v>44306.039215686273</v>
      </c>
      <c r="G4" s="46">
        <v>42762</v>
      </c>
      <c r="H4" s="46">
        <v>43006</v>
      </c>
    </row>
    <row r="5" spans="1:10" x14ac:dyDescent="0.15">
      <c r="A5" s="2" t="s">
        <v>1</v>
      </c>
      <c r="B5" s="1" t="s">
        <v>3</v>
      </c>
      <c r="C5" s="1" t="s">
        <v>4</v>
      </c>
      <c r="D5" s="36" t="s">
        <v>86</v>
      </c>
      <c r="E5" s="37" t="s">
        <v>87</v>
      </c>
      <c r="F5" s="31" t="s">
        <v>88</v>
      </c>
      <c r="G5" s="31" t="s">
        <v>89</v>
      </c>
    </row>
    <row r="10" spans="1:10" x14ac:dyDescent="0.15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49"/>
    </row>
    <row r="11" spans="1:10" x14ac:dyDescent="0.15">
      <c r="A11" s="2">
        <v>42760</v>
      </c>
      <c r="B11" s="1">
        <f t="shared" si="1"/>
        <v>4</v>
      </c>
      <c r="C11" s="1" t="str">
        <f t="shared" si="2"/>
        <v>星期三</v>
      </c>
      <c r="G11" s="49"/>
    </row>
    <row r="12" spans="1:10" x14ac:dyDescent="0.15">
      <c r="A12" s="2">
        <v>42761</v>
      </c>
      <c r="B12" s="1">
        <f t="shared" si="1"/>
        <v>4</v>
      </c>
      <c r="C12" s="1" t="str">
        <f t="shared" si="2"/>
        <v>星期四</v>
      </c>
      <c r="F12" s="31"/>
    </row>
    <row r="13" spans="1:10" x14ac:dyDescent="0.15">
      <c r="A13" s="2">
        <v>42762</v>
      </c>
      <c r="B13" s="1">
        <f t="shared" si="1"/>
        <v>4</v>
      </c>
      <c r="C13" s="1" t="str">
        <f t="shared" si="2"/>
        <v>星期五</v>
      </c>
      <c r="F13" s="31"/>
    </row>
    <row r="14" spans="1:10" x14ac:dyDescent="0.15">
      <c r="A14" s="2">
        <v>42763</v>
      </c>
      <c r="B14" s="1">
        <f t="shared" si="1"/>
        <v>4</v>
      </c>
      <c r="C14" s="1" t="str">
        <f t="shared" si="2"/>
        <v>星期六</v>
      </c>
      <c r="D14" s="36"/>
      <c r="E14" s="37"/>
      <c r="G14" s="31"/>
    </row>
    <row r="15" spans="1:10" x14ac:dyDescent="0.15">
      <c r="A15" s="2">
        <v>42764</v>
      </c>
      <c r="B15" s="1">
        <f t="shared" si="1"/>
        <v>5</v>
      </c>
      <c r="C15" s="1" t="str">
        <f t="shared" si="2"/>
        <v>星期日</v>
      </c>
      <c r="E15" s="37"/>
      <c r="G15" s="31"/>
    </row>
    <row r="16" spans="1:10" x14ac:dyDescent="0.15">
      <c r="A16" s="2">
        <v>42765</v>
      </c>
      <c r="B16" s="1">
        <f t="shared" si="1"/>
        <v>5</v>
      </c>
      <c r="C16" s="1" t="str">
        <f t="shared" si="2"/>
        <v>星期一</v>
      </c>
      <c r="E16" s="37"/>
      <c r="F16" s="10"/>
      <c r="G16" s="52"/>
    </row>
    <row r="17" spans="1:7" x14ac:dyDescent="0.15">
      <c r="A17" s="2">
        <v>42766</v>
      </c>
      <c r="B17" s="1">
        <f t="shared" si="1"/>
        <v>5</v>
      </c>
      <c r="C17" s="1" t="str">
        <f t="shared" si="2"/>
        <v>星期二</v>
      </c>
      <c r="D17" s="36"/>
      <c r="E17" s="37"/>
      <c r="F17" s="10"/>
      <c r="G17" s="51"/>
    </row>
    <row r="18" spans="1:7" x14ac:dyDescent="0.15">
      <c r="A18" s="2">
        <v>42767</v>
      </c>
      <c r="B18" s="1">
        <f t="shared" si="1"/>
        <v>5</v>
      </c>
      <c r="C18" s="1" t="str">
        <f t="shared" si="2"/>
        <v>星期三</v>
      </c>
      <c r="E18" s="37"/>
      <c r="G18" s="49"/>
    </row>
    <row r="19" spans="1:7" x14ac:dyDescent="0.15">
      <c r="A19" s="2">
        <v>42768</v>
      </c>
      <c r="B19" s="1">
        <f t="shared" si="1"/>
        <v>5</v>
      </c>
      <c r="C19" s="1" t="str">
        <f t="shared" si="2"/>
        <v>星期四</v>
      </c>
      <c r="D19" s="38"/>
    </row>
    <row r="20" spans="1:7" x14ac:dyDescent="0.15">
      <c r="A20" s="2">
        <v>42769</v>
      </c>
      <c r="B20" s="1">
        <f t="shared" si="1"/>
        <v>5</v>
      </c>
      <c r="C20" s="1" t="str">
        <f t="shared" si="2"/>
        <v>星期五</v>
      </c>
      <c r="D20" s="67" t="s">
        <v>228</v>
      </c>
      <c r="F20" s="31"/>
    </row>
    <row r="21" spans="1:7" x14ac:dyDescent="0.15">
      <c r="A21" s="2">
        <v>42770</v>
      </c>
      <c r="B21" s="1">
        <f t="shared" si="1"/>
        <v>5</v>
      </c>
      <c r="C21" s="1" t="str">
        <f t="shared" si="2"/>
        <v>星期六</v>
      </c>
      <c r="D21" s="38"/>
      <c r="F21" s="49"/>
    </row>
    <row r="22" spans="1:7" x14ac:dyDescent="0.15">
      <c r="A22" s="2">
        <v>42771</v>
      </c>
      <c r="B22" s="1">
        <f t="shared" si="1"/>
        <v>6</v>
      </c>
      <c r="C22" s="1" t="str">
        <f t="shared" si="2"/>
        <v>星期日</v>
      </c>
      <c r="D22" s="38"/>
    </row>
    <row r="23" spans="1:7" x14ac:dyDescent="0.15">
      <c r="A23" s="2">
        <v>42772</v>
      </c>
      <c r="B23" s="1">
        <f t="shared" si="1"/>
        <v>6</v>
      </c>
      <c r="C23" s="12" t="str">
        <f t="shared" si="2"/>
        <v>星期一</v>
      </c>
      <c r="D23" s="64" t="s">
        <v>231</v>
      </c>
    </row>
    <row r="24" spans="1:7" x14ac:dyDescent="0.15">
      <c r="A24" s="2">
        <v>42773</v>
      </c>
      <c r="B24" s="1">
        <f t="shared" si="1"/>
        <v>6</v>
      </c>
      <c r="C24" s="1" t="str">
        <f t="shared" si="2"/>
        <v>星期二</v>
      </c>
      <c r="D24" s="40"/>
    </row>
    <row r="25" spans="1:7" x14ac:dyDescent="0.15">
      <c r="A25" s="2">
        <v>42774</v>
      </c>
      <c r="B25" s="1">
        <f t="shared" si="1"/>
        <v>6</v>
      </c>
      <c r="C25" s="1" t="str">
        <f t="shared" si="2"/>
        <v>星期三</v>
      </c>
    </row>
    <row r="26" spans="1:7" x14ac:dyDescent="0.15">
      <c r="A26" s="2">
        <v>42775</v>
      </c>
      <c r="B26" s="1">
        <f t="shared" si="1"/>
        <v>6</v>
      </c>
      <c r="C26" s="1" t="str">
        <f t="shared" si="2"/>
        <v>星期四</v>
      </c>
    </row>
    <row r="27" spans="1:7" x14ac:dyDescent="0.15">
      <c r="A27" s="2">
        <v>42776</v>
      </c>
      <c r="B27" s="1">
        <f t="shared" si="1"/>
        <v>6</v>
      </c>
      <c r="C27" s="1" t="str">
        <f t="shared" si="2"/>
        <v>星期五</v>
      </c>
    </row>
    <row r="28" spans="1:7" x14ac:dyDescent="0.15">
      <c r="A28" s="2">
        <v>42777</v>
      </c>
      <c r="B28" s="1">
        <f t="shared" si="1"/>
        <v>6</v>
      </c>
      <c r="C28" s="1" t="str">
        <f t="shared" si="2"/>
        <v>星期六</v>
      </c>
      <c r="F28" s="49"/>
    </row>
    <row r="29" spans="1:7" x14ac:dyDescent="0.15">
      <c r="A29" s="2">
        <v>42778</v>
      </c>
      <c r="B29" s="1">
        <f t="shared" si="1"/>
        <v>7</v>
      </c>
      <c r="C29" s="1" t="str">
        <f t="shared" si="2"/>
        <v>星期日</v>
      </c>
    </row>
    <row r="30" spans="1:7" x14ac:dyDescent="0.15">
      <c r="A30" s="2">
        <v>42779</v>
      </c>
      <c r="B30" s="1">
        <f t="shared" si="1"/>
        <v>7</v>
      </c>
      <c r="C30" s="1" t="str">
        <f t="shared" si="2"/>
        <v>星期一</v>
      </c>
    </row>
    <row r="31" spans="1:7" x14ac:dyDescent="0.15">
      <c r="A31" s="2">
        <v>42780</v>
      </c>
      <c r="B31" s="1">
        <f t="shared" si="1"/>
        <v>7</v>
      </c>
      <c r="C31" s="1" t="str">
        <f t="shared" si="2"/>
        <v>星期二</v>
      </c>
      <c r="D31" s="41"/>
    </row>
    <row r="32" spans="1:7" x14ac:dyDescent="0.15">
      <c r="A32" s="2">
        <v>42781</v>
      </c>
      <c r="B32" s="1">
        <f t="shared" si="1"/>
        <v>7</v>
      </c>
      <c r="C32" s="1" t="str">
        <f t="shared" si="2"/>
        <v>星期三</v>
      </c>
    </row>
    <row r="33" spans="1:6" x14ac:dyDescent="0.15">
      <c r="A33" s="2">
        <v>42782</v>
      </c>
      <c r="B33" s="1">
        <f t="shared" si="1"/>
        <v>7</v>
      </c>
      <c r="C33" s="1" t="str">
        <f t="shared" si="2"/>
        <v>星期四</v>
      </c>
      <c r="D33" s="36"/>
    </row>
    <row r="34" spans="1:6" x14ac:dyDescent="0.15">
      <c r="A34" s="2">
        <v>42783</v>
      </c>
      <c r="B34" s="1">
        <f t="shared" si="1"/>
        <v>7</v>
      </c>
      <c r="C34" s="1" t="str">
        <f t="shared" si="2"/>
        <v>星期五</v>
      </c>
    </row>
    <row r="35" spans="1:6" x14ac:dyDescent="0.15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x14ac:dyDescent="0.15">
      <c r="A36" s="2">
        <v>42785</v>
      </c>
      <c r="B36" s="1">
        <f t="shared" si="1"/>
        <v>8</v>
      </c>
      <c r="C36" s="1" t="str">
        <f t="shared" si="2"/>
        <v>星期日</v>
      </c>
      <c r="D36" s="36"/>
      <c r="E36" s="37"/>
      <c r="F36" s="31"/>
    </row>
    <row r="37" spans="1:6" x14ac:dyDescent="0.15">
      <c r="A37" s="2">
        <v>42786</v>
      </c>
      <c r="B37" s="1">
        <f t="shared" si="1"/>
        <v>8</v>
      </c>
      <c r="C37" s="1" t="str">
        <f t="shared" si="2"/>
        <v>星期一</v>
      </c>
      <c r="D37" s="36"/>
    </row>
    <row r="38" spans="1:6" x14ac:dyDescent="0.15">
      <c r="A38" s="2">
        <v>42787</v>
      </c>
      <c r="B38" s="1">
        <f t="shared" si="1"/>
        <v>8</v>
      </c>
      <c r="C38" s="1" t="str">
        <f t="shared" si="2"/>
        <v>星期二</v>
      </c>
    </row>
    <row r="39" spans="1:6" x14ac:dyDescent="0.15">
      <c r="A39" s="2">
        <v>42788</v>
      </c>
      <c r="B39" s="1">
        <f t="shared" si="1"/>
        <v>8</v>
      </c>
      <c r="C39" s="1" t="str">
        <f t="shared" si="2"/>
        <v>星期三</v>
      </c>
    </row>
    <row r="40" spans="1:6" x14ac:dyDescent="0.15">
      <c r="A40" s="2">
        <v>42789</v>
      </c>
      <c r="D40" s="36" t="s">
        <v>227</v>
      </c>
    </row>
  </sheetData>
  <mergeCells count="3">
    <mergeCell ref="A1:C1"/>
    <mergeCell ref="A2:C2"/>
    <mergeCell ref="A3:C3"/>
  </mergeCells>
  <phoneticPr fontId="6" type="noConversion"/>
  <conditionalFormatting sqref="F5:G42">
    <cfRule type="expression" dxfId="4" priority="3" stopIfTrue="1">
      <formula>$A5&lt;$D$2</formula>
    </cfRule>
  </conditionalFormatting>
  <conditionalFormatting sqref="A5:C42">
    <cfRule type="expression" dxfId="3" priority="4" stopIfTrue="1">
      <formula>($A5&lt;$D$2)</formula>
    </cfRule>
    <cfRule type="expression" dxfId="2" priority="5" stopIfTrue="1">
      <formula>($A5=$D$2)</formula>
    </cfRule>
  </conditionalFormatting>
  <conditionalFormatting sqref="D5:E42">
    <cfRule type="expression" dxfId="1" priority="1">
      <formula>($A5&lt;$D$2)</formula>
    </cfRule>
    <cfRule type="expression" dxfId="0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pane ySplit="1" topLeftCell="A8" activePane="bottomLeft" state="frozen"/>
      <selection pane="bottomLeft" activeCell="J25" sqref="J25"/>
    </sheetView>
  </sheetViews>
  <sheetFormatPr defaultRowHeight="13.5" x14ac:dyDescent="0.1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 x14ac:dyDescent="0.15">
      <c r="A1" s="61" t="s">
        <v>180</v>
      </c>
      <c r="B1" s="57" t="s">
        <v>136</v>
      </c>
      <c r="C1" s="57" t="s">
        <v>137</v>
      </c>
      <c r="D1" s="61" t="s">
        <v>181</v>
      </c>
      <c r="E1" s="61" t="s">
        <v>186</v>
      </c>
      <c r="F1" s="62" t="s">
        <v>187</v>
      </c>
    </row>
    <row r="2" spans="1:6" ht="14.25" x14ac:dyDescent="0.15">
      <c r="A2">
        <v>3</v>
      </c>
      <c r="B2" s="58" t="s">
        <v>138</v>
      </c>
      <c r="C2" s="58">
        <v>20</v>
      </c>
      <c r="D2">
        <v>0</v>
      </c>
      <c r="E2">
        <f>C2*(1-D2)</f>
        <v>20</v>
      </c>
      <c r="F2" s="61" t="s">
        <v>189</v>
      </c>
    </row>
    <row r="3" spans="1:6" ht="14.25" x14ac:dyDescent="0.15">
      <c r="A3">
        <v>4</v>
      </c>
      <c r="B3" s="58" t="s">
        <v>139</v>
      </c>
      <c r="C3" s="58">
        <v>25</v>
      </c>
      <c r="D3">
        <v>0</v>
      </c>
      <c r="E3">
        <f t="shared" ref="E3:E48" si="0">C3*(1-D3)</f>
        <v>25</v>
      </c>
      <c r="F3" s="61" t="s">
        <v>189</v>
      </c>
    </row>
    <row r="4" spans="1:6" ht="14.25" x14ac:dyDescent="0.15">
      <c r="A4">
        <v>5</v>
      </c>
      <c r="B4" s="58" t="s">
        <v>140</v>
      </c>
      <c r="C4" s="58">
        <v>25</v>
      </c>
      <c r="D4">
        <v>0</v>
      </c>
      <c r="E4">
        <f t="shared" si="0"/>
        <v>25</v>
      </c>
      <c r="F4" s="61" t="s">
        <v>189</v>
      </c>
    </row>
    <row r="5" spans="1:6" ht="14.25" x14ac:dyDescent="0.15">
      <c r="A5">
        <v>6</v>
      </c>
      <c r="B5" s="58" t="s">
        <v>141</v>
      </c>
      <c r="C5" s="58">
        <v>25</v>
      </c>
      <c r="D5">
        <v>0</v>
      </c>
      <c r="E5">
        <f t="shared" si="0"/>
        <v>25</v>
      </c>
      <c r="F5" s="61" t="s">
        <v>189</v>
      </c>
    </row>
    <row r="6" spans="1:6" ht="14.25" x14ac:dyDescent="0.15">
      <c r="A6">
        <v>8</v>
      </c>
      <c r="B6" s="58" t="s">
        <v>142</v>
      </c>
      <c r="C6" s="58">
        <v>10</v>
      </c>
      <c r="D6">
        <v>0</v>
      </c>
      <c r="E6">
        <f t="shared" si="0"/>
        <v>10</v>
      </c>
    </row>
    <row r="7" spans="1:6" ht="14.25" x14ac:dyDescent="0.15">
      <c r="A7">
        <v>10</v>
      </c>
      <c r="B7" s="58" t="s">
        <v>143</v>
      </c>
      <c r="C7" s="58">
        <v>30</v>
      </c>
      <c r="D7">
        <v>0.1</v>
      </c>
      <c r="E7">
        <f t="shared" si="0"/>
        <v>27</v>
      </c>
    </row>
    <row r="8" spans="1:6" ht="14.25" x14ac:dyDescent="0.15">
      <c r="A8">
        <v>12</v>
      </c>
      <c r="B8" s="58" t="s">
        <v>144</v>
      </c>
      <c r="C8" s="58">
        <v>10</v>
      </c>
      <c r="D8">
        <v>0</v>
      </c>
      <c r="E8">
        <f t="shared" si="0"/>
        <v>10</v>
      </c>
      <c r="F8" s="61" t="s">
        <v>188</v>
      </c>
    </row>
    <row r="9" spans="1:6" ht="14.25" x14ac:dyDescent="0.15">
      <c r="A9">
        <v>13</v>
      </c>
      <c r="B9" s="58" t="s">
        <v>145</v>
      </c>
      <c r="C9" s="58">
        <v>10</v>
      </c>
      <c r="D9">
        <v>0</v>
      </c>
      <c r="E9">
        <f t="shared" si="0"/>
        <v>10</v>
      </c>
    </row>
    <row r="10" spans="1:6" ht="14.25" x14ac:dyDescent="0.15">
      <c r="A10">
        <v>16</v>
      </c>
      <c r="B10" s="58" t="s">
        <v>183</v>
      </c>
      <c r="C10" s="58">
        <v>15</v>
      </c>
      <c r="D10">
        <v>0</v>
      </c>
      <c r="E10">
        <f t="shared" si="0"/>
        <v>15</v>
      </c>
    </row>
    <row r="11" spans="1:6" ht="14.25" x14ac:dyDescent="0.15">
      <c r="A11">
        <v>17</v>
      </c>
      <c r="B11" s="58" t="s">
        <v>184</v>
      </c>
      <c r="C11" s="58">
        <v>15</v>
      </c>
      <c r="D11">
        <v>0</v>
      </c>
      <c r="E11">
        <f t="shared" si="0"/>
        <v>15</v>
      </c>
    </row>
    <row r="12" spans="1:6" ht="14.25" x14ac:dyDescent="0.15">
      <c r="A12">
        <v>18</v>
      </c>
      <c r="B12" s="58" t="s">
        <v>185</v>
      </c>
      <c r="C12" s="58">
        <v>15</v>
      </c>
      <c r="D12">
        <v>0</v>
      </c>
      <c r="E12">
        <f t="shared" si="0"/>
        <v>15</v>
      </c>
    </row>
    <row r="13" spans="1:6" ht="14.25" x14ac:dyDescent="0.15">
      <c r="A13">
        <v>20</v>
      </c>
      <c r="B13" s="58" t="s">
        <v>146</v>
      </c>
      <c r="C13" s="58">
        <v>3</v>
      </c>
      <c r="D13">
        <v>0</v>
      </c>
      <c r="E13">
        <f t="shared" si="0"/>
        <v>3</v>
      </c>
    </row>
    <row r="14" spans="1:6" ht="14.25" x14ac:dyDescent="0.15">
      <c r="A14">
        <v>21</v>
      </c>
      <c r="B14" s="58" t="s">
        <v>147</v>
      </c>
      <c r="C14" s="58">
        <v>3</v>
      </c>
      <c r="D14">
        <v>0</v>
      </c>
      <c r="E14">
        <f t="shared" si="0"/>
        <v>3</v>
      </c>
    </row>
    <row r="15" spans="1:6" ht="14.25" x14ac:dyDescent="0.15">
      <c r="A15">
        <v>22</v>
      </c>
      <c r="B15" s="58" t="s">
        <v>148</v>
      </c>
      <c r="C15" s="58">
        <v>7</v>
      </c>
      <c r="D15">
        <v>0</v>
      </c>
      <c r="E15">
        <f t="shared" si="0"/>
        <v>7</v>
      </c>
    </row>
    <row r="16" spans="1:6" ht="14.25" x14ac:dyDescent="0.15">
      <c r="A16">
        <v>23</v>
      </c>
      <c r="B16" s="58" t="s">
        <v>149</v>
      </c>
      <c r="C16" s="58">
        <v>10</v>
      </c>
      <c r="D16">
        <v>0</v>
      </c>
      <c r="E16">
        <f t="shared" si="0"/>
        <v>10</v>
      </c>
    </row>
    <row r="17" spans="1:5" ht="14.25" x14ac:dyDescent="0.15">
      <c r="A17">
        <v>24</v>
      </c>
      <c r="B17" s="58" t="s">
        <v>150</v>
      </c>
      <c r="C17" s="58">
        <v>10</v>
      </c>
      <c r="D17">
        <v>0</v>
      </c>
      <c r="E17">
        <f t="shared" si="0"/>
        <v>10</v>
      </c>
    </row>
    <row r="18" spans="1:5" ht="14.25" x14ac:dyDescent="0.15">
      <c r="A18">
        <v>25</v>
      </c>
      <c r="B18" s="58" t="s">
        <v>151</v>
      </c>
      <c r="C18" s="58">
        <v>10</v>
      </c>
      <c r="D18">
        <v>0.3</v>
      </c>
      <c r="E18">
        <f t="shared" si="0"/>
        <v>7</v>
      </c>
    </row>
    <row r="19" spans="1:5" s="65" customFormat="1" ht="14.25" x14ac:dyDescent="0.15">
      <c r="A19" s="65">
        <v>27</v>
      </c>
      <c r="B19" s="66" t="s">
        <v>226</v>
      </c>
      <c r="C19" s="66">
        <f>16*7</f>
        <v>112</v>
      </c>
      <c r="D19" s="65">
        <f>4/16</f>
        <v>0.25</v>
      </c>
      <c r="E19" s="65">
        <f t="shared" si="0"/>
        <v>84</v>
      </c>
    </row>
    <row r="20" spans="1:5" ht="14.25" x14ac:dyDescent="0.15">
      <c r="A20">
        <v>28</v>
      </c>
      <c r="B20" s="58" t="s">
        <v>152</v>
      </c>
      <c r="C20" s="58">
        <v>15</v>
      </c>
      <c r="D20">
        <v>0</v>
      </c>
      <c r="E20">
        <f t="shared" si="0"/>
        <v>15</v>
      </c>
    </row>
    <row r="21" spans="1:5" ht="14.25" x14ac:dyDescent="0.15">
      <c r="A21">
        <v>29</v>
      </c>
      <c r="B21" s="58" t="s">
        <v>153</v>
      </c>
      <c r="C21" s="58">
        <v>10</v>
      </c>
      <c r="D21">
        <v>0</v>
      </c>
      <c r="E21">
        <f t="shared" si="0"/>
        <v>10</v>
      </c>
    </row>
    <row r="22" spans="1:5" ht="14.25" x14ac:dyDescent="0.15">
      <c r="A22">
        <v>30</v>
      </c>
      <c r="B22" s="58" t="s">
        <v>154</v>
      </c>
      <c r="C22" s="58">
        <v>10</v>
      </c>
      <c r="D22">
        <v>0</v>
      </c>
      <c r="E22">
        <f t="shared" si="0"/>
        <v>10</v>
      </c>
    </row>
    <row r="23" spans="1:5" ht="14.25" x14ac:dyDescent="0.15">
      <c r="A23">
        <v>31</v>
      </c>
      <c r="B23" s="58" t="s">
        <v>155</v>
      </c>
      <c r="C23" s="58">
        <v>15</v>
      </c>
      <c r="D23">
        <v>0</v>
      </c>
      <c r="E23">
        <f t="shared" si="0"/>
        <v>15</v>
      </c>
    </row>
    <row r="24" spans="1:5" ht="14.25" x14ac:dyDescent="0.15">
      <c r="A24">
        <v>32</v>
      </c>
      <c r="B24" s="58" t="s">
        <v>156</v>
      </c>
      <c r="C24" s="58">
        <v>15</v>
      </c>
      <c r="D24">
        <v>0</v>
      </c>
      <c r="E24">
        <f t="shared" si="0"/>
        <v>15</v>
      </c>
    </row>
    <row r="25" spans="1:5" ht="14.25" x14ac:dyDescent="0.15">
      <c r="A25">
        <v>34</v>
      </c>
      <c r="B25" s="58" t="s">
        <v>157</v>
      </c>
      <c r="C25" s="58">
        <v>10</v>
      </c>
      <c r="D25" s="61">
        <f>50/255</f>
        <v>0.19607843137254902</v>
      </c>
      <c r="E25">
        <f t="shared" si="0"/>
        <v>8.0392156862745097</v>
      </c>
    </row>
    <row r="26" spans="1:5" ht="14.25" x14ac:dyDescent="0.15">
      <c r="A26">
        <v>35</v>
      </c>
      <c r="B26" s="58" t="s">
        <v>158</v>
      </c>
      <c r="C26" s="58">
        <v>15</v>
      </c>
      <c r="D26">
        <v>0</v>
      </c>
      <c r="E26">
        <f t="shared" si="0"/>
        <v>15</v>
      </c>
    </row>
    <row r="27" spans="1:5" ht="14.25" x14ac:dyDescent="0.15">
      <c r="A27">
        <v>37</v>
      </c>
      <c r="B27" s="58" t="s">
        <v>159</v>
      </c>
      <c r="C27" s="58">
        <v>215</v>
      </c>
      <c r="D27">
        <v>0</v>
      </c>
      <c r="E27">
        <f t="shared" si="0"/>
        <v>215</v>
      </c>
    </row>
    <row r="28" spans="1:5" ht="14.25" x14ac:dyDescent="0.15">
      <c r="A28">
        <v>38</v>
      </c>
      <c r="B28" s="58" t="s">
        <v>160</v>
      </c>
      <c r="C28" s="58">
        <v>300</v>
      </c>
      <c r="D28">
        <v>0</v>
      </c>
      <c r="E28">
        <f t="shared" si="0"/>
        <v>300</v>
      </c>
    </row>
    <row r="29" spans="1:5" ht="14.25" x14ac:dyDescent="0.15">
      <c r="A29">
        <v>39</v>
      </c>
      <c r="B29" s="58" t="s">
        <v>161</v>
      </c>
      <c r="C29" s="58">
        <v>200</v>
      </c>
      <c r="D29">
        <v>0</v>
      </c>
      <c r="E29">
        <f t="shared" si="0"/>
        <v>200</v>
      </c>
    </row>
    <row r="30" spans="1:5" ht="14.25" x14ac:dyDescent="0.15">
      <c r="A30">
        <v>42</v>
      </c>
      <c r="B30" s="58" t="s">
        <v>162</v>
      </c>
      <c r="C30" s="58">
        <v>20</v>
      </c>
      <c r="D30">
        <v>0</v>
      </c>
      <c r="E30">
        <f t="shared" si="0"/>
        <v>20</v>
      </c>
    </row>
    <row r="31" spans="1:5" ht="14.25" x14ac:dyDescent="0.15">
      <c r="A31">
        <v>43</v>
      </c>
      <c r="B31" s="58" t="s">
        <v>163</v>
      </c>
      <c r="C31" s="58">
        <v>20</v>
      </c>
      <c r="D31">
        <v>0.1</v>
      </c>
      <c r="E31">
        <f t="shared" si="0"/>
        <v>18</v>
      </c>
    </row>
    <row r="32" spans="1:5" ht="14.25" x14ac:dyDescent="0.15">
      <c r="A32">
        <v>44</v>
      </c>
      <c r="B32" s="58" t="s">
        <v>164</v>
      </c>
      <c r="C32" s="58">
        <v>10</v>
      </c>
      <c r="D32">
        <v>0</v>
      </c>
      <c r="E32">
        <f t="shared" si="0"/>
        <v>10</v>
      </c>
    </row>
    <row r="33" spans="1:5" ht="14.25" x14ac:dyDescent="0.15">
      <c r="A33">
        <v>46</v>
      </c>
      <c r="B33" s="59" t="s">
        <v>165</v>
      </c>
      <c r="C33" s="58">
        <v>30</v>
      </c>
      <c r="D33">
        <v>0</v>
      </c>
      <c r="E33">
        <f t="shared" si="0"/>
        <v>30</v>
      </c>
    </row>
    <row r="34" spans="1:5" ht="14.25" x14ac:dyDescent="0.15">
      <c r="A34">
        <v>47</v>
      </c>
      <c r="B34" s="58" t="s">
        <v>166</v>
      </c>
      <c r="C34" s="58">
        <v>30</v>
      </c>
      <c r="D34">
        <v>0</v>
      </c>
      <c r="E34">
        <f t="shared" si="0"/>
        <v>30</v>
      </c>
    </row>
    <row r="35" spans="1:5" ht="14.25" x14ac:dyDescent="0.15">
      <c r="A35">
        <v>48</v>
      </c>
      <c r="B35" s="58" t="s">
        <v>167</v>
      </c>
      <c r="C35" s="58">
        <v>26</v>
      </c>
      <c r="D35">
        <v>0</v>
      </c>
      <c r="E35">
        <f t="shared" si="0"/>
        <v>26</v>
      </c>
    </row>
    <row r="36" spans="1:5" ht="14.25" x14ac:dyDescent="0.15">
      <c r="A36">
        <v>49</v>
      </c>
      <c r="B36" s="58" t="s">
        <v>168</v>
      </c>
      <c r="C36" s="58">
        <v>30</v>
      </c>
      <c r="D36">
        <v>0</v>
      </c>
      <c r="E36">
        <f t="shared" si="0"/>
        <v>30</v>
      </c>
    </row>
    <row r="37" spans="1:5" ht="14.25" x14ac:dyDescent="0.15">
      <c r="A37">
        <v>50</v>
      </c>
      <c r="B37" s="59" t="s">
        <v>169</v>
      </c>
      <c r="C37" s="58">
        <v>30</v>
      </c>
      <c r="D37">
        <v>0</v>
      </c>
      <c r="E37">
        <f t="shared" si="0"/>
        <v>30</v>
      </c>
    </row>
    <row r="38" spans="1:5" ht="14.25" x14ac:dyDescent="0.15">
      <c r="A38">
        <v>52</v>
      </c>
      <c r="B38" s="58" t="s">
        <v>170</v>
      </c>
      <c r="C38" s="58">
        <v>30</v>
      </c>
      <c r="D38">
        <v>0</v>
      </c>
      <c r="E38">
        <f t="shared" si="0"/>
        <v>30</v>
      </c>
    </row>
    <row r="39" spans="1:5" ht="14.25" x14ac:dyDescent="0.15">
      <c r="A39">
        <v>53</v>
      </c>
      <c r="B39" s="58" t="s">
        <v>171</v>
      </c>
      <c r="C39" s="58">
        <v>30</v>
      </c>
      <c r="D39">
        <v>0</v>
      </c>
      <c r="E39">
        <f t="shared" si="0"/>
        <v>30</v>
      </c>
    </row>
    <row r="40" spans="1:5" ht="14.25" x14ac:dyDescent="0.15">
      <c r="A40">
        <v>55</v>
      </c>
      <c r="B40" s="58" t="s">
        <v>172</v>
      </c>
      <c r="C40" s="58">
        <v>30</v>
      </c>
      <c r="D40">
        <v>0</v>
      </c>
      <c r="E40">
        <f t="shared" si="0"/>
        <v>30</v>
      </c>
    </row>
    <row r="41" spans="1:5" ht="14.25" x14ac:dyDescent="0.15">
      <c r="A41">
        <v>56</v>
      </c>
      <c r="B41" s="58" t="s">
        <v>173</v>
      </c>
      <c r="C41" s="58">
        <v>30</v>
      </c>
      <c r="D41">
        <v>0</v>
      </c>
      <c r="E41">
        <f t="shared" si="0"/>
        <v>30</v>
      </c>
    </row>
    <row r="42" spans="1:5" ht="14.25" x14ac:dyDescent="0.15">
      <c r="A42">
        <v>58</v>
      </c>
      <c r="B42" s="59" t="s">
        <v>174</v>
      </c>
      <c r="C42" s="58">
        <v>30</v>
      </c>
      <c r="D42">
        <v>0</v>
      </c>
      <c r="E42">
        <f t="shared" si="0"/>
        <v>30</v>
      </c>
    </row>
    <row r="43" spans="1:5" ht="14.25" x14ac:dyDescent="0.15">
      <c r="A43">
        <v>59</v>
      </c>
      <c r="B43" s="59" t="s">
        <v>175</v>
      </c>
      <c r="C43" s="58">
        <v>30</v>
      </c>
      <c r="D43">
        <v>0</v>
      </c>
      <c r="E43">
        <f t="shared" si="0"/>
        <v>30</v>
      </c>
    </row>
    <row r="44" spans="1:5" ht="14.25" x14ac:dyDescent="0.15">
      <c r="A44">
        <v>61</v>
      </c>
      <c r="B44" s="58" t="s">
        <v>176</v>
      </c>
      <c r="C44" s="58">
        <v>10</v>
      </c>
      <c r="D44">
        <v>0</v>
      </c>
      <c r="E44">
        <f t="shared" si="0"/>
        <v>10</v>
      </c>
    </row>
    <row r="45" spans="1:5" ht="14.25" x14ac:dyDescent="0.15">
      <c r="A45">
        <v>62</v>
      </c>
      <c r="B45" s="58" t="s">
        <v>177</v>
      </c>
      <c r="C45" s="58">
        <v>20</v>
      </c>
      <c r="D45">
        <v>0</v>
      </c>
      <c r="E45">
        <f t="shared" si="0"/>
        <v>20</v>
      </c>
    </row>
    <row r="46" spans="1:5" ht="14.25" x14ac:dyDescent="0.15">
      <c r="A46">
        <v>63</v>
      </c>
      <c r="B46" s="58" t="s">
        <v>178</v>
      </c>
      <c r="C46" s="60"/>
      <c r="D46">
        <v>0</v>
      </c>
      <c r="E46">
        <f t="shared" si="0"/>
        <v>0</v>
      </c>
    </row>
    <row r="47" spans="1:5" ht="14.25" x14ac:dyDescent="0.15">
      <c r="A47">
        <v>64</v>
      </c>
      <c r="B47" s="58" t="s">
        <v>179</v>
      </c>
      <c r="C47" s="60"/>
      <c r="D47">
        <v>0</v>
      </c>
      <c r="E47">
        <f t="shared" si="0"/>
        <v>0</v>
      </c>
    </row>
    <row r="48" spans="1:5" ht="14.25" x14ac:dyDescent="0.15">
      <c r="A48">
        <v>65</v>
      </c>
      <c r="B48" s="63" t="s">
        <v>219</v>
      </c>
      <c r="C48" s="63">
        <v>60</v>
      </c>
      <c r="D48">
        <v>0.6</v>
      </c>
      <c r="E48">
        <f t="shared" si="0"/>
        <v>24</v>
      </c>
    </row>
    <row r="49" spans="1:1" x14ac:dyDescent="0.15">
      <c r="A49">
        <v>66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3" workbookViewId="0">
      <selection activeCell="E9" sqref="E9"/>
    </sheetView>
  </sheetViews>
  <sheetFormatPr defaultColWidth="9" defaultRowHeight="13.5" x14ac:dyDescent="0.15"/>
  <cols>
    <col min="1" max="1" width="14.5" style="2" customWidth="1"/>
    <col min="2" max="2" width="5.125" style="1" customWidth="1"/>
    <col min="3" max="3" width="7.375" style="1" customWidth="1"/>
    <col min="4" max="4" width="16.25" style="3" customWidth="1"/>
    <col min="5" max="8" width="24.625" style="4" customWidth="1"/>
    <col min="9" max="9" width="18.5" style="5" customWidth="1"/>
    <col min="10" max="10" width="18.5" style="4" customWidth="1"/>
    <col min="11" max="11" width="8.875" style="4" customWidth="1"/>
    <col min="12" max="12" width="9" style="4"/>
    <col min="13" max="13" width="9" style="1"/>
    <col min="14" max="14" width="17.125" style="1"/>
    <col min="15" max="16384" width="9" style="1"/>
  </cols>
  <sheetData>
    <row r="1" spans="1:15" ht="31.5" x14ac:dyDescent="0.15">
      <c r="A1" s="68" t="s">
        <v>63</v>
      </c>
      <c r="B1" s="69"/>
      <c r="C1" s="70"/>
      <c r="D1" s="6"/>
      <c r="I1" s="14"/>
    </row>
    <row r="2" spans="1:15" x14ac:dyDescent="0.15">
      <c r="A2" s="71" t="s">
        <v>1</v>
      </c>
      <c r="B2" s="72"/>
      <c r="C2" s="73"/>
      <c r="D2" s="7">
        <f ca="1">ROUNDDOWN(NOW(),0)</f>
        <v>42754</v>
      </c>
      <c r="I2" s="14"/>
    </row>
    <row r="3" spans="1:15" x14ac:dyDescent="0.15">
      <c r="A3" s="71" t="s">
        <v>2</v>
      </c>
      <c r="B3" s="72"/>
      <c r="C3" s="73"/>
      <c r="D3" s="8">
        <f ca="1">NOW()-ROUNDDOWN(NOW(),0)</f>
        <v>0.38435000000026776</v>
      </c>
      <c r="I3" s="14"/>
    </row>
    <row r="4" spans="1:15" x14ac:dyDescent="0.15">
      <c r="D4" s="6"/>
      <c r="I4" s="14"/>
    </row>
    <row r="5" spans="1:15" x14ac:dyDescent="0.15">
      <c r="A5" s="2" t="s">
        <v>1</v>
      </c>
      <c r="B5" s="1" t="s">
        <v>3</v>
      </c>
      <c r="C5" s="1" t="s">
        <v>4</v>
      </c>
      <c r="D5" s="3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5" t="s">
        <v>10</v>
      </c>
      <c r="J5" s="4" t="s">
        <v>11</v>
      </c>
    </row>
    <row r="6" spans="1:15" ht="108" x14ac:dyDescent="0.15">
      <c r="D6" s="30" t="s">
        <v>64</v>
      </c>
      <c r="I6" s="5" t="s">
        <v>13</v>
      </c>
      <c r="N6" s="15">
        <f ca="1">NOW()</f>
        <v>42754.38435</v>
      </c>
    </row>
    <row r="7" spans="1:15" x14ac:dyDescent="0.15">
      <c r="I7" s="5" t="s">
        <v>16</v>
      </c>
      <c r="N7" s="15">
        <f ca="1">ROUNDDOWN(N6,0)</f>
        <v>42754</v>
      </c>
      <c r="O7" s="1">
        <f>ROUNDDOWN(O6,0)</f>
        <v>0</v>
      </c>
    </row>
    <row r="10" spans="1:15" x14ac:dyDescent="0.15">
      <c r="A10" s="2">
        <v>42522</v>
      </c>
      <c r="B10" s="1">
        <f t="shared" ref="B10:B33" si="0">WEEKNUM(A10)</f>
        <v>23</v>
      </c>
      <c r="C10" s="1" t="str">
        <f t="shared" ref="C10:C33" si="1">TEXT(WEEKDAY(A10),"aaaa")</f>
        <v>星期三</v>
      </c>
      <c r="E10" s="4" t="s">
        <v>61</v>
      </c>
      <c r="F10" s="4" t="s">
        <v>61</v>
      </c>
      <c r="G10" s="4" t="s">
        <v>61</v>
      </c>
      <c r="H10" s="4" t="s">
        <v>61</v>
      </c>
      <c r="J10" s="4" t="s">
        <v>62</v>
      </c>
    </row>
    <row r="11" spans="1:15" x14ac:dyDescent="0.15">
      <c r="A11" s="2">
        <v>42523</v>
      </c>
      <c r="B11" s="1">
        <f t="shared" si="0"/>
        <v>23</v>
      </c>
      <c r="C11" s="1" t="str">
        <f t="shared" si="1"/>
        <v>星期四</v>
      </c>
      <c r="E11" s="4" t="s">
        <v>61</v>
      </c>
      <c r="F11" s="4" t="s">
        <v>61</v>
      </c>
      <c r="G11" s="4" t="s">
        <v>61</v>
      </c>
      <c r="H11" s="4" t="s">
        <v>65</v>
      </c>
      <c r="J11" s="4">
        <v>0</v>
      </c>
    </row>
    <row r="12" spans="1:15" x14ac:dyDescent="0.15">
      <c r="A12" s="2">
        <v>42524</v>
      </c>
      <c r="B12" s="1">
        <f t="shared" si="0"/>
        <v>23</v>
      </c>
      <c r="C12" s="1" t="str">
        <f t="shared" si="1"/>
        <v>星期五</v>
      </c>
    </row>
    <row r="13" spans="1:15" x14ac:dyDescent="0.15">
      <c r="A13" s="2">
        <v>42525</v>
      </c>
      <c r="B13" s="1">
        <f t="shared" si="0"/>
        <v>23</v>
      </c>
      <c r="C13" s="1" t="str">
        <f t="shared" si="1"/>
        <v>星期六</v>
      </c>
      <c r="E13" s="9"/>
    </row>
    <row r="14" spans="1:15" x14ac:dyDescent="0.15">
      <c r="A14" s="2">
        <v>42526</v>
      </c>
      <c r="B14" s="1">
        <f t="shared" si="0"/>
        <v>24</v>
      </c>
      <c r="C14" s="1" t="str">
        <f t="shared" si="1"/>
        <v>星期日</v>
      </c>
    </row>
    <row r="15" spans="1:15" x14ac:dyDescent="0.15">
      <c r="A15" s="2">
        <v>42527</v>
      </c>
      <c r="B15" s="1">
        <f t="shared" si="0"/>
        <v>24</v>
      </c>
      <c r="C15" s="1" t="str">
        <f t="shared" si="1"/>
        <v>星期一</v>
      </c>
    </row>
    <row r="16" spans="1:15" x14ac:dyDescent="0.15">
      <c r="A16" s="2">
        <v>42528</v>
      </c>
      <c r="B16" s="1">
        <f t="shared" si="0"/>
        <v>24</v>
      </c>
      <c r="C16" s="1" t="str">
        <f t="shared" si="1"/>
        <v>星期二</v>
      </c>
      <c r="E16" s="10"/>
      <c r="F16" s="10"/>
      <c r="G16" s="10"/>
      <c r="H16" s="10"/>
    </row>
    <row r="17" spans="1:8" x14ac:dyDescent="0.15">
      <c r="A17" s="2">
        <v>42529</v>
      </c>
      <c r="B17" s="1">
        <f t="shared" si="0"/>
        <v>24</v>
      </c>
      <c r="C17" s="1" t="str">
        <f t="shared" si="1"/>
        <v>星期三</v>
      </c>
      <c r="E17" s="10"/>
      <c r="F17" s="10"/>
      <c r="G17" s="10"/>
      <c r="H17" s="10"/>
    </row>
    <row r="18" spans="1:8" x14ac:dyDescent="0.15">
      <c r="A18" s="2">
        <v>42530</v>
      </c>
      <c r="B18" s="1">
        <f t="shared" si="0"/>
        <v>24</v>
      </c>
      <c r="C18" s="1" t="str">
        <f t="shared" si="1"/>
        <v>星期四</v>
      </c>
    </row>
    <row r="19" spans="1:8" x14ac:dyDescent="0.15">
      <c r="A19" s="2">
        <v>42531</v>
      </c>
      <c r="B19" s="1">
        <f t="shared" si="0"/>
        <v>24</v>
      </c>
      <c r="C19" s="1" t="str">
        <f t="shared" si="1"/>
        <v>星期五</v>
      </c>
      <c r="D19" s="11"/>
    </row>
    <row r="20" spans="1:8" x14ac:dyDescent="0.15">
      <c r="A20" s="2">
        <v>42532</v>
      </c>
      <c r="B20" s="1">
        <f t="shared" si="0"/>
        <v>24</v>
      </c>
      <c r="C20" s="1" t="str">
        <f t="shared" si="1"/>
        <v>星期六</v>
      </c>
      <c r="D20" s="11"/>
    </row>
    <row r="21" spans="1:8" x14ac:dyDescent="0.15">
      <c r="A21" s="2">
        <v>42533</v>
      </c>
      <c r="B21" s="1">
        <f t="shared" si="0"/>
        <v>25</v>
      </c>
      <c r="C21" s="1" t="str">
        <f t="shared" si="1"/>
        <v>星期日</v>
      </c>
      <c r="D21" s="11"/>
    </row>
    <row r="22" spans="1:8" x14ac:dyDescent="0.15">
      <c r="A22" s="2">
        <v>42534</v>
      </c>
      <c r="B22" s="1">
        <f t="shared" si="0"/>
        <v>25</v>
      </c>
      <c r="C22" s="1" t="str">
        <f t="shared" si="1"/>
        <v>星期一</v>
      </c>
      <c r="D22" s="11"/>
      <c r="E22" s="1"/>
    </row>
    <row r="23" spans="1:8" x14ac:dyDescent="0.15">
      <c r="A23" s="2">
        <v>42535</v>
      </c>
      <c r="B23" s="1">
        <f t="shared" si="0"/>
        <v>25</v>
      </c>
      <c r="C23" s="12" t="str">
        <f t="shared" si="1"/>
        <v>星期二</v>
      </c>
      <c r="D23" s="74"/>
    </row>
    <row r="24" spans="1:8" x14ac:dyDescent="0.15">
      <c r="A24" s="2">
        <v>42536</v>
      </c>
      <c r="B24" s="1">
        <f t="shared" si="0"/>
        <v>25</v>
      </c>
      <c r="C24" s="1" t="str">
        <f t="shared" si="1"/>
        <v>星期三</v>
      </c>
      <c r="D24" s="75"/>
    </row>
    <row r="25" spans="1:8" x14ac:dyDescent="0.15">
      <c r="A25" s="2">
        <v>42537</v>
      </c>
      <c r="B25" s="1">
        <f t="shared" si="0"/>
        <v>25</v>
      </c>
      <c r="C25" s="1" t="str">
        <f t="shared" si="1"/>
        <v>星期四</v>
      </c>
    </row>
    <row r="26" spans="1:8" x14ac:dyDescent="0.15">
      <c r="A26" s="2">
        <v>42538</v>
      </c>
      <c r="B26" s="1">
        <f t="shared" si="0"/>
        <v>25</v>
      </c>
      <c r="C26" s="1" t="str">
        <f t="shared" si="1"/>
        <v>星期五</v>
      </c>
    </row>
    <row r="27" spans="1:8" x14ac:dyDescent="0.15">
      <c r="A27" s="2">
        <v>42539</v>
      </c>
      <c r="B27" s="1">
        <f t="shared" si="0"/>
        <v>25</v>
      </c>
      <c r="C27" s="1" t="str">
        <f t="shared" si="1"/>
        <v>星期六</v>
      </c>
    </row>
    <row r="28" spans="1:8" x14ac:dyDescent="0.15">
      <c r="A28" s="2">
        <v>42540</v>
      </c>
      <c r="B28" s="1">
        <f t="shared" si="0"/>
        <v>26</v>
      </c>
      <c r="C28" s="1" t="str">
        <f t="shared" si="1"/>
        <v>星期日</v>
      </c>
    </row>
    <row r="29" spans="1:8" x14ac:dyDescent="0.15">
      <c r="A29" s="2">
        <v>42541</v>
      </c>
      <c r="B29" s="1">
        <f t="shared" si="0"/>
        <v>26</v>
      </c>
      <c r="C29" s="1" t="str">
        <f t="shared" si="1"/>
        <v>星期一</v>
      </c>
    </row>
    <row r="30" spans="1:8" x14ac:dyDescent="0.15">
      <c r="A30" s="2">
        <v>42542</v>
      </c>
      <c r="B30" s="1">
        <f t="shared" si="0"/>
        <v>26</v>
      </c>
      <c r="C30" s="1" t="str">
        <f t="shared" si="1"/>
        <v>星期二</v>
      </c>
    </row>
    <row r="31" spans="1:8" x14ac:dyDescent="0.15">
      <c r="A31" s="2">
        <v>42543</v>
      </c>
      <c r="B31" s="1">
        <f t="shared" si="0"/>
        <v>26</v>
      </c>
      <c r="C31" s="1" t="str">
        <f t="shared" si="1"/>
        <v>星期三</v>
      </c>
    </row>
    <row r="32" spans="1:8" x14ac:dyDescent="0.15">
      <c r="A32" s="2">
        <v>42544</v>
      </c>
      <c r="B32" s="1">
        <f t="shared" si="0"/>
        <v>26</v>
      </c>
      <c r="C32" s="1" t="str">
        <f t="shared" si="1"/>
        <v>星期四</v>
      </c>
    </row>
    <row r="33" spans="1:3" x14ac:dyDescent="0.15">
      <c r="A33" s="2">
        <v>42545</v>
      </c>
      <c r="B33" s="1">
        <f t="shared" si="0"/>
        <v>26</v>
      </c>
      <c r="C33" s="1" t="str">
        <f t="shared" si="1"/>
        <v>星期五</v>
      </c>
    </row>
  </sheetData>
  <mergeCells count="4">
    <mergeCell ref="A1:C1"/>
    <mergeCell ref="A2:C2"/>
    <mergeCell ref="A3:C3"/>
    <mergeCell ref="D23:D24"/>
  </mergeCells>
  <phoneticPr fontId="6" type="noConversion"/>
  <conditionalFormatting sqref="A5:A1048576">
    <cfRule type="cellIs" dxfId="45" priority="2" stopIfTrue="1" operator="lessThan">
      <formula>$N$7</formula>
    </cfRule>
    <cfRule type="cellIs" dxfId="44" priority="3" stopIfTrue="1" operator="equal">
      <formula>$N$7</formula>
    </cfRule>
  </conditionalFormatting>
  <conditionalFormatting sqref="B5:C1048576">
    <cfRule type="expression" dxfId="43" priority="4" stopIfTrue="1">
      <formula>$A5&lt;$N$7</formula>
    </cfRule>
    <cfRule type="expression" dxfId="42" priority="5" stopIfTrue="1">
      <formula>($A5=$N$7)</formula>
    </cfRule>
  </conditionalFormatting>
  <conditionalFormatting sqref="E5:H1048576 J5:L1048576">
    <cfRule type="expression" dxfId="41" priority="1" stopIfTrue="1">
      <formula>$A5&lt;$N$7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pane xSplit="3" ySplit="5" topLeftCell="F24" activePane="bottomRight" state="frozen"/>
      <selection pane="topRight"/>
      <selection pane="bottomLeft"/>
      <selection pane="bottomRight" activeCell="K38" sqref="K38"/>
    </sheetView>
  </sheetViews>
  <sheetFormatPr defaultColWidth="9" defaultRowHeight="13.5" x14ac:dyDescent="0.15"/>
  <cols>
    <col min="1" max="1" width="8.375" style="18" customWidth="1"/>
    <col min="2" max="2" width="5.125" style="17" customWidth="1"/>
    <col min="3" max="3" width="7.375" style="17" customWidth="1"/>
    <col min="4" max="4" width="16.25" style="19" customWidth="1"/>
    <col min="5" max="8" width="24.625" style="9" customWidth="1"/>
    <col min="9" max="9" width="18.5" style="20" customWidth="1"/>
    <col min="10" max="10" width="18.5" style="9" customWidth="1"/>
    <col min="11" max="11" width="8.875" style="9" customWidth="1"/>
    <col min="12" max="12" width="9" style="9"/>
    <col min="13" max="13" width="9" style="17"/>
    <col min="14" max="14" width="17.125" style="17"/>
    <col min="15" max="16384" width="9" style="17"/>
  </cols>
  <sheetData>
    <row r="1" spans="1:15" ht="31.5" x14ac:dyDescent="0.15">
      <c r="A1" s="76" t="s">
        <v>66</v>
      </c>
      <c r="B1" s="77"/>
      <c r="C1" s="78"/>
      <c r="D1" s="21"/>
      <c r="I1" s="28"/>
    </row>
    <row r="2" spans="1:15" x14ac:dyDescent="0.15">
      <c r="A2" s="79" t="s">
        <v>1</v>
      </c>
      <c r="B2" s="80"/>
      <c r="C2" s="81"/>
      <c r="D2" s="22">
        <f ca="1">ROUNDDOWN(NOW(),0)</f>
        <v>42754</v>
      </c>
      <c r="I2" s="28"/>
    </row>
    <row r="3" spans="1:15" x14ac:dyDescent="0.15">
      <c r="A3" s="79" t="s">
        <v>2</v>
      </c>
      <c r="B3" s="80"/>
      <c r="C3" s="81"/>
      <c r="D3" s="23">
        <f ca="1">NOW()-ROUNDDOWN(NOW(),0)</f>
        <v>0.38435000000026776</v>
      </c>
      <c r="I3" s="28"/>
    </row>
    <row r="4" spans="1:15" x14ac:dyDescent="0.15">
      <c r="D4" s="21"/>
      <c r="I4" s="28"/>
    </row>
    <row r="5" spans="1:15" x14ac:dyDescent="0.15">
      <c r="A5" s="18" t="s">
        <v>1</v>
      </c>
      <c r="B5" s="17" t="s">
        <v>3</v>
      </c>
      <c r="C5" s="17" t="s">
        <v>4</v>
      </c>
      <c r="D5" s="19" t="s">
        <v>5</v>
      </c>
      <c r="E5" s="9" t="s">
        <v>6</v>
      </c>
      <c r="F5" s="9" t="s">
        <v>7</v>
      </c>
      <c r="G5" s="9" t="s">
        <v>8</v>
      </c>
      <c r="H5" s="9" t="s">
        <v>9</v>
      </c>
      <c r="I5" s="20" t="s">
        <v>10</v>
      </c>
      <c r="J5" s="9" t="s">
        <v>11</v>
      </c>
      <c r="K5" s="9" t="s">
        <v>67</v>
      </c>
    </row>
    <row r="6" spans="1:15" ht="27" x14ac:dyDescent="0.15">
      <c r="I6" s="20" t="s">
        <v>13</v>
      </c>
      <c r="K6" s="9" t="s">
        <v>14</v>
      </c>
      <c r="L6" s="9" t="s">
        <v>15</v>
      </c>
      <c r="N6" s="29">
        <f ca="1">NOW()</f>
        <v>42754.38435</v>
      </c>
    </row>
    <row r="7" spans="1:15" x14ac:dyDescent="0.15">
      <c r="I7" s="20" t="s">
        <v>16</v>
      </c>
      <c r="K7" s="9" t="s">
        <v>17</v>
      </c>
      <c r="L7" s="9" t="s">
        <v>18</v>
      </c>
      <c r="N7" s="29">
        <f ca="1">ROUNDDOWN(N6,0)</f>
        <v>42754</v>
      </c>
      <c r="O7" s="17">
        <f>ROUNDDOWN(O6,0)</f>
        <v>0</v>
      </c>
    </row>
    <row r="10" spans="1:15" x14ac:dyDescent="0.15">
      <c r="A10" s="18">
        <v>42546</v>
      </c>
      <c r="B10" s="17">
        <f t="shared" ref="B10:B38" si="0">WEEKNUM(A10)</f>
        <v>26</v>
      </c>
      <c r="C10" s="17" t="str">
        <f t="shared" ref="C10:C38" si="1">TEXT(WEEKDAY(A10),"aaaa")</f>
        <v>星期六</v>
      </c>
    </row>
    <row r="11" spans="1:15" x14ac:dyDescent="0.15">
      <c r="A11" s="18">
        <v>42547</v>
      </c>
      <c r="B11" s="17">
        <f t="shared" si="0"/>
        <v>27</v>
      </c>
      <c r="C11" s="17" t="str">
        <f t="shared" si="1"/>
        <v>星期日</v>
      </c>
    </row>
    <row r="12" spans="1:15" x14ac:dyDescent="0.15">
      <c r="A12" s="18">
        <v>42548</v>
      </c>
      <c r="B12" s="17">
        <f t="shared" si="0"/>
        <v>27</v>
      </c>
      <c r="C12" s="17" t="str">
        <f t="shared" si="1"/>
        <v>星期一</v>
      </c>
    </row>
    <row r="13" spans="1:15" x14ac:dyDescent="0.15">
      <c r="A13" s="18">
        <v>42549</v>
      </c>
      <c r="B13" s="17">
        <f t="shared" si="0"/>
        <v>27</v>
      </c>
      <c r="C13" s="17" t="str">
        <f t="shared" si="1"/>
        <v>星期二</v>
      </c>
    </row>
    <row r="14" spans="1:15" x14ac:dyDescent="0.15">
      <c r="A14" s="18">
        <v>42550</v>
      </c>
      <c r="B14" s="17">
        <f t="shared" si="0"/>
        <v>27</v>
      </c>
      <c r="C14" s="17" t="str">
        <f t="shared" si="1"/>
        <v>星期三</v>
      </c>
    </row>
    <row r="15" spans="1:15" x14ac:dyDescent="0.15">
      <c r="A15" s="18">
        <v>42551</v>
      </c>
      <c r="B15" s="17">
        <f t="shared" si="0"/>
        <v>27</v>
      </c>
      <c r="C15" s="17" t="str">
        <f t="shared" si="1"/>
        <v>星期四</v>
      </c>
    </row>
    <row r="16" spans="1:15" x14ac:dyDescent="0.15">
      <c r="A16" s="18">
        <v>42552</v>
      </c>
      <c r="B16" s="17">
        <f t="shared" si="0"/>
        <v>27</v>
      </c>
      <c r="C16" s="17" t="str">
        <f t="shared" si="1"/>
        <v>星期五</v>
      </c>
      <c r="E16" s="24"/>
      <c r="F16" s="24"/>
      <c r="G16" s="24"/>
      <c r="H16" s="24"/>
    </row>
    <row r="17" spans="1:8" x14ac:dyDescent="0.15">
      <c r="A17" s="18">
        <v>42553</v>
      </c>
      <c r="B17" s="17">
        <f t="shared" si="0"/>
        <v>27</v>
      </c>
      <c r="C17" s="17" t="str">
        <f t="shared" si="1"/>
        <v>星期六</v>
      </c>
      <c r="E17" s="24"/>
      <c r="F17" s="24"/>
      <c r="G17" s="24"/>
      <c r="H17" s="24"/>
    </row>
    <row r="18" spans="1:8" x14ac:dyDescent="0.15">
      <c r="A18" s="18">
        <v>42554</v>
      </c>
      <c r="B18" s="17">
        <f t="shared" si="0"/>
        <v>28</v>
      </c>
      <c r="C18" s="17" t="str">
        <f t="shared" si="1"/>
        <v>星期日</v>
      </c>
    </row>
    <row r="19" spans="1:8" x14ac:dyDescent="0.15">
      <c r="A19" s="18">
        <v>42555</v>
      </c>
      <c r="B19" s="17">
        <f t="shared" si="0"/>
        <v>28</v>
      </c>
      <c r="C19" s="17" t="str">
        <f t="shared" si="1"/>
        <v>星期一</v>
      </c>
      <c r="D19" s="25"/>
    </row>
    <row r="20" spans="1:8" x14ac:dyDescent="0.15">
      <c r="A20" s="18">
        <v>42556</v>
      </c>
      <c r="B20" s="17">
        <f t="shared" si="0"/>
        <v>28</v>
      </c>
      <c r="C20" s="17" t="str">
        <f t="shared" si="1"/>
        <v>星期二</v>
      </c>
      <c r="D20" s="25"/>
    </row>
    <row r="21" spans="1:8" x14ac:dyDescent="0.15">
      <c r="A21" s="18">
        <v>42557</v>
      </c>
      <c r="B21" s="17">
        <f t="shared" si="0"/>
        <v>28</v>
      </c>
      <c r="C21" s="17" t="str">
        <f t="shared" si="1"/>
        <v>星期三</v>
      </c>
      <c r="D21" s="25"/>
    </row>
    <row r="22" spans="1:8" x14ac:dyDescent="0.15">
      <c r="A22" s="18">
        <v>42558</v>
      </c>
      <c r="B22" s="17">
        <f t="shared" si="0"/>
        <v>28</v>
      </c>
      <c r="C22" s="17" t="str">
        <f t="shared" si="1"/>
        <v>星期四</v>
      </c>
      <c r="D22" s="25"/>
      <c r="E22" s="17"/>
    </row>
    <row r="23" spans="1:8" x14ac:dyDescent="0.15">
      <c r="A23" s="18">
        <v>42559</v>
      </c>
      <c r="B23" s="17">
        <f t="shared" si="0"/>
        <v>28</v>
      </c>
      <c r="C23" s="26" t="str">
        <f t="shared" si="1"/>
        <v>星期五</v>
      </c>
      <c r="D23" s="82"/>
    </row>
    <row r="24" spans="1:8" x14ac:dyDescent="0.15">
      <c r="A24" s="18">
        <v>42560</v>
      </c>
      <c r="B24" s="17">
        <f t="shared" si="0"/>
        <v>28</v>
      </c>
      <c r="C24" s="17" t="str">
        <f t="shared" si="1"/>
        <v>星期六</v>
      </c>
      <c r="D24" s="83"/>
    </row>
    <row r="25" spans="1:8" x14ac:dyDescent="0.15">
      <c r="A25" s="18">
        <v>42561</v>
      </c>
      <c r="B25" s="17">
        <f t="shared" si="0"/>
        <v>29</v>
      </c>
      <c r="C25" s="17" t="str">
        <f t="shared" si="1"/>
        <v>星期日</v>
      </c>
    </row>
    <row r="26" spans="1:8" x14ac:dyDescent="0.15">
      <c r="A26" s="18">
        <v>42562</v>
      </c>
      <c r="B26" s="17">
        <f t="shared" si="0"/>
        <v>29</v>
      </c>
      <c r="C26" s="17" t="str">
        <f t="shared" si="1"/>
        <v>星期一</v>
      </c>
      <c r="D26" s="19" t="s">
        <v>68</v>
      </c>
    </row>
    <row r="27" spans="1:8" x14ac:dyDescent="0.15">
      <c r="A27" s="18">
        <v>42563</v>
      </c>
      <c r="B27" s="17">
        <f t="shared" si="0"/>
        <v>29</v>
      </c>
      <c r="C27" s="17" t="str">
        <f t="shared" si="1"/>
        <v>星期二</v>
      </c>
    </row>
    <row r="28" spans="1:8" x14ac:dyDescent="0.15">
      <c r="A28" s="18">
        <v>42564</v>
      </c>
      <c r="B28" s="17">
        <f t="shared" si="0"/>
        <v>29</v>
      </c>
      <c r="C28" s="17" t="str">
        <f t="shared" si="1"/>
        <v>星期三</v>
      </c>
    </row>
    <row r="29" spans="1:8" x14ac:dyDescent="0.15">
      <c r="A29" s="18">
        <v>42565</v>
      </c>
      <c r="B29" s="17">
        <f t="shared" si="0"/>
        <v>29</v>
      </c>
      <c r="C29" s="17" t="str">
        <f t="shared" si="1"/>
        <v>星期四</v>
      </c>
    </row>
    <row r="30" spans="1:8" x14ac:dyDescent="0.15">
      <c r="A30" s="18">
        <v>42566</v>
      </c>
      <c r="B30" s="17">
        <f t="shared" si="0"/>
        <v>29</v>
      </c>
      <c r="C30" s="17" t="str">
        <f t="shared" si="1"/>
        <v>星期五</v>
      </c>
    </row>
    <row r="31" spans="1:8" x14ac:dyDescent="0.15">
      <c r="A31" s="18">
        <v>42567</v>
      </c>
      <c r="B31" s="17">
        <f t="shared" si="0"/>
        <v>29</v>
      </c>
      <c r="C31" s="17" t="str">
        <f t="shared" si="1"/>
        <v>星期六</v>
      </c>
    </row>
    <row r="32" spans="1:8" x14ac:dyDescent="0.15">
      <c r="A32" s="18">
        <v>42568</v>
      </c>
      <c r="B32" s="17">
        <f t="shared" si="0"/>
        <v>30</v>
      </c>
      <c r="C32" s="17" t="str">
        <f t="shared" si="1"/>
        <v>星期日</v>
      </c>
    </row>
    <row r="33" spans="1:11" ht="40.5" x14ac:dyDescent="0.15">
      <c r="A33" s="18">
        <v>42569</v>
      </c>
      <c r="B33" s="17">
        <f t="shared" si="0"/>
        <v>30</v>
      </c>
      <c r="C33" s="17" t="str">
        <f t="shared" si="1"/>
        <v>星期一</v>
      </c>
      <c r="D33" s="19" t="s">
        <v>69</v>
      </c>
    </row>
    <row r="34" spans="1:11" ht="40.5" x14ac:dyDescent="0.15">
      <c r="A34" s="18">
        <v>42570</v>
      </c>
      <c r="B34" s="17">
        <f t="shared" si="0"/>
        <v>30</v>
      </c>
      <c r="C34" s="17" t="str">
        <f t="shared" si="1"/>
        <v>星期二</v>
      </c>
      <c r="D34" s="19" t="s">
        <v>70</v>
      </c>
      <c r="E34" s="9" t="s">
        <v>71</v>
      </c>
      <c r="F34" s="9" t="s">
        <v>72</v>
      </c>
      <c r="G34" s="9" t="s">
        <v>73</v>
      </c>
      <c r="H34" s="9" t="s">
        <v>73</v>
      </c>
    </row>
    <row r="35" spans="1:11" x14ac:dyDescent="0.15">
      <c r="A35" s="18">
        <v>42571</v>
      </c>
      <c r="B35" s="17">
        <f t="shared" si="0"/>
        <v>30</v>
      </c>
      <c r="C35" s="17" t="str">
        <f t="shared" si="1"/>
        <v>星期三</v>
      </c>
      <c r="E35" s="27" t="s">
        <v>74</v>
      </c>
      <c r="F35" s="27" t="s">
        <v>74</v>
      </c>
      <c r="G35" s="27" t="s">
        <v>74</v>
      </c>
      <c r="H35" s="27" t="s">
        <v>74</v>
      </c>
      <c r="J35" s="27" t="s">
        <v>74</v>
      </c>
    </row>
    <row r="36" spans="1:11" x14ac:dyDescent="0.15">
      <c r="A36" s="18">
        <v>42572</v>
      </c>
      <c r="B36" s="17">
        <f t="shared" si="0"/>
        <v>30</v>
      </c>
      <c r="C36" s="17" t="str">
        <f t="shared" si="1"/>
        <v>星期四</v>
      </c>
      <c r="E36" s="9" t="s">
        <v>75</v>
      </c>
      <c r="F36" s="9" t="s">
        <v>76</v>
      </c>
      <c r="G36" s="9" t="s">
        <v>73</v>
      </c>
      <c r="H36" s="9" t="s">
        <v>73</v>
      </c>
    </row>
    <row r="37" spans="1:11" x14ac:dyDescent="0.15">
      <c r="A37" s="18">
        <v>42573</v>
      </c>
      <c r="B37" s="17">
        <f t="shared" si="0"/>
        <v>30</v>
      </c>
      <c r="C37" s="17" t="str">
        <f t="shared" si="1"/>
        <v>星期五</v>
      </c>
      <c r="E37" s="9" t="s">
        <v>73</v>
      </c>
      <c r="F37" s="9" t="s">
        <v>73</v>
      </c>
      <c r="G37" s="9" t="s">
        <v>77</v>
      </c>
      <c r="H37" s="9" t="s">
        <v>78</v>
      </c>
    </row>
    <row r="38" spans="1:11" x14ac:dyDescent="0.15">
      <c r="A38" s="18">
        <v>42574</v>
      </c>
      <c r="B38" s="17">
        <f t="shared" si="0"/>
        <v>30</v>
      </c>
      <c r="C38" s="17" t="str">
        <f t="shared" si="1"/>
        <v>星期六</v>
      </c>
      <c r="D38" s="19" t="s">
        <v>66</v>
      </c>
      <c r="E38" s="9" t="s">
        <v>79</v>
      </c>
      <c r="F38" s="9" t="s">
        <v>80</v>
      </c>
      <c r="G38" s="9" t="s">
        <v>81</v>
      </c>
      <c r="H38" s="9" t="s">
        <v>82</v>
      </c>
      <c r="J38" s="9" t="s">
        <v>82</v>
      </c>
      <c r="K38" s="9" t="s">
        <v>83</v>
      </c>
    </row>
  </sheetData>
  <mergeCells count="4">
    <mergeCell ref="A1:C1"/>
    <mergeCell ref="A2:C2"/>
    <mergeCell ref="A3:C3"/>
    <mergeCell ref="D23:D24"/>
  </mergeCells>
  <phoneticPr fontId="6" type="noConversion"/>
  <conditionalFormatting sqref="J35">
    <cfRule type="expression" dxfId="40" priority="1" stopIfTrue="1">
      <formula>$A35&lt;$N$7</formula>
    </cfRule>
  </conditionalFormatting>
  <conditionalFormatting sqref="A5:A1048576">
    <cfRule type="cellIs" dxfId="39" priority="3" stopIfTrue="1" operator="lessThan">
      <formula>$N$7</formula>
    </cfRule>
    <cfRule type="cellIs" dxfId="38" priority="4" stopIfTrue="1" operator="equal">
      <formula>$N$7</formula>
    </cfRule>
  </conditionalFormatting>
  <conditionalFormatting sqref="B5:C1048576">
    <cfRule type="expression" dxfId="37" priority="5" stopIfTrue="1">
      <formula>$A5&lt;$N$7</formula>
    </cfRule>
    <cfRule type="expression" dxfId="36" priority="6" stopIfTrue="1">
      <formula>($A5=$N$7)</formula>
    </cfRule>
  </conditionalFormatting>
  <conditionalFormatting sqref="E5:H1048576 J5:L34 K35:L35 J36:L1048576">
    <cfRule type="expression" dxfId="35" priority="2" stopIfTrue="1">
      <formula>$A5&lt;$N$7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E17" sqref="E16:E17"/>
    </sheetView>
  </sheetViews>
  <sheetFormatPr defaultColWidth="9" defaultRowHeight="13.5" x14ac:dyDescent="0.15"/>
  <cols>
    <col min="1" max="1" width="9.875" style="2" customWidth="1"/>
    <col min="2" max="2" width="5.125" style="1" customWidth="1"/>
    <col min="3" max="3" width="7.375" style="1" customWidth="1"/>
    <col min="4" max="4" width="16.25" style="3" customWidth="1"/>
    <col min="5" max="8" width="24.625" style="4" customWidth="1"/>
    <col min="9" max="9" width="18.5" style="5" customWidth="1"/>
    <col min="10" max="10" width="18.5" style="4" customWidth="1"/>
    <col min="11" max="11" width="8.875" style="4" customWidth="1"/>
    <col min="12" max="12" width="9" style="4"/>
    <col min="13" max="13" width="9" style="1"/>
    <col min="14" max="14" width="17.125" style="1"/>
    <col min="15" max="16384" width="9" style="1"/>
  </cols>
  <sheetData>
    <row r="1" spans="1:15" ht="31.5" x14ac:dyDescent="0.15">
      <c r="A1" s="68" t="s">
        <v>0</v>
      </c>
      <c r="B1" s="69"/>
      <c r="C1" s="70"/>
      <c r="D1" s="6"/>
      <c r="I1" s="14"/>
    </row>
    <row r="2" spans="1:15" x14ac:dyDescent="0.15">
      <c r="A2" s="71" t="s">
        <v>1</v>
      </c>
      <c r="B2" s="72"/>
      <c r="C2" s="73"/>
      <c r="D2" s="7">
        <f ca="1">ROUNDDOWN(NOW(),0)</f>
        <v>42754</v>
      </c>
      <c r="I2" s="14"/>
    </row>
    <row r="3" spans="1:15" x14ac:dyDescent="0.15">
      <c r="A3" s="71" t="s">
        <v>2</v>
      </c>
      <c r="B3" s="72"/>
      <c r="C3" s="73"/>
      <c r="D3" s="8">
        <f ca="1">NOW()-ROUNDDOWN(NOW(),0)</f>
        <v>0.38435000000026776</v>
      </c>
      <c r="I3" s="14"/>
    </row>
    <row r="4" spans="1:15" x14ac:dyDescent="0.15">
      <c r="D4" s="6"/>
      <c r="I4" s="14"/>
    </row>
    <row r="5" spans="1:15" x14ac:dyDescent="0.15">
      <c r="A5" s="2" t="s">
        <v>1</v>
      </c>
      <c r="B5" s="1" t="s">
        <v>3</v>
      </c>
      <c r="C5" s="1" t="s">
        <v>4</v>
      </c>
      <c r="D5" s="3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5" t="s">
        <v>10</v>
      </c>
      <c r="J5" s="4" t="s">
        <v>11</v>
      </c>
      <c r="K5" s="4" t="s">
        <v>12</v>
      </c>
    </row>
    <row r="6" spans="1:15" x14ac:dyDescent="0.15">
      <c r="I6" s="5" t="s">
        <v>13</v>
      </c>
      <c r="K6" s="4" t="s">
        <v>14</v>
      </c>
      <c r="L6" s="4" t="s">
        <v>15</v>
      </c>
      <c r="N6" s="15">
        <f ca="1">NOW()</f>
        <v>42754.38435</v>
      </c>
    </row>
    <row r="7" spans="1:15" x14ac:dyDescent="0.15">
      <c r="I7" s="5" t="s">
        <v>16</v>
      </c>
      <c r="K7" s="4" t="s">
        <v>17</v>
      </c>
      <c r="L7" s="4" t="s">
        <v>18</v>
      </c>
      <c r="N7" s="15">
        <f ca="1">ROUNDDOWN(N6,0)</f>
        <v>42754</v>
      </c>
      <c r="O7" s="1">
        <f>ROUNDDOWN(O6,0)</f>
        <v>0</v>
      </c>
    </row>
    <row r="10" spans="1:15" ht="27" x14ac:dyDescent="0.15">
      <c r="A10" s="2">
        <v>42576</v>
      </c>
      <c r="B10" s="1">
        <f t="shared" ref="B10:B33" si="0">WEEKNUM(A10)</f>
        <v>31</v>
      </c>
      <c r="C10" s="1" t="str">
        <f t="shared" ref="C10:C33" si="1">TEXT(WEEKDAY(A10),"aaaa")</f>
        <v>星期一</v>
      </c>
      <c r="D10" s="16" t="s">
        <v>84</v>
      </c>
    </row>
    <row r="11" spans="1:15" x14ac:dyDescent="0.15">
      <c r="A11" s="2">
        <v>42577</v>
      </c>
      <c r="B11" s="1">
        <f t="shared" si="0"/>
        <v>31</v>
      </c>
      <c r="C11" s="1" t="str">
        <f t="shared" si="1"/>
        <v>星期二</v>
      </c>
    </row>
    <row r="12" spans="1:15" x14ac:dyDescent="0.15">
      <c r="A12" s="2">
        <v>42578</v>
      </c>
      <c r="B12" s="1">
        <f t="shared" si="0"/>
        <v>31</v>
      </c>
      <c r="C12" s="1" t="str">
        <f t="shared" si="1"/>
        <v>星期三</v>
      </c>
    </row>
    <row r="13" spans="1:15" x14ac:dyDescent="0.15">
      <c r="A13" s="2">
        <v>42579</v>
      </c>
      <c r="B13" s="1">
        <f t="shared" si="0"/>
        <v>31</v>
      </c>
      <c r="C13" s="1" t="str">
        <f t="shared" si="1"/>
        <v>星期四</v>
      </c>
      <c r="E13" s="9"/>
    </row>
    <row r="14" spans="1:15" x14ac:dyDescent="0.15">
      <c r="A14" s="2">
        <v>42580</v>
      </c>
      <c r="B14" s="1">
        <f t="shared" si="0"/>
        <v>31</v>
      </c>
      <c r="C14" s="1" t="str">
        <f t="shared" si="1"/>
        <v>星期五</v>
      </c>
    </row>
    <row r="15" spans="1:15" x14ac:dyDescent="0.15">
      <c r="A15" s="2">
        <v>42581</v>
      </c>
      <c r="B15" s="1">
        <f t="shared" si="0"/>
        <v>31</v>
      </c>
      <c r="C15" s="1" t="str">
        <f t="shared" si="1"/>
        <v>星期六</v>
      </c>
    </row>
    <row r="16" spans="1:15" x14ac:dyDescent="0.15">
      <c r="A16" s="2">
        <v>42582</v>
      </c>
      <c r="B16" s="1">
        <f t="shared" si="0"/>
        <v>32</v>
      </c>
      <c r="C16" s="1" t="str">
        <f t="shared" si="1"/>
        <v>星期日</v>
      </c>
      <c r="E16" s="10"/>
      <c r="F16" s="10"/>
      <c r="G16" s="10"/>
      <c r="H16" s="10"/>
    </row>
    <row r="17" spans="1:8" x14ac:dyDescent="0.15">
      <c r="A17" s="2">
        <v>42583</v>
      </c>
      <c r="B17" s="1">
        <f t="shared" si="0"/>
        <v>32</v>
      </c>
      <c r="C17" s="1" t="str">
        <f t="shared" si="1"/>
        <v>星期一</v>
      </c>
      <c r="E17" s="10"/>
      <c r="F17" s="10"/>
      <c r="G17" s="10"/>
      <c r="H17" s="10"/>
    </row>
    <row r="18" spans="1:8" x14ac:dyDescent="0.15">
      <c r="A18" s="2">
        <v>42584</v>
      </c>
      <c r="B18" s="1">
        <f t="shared" si="0"/>
        <v>32</v>
      </c>
      <c r="C18" s="1" t="str">
        <f t="shared" si="1"/>
        <v>星期二</v>
      </c>
    </row>
    <row r="19" spans="1:8" x14ac:dyDescent="0.15">
      <c r="A19" s="2">
        <v>42585</v>
      </c>
      <c r="B19" s="1">
        <f t="shared" si="0"/>
        <v>32</v>
      </c>
      <c r="C19" s="1" t="str">
        <f t="shared" si="1"/>
        <v>星期三</v>
      </c>
      <c r="D19" s="11"/>
    </row>
    <row r="20" spans="1:8" x14ac:dyDescent="0.15">
      <c r="A20" s="2">
        <v>42586</v>
      </c>
      <c r="B20" s="1">
        <f t="shared" si="0"/>
        <v>32</v>
      </c>
      <c r="C20" s="1" t="str">
        <f t="shared" si="1"/>
        <v>星期四</v>
      </c>
      <c r="D20" s="11"/>
    </row>
    <row r="21" spans="1:8" x14ac:dyDescent="0.15">
      <c r="A21" s="2">
        <v>42587</v>
      </c>
      <c r="B21" s="1">
        <f t="shared" si="0"/>
        <v>32</v>
      </c>
      <c r="C21" s="1" t="str">
        <f t="shared" si="1"/>
        <v>星期五</v>
      </c>
      <c r="D21" s="11"/>
    </row>
    <row r="22" spans="1:8" x14ac:dyDescent="0.15">
      <c r="A22" s="2">
        <v>42588</v>
      </c>
      <c r="B22" s="1">
        <f t="shared" si="0"/>
        <v>32</v>
      </c>
      <c r="C22" s="1" t="str">
        <f t="shared" si="1"/>
        <v>星期六</v>
      </c>
      <c r="D22" s="11"/>
      <c r="E22" s="1"/>
    </row>
    <row r="23" spans="1:8" x14ac:dyDescent="0.15">
      <c r="A23" s="2">
        <v>42589</v>
      </c>
      <c r="B23" s="1">
        <f t="shared" si="0"/>
        <v>33</v>
      </c>
      <c r="C23" s="12" t="str">
        <f t="shared" si="1"/>
        <v>星期日</v>
      </c>
      <c r="D23" s="74"/>
    </row>
    <row r="24" spans="1:8" x14ac:dyDescent="0.15">
      <c r="A24" s="2">
        <v>42590</v>
      </c>
      <c r="B24" s="1">
        <f t="shared" si="0"/>
        <v>33</v>
      </c>
      <c r="C24" s="1" t="str">
        <f t="shared" si="1"/>
        <v>星期一</v>
      </c>
      <c r="D24" s="75"/>
    </row>
    <row r="25" spans="1:8" x14ac:dyDescent="0.15">
      <c r="A25" s="2">
        <v>42591</v>
      </c>
      <c r="B25" s="1">
        <f t="shared" si="0"/>
        <v>33</v>
      </c>
      <c r="C25" s="1" t="str">
        <f t="shared" si="1"/>
        <v>星期二</v>
      </c>
    </row>
    <row r="26" spans="1:8" x14ac:dyDescent="0.15">
      <c r="A26" s="2">
        <v>42592</v>
      </c>
      <c r="B26" s="1">
        <f t="shared" si="0"/>
        <v>33</v>
      </c>
      <c r="C26" s="1" t="str">
        <f t="shared" si="1"/>
        <v>星期三</v>
      </c>
    </row>
    <row r="27" spans="1:8" x14ac:dyDescent="0.15">
      <c r="A27" s="2">
        <v>42593</v>
      </c>
      <c r="B27" s="1">
        <f t="shared" si="0"/>
        <v>33</v>
      </c>
      <c r="C27" s="1" t="str">
        <f t="shared" si="1"/>
        <v>星期四</v>
      </c>
    </row>
    <row r="28" spans="1:8" x14ac:dyDescent="0.15">
      <c r="A28" s="2">
        <v>42594</v>
      </c>
      <c r="B28" s="1">
        <f t="shared" si="0"/>
        <v>33</v>
      </c>
      <c r="C28" s="1" t="str">
        <f t="shared" si="1"/>
        <v>星期五</v>
      </c>
    </row>
    <row r="29" spans="1:8" x14ac:dyDescent="0.15">
      <c r="A29" s="2">
        <v>42595</v>
      </c>
      <c r="B29" s="1">
        <f t="shared" si="0"/>
        <v>33</v>
      </c>
      <c r="C29" s="1" t="str">
        <f t="shared" si="1"/>
        <v>星期六</v>
      </c>
    </row>
    <row r="30" spans="1:8" x14ac:dyDescent="0.15">
      <c r="A30" s="2">
        <v>42596</v>
      </c>
      <c r="B30" s="1">
        <f t="shared" si="0"/>
        <v>34</v>
      </c>
      <c r="C30" s="1" t="str">
        <f t="shared" si="1"/>
        <v>星期日</v>
      </c>
    </row>
    <row r="31" spans="1:8" x14ac:dyDescent="0.15">
      <c r="A31" s="2">
        <v>42597</v>
      </c>
      <c r="B31" s="1">
        <f t="shared" si="0"/>
        <v>34</v>
      </c>
      <c r="C31" s="1" t="str">
        <f t="shared" si="1"/>
        <v>星期一</v>
      </c>
    </row>
    <row r="32" spans="1:8" x14ac:dyDescent="0.15">
      <c r="A32" s="2">
        <v>42598</v>
      </c>
      <c r="B32" s="1">
        <f t="shared" si="0"/>
        <v>34</v>
      </c>
      <c r="C32" s="1" t="str">
        <f t="shared" si="1"/>
        <v>星期二</v>
      </c>
    </row>
    <row r="33" spans="1:5" x14ac:dyDescent="0.15">
      <c r="A33" s="2">
        <v>42599</v>
      </c>
      <c r="B33" s="1">
        <f t="shared" si="0"/>
        <v>34</v>
      </c>
      <c r="C33" s="1" t="str">
        <f t="shared" si="1"/>
        <v>星期三</v>
      </c>
    </row>
    <row r="34" spans="1:5" x14ac:dyDescent="0.15">
      <c r="A34" s="2">
        <v>42600</v>
      </c>
      <c r="B34" s="1">
        <f t="shared" ref="B34:B40" si="2">WEEKNUM(A34)</f>
        <v>34</v>
      </c>
      <c r="C34" s="1" t="str">
        <f t="shared" ref="C34:C40" si="3">TEXT(WEEKDAY(A34),"aaaa")</f>
        <v>星期四</v>
      </c>
    </row>
    <row r="35" spans="1:5" x14ac:dyDescent="0.15">
      <c r="A35" s="2">
        <v>42601</v>
      </c>
      <c r="B35" s="1">
        <f t="shared" si="2"/>
        <v>34</v>
      </c>
      <c r="C35" s="1" t="str">
        <f t="shared" si="3"/>
        <v>星期五</v>
      </c>
      <c r="E35" s="13"/>
    </row>
    <row r="36" spans="1:5" x14ac:dyDescent="0.15">
      <c r="A36" s="2">
        <v>42602</v>
      </c>
      <c r="B36" s="1">
        <f t="shared" si="2"/>
        <v>34</v>
      </c>
      <c r="C36" s="1" t="str">
        <f t="shared" si="3"/>
        <v>星期六</v>
      </c>
    </row>
    <row r="37" spans="1:5" x14ac:dyDescent="0.15">
      <c r="A37" s="2">
        <v>42603</v>
      </c>
      <c r="B37" s="1">
        <f t="shared" si="2"/>
        <v>35</v>
      </c>
      <c r="C37" s="1" t="str">
        <f t="shared" si="3"/>
        <v>星期日</v>
      </c>
    </row>
    <row r="38" spans="1:5" x14ac:dyDescent="0.15">
      <c r="A38" s="2">
        <v>42604</v>
      </c>
      <c r="B38" s="1">
        <f t="shared" si="2"/>
        <v>35</v>
      </c>
      <c r="C38" s="1" t="str">
        <f t="shared" si="3"/>
        <v>星期一</v>
      </c>
    </row>
    <row r="39" spans="1:5" x14ac:dyDescent="0.15">
      <c r="A39" s="2">
        <v>42605</v>
      </c>
      <c r="B39" s="1">
        <f t="shared" si="2"/>
        <v>35</v>
      </c>
      <c r="C39" s="1" t="str">
        <f t="shared" si="3"/>
        <v>星期二</v>
      </c>
    </row>
    <row r="40" spans="1:5" x14ac:dyDescent="0.15">
      <c r="A40" s="2">
        <v>42606</v>
      </c>
      <c r="B40" s="1">
        <f t="shared" si="2"/>
        <v>35</v>
      </c>
      <c r="C40" s="1" t="str">
        <f t="shared" si="3"/>
        <v>星期三</v>
      </c>
    </row>
  </sheetData>
  <mergeCells count="4">
    <mergeCell ref="A1:C1"/>
    <mergeCell ref="A2:C2"/>
    <mergeCell ref="A3:C3"/>
    <mergeCell ref="D23:D24"/>
  </mergeCells>
  <phoneticPr fontId="6" type="noConversion"/>
  <conditionalFormatting sqref="A5:A1048576">
    <cfRule type="cellIs" dxfId="34" priority="2" stopIfTrue="1" operator="lessThan">
      <formula>$N$7</formula>
    </cfRule>
    <cfRule type="cellIs" dxfId="33" priority="3" stopIfTrue="1" operator="equal">
      <formula>$N$7</formula>
    </cfRule>
  </conditionalFormatting>
  <conditionalFormatting sqref="B5:C1048576">
    <cfRule type="expression" dxfId="32" priority="4" stopIfTrue="1">
      <formula>$A5&lt;$N$7</formula>
    </cfRule>
    <cfRule type="expression" dxfId="31" priority="5" stopIfTrue="1">
      <formula>($A5=$N$7)</formula>
    </cfRule>
  </conditionalFormatting>
  <conditionalFormatting sqref="E5:H1048576 J5:L1048576">
    <cfRule type="expression" dxfId="30" priority="1" stopIfTrue="1">
      <formula>$A5&lt;$N$7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sqref="A1:C1"/>
    </sheetView>
  </sheetViews>
  <sheetFormatPr defaultColWidth="9" defaultRowHeight="13.5" x14ac:dyDescent="0.15"/>
  <cols>
    <col min="1" max="1" width="8.875" style="2" customWidth="1"/>
    <col min="2" max="2" width="5.125" style="1" customWidth="1"/>
    <col min="3" max="3" width="11.5" style="1" customWidth="1"/>
    <col min="4" max="4" width="16.25" style="3" customWidth="1"/>
    <col min="5" max="8" width="24.625" style="4" customWidth="1"/>
    <col min="9" max="9" width="18.5" style="5" customWidth="1"/>
    <col min="10" max="10" width="18.5" style="4" customWidth="1"/>
    <col min="11" max="11" width="8.875" style="4" customWidth="1"/>
    <col min="12" max="12" width="9" style="4"/>
    <col min="13" max="13" width="9" style="1"/>
    <col min="14" max="14" width="17.125" style="1"/>
    <col min="15" max="16384" width="9" style="1"/>
  </cols>
  <sheetData>
    <row r="1" spans="1:15" ht="31.5" x14ac:dyDescent="0.15">
      <c r="A1" s="68" t="s">
        <v>85</v>
      </c>
      <c r="B1" s="69"/>
      <c r="C1" s="70"/>
      <c r="D1" s="6"/>
      <c r="I1" s="14"/>
    </row>
    <row r="2" spans="1:15" x14ac:dyDescent="0.15">
      <c r="A2" s="71" t="s">
        <v>1</v>
      </c>
      <c r="B2" s="72"/>
      <c r="C2" s="73"/>
      <c r="D2" s="7">
        <f ca="1">ROUNDDOWN(NOW(),0)</f>
        <v>42754</v>
      </c>
      <c r="I2" s="14"/>
    </row>
    <row r="3" spans="1:15" x14ac:dyDescent="0.15">
      <c r="A3" s="71" t="s">
        <v>2</v>
      </c>
      <c r="B3" s="72"/>
      <c r="C3" s="73"/>
      <c r="D3" s="8">
        <f ca="1">NOW()-ROUNDDOWN(NOW(),0)</f>
        <v>0.38435000000026776</v>
      </c>
      <c r="I3" s="14"/>
    </row>
    <row r="4" spans="1:15" x14ac:dyDescent="0.15">
      <c r="D4" s="6"/>
      <c r="I4" s="14"/>
    </row>
    <row r="5" spans="1:15" x14ac:dyDescent="0.15">
      <c r="A5" s="2" t="s">
        <v>1</v>
      </c>
      <c r="B5" s="1" t="s">
        <v>3</v>
      </c>
      <c r="C5" s="1" t="s">
        <v>4</v>
      </c>
      <c r="D5" s="3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5" t="s">
        <v>10</v>
      </c>
      <c r="J5" s="4" t="s">
        <v>11</v>
      </c>
      <c r="K5" s="4" t="s">
        <v>12</v>
      </c>
    </row>
    <row r="6" spans="1:15" x14ac:dyDescent="0.15">
      <c r="I6" s="5" t="s">
        <v>13</v>
      </c>
      <c r="K6" s="4" t="s">
        <v>14</v>
      </c>
      <c r="L6" s="4" t="s">
        <v>15</v>
      </c>
      <c r="N6" s="15">
        <f ca="1">NOW()</f>
        <v>42754.38435</v>
      </c>
    </row>
    <row r="7" spans="1:15" x14ac:dyDescent="0.15">
      <c r="I7" s="5" t="s">
        <v>16</v>
      </c>
      <c r="K7" s="4" t="s">
        <v>17</v>
      </c>
      <c r="L7" s="4" t="s">
        <v>18</v>
      </c>
      <c r="N7" s="15">
        <f ca="1">ROUNDDOWN(N6,0)</f>
        <v>42754</v>
      </c>
      <c r="O7" s="1">
        <f>ROUNDDOWN(O6,0)</f>
        <v>0</v>
      </c>
    </row>
    <row r="10" spans="1:15" x14ac:dyDescent="0.15">
      <c r="A10" s="2">
        <v>42576</v>
      </c>
      <c r="B10" s="1">
        <f t="shared" ref="B10:B33" si="0">WEEKNUM(A10)</f>
        <v>31</v>
      </c>
      <c r="C10" s="1" t="str">
        <f t="shared" ref="C10:C33" si="1">TEXT(WEEKDAY(A10),"aaaa")</f>
        <v>星期一</v>
      </c>
    </row>
    <row r="11" spans="1:15" x14ac:dyDescent="0.15">
      <c r="A11" s="2">
        <v>42577</v>
      </c>
      <c r="B11" s="1">
        <f t="shared" si="0"/>
        <v>31</v>
      </c>
      <c r="C11" s="1" t="str">
        <f t="shared" si="1"/>
        <v>星期二</v>
      </c>
    </row>
    <row r="12" spans="1:15" x14ac:dyDescent="0.15">
      <c r="A12" s="2">
        <v>42578</v>
      </c>
      <c r="B12" s="1">
        <f t="shared" si="0"/>
        <v>31</v>
      </c>
      <c r="C12" s="1" t="str">
        <f t="shared" si="1"/>
        <v>星期三</v>
      </c>
    </row>
    <row r="13" spans="1:15" x14ac:dyDescent="0.15">
      <c r="A13" s="2">
        <v>42579</v>
      </c>
      <c r="B13" s="1">
        <f t="shared" si="0"/>
        <v>31</v>
      </c>
      <c r="C13" s="1" t="str">
        <f t="shared" si="1"/>
        <v>星期四</v>
      </c>
      <c r="E13" s="9"/>
    </row>
    <row r="14" spans="1:15" x14ac:dyDescent="0.15">
      <c r="A14" s="2">
        <v>42580</v>
      </c>
      <c r="B14" s="1">
        <f t="shared" si="0"/>
        <v>31</v>
      </c>
      <c r="C14" s="1" t="str">
        <f t="shared" si="1"/>
        <v>星期五</v>
      </c>
    </row>
    <row r="15" spans="1:15" x14ac:dyDescent="0.15">
      <c r="A15" s="2">
        <v>42581</v>
      </c>
      <c r="B15" s="1">
        <f t="shared" si="0"/>
        <v>31</v>
      </c>
      <c r="C15" s="1" t="str">
        <f t="shared" si="1"/>
        <v>星期六</v>
      </c>
    </row>
    <row r="16" spans="1:15" x14ac:dyDescent="0.15">
      <c r="A16" s="2">
        <v>42582</v>
      </c>
      <c r="B16" s="1">
        <f t="shared" si="0"/>
        <v>32</v>
      </c>
      <c r="C16" s="1" t="str">
        <f t="shared" si="1"/>
        <v>星期日</v>
      </c>
      <c r="E16" s="10"/>
      <c r="F16" s="10"/>
      <c r="G16" s="10"/>
      <c r="H16" s="10"/>
    </row>
    <row r="17" spans="1:8" x14ac:dyDescent="0.15">
      <c r="A17" s="2">
        <v>42583</v>
      </c>
      <c r="B17" s="1">
        <f t="shared" si="0"/>
        <v>32</v>
      </c>
      <c r="C17" s="1" t="str">
        <f t="shared" si="1"/>
        <v>星期一</v>
      </c>
      <c r="E17" s="10"/>
      <c r="F17" s="10"/>
      <c r="G17" s="10"/>
      <c r="H17" s="10"/>
    </row>
    <row r="18" spans="1:8" x14ac:dyDescent="0.15">
      <c r="A18" s="2">
        <v>42584</v>
      </c>
      <c r="B18" s="1">
        <f t="shared" si="0"/>
        <v>32</v>
      </c>
      <c r="C18" s="1" t="str">
        <f t="shared" si="1"/>
        <v>星期二</v>
      </c>
    </row>
    <row r="19" spans="1:8" x14ac:dyDescent="0.15">
      <c r="A19" s="2">
        <v>42585</v>
      </c>
      <c r="B19" s="1">
        <f t="shared" si="0"/>
        <v>32</v>
      </c>
      <c r="C19" s="1" t="str">
        <f t="shared" si="1"/>
        <v>星期三</v>
      </c>
      <c r="D19" s="11"/>
    </row>
    <row r="20" spans="1:8" x14ac:dyDescent="0.15">
      <c r="A20" s="2">
        <v>42586</v>
      </c>
      <c r="B20" s="1">
        <f t="shared" si="0"/>
        <v>32</v>
      </c>
      <c r="C20" s="1" t="str">
        <f t="shared" si="1"/>
        <v>星期四</v>
      </c>
      <c r="D20" s="11"/>
    </row>
    <row r="21" spans="1:8" x14ac:dyDescent="0.15">
      <c r="A21" s="2">
        <v>42587</v>
      </c>
      <c r="B21" s="1">
        <f t="shared" si="0"/>
        <v>32</v>
      </c>
      <c r="C21" s="1" t="str">
        <f t="shared" si="1"/>
        <v>星期五</v>
      </c>
      <c r="D21" s="11"/>
    </row>
    <row r="22" spans="1:8" x14ac:dyDescent="0.15">
      <c r="A22" s="2">
        <v>42588</v>
      </c>
      <c r="B22" s="1">
        <f t="shared" si="0"/>
        <v>32</v>
      </c>
      <c r="C22" s="1" t="str">
        <f t="shared" si="1"/>
        <v>星期六</v>
      </c>
      <c r="D22" s="11"/>
      <c r="E22" s="1"/>
    </row>
    <row r="23" spans="1:8" x14ac:dyDescent="0.15">
      <c r="A23" s="2">
        <v>42589</v>
      </c>
      <c r="B23" s="1">
        <f t="shared" si="0"/>
        <v>33</v>
      </c>
      <c r="C23" s="12" t="str">
        <f t="shared" si="1"/>
        <v>星期日</v>
      </c>
      <c r="D23" s="74"/>
    </row>
    <row r="24" spans="1:8" x14ac:dyDescent="0.15">
      <c r="A24" s="2">
        <v>42590</v>
      </c>
      <c r="B24" s="1">
        <f t="shared" si="0"/>
        <v>33</v>
      </c>
      <c r="C24" s="1" t="str">
        <f t="shared" si="1"/>
        <v>星期一</v>
      </c>
      <c r="D24" s="75"/>
    </row>
    <row r="25" spans="1:8" x14ac:dyDescent="0.15">
      <c r="A25" s="2">
        <v>42591</v>
      </c>
      <c r="B25" s="1">
        <f t="shared" si="0"/>
        <v>33</v>
      </c>
      <c r="C25" s="1" t="str">
        <f t="shared" si="1"/>
        <v>星期二</v>
      </c>
    </row>
    <row r="26" spans="1:8" x14ac:dyDescent="0.15">
      <c r="A26" s="2">
        <v>42592</v>
      </c>
      <c r="B26" s="1">
        <f t="shared" si="0"/>
        <v>33</v>
      </c>
      <c r="C26" s="1" t="str">
        <f t="shared" si="1"/>
        <v>星期三</v>
      </c>
    </row>
    <row r="27" spans="1:8" x14ac:dyDescent="0.15">
      <c r="A27" s="2">
        <v>42593</v>
      </c>
      <c r="B27" s="1">
        <f t="shared" si="0"/>
        <v>33</v>
      </c>
      <c r="C27" s="1" t="str">
        <f t="shared" si="1"/>
        <v>星期四</v>
      </c>
    </row>
    <row r="28" spans="1:8" x14ac:dyDescent="0.15">
      <c r="A28" s="2">
        <v>42594</v>
      </c>
      <c r="B28" s="1">
        <f t="shared" si="0"/>
        <v>33</v>
      </c>
      <c r="C28" s="1" t="str">
        <f t="shared" si="1"/>
        <v>星期五</v>
      </c>
    </row>
    <row r="29" spans="1:8" x14ac:dyDescent="0.15">
      <c r="A29" s="2">
        <v>42595</v>
      </c>
      <c r="B29" s="1">
        <f t="shared" si="0"/>
        <v>33</v>
      </c>
      <c r="C29" s="1" t="str">
        <f t="shared" si="1"/>
        <v>星期六</v>
      </c>
    </row>
    <row r="30" spans="1:8" x14ac:dyDescent="0.15">
      <c r="A30" s="2">
        <v>42596</v>
      </c>
      <c r="B30" s="1">
        <f t="shared" si="0"/>
        <v>34</v>
      </c>
      <c r="C30" s="1" t="str">
        <f t="shared" si="1"/>
        <v>星期日</v>
      </c>
    </row>
    <row r="31" spans="1:8" x14ac:dyDescent="0.15">
      <c r="A31" s="2">
        <v>42597</v>
      </c>
      <c r="B31" s="1">
        <f t="shared" si="0"/>
        <v>34</v>
      </c>
      <c r="C31" s="1" t="str">
        <f t="shared" si="1"/>
        <v>星期一</v>
      </c>
    </row>
    <row r="32" spans="1:8" x14ac:dyDescent="0.15">
      <c r="A32" s="2">
        <v>42598</v>
      </c>
      <c r="B32" s="1">
        <f t="shared" si="0"/>
        <v>34</v>
      </c>
      <c r="C32" s="1" t="str">
        <f t="shared" si="1"/>
        <v>星期二</v>
      </c>
    </row>
    <row r="33" spans="1:5" x14ac:dyDescent="0.15">
      <c r="A33" s="2">
        <v>42599</v>
      </c>
      <c r="B33" s="1">
        <f t="shared" si="0"/>
        <v>34</v>
      </c>
      <c r="C33" s="1" t="str">
        <f t="shared" si="1"/>
        <v>星期三</v>
      </c>
    </row>
    <row r="34" spans="1:5" x14ac:dyDescent="0.15">
      <c r="A34" s="2">
        <v>42600</v>
      </c>
      <c r="B34" s="1">
        <f t="shared" ref="B34:B40" si="2">WEEKNUM(A34)</f>
        <v>34</v>
      </c>
      <c r="C34" s="1" t="str">
        <f t="shared" ref="C34:C40" si="3">TEXT(WEEKDAY(A34),"aaaa")</f>
        <v>星期四</v>
      </c>
    </row>
    <row r="35" spans="1:5" x14ac:dyDescent="0.15">
      <c r="A35" s="2">
        <v>42601</v>
      </c>
      <c r="B35" s="1">
        <f t="shared" si="2"/>
        <v>34</v>
      </c>
      <c r="C35" s="1" t="str">
        <f t="shared" si="3"/>
        <v>星期五</v>
      </c>
      <c r="E35" s="13"/>
    </row>
    <row r="36" spans="1:5" x14ac:dyDescent="0.15">
      <c r="A36" s="2">
        <v>42602</v>
      </c>
      <c r="B36" s="1">
        <f t="shared" si="2"/>
        <v>34</v>
      </c>
      <c r="C36" s="1" t="str">
        <f t="shared" si="3"/>
        <v>星期六</v>
      </c>
    </row>
    <row r="37" spans="1:5" x14ac:dyDescent="0.15">
      <c r="A37" s="2">
        <v>42603</v>
      </c>
      <c r="B37" s="1">
        <f t="shared" si="2"/>
        <v>35</v>
      </c>
      <c r="C37" s="1" t="str">
        <f t="shared" si="3"/>
        <v>星期日</v>
      </c>
    </row>
    <row r="38" spans="1:5" x14ac:dyDescent="0.15">
      <c r="A38" s="2">
        <v>42604</v>
      </c>
      <c r="B38" s="1">
        <f t="shared" si="2"/>
        <v>35</v>
      </c>
      <c r="C38" s="1" t="str">
        <f t="shared" si="3"/>
        <v>星期一</v>
      </c>
    </row>
    <row r="39" spans="1:5" x14ac:dyDescent="0.15">
      <c r="A39" s="2">
        <v>42605</v>
      </c>
      <c r="B39" s="1">
        <f t="shared" si="2"/>
        <v>35</v>
      </c>
      <c r="C39" s="1" t="str">
        <f t="shared" si="3"/>
        <v>星期二</v>
      </c>
    </row>
    <row r="40" spans="1:5" x14ac:dyDescent="0.15">
      <c r="A40" s="2">
        <v>42606</v>
      </c>
      <c r="B40" s="1">
        <f t="shared" si="2"/>
        <v>35</v>
      </c>
      <c r="C40" s="1" t="str">
        <f t="shared" si="3"/>
        <v>星期三</v>
      </c>
    </row>
  </sheetData>
  <mergeCells count="4">
    <mergeCell ref="A1:C1"/>
    <mergeCell ref="A2:C2"/>
    <mergeCell ref="A3:C3"/>
    <mergeCell ref="D23:D24"/>
  </mergeCells>
  <phoneticPr fontId="6" type="noConversion"/>
  <conditionalFormatting sqref="A5:A1048576">
    <cfRule type="cellIs" dxfId="29" priority="2" stopIfTrue="1" operator="lessThan">
      <formula>$N$7</formula>
    </cfRule>
    <cfRule type="cellIs" dxfId="28" priority="3" stopIfTrue="1" operator="equal">
      <formula>$N$7</formula>
    </cfRule>
  </conditionalFormatting>
  <conditionalFormatting sqref="B5:C1048576">
    <cfRule type="expression" dxfId="27" priority="4" stopIfTrue="1">
      <formula>$A5&lt;$N$7</formula>
    </cfRule>
    <cfRule type="expression" dxfId="26" priority="5" stopIfTrue="1">
      <formula>($A5=$N$7)</formula>
    </cfRule>
  </conditionalFormatting>
  <conditionalFormatting sqref="E5:H1048576 J5:L1048576">
    <cfRule type="expression" dxfId="25" priority="1" stopIfTrue="1">
      <formula>$A5&lt;$N$7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pane xSplit="3" ySplit="9" topLeftCell="D34" activePane="bottomRight" state="frozen"/>
      <selection pane="topRight" activeCell="D1" sqref="D1"/>
      <selection pane="bottomLeft" activeCell="A10" sqref="A10"/>
      <selection pane="bottomRight" activeCell="F39" sqref="F39"/>
    </sheetView>
  </sheetViews>
  <sheetFormatPr defaultColWidth="9" defaultRowHeight="13.5" x14ac:dyDescent="0.15"/>
  <cols>
    <col min="1" max="1" width="8.875" style="2" customWidth="1"/>
    <col min="2" max="2" width="3.25" style="1" customWidth="1"/>
    <col min="3" max="3" width="7.375" style="1" customWidth="1"/>
    <col min="4" max="4" width="23.25" style="32" customWidth="1"/>
    <col min="5" max="5" width="18.5" style="33" customWidth="1"/>
    <col min="6" max="7" width="24.625" style="4" customWidth="1"/>
    <col min="8" max="16384" width="9" style="1"/>
  </cols>
  <sheetData>
    <row r="1" spans="1:7" ht="31.5" x14ac:dyDescent="0.15">
      <c r="A1" s="68"/>
      <c r="B1" s="69"/>
      <c r="C1" s="70"/>
    </row>
    <row r="2" spans="1:7" x14ac:dyDescent="0.15">
      <c r="A2" s="71" t="s">
        <v>1</v>
      </c>
      <c r="B2" s="72"/>
      <c r="C2" s="73"/>
      <c r="D2" s="34">
        <f ca="1">ROUNDDOWN(NOW(),0)</f>
        <v>42754</v>
      </c>
    </row>
    <row r="3" spans="1:7" x14ac:dyDescent="0.15">
      <c r="A3" s="71" t="s">
        <v>2</v>
      </c>
      <c r="B3" s="72"/>
      <c r="C3" s="73"/>
      <c r="D3" s="35">
        <f ca="1">NOW()-ROUNDDOWN(NOW(),0)</f>
        <v>0.38435000000026776</v>
      </c>
      <c r="E3" s="33">
        <f ca="1">F3-D2</f>
        <v>827</v>
      </c>
      <c r="F3" s="44">
        <v>43581</v>
      </c>
    </row>
    <row r="5" spans="1:7" x14ac:dyDescent="0.15">
      <c r="A5" s="2" t="s">
        <v>1</v>
      </c>
      <c r="B5" s="1" t="s">
        <v>3</v>
      </c>
      <c r="C5" s="1" t="s">
        <v>4</v>
      </c>
      <c r="D5" s="36" t="s">
        <v>86</v>
      </c>
      <c r="E5" s="37" t="s">
        <v>87</v>
      </c>
      <c r="F5" s="31" t="s">
        <v>88</v>
      </c>
      <c r="G5" s="31" t="s">
        <v>89</v>
      </c>
    </row>
    <row r="10" spans="1:7" x14ac:dyDescent="0.15">
      <c r="A10" s="2">
        <v>42637</v>
      </c>
      <c r="B10" s="1">
        <f t="shared" ref="B10:B39" si="0">WEEKNUM(A10)</f>
        <v>39</v>
      </c>
      <c r="C10" s="1" t="str">
        <f t="shared" ref="C10:C39" si="1">TEXT(WEEKDAY(A10),"aaaa")</f>
        <v>星期六</v>
      </c>
    </row>
    <row r="11" spans="1:7" x14ac:dyDescent="0.15">
      <c r="A11" s="2">
        <v>42638</v>
      </c>
      <c r="B11" s="1">
        <f t="shared" si="0"/>
        <v>40</v>
      </c>
      <c r="C11" s="1" t="str">
        <f t="shared" si="1"/>
        <v>星期日</v>
      </c>
    </row>
    <row r="12" spans="1:7" x14ac:dyDescent="0.15">
      <c r="A12" s="2">
        <v>42639</v>
      </c>
      <c r="B12" s="1">
        <f t="shared" si="0"/>
        <v>40</v>
      </c>
      <c r="C12" s="1" t="str">
        <f t="shared" si="1"/>
        <v>星期一</v>
      </c>
    </row>
    <row r="13" spans="1:7" x14ac:dyDescent="0.15">
      <c r="A13" s="2">
        <v>42640</v>
      </c>
      <c r="B13" s="1">
        <f t="shared" si="0"/>
        <v>40</v>
      </c>
      <c r="C13" s="1" t="str">
        <f t="shared" si="1"/>
        <v>星期二</v>
      </c>
    </row>
    <row r="14" spans="1:7" x14ac:dyDescent="0.15">
      <c r="A14" s="2">
        <v>42641</v>
      </c>
      <c r="B14" s="1">
        <f t="shared" si="0"/>
        <v>40</v>
      </c>
      <c r="C14" s="1" t="str">
        <f t="shared" si="1"/>
        <v>星期三</v>
      </c>
    </row>
    <row r="15" spans="1:7" x14ac:dyDescent="0.15">
      <c r="A15" s="2">
        <v>42642</v>
      </c>
      <c r="B15" s="1">
        <f t="shared" si="0"/>
        <v>40</v>
      </c>
      <c r="C15" s="1" t="str">
        <f t="shared" si="1"/>
        <v>星期四</v>
      </c>
    </row>
    <row r="16" spans="1:7" x14ac:dyDescent="0.15">
      <c r="A16" s="2">
        <v>42643</v>
      </c>
      <c r="B16" s="1">
        <f t="shared" si="0"/>
        <v>40</v>
      </c>
      <c r="C16" s="1" t="str">
        <f t="shared" si="1"/>
        <v>星期五</v>
      </c>
      <c r="F16" s="10"/>
      <c r="G16" s="10"/>
    </row>
    <row r="17" spans="1:7" x14ac:dyDescent="0.15">
      <c r="A17" s="2">
        <v>42644</v>
      </c>
      <c r="B17" s="1">
        <f t="shared" si="0"/>
        <v>40</v>
      </c>
      <c r="C17" s="1" t="str">
        <f t="shared" si="1"/>
        <v>星期六</v>
      </c>
      <c r="F17" s="10"/>
      <c r="G17" s="10"/>
    </row>
    <row r="18" spans="1:7" x14ac:dyDescent="0.15">
      <c r="A18" s="2">
        <v>42645</v>
      </c>
      <c r="B18" s="1">
        <f t="shared" si="0"/>
        <v>41</v>
      </c>
      <c r="C18" s="1" t="str">
        <f t="shared" si="1"/>
        <v>星期日</v>
      </c>
    </row>
    <row r="19" spans="1:7" x14ac:dyDescent="0.15">
      <c r="A19" s="2">
        <v>42646</v>
      </c>
      <c r="B19" s="1">
        <f t="shared" si="0"/>
        <v>41</v>
      </c>
      <c r="C19" s="1" t="str">
        <f t="shared" si="1"/>
        <v>星期一</v>
      </c>
      <c r="D19" s="38"/>
    </row>
    <row r="20" spans="1:7" x14ac:dyDescent="0.15">
      <c r="A20" s="2">
        <v>42647</v>
      </c>
      <c r="B20" s="1">
        <f t="shared" si="0"/>
        <v>41</v>
      </c>
      <c r="C20" s="1" t="str">
        <f t="shared" si="1"/>
        <v>星期二</v>
      </c>
      <c r="D20" s="38"/>
    </row>
    <row r="21" spans="1:7" x14ac:dyDescent="0.15">
      <c r="A21" s="2">
        <v>42648</v>
      </c>
      <c r="B21" s="1">
        <f t="shared" si="0"/>
        <v>41</v>
      </c>
      <c r="C21" s="1" t="str">
        <f t="shared" si="1"/>
        <v>星期三</v>
      </c>
      <c r="D21" s="38"/>
    </row>
    <row r="22" spans="1:7" x14ac:dyDescent="0.15">
      <c r="A22" s="2">
        <v>42649</v>
      </c>
      <c r="B22" s="1">
        <f t="shared" si="0"/>
        <v>41</v>
      </c>
      <c r="C22" s="1" t="str">
        <f t="shared" si="1"/>
        <v>星期四</v>
      </c>
      <c r="D22" s="38"/>
    </row>
    <row r="23" spans="1:7" x14ac:dyDescent="0.15">
      <c r="A23" s="2">
        <v>42650</v>
      </c>
      <c r="B23" s="1">
        <f t="shared" si="0"/>
        <v>41</v>
      </c>
      <c r="C23" s="12" t="str">
        <f t="shared" si="1"/>
        <v>星期五</v>
      </c>
      <c r="D23" s="39"/>
    </row>
    <row r="24" spans="1:7" x14ac:dyDescent="0.15">
      <c r="A24" s="2">
        <v>42651</v>
      </c>
      <c r="B24" s="1">
        <f t="shared" si="0"/>
        <v>41</v>
      </c>
      <c r="C24" s="1" t="str">
        <f t="shared" si="1"/>
        <v>星期六</v>
      </c>
      <c r="D24" s="40"/>
    </row>
    <row r="25" spans="1:7" x14ac:dyDescent="0.15">
      <c r="A25" s="2">
        <v>42652</v>
      </c>
      <c r="B25" s="1">
        <f t="shared" si="0"/>
        <v>42</v>
      </c>
      <c r="C25" s="1" t="str">
        <f t="shared" si="1"/>
        <v>星期日</v>
      </c>
    </row>
    <row r="26" spans="1:7" x14ac:dyDescent="0.15">
      <c r="A26" s="2">
        <v>42653</v>
      </c>
      <c r="B26" s="1">
        <f t="shared" si="0"/>
        <v>42</v>
      </c>
      <c r="C26" s="1" t="str">
        <f t="shared" si="1"/>
        <v>星期一</v>
      </c>
    </row>
    <row r="27" spans="1:7" x14ac:dyDescent="0.15">
      <c r="A27" s="2">
        <v>42654</v>
      </c>
      <c r="B27" s="1">
        <f t="shared" si="0"/>
        <v>42</v>
      </c>
      <c r="C27" s="1" t="str">
        <f t="shared" si="1"/>
        <v>星期二</v>
      </c>
    </row>
    <row r="28" spans="1:7" x14ac:dyDescent="0.15">
      <c r="A28" s="2">
        <v>42655</v>
      </c>
      <c r="B28" s="1">
        <f t="shared" si="0"/>
        <v>42</v>
      </c>
      <c r="C28" s="1" t="str">
        <f t="shared" si="1"/>
        <v>星期三</v>
      </c>
    </row>
    <row r="29" spans="1:7" x14ac:dyDescent="0.15">
      <c r="A29" s="2">
        <v>42656</v>
      </c>
      <c r="B29" s="1">
        <f t="shared" si="0"/>
        <v>42</v>
      </c>
      <c r="C29" s="1" t="str">
        <f t="shared" si="1"/>
        <v>星期四</v>
      </c>
    </row>
    <row r="30" spans="1:7" x14ac:dyDescent="0.15">
      <c r="A30" s="2">
        <v>42657</v>
      </c>
      <c r="B30" s="1">
        <f t="shared" si="0"/>
        <v>42</v>
      </c>
      <c r="C30" s="1" t="str">
        <f t="shared" si="1"/>
        <v>星期五</v>
      </c>
    </row>
    <row r="31" spans="1:7" x14ac:dyDescent="0.15">
      <c r="A31" s="2">
        <v>42658</v>
      </c>
      <c r="B31" s="1">
        <f t="shared" si="0"/>
        <v>42</v>
      </c>
      <c r="C31" s="1" t="str">
        <f t="shared" si="1"/>
        <v>星期六</v>
      </c>
      <c r="D31" s="45" t="s">
        <v>91</v>
      </c>
    </row>
    <row r="32" spans="1:7" x14ac:dyDescent="0.15">
      <c r="A32" s="2">
        <v>42659</v>
      </c>
      <c r="B32" s="1">
        <f t="shared" si="0"/>
        <v>43</v>
      </c>
      <c r="C32" s="1" t="str">
        <f t="shared" si="1"/>
        <v>星期日</v>
      </c>
    </row>
    <row r="33" spans="1:7" x14ac:dyDescent="0.15">
      <c r="A33" s="2">
        <v>42660</v>
      </c>
      <c r="B33" s="1">
        <f t="shared" si="0"/>
        <v>43</v>
      </c>
      <c r="C33" s="1" t="str">
        <f t="shared" si="1"/>
        <v>星期一</v>
      </c>
      <c r="D33" s="43" t="s">
        <v>92</v>
      </c>
    </row>
    <row r="34" spans="1:7" x14ac:dyDescent="0.15">
      <c r="A34" s="2">
        <v>42661</v>
      </c>
      <c r="B34" s="1">
        <f t="shared" si="0"/>
        <v>43</v>
      </c>
      <c r="C34" s="1" t="str">
        <f t="shared" si="1"/>
        <v>星期二</v>
      </c>
    </row>
    <row r="35" spans="1:7" x14ac:dyDescent="0.15">
      <c r="A35" s="2">
        <v>42662</v>
      </c>
      <c r="B35" s="1">
        <f t="shared" si="0"/>
        <v>43</v>
      </c>
      <c r="C35" s="1" t="str">
        <f t="shared" si="1"/>
        <v>星期三</v>
      </c>
      <c r="D35" s="43" t="s">
        <v>90</v>
      </c>
    </row>
    <row r="36" spans="1:7" x14ac:dyDescent="0.15">
      <c r="A36" s="2">
        <v>42663</v>
      </c>
      <c r="B36" s="1">
        <f t="shared" si="0"/>
        <v>43</v>
      </c>
      <c r="C36" s="1" t="str">
        <f t="shared" si="1"/>
        <v>星期四</v>
      </c>
      <c r="F36" s="31"/>
      <c r="G36" s="31" t="s">
        <v>93</v>
      </c>
    </row>
    <row r="37" spans="1:7" ht="27" x14ac:dyDescent="0.15">
      <c r="A37" s="2">
        <v>42664</v>
      </c>
      <c r="B37" s="1">
        <f t="shared" si="0"/>
        <v>43</v>
      </c>
      <c r="C37" s="1" t="str">
        <f t="shared" si="1"/>
        <v>星期五</v>
      </c>
      <c r="D37" s="42" t="s">
        <v>107</v>
      </c>
      <c r="F37" s="31" t="s">
        <v>94</v>
      </c>
    </row>
    <row r="38" spans="1:7" x14ac:dyDescent="0.15">
      <c r="A38" s="2">
        <v>42665</v>
      </c>
      <c r="B38" s="1">
        <f t="shared" si="0"/>
        <v>43</v>
      </c>
      <c r="C38" s="1" t="str">
        <f t="shared" si="1"/>
        <v>星期六</v>
      </c>
    </row>
    <row r="39" spans="1:7" x14ac:dyDescent="0.15">
      <c r="A39" s="2">
        <v>42666</v>
      </c>
      <c r="B39" s="1">
        <f t="shared" si="0"/>
        <v>44</v>
      </c>
      <c r="C39" s="1" t="str">
        <f t="shared" si="1"/>
        <v>星期日</v>
      </c>
    </row>
  </sheetData>
  <mergeCells count="3">
    <mergeCell ref="A1:C1"/>
    <mergeCell ref="A2:C2"/>
    <mergeCell ref="A3:C3"/>
  </mergeCells>
  <phoneticPr fontId="6" type="noConversion"/>
  <conditionalFormatting sqref="F5:G42">
    <cfRule type="expression" dxfId="24" priority="3" stopIfTrue="1">
      <formula>$A5&lt;$D$2</formula>
    </cfRule>
  </conditionalFormatting>
  <conditionalFormatting sqref="A5:C42">
    <cfRule type="expression" dxfId="23" priority="4" stopIfTrue="1">
      <formula>($A5&lt;$D$2)</formula>
    </cfRule>
    <cfRule type="expression" dxfId="22" priority="5" stopIfTrue="1">
      <formula>($A5=$D$2)</formula>
    </cfRule>
  </conditionalFormatting>
  <conditionalFormatting sqref="D5:E42">
    <cfRule type="expression" dxfId="21" priority="1">
      <formula>($A5&lt;$D$2)</formula>
    </cfRule>
    <cfRule type="expression" dxfId="20" priority="2">
      <formula>($A$5=$D$2)</formula>
    </cfRule>
  </conditionalFormatting>
  <hyperlinks>
    <hyperlink ref="D31" r:id="rId1" location="wechat_redirect" display="http://mp.weixin.qq.com/s?__biz=MjM5NzYwMzk0MQ==&amp;mid=2652063875&amp;idx=1&amp;sn=626fb3e8439d49500d115e5ab092f645&amp;chksm=bd3097898a471e9fbd2ff58342c3a25ad682f37e60fcceb8d27cee5c99f5e89978db016e85f4&amp;mpshare=1&amp;scene=1&amp;srcid=1013kvKS0fUdW0s2tYJaKDHP#wechat_redirect"/>
  </hyperlinks>
  <pageMargins left="0.69930555555555596" right="0.69930555555555596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115" zoomScaleNormal="115" workbookViewId="0">
      <selection activeCell="G4" sqref="G4:H4"/>
    </sheetView>
  </sheetViews>
  <sheetFormatPr defaultColWidth="9" defaultRowHeight="13.5" x14ac:dyDescent="0.15"/>
  <cols>
    <col min="1" max="1" width="8.875" style="2" customWidth="1"/>
    <col min="2" max="2" width="3.25" style="1" customWidth="1"/>
    <col min="3" max="3" width="7.375" style="1" customWidth="1"/>
    <col min="4" max="4" width="20.75" style="32" customWidth="1"/>
    <col min="5" max="5" width="18.5" style="33" customWidth="1"/>
    <col min="6" max="6" width="24.625" style="4" customWidth="1"/>
    <col min="7" max="7" width="83.25" style="4" customWidth="1"/>
    <col min="8" max="16384" width="9" style="1"/>
  </cols>
  <sheetData>
    <row r="1" spans="1:10" ht="31.5" x14ac:dyDescent="0.15">
      <c r="A1" s="68"/>
      <c r="B1" s="69"/>
      <c r="C1" s="70"/>
    </row>
    <row r="2" spans="1:10" x14ac:dyDescent="0.15">
      <c r="A2" s="71" t="s">
        <v>1</v>
      </c>
      <c r="B2" s="72"/>
      <c r="C2" s="73"/>
      <c r="D2" s="34">
        <f ca="1">ROUNDDOWN(NOW(),0)</f>
        <v>42754</v>
      </c>
      <c r="E2" s="48" t="s">
        <v>113</v>
      </c>
      <c r="F2" s="53" t="s">
        <v>182</v>
      </c>
      <c r="G2" s="53" t="s">
        <v>114</v>
      </c>
      <c r="H2" s="53" t="s">
        <v>115</v>
      </c>
      <c r="I2" s="54" t="s">
        <v>116</v>
      </c>
      <c r="J2" s="54" t="s">
        <v>117</v>
      </c>
    </row>
    <row r="3" spans="1:10" x14ac:dyDescent="0.15">
      <c r="A3" s="71" t="s">
        <v>2</v>
      </c>
      <c r="B3" s="72"/>
      <c r="C3" s="73"/>
      <c r="D3" s="35">
        <f ca="1">NOW()-ROUNDDOWN(NOW(),0)</f>
        <v>0.38435000000026776</v>
      </c>
      <c r="E3" s="47">
        <f ca="1">E4-$D$2</f>
        <v>827</v>
      </c>
      <c r="F3" s="4">
        <f>SUM(学习任务!E:E)</f>
        <v>1552.0392156862745</v>
      </c>
      <c r="G3" s="47">
        <f t="shared" ref="G3:H3" ca="1" si="0">G4-$D$2</f>
        <v>8</v>
      </c>
      <c r="H3" s="47">
        <f t="shared" ca="1" si="0"/>
        <v>252</v>
      </c>
    </row>
    <row r="4" spans="1:10" x14ac:dyDescent="0.15">
      <c r="E4" s="46">
        <v>43581</v>
      </c>
      <c r="G4" s="46">
        <v>42762</v>
      </c>
      <c r="H4" s="46">
        <v>43006</v>
      </c>
    </row>
    <row r="5" spans="1:10" x14ac:dyDescent="0.15">
      <c r="A5" s="2" t="s">
        <v>1</v>
      </c>
      <c r="B5" s="1" t="s">
        <v>3</v>
      </c>
      <c r="C5" s="1" t="s">
        <v>4</v>
      </c>
      <c r="D5" s="36" t="s">
        <v>86</v>
      </c>
      <c r="E5" s="37" t="s">
        <v>87</v>
      </c>
      <c r="F5" s="31" t="s">
        <v>110</v>
      </c>
      <c r="G5" s="31" t="s">
        <v>89</v>
      </c>
    </row>
    <row r="10" spans="1:10" ht="27" x14ac:dyDescent="0.15">
      <c r="A10" s="2">
        <v>42667</v>
      </c>
      <c r="B10" s="1">
        <f t="shared" ref="B10:B39" si="1">WEEKNUM(A10)</f>
        <v>44</v>
      </c>
      <c r="C10" s="1" t="str">
        <f t="shared" ref="C10:C39" si="2">TEXT(WEEKDAY(A10),"aaaa")</f>
        <v>星期一</v>
      </c>
      <c r="E10" s="37" t="s">
        <v>96</v>
      </c>
      <c r="F10" s="31" t="s">
        <v>95</v>
      </c>
      <c r="G10" s="49" t="s">
        <v>98</v>
      </c>
    </row>
    <row r="11" spans="1:10" ht="40.5" x14ac:dyDescent="0.15">
      <c r="A11" s="2">
        <v>42668</v>
      </c>
      <c r="B11" s="1">
        <f t="shared" si="1"/>
        <v>44</v>
      </c>
      <c r="C11" s="1" t="str">
        <f t="shared" si="2"/>
        <v>星期二</v>
      </c>
      <c r="F11" s="31" t="s">
        <v>97</v>
      </c>
      <c r="G11" s="49" t="s">
        <v>99</v>
      </c>
    </row>
    <row r="12" spans="1:10" ht="54" x14ac:dyDescent="0.15">
      <c r="A12" s="2">
        <v>42669</v>
      </c>
      <c r="B12" s="1">
        <f t="shared" si="1"/>
        <v>44</v>
      </c>
      <c r="C12" s="1" t="str">
        <f t="shared" si="2"/>
        <v>星期三</v>
      </c>
      <c r="D12" s="43" t="s">
        <v>105</v>
      </c>
      <c r="G12" s="49" t="s">
        <v>100</v>
      </c>
    </row>
    <row r="13" spans="1:10" ht="40.5" x14ac:dyDescent="0.15">
      <c r="A13" s="2">
        <v>42670</v>
      </c>
      <c r="B13" s="1">
        <f t="shared" si="1"/>
        <v>44</v>
      </c>
      <c r="C13" s="1" t="str">
        <f t="shared" si="2"/>
        <v>星期四</v>
      </c>
      <c r="D13" s="50" t="s">
        <v>106</v>
      </c>
      <c r="F13" s="31" t="s">
        <v>102</v>
      </c>
      <c r="G13" s="49" t="s">
        <v>101</v>
      </c>
    </row>
    <row r="14" spans="1:10" ht="27" x14ac:dyDescent="0.15">
      <c r="A14" s="2">
        <v>42671</v>
      </c>
      <c r="B14" s="1">
        <f t="shared" si="1"/>
        <v>44</v>
      </c>
      <c r="C14" s="1" t="str">
        <f t="shared" si="2"/>
        <v>星期五</v>
      </c>
      <c r="D14" s="43" t="s">
        <v>108</v>
      </c>
      <c r="F14" s="31" t="s">
        <v>104</v>
      </c>
      <c r="G14" s="49" t="s">
        <v>103</v>
      </c>
    </row>
    <row r="15" spans="1:10" x14ac:dyDescent="0.15">
      <c r="A15" s="2">
        <v>42672</v>
      </c>
      <c r="B15" s="1">
        <f t="shared" si="1"/>
        <v>44</v>
      </c>
      <c r="C15" s="1" t="str">
        <f t="shared" si="2"/>
        <v>星期六</v>
      </c>
      <c r="F15" s="31" t="s">
        <v>109</v>
      </c>
      <c r="G15" s="31" t="s">
        <v>131</v>
      </c>
    </row>
    <row r="16" spans="1:10" x14ac:dyDescent="0.15">
      <c r="A16" s="2">
        <v>42673</v>
      </c>
      <c r="B16" s="1">
        <f t="shared" si="1"/>
        <v>45</v>
      </c>
      <c r="C16" s="1" t="str">
        <f t="shared" si="2"/>
        <v>星期日</v>
      </c>
      <c r="F16" s="51" t="s">
        <v>111</v>
      </c>
      <c r="G16" s="51" t="s">
        <v>132</v>
      </c>
    </row>
    <row r="17" spans="1:9" ht="27" x14ac:dyDescent="0.15">
      <c r="A17" s="2">
        <v>42674</v>
      </c>
      <c r="B17" s="1">
        <f t="shared" si="1"/>
        <v>45</v>
      </c>
      <c r="C17" s="1" t="str">
        <f t="shared" si="2"/>
        <v>星期一</v>
      </c>
      <c r="F17" s="10"/>
      <c r="G17" s="52" t="s">
        <v>112</v>
      </c>
    </row>
    <row r="18" spans="1:9" ht="54" x14ac:dyDescent="0.15">
      <c r="A18" s="2">
        <v>42675</v>
      </c>
      <c r="B18" s="1">
        <f t="shared" si="1"/>
        <v>45</v>
      </c>
      <c r="C18" s="1" t="str">
        <f t="shared" si="2"/>
        <v>星期二</v>
      </c>
      <c r="G18" s="49" t="s">
        <v>118</v>
      </c>
    </row>
    <row r="19" spans="1:9" ht="27" x14ac:dyDescent="0.15">
      <c r="A19" s="2">
        <v>42676</v>
      </c>
      <c r="B19" s="1">
        <f t="shared" si="1"/>
        <v>45</v>
      </c>
      <c r="C19" s="1" t="str">
        <f t="shared" si="2"/>
        <v>星期三</v>
      </c>
      <c r="D19" s="55" t="s">
        <v>120</v>
      </c>
      <c r="G19" s="49" t="s">
        <v>119</v>
      </c>
    </row>
    <row r="20" spans="1:9" ht="40.5" x14ac:dyDescent="0.15">
      <c r="A20" s="2">
        <v>42677</v>
      </c>
      <c r="B20" s="1">
        <f t="shared" si="1"/>
        <v>45</v>
      </c>
      <c r="C20" s="1" t="str">
        <f t="shared" si="2"/>
        <v>星期四</v>
      </c>
      <c r="D20" s="55" t="s">
        <v>122</v>
      </c>
      <c r="G20" s="49" t="s">
        <v>121</v>
      </c>
    </row>
    <row r="21" spans="1:9" ht="27" x14ac:dyDescent="0.15">
      <c r="A21" s="2">
        <v>42678</v>
      </c>
      <c r="B21" s="1">
        <f t="shared" si="1"/>
        <v>45</v>
      </c>
      <c r="C21" s="1" t="str">
        <f t="shared" si="2"/>
        <v>星期五</v>
      </c>
      <c r="D21" s="55" t="s">
        <v>124</v>
      </c>
      <c r="G21" s="49" t="s">
        <v>129</v>
      </c>
      <c r="H21" s="54" t="s">
        <v>123</v>
      </c>
      <c r="I21" s="54"/>
    </row>
    <row r="22" spans="1:9" x14ac:dyDescent="0.15">
      <c r="A22" s="2">
        <v>42679</v>
      </c>
      <c r="B22" s="1">
        <f t="shared" si="1"/>
        <v>45</v>
      </c>
      <c r="C22" s="1" t="str">
        <f t="shared" si="2"/>
        <v>星期六</v>
      </c>
      <c r="D22" s="38"/>
      <c r="F22" s="31" t="s">
        <v>125</v>
      </c>
      <c r="I22" s="54"/>
    </row>
    <row r="23" spans="1:9" x14ac:dyDescent="0.15">
      <c r="A23" s="2">
        <v>42680</v>
      </c>
      <c r="B23" s="1">
        <f t="shared" si="1"/>
        <v>46</v>
      </c>
      <c r="C23" s="12" t="str">
        <f t="shared" si="2"/>
        <v>星期日</v>
      </c>
      <c r="D23" s="39"/>
      <c r="F23" s="31" t="s">
        <v>126</v>
      </c>
    </row>
    <row r="24" spans="1:9" ht="27" x14ac:dyDescent="0.15">
      <c r="A24" s="2">
        <v>42681</v>
      </c>
      <c r="B24" s="1">
        <f t="shared" si="1"/>
        <v>46</v>
      </c>
      <c r="C24" s="1" t="str">
        <f t="shared" si="2"/>
        <v>星期一</v>
      </c>
      <c r="D24" s="40"/>
      <c r="F24" s="31" t="s">
        <v>128</v>
      </c>
      <c r="G24" s="49" t="s">
        <v>130</v>
      </c>
    </row>
    <row r="25" spans="1:9" ht="27" x14ac:dyDescent="0.15">
      <c r="A25" s="2">
        <v>42682</v>
      </c>
      <c r="B25" s="1">
        <f t="shared" si="1"/>
        <v>46</v>
      </c>
      <c r="C25" s="1" t="str">
        <f t="shared" si="2"/>
        <v>星期二</v>
      </c>
      <c r="F25" s="31" t="s">
        <v>127</v>
      </c>
      <c r="G25" s="49" t="s">
        <v>133</v>
      </c>
    </row>
    <row r="26" spans="1:9" ht="27" x14ac:dyDescent="0.15">
      <c r="A26" s="2">
        <v>42683</v>
      </c>
      <c r="B26" s="1">
        <f t="shared" si="1"/>
        <v>46</v>
      </c>
      <c r="C26" s="1" t="str">
        <f t="shared" si="2"/>
        <v>星期三</v>
      </c>
      <c r="G26" s="49" t="s">
        <v>192</v>
      </c>
    </row>
    <row r="27" spans="1:9" ht="27" x14ac:dyDescent="0.15">
      <c r="A27" s="2">
        <v>42684</v>
      </c>
      <c r="B27" s="1">
        <f t="shared" si="1"/>
        <v>46</v>
      </c>
      <c r="C27" s="1" t="str">
        <f t="shared" si="2"/>
        <v>星期四</v>
      </c>
      <c r="D27" s="56" t="s">
        <v>134</v>
      </c>
      <c r="G27" s="49" t="s">
        <v>193</v>
      </c>
    </row>
    <row r="28" spans="1:9" ht="27" x14ac:dyDescent="0.15">
      <c r="A28" s="2">
        <v>42685</v>
      </c>
      <c r="B28" s="1">
        <f t="shared" si="1"/>
        <v>46</v>
      </c>
      <c r="C28" s="1" t="str">
        <f t="shared" si="2"/>
        <v>星期五</v>
      </c>
      <c r="D28" s="42" t="s">
        <v>135</v>
      </c>
      <c r="G28" s="49" t="s">
        <v>194</v>
      </c>
    </row>
    <row r="29" spans="1:9" x14ac:dyDescent="0.15">
      <c r="A29" s="2">
        <v>42686</v>
      </c>
      <c r="B29" s="1">
        <f t="shared" si="1"/>
        <v>46</v>
      </c>
      <c r="C29" s="1" t="str">
        <f t="shared" si="2"/>
        <v>星期六</v>
      </c>
    </row>
    <row r="30" spans="1:9" x14ac:dyDescent="0.15">
      <c r="A30" s="2">
        <v>42687</v>
      </c>
      <c r="B30" s="1">
        <f t="shared" si="1"/>
        <v>47</v>
      </c>
      <c r="C30" s="1" t="str">
        <f t="shared" si="2"/>
        <v>星期日</v>
      </c>
    </row>
    <row r="31" spans="1:9" ht="27" x14ac:dyDescent="0.15">
      <c r="A31" s="2">
        <v>42688</v>
      </c>
      <c r="B31" s="1">
        <f t="shared" si="1"/>
        <v>47</v>
      </c>
      <c r="C31" s="1" t="str">
        <f t="shared" si="2"/>
        <v>星期一</v>
      </c>
      <c r="D31" s="41"/>
      <c r="G31" s="49" t="s">
        <v>195</v>
      </c>
    </row>
    <row r="32" spans="1:9" x14ac:dyDescent="0.15">
      <c r="A32" s="2">
        <v>42689</v>
      </c>
      <c r="B32" s="1">
        <f t="shared" si="1"/>
        <v>47</v>
      </c>
      <c r="C32" s="1" t="str">
        <f t="shared" si="2"/>
        <v>星期二</v>
      </c>
      <c r="G32" s="31" t="s">
        <v>196</v>
      </c>
    </row>
    <row r="33" spans="1:7" x14ac:dyDescent="0.15">
      <c r="A33" s="2">
        <v>42690</v>
      </c>
      <c r="B33" s="1">
        <f t="shared" si="1"/>
        <v>47</v>
      </c>
      <c r="C33" s="1" t="str">
        <f t="shared" si="2"/>
        <v>星期三</v>
      </c>
      <c r="D33" s="36"/>
      <c r="G33" s="31" t="s">
        <v>198</v>
      </c>
    </row>
    <row r="34" spans="1:7" x14ac:dyDescent="0.15">
      <c r="A34" s="2">
        <v>42691</v>
      </c>
      <c r="B34" s="1">
        <f t="shared" si="1"/>
        <v>47</v>
      </c>
      <c r="C34" s="1" t="str">
        <f t="shared" si="2"/>
        <v>星期四</v>
      </c>
      <c r="G34" s="4" t="s">
        <v>197</v>
      </c>
    </row>
    <row r="35" spans="1:7" ht="27" x14ac:dyDescent="0.15">
      <c r="A35" s="2">
        <v>42692</v>
      </c>
      <c r="B35" s="1">
        <f t="shared" si="1"/>
        <v>47</v>
      </c>
      <c r="C35" s="1" t="str">
        <f t="shared" si="2"/>
        <v>星期五</v>
      </c>
      <c r="G35" s="49" t="s">
        <v>199</v>
      </c>
    </row>
    <row r="36" spans="1:7" x14ac:dyDescent="0.15">
      <c r="A36" s="2">
        <v>42693</v>
      </c>
      <c r="B36" s="1">
        <f t="shared" si="1"/>
        <v>47</v>
      </c>
      <c r="C36" s="1" t="str">
        <f t="shared" si="2"/>
        <v>星期六</v>
      </c>
    </row>
    <row r="37" spans="1:7" x14ac:dyDescent="0.15">
      <c r="A37" s="2">
        <v>42694</v>
      </c>
      <c r="B37" s="1">
        <f t="shared" si="1"/>
        <v>48</v>
      </c>
      <c r="C37" s="1" t="str">
        <f t="shared" si="2"/>
        <v>星期日</v>
      </c>
      <c r="D37" s="36"/>
    </row>
    <row r="38" spans="1:7" ht="40.5" x14ac:dyDescent="0.15">
      <c r="A38" s="2">
        <v>42695</v>
      </c>
      <c r="B38" s="1">
        <f t="shared" si="1"/>
        <v>48</v>
      </c>
      <c r="C38" s="1" t="str">
        <f t="shared" si="2"/>
        <v>星期一</v>
      </c>
      <c r="D38" s="43" t="s">
        <v>190</v>
      </c>
      <c r="G38" s="49" t="s">
        <v>200</v>
      </c>
    </row>
    <row r="39" spans="1:7" x14ac:dyDescent="0.15">
      <c r="A39" s="2">
        <v>42696</v>
      </c>
      <c r="B39" s="1">
        <f t="shared" si="1"/>
        <v>48</v>
      </c>
      <c r="C39" s="1" t="str">
        <f t="shared" si="2"/>
        <v>星期二</v>
      </c>
      <c r="D39" s="36" t="s">
        <v>191</v>
      </c>
      <c r="G39" s="31" t="s">
        <v>201</v>
      </c>
    </row>
    <row r="40" spans="1:7" ht="27" x14ac:dyDescent="0.15">
      <c r="A40" s="2">
        <v>42697</v>
      </c>
      <c r="B40" s="1">
        <f t="shared" ref="B40" si="3">WEEKNUM(A40)</f>
        <v>48</v>
      </c>
      <c r="C40" s="1" t="str">
        <f t="shared" ref="C40" si="4">TEXT(WEEKDAY(A40),"aaaa")</f>
        <v>星期三</v>
      </c>
      <c r="G40" s="49" t="s">
        <v>202</v>
      </c>
    </row>
  </sheetData>
  <mergeCells count="3">
    <mergeCell ref="A1:C1"/>
    <mergeCell ref="A2:C2"/>
    <mergeCell ref="A3:C3"/>
  </mergeCells>
  <phoneticPr fontId="6" type="noConversion"/>
  <conditionalFormatting sqref="F5:G42">
    <cfRule type="expression" dxfId="19" priority="3" stopIfTrue="1">
      <formula>$A5&lt;$D$2</formula>
    </cfRule>
  </conditionalFormatting>
  <conditionalFormatting sqref="A5:C42">
    <cfRule type="expression" dxfId="18" priority="4" stopIfTrue="1">
      <formula>($A5&lt;$D$2)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A5:G42">
    <cfRule type="expression" dxfId="15" priority="5" stopIfTrue="1">
      <formula>($A5=$D$2)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pane xSplit="3" ySplit="5" topLeftCell="D30" activePane="bottomRight" state="frozen"/>
      <selection pane="topRight" activeCell="D1" sqref="D1"/>
      <selection pane="bottomLeft" activeCell="A6" sqref="A6"/>
      <selection pane="bottomRight" activeCell="D38" sqref="D38"/>
    </sheetView>
  </sheetViews>
  <sheetFormatPr defaultColWidth="9" defaultRowHeight="13.5" x14ac:dyDescent="0.15"/>
  <cols>
    <col min="1" max="1" width="8.875" style="2" customWidth="1"/>
    <col min="2" max="2" width="3.25" style="1" customWidth="1"/>
    <col min="3" max="3" width="7.375" style="1" customWidth="1"/>
    <col min="4" max="4" width="16.25" style="32" customWidth="1"/>
    <col min="5" max="5" width="18.5" style="33" customWidth="1"/>
    <col min="6" max="7" width="24.625" style="4" customWidth="1"/>
    <col min="8" max="8" width="12" style="1" customWidth="1"/>
    <col min="9" max="16384" width="9" style="1"/>
  </cols>
  <sheetData>
    <row r="1" spans="1:10" ht="31.5" x14ac:dyDescent="0.15">
      <c r="A1" s="68"/>
      <c r="B1" s="69"/>
      <c r="C1" s="70"/>
    </row>
    <row r="2" spans="1:10" x14ac:dyDescent="0.15">
      <c r="A2" s="71" t="s">
        <v>1</v>
      </c>
      <c r="B2" s="72"/>
      <c r="C2" s="73"/>
      <c r="D2" s="34">
        <f ca="1">ROUNDDOWN(NOW(),0)</f>
        <v>42754</v>
      </c>
      <c r="E2" s="48" t="s">
        <v>113</v>
      </c>
      <c r="F2" s="53" t="s">
        <v>182</v>
      </c>
      <c r="G2" s="53" t="s">
        <v>114</v>
      </c>
      <c r="H2" s="53" t="s">
        <v>115</v>
      </c>
      <c r="I2" s="54" t="s">
        <v>116</v>
      </c>
      <c r="J2" s="54" t="s">
        <v>117</v>
      </c>
    </row>
    <row r="3" spans="1:10" x14ac:dyDescent="0.15">
      <c r="A3" s="71" t="s">
        <v>2</v>
      </c>
      <c r="B3" s="72"/>
      <c r="C3" s="73"/>
      <c r="D3" s="35">
        <f ca="1">NOW()-ROUNDDOWN(NOW(),0)</f>
        <v>0.38435000000026776</v>
      </c>
      <c r="E3" s="47">
        <f ca="1">E4-$D$2</f>
        <v>827</v>
      </c>
      <c r="F3" s="4">
        <f>SUM(学习任务!E:E)</f>
        <v>1552.0392156862745</v>
      </c>
      <c r="G3" s="47">
        <f t="shared" ref="G3:H3" ca="1" si="0">G4-$D$2</f>
        <v>8</v>
      </c>
      <c r="H3" s="47">
        <f t="shared" ca="1" si="0"/>
        <v>252</v>
      </c>
    </row>
    <row r="4" spans="1:10" x14ac:dyDescent="0.15">
      <c r="E4" s="46">
        <v>43581</v>
      </c>
      <c r="F4" s="44">
        <f ca="1">$D$2+F3</f>
        <v>44306.039215686273</v>
      </c>
      <c r="G4" s="46">
        <v>42762</v>
      </c>
      <c r="H4" s="46">
        <v>43006</v>
      </c>
    </row>
    <row r="5" spans="1:10" x14ac:dyDescent="0.15">
      <c r="A5" s="2" t="s">
        <v>1</v>
      </c>
      <c r="B5" s="1" t="s">
        <v>3</v>
      </c>
      <c r="C5" s="1" t="s">
        <v>4</v>
      </c>
      <c r="D5" s="36" t="s">
        <v>86</v>
      </c>
      <c r="E5" s="37" t="s">
        <v>87</v>
      </c>
      <c r="F5" s="31" t="s">
        <v>88</v>
      </c>
      <c r="G5" s="31" t="s">
        <v>89</v>
      </c>
    </row>
    <row r="10" spans="1:10" ht="27" x14ac:dyDescent="0.15">
      <c r="A10" s="2">
        <v>42698</v>
      </c>
      <c r="B10" s="1">
        <f t="shared" ref="B10:B39" si="1">WEEKNUM(A10)</f>
        <v>48</v>
      </c>
      <c r="C10" s="1" t="str">
        <f t="shared" ref="C10:C39" si="2">TEXT(WEEKDAY(A10),"aaaa")</f>
        <v>星期四</v>
      </c>
      <c r="G10" s="49" t="s">
        <v>203</v>
      </c>
    </row>
    <row r="11" spans="1:10" ht="27" x14ac:dyDescent="0.15">
      <c r="A11" s="2">
        <v>42699</v>
      </c>
      <c r="B11" s="1">
        <f t="shared" si="1"/>
        <v>48</v>
      </c>
      <c r="C11" s="1" t="str">
        <f t="shared" si="2"/>
        <v>星期五</v>
      </c>
      <c r="G11" s="49" t="s">
        <v>204</v>
      </c>
    </row>
    <row r="12" spans="1:10" x14ac:dyDescent="0.15">
      <c r="A12" s="2">
        <v>42700</v>
      </c>
      <c r="B12" s="1">
        <f t="shared" si="1"/>
        <v>48</v>
      </c>
      <c r="C12" s="1" t="str">
        <f t="shared" si="2"/>
        <v>星期六</v>
      </c>
      <c r="F12" s="31" t="s">
        <v>205</v>
      </c>
    </row>
    <row r="13" spans="1:10" x14ac:dyDescent="0.15">
      <c r="A13" s="2">
        <v>42701</v>
      </c>
      <c r="B13" s="1">
        <f t="shared" si="1"/>
        <v>49</v>
      </c>
      <c r="C13" s="1" t="str">
        <f t="shared" si="2"/>
        <v>星期日</v>
      </c>
      <c r="F13" s="31" t="s">
        <v>206</v>
      </c>
    </row>
    <row r="14" spans="1:10" x14ac:dyDescent="0.15">
      <c r="A14" s="2">
        <v>42702</v>
      </c>
      <c r="B14" s="1">
        <f t="shared" si="1"/>
        <v>49</v>
      </c>
      <c r="C14" s="1" t="str">
        <f t="shared" si="2"/>
        <v>星期一</v>
      </c>
      <c r="E14" s="37" t="s">
        <v>208</v>
      </c>
      <c r="G14" s="31" t="s">
        <v>214</v>
      </c>
    </row>
    <row r="15" spans="1:10" x14ac:dyDescent="0.15">
      <c r="A15" s="2">
        <v>42703</v>
      </c>
      <c r="B15" s="1">
        <f t="shared" si="1"/>
        <v>49</v>
      </c>
      <c r="C15" s="1" t="str">
        <f t="shared" si="2"/>
        <v>星期二</v>
      </c>
      <c r="E15" s="37" t="s">
        <v>209</v>
      </c>
      <c r="G15" s="31" t="s">
        <v>213</v>
      </c>
    </row>
    <row r="16" spans="1:10" ht="27" x14ac:dyDescent="0.15">
      <c r="A16" s="2">
        <v>42704</v>
      </c>
      <c r="B16" s="1">
        <f t="shared" si="1"/>
        <v>49</v>
      </c>
      <c r="C16" s="1" t="str">
        <f t="shared" si="2"/>
        <v>星期三</v>
      </c>
      <c r="E16" s="37" t="s">
        <v>210</v>
      </c>
      <c r="F16" s="10"/>
      <c r="G16" s="52" t="s">
        <v>216</v>
      </c>
    </row>
    <row r="17" spans="1:7" x14ac:dyDescent="0.15">
      <c r="A17" s="2">
        <v>42705</v>
      </c>
      <c r="B17" s="1">
        <f t="shared" si="1"/>
        <v>49</v>
      </c>
      <c r="C17" s="1" t="str">
        <f t="shared" si="2"/>
        <v>星期四</v>
      </c>
      <c r="D17" s="36" t="s">
        <v>207</v>
      </c>
      <c r="E17" s="37" t="s">
        <v>211</v>
      </c>
      <c r="F17" s="10"/>
      <c r="G17" s="51" t="s">
        <v>215</v>
      </c>
    </row>
    <row r="18" spans="1:7" ht="27" x14ac:dyDescent="0.15">
      <c r="A18" s="2">
        <v>42706</v>
      </c>
      <c r="B18" s="1">
        <f t="shared" si="1"/>
        <v>49</v>
      </c>
      <c r="C18" s="1" t="str">
        <f t="shared" si="2"/>
        <v>星期五</v>
      </c>
      <c r="E18" s="37" t="s">
        <v>212</v>
      </c>
      <c r="G18" s="49" t="s">
        <v>217</v>
      </c>
    </row>
    <row r="19" spans="1:7" x14ac:dyDescent="0.15">
      <c r="A19" s="2">
        <v>42707</v>
      </c>
      <c r="B19" s="1">
        <f t="shared" si="1"/>
        <v>49</v>
      </c>
      <c r="C19" s="1" t="str">
        <f t="shared" si="2"/>
        <v>星期六</v>
      </c>
      <c r="D19" s="38"/>
    </row>
    <row r="20" spans="1:7" x14ac:dyDescent="0.15">
      <c r="A20" s="2">
        <v>42708</v>
      </c>
      <c r="B20" s="1">
        <f t="shared" si="1"/>
        <v>50</v>
      </c>
      <c r="C20" s="1" t="str">
        <f t="shared" si="2"/>
        <v>星期日</v>
      </c>
      <c r="D20" s="38"/>
    </row>
    <row r="21" spans="1:7" x14ac:dyDescent="0.15">
      <c r="A21" s="2">
        <v>42709</v>
      </c>
      <c r="B21" s="1">
        <f t="shared" si="1"/>
        <v>50</v>
      </c>
      <c r="C21" s="1" t="str">
        <f t="shared" si="2"/>
        <v>星期一</v>
      </c>
      <c r="D21" s="38"/>
      <c r="F21" s="31" t="s">
        <v>218</v>
      </c>
    </row>
    <row r="22" spans="1:7" x14ac:dyDescent="0.15">
      <c r="A22" s="2">
        <v>42710</v>
      </c>
      <c r="B22" s="1">
        <f t="shared" si="1"/>
        <v>50</v>
      </c>
      <c r="C22" s="1" t="str">
        <f t="shared" si="2"/>
        <v>星期二</v>
      </c>
      <c r="D22" s="38"/>
    </row>
    <row r="23" spans="1:7" x14ac:dyDescent="0.15">
      <c r="A23" s="2">
        <v>42711</v>
      </c>
      <c r="B23" s="1">
        <f t="shared" si="1"/>
        <v>50</v>
      </c>
      <c r="C23" s="12" t="str">
        <f t="shared" si="2"/>
        <v>星期三</v>
      </c>
      <c r="D23" s="39"/>
    </row>
    <row r="24" spans="1:7" x14ac:dyDescent="0.15">
      <c r="A24" s="2">
        <v>42712</v>
      </c>
      <c r="B24" s="1">
        <f t="shared" si="1"/>
        <v>50</v>
      </c>
      <c r="C24" s="1" t="str">
        <f t="shared" si="2"/>
        <v>星期四</v>
      </c>
      <c r="D24" s="40"/>
    </row>
    <row r="25" spans="1:7" x14ac:dyDescent="0.15">
      <c r="A25" s="2">
        <v>42713</v>
      </c>
      <c r="B25" s="1">
        <f t="shared" si="1"/>
        <v>50</v>
      </c>
      <c r="C25" s="1" t="str">
        <f t="shared" si="2"/>
        <v>星期五</v>
      </c>
    </row>
    <row r="26" spans="1:7" x14ac:dyDescent="0.15">
      <c r="A26" s="2">
        <v>42714</v>
      </c>
      <c r="B26" s="1">
        <f t="shared" si="1"/>
        <v>50</v>
      </c>
      <c r="C26" s="1" t="str">
        <f t="shared" si="2"/>
        <v>星期六</v>
      </c>
    </row>
    <row r="27" spans="1:7" x14ac:dyDescent="0.15">
      <c r="A27" s="2">
        <v>42715</v>
      </c>
      <c r="B27" s="1">
        <f t="shared" si="1"/>
        <v>51</v>
      </c>
      <c r="C27" s="1" t="str">
        <f t="shared" si="2"/>
        <v>星期日</v>
      </c>
    </row>
    <row r="28" spans="1:7" x14ac:dyDescent="0.15">
      <c r="A28" s="2">
        <v>42716</v>
      </c>
      <c r="B28" s="1">
        <f t="shared" si="1"/>
        <v>51</v>
      </c>
      <c r="C28" s="1" t="str">
        <f t="shared" si="2"/>
        <v>星期一</v>
      </c>
    </row>
    <row r="29" spans="1:7" x14ac:dyDescent="0.15">
      <c r="A29" s="2">
        <v>42717</v>
      </c>
      <c r="B29" s="1">
        <f t="shared" si="1"/>
        <v>51</v>
      </c>
      <c r="C29" s="1" t="str">
        <f t="shared" si="2"/>
        <v>星期二</v>
      </c>
    </row>
    <row r="30" spans="1:7" x14ac:dyDescent="0.15">
      <c r="A30" s="2">
        <v>42718</v>
      </c>
      <c r="B30" s="1">
        <f t="shared" si="1"/>
        <v>51</v>
      </c>
      <c r="C30" s="1" t="str">
        <f t="shared" si="2"/>
        <v>星期三</v>
      </c>
    </row>
    <row r="31" spans="1:7" x14ac:dyDescent="0.15">
      <c r="A31" s="2">
        <v>42719</v>
      </c>
      <c r="B31" s="1">
        <f t="shared" si="1"/>
        <v>51</v>
      </c>
      <c r="C31" s="1" t="str">
        <f t="shared" si="2"/>
        <v>星期四</v>
      </c>
      <c r="D31" s="41"/>
    </row>
    <row r="32" spans="1:7" x14ac:dyDescent="0.15">
      <c r="A32" s="2">
        <v>42720</v>
      </c>
      <c r="B32" s="1">
        <f t="shared" si="1"/>
        <v>51</v>
      </c>
      <c r="C32" s="1" t="str">
        <f t="shared" si="2"/>
        <v>星期五</v>
      </c>
    </row>
    <row r="33" spans="1:6" x14ac:dyDescent="0.15">
      <c r="A33" s="2">
        <v>42721</v>
      </c>
      <c r="B33" s="1">
        <f t="shared" si="1"/>
        <v>51</v>
      </c>
      <c r="C33" s="1" t="str">
        <f t="shared" si="2"/>
        <v>星期六</v>
      </c>
      <c r="D33" s="36"/>
    </row>
    <row r="34" spans="1:6" x14ac:dyDescent="0.15">
      <c r="A34" s="2">
        <v>42722</v>
      </c>
      <c r="B34" s="1">
        <f t="shared" si="1"/>
        <v>52</v>
      </c>
      <c r="C34" s="1" t="str">
        <f t="shared" si="2"/>
        <v>星期日</v>
      </c>
    </row>
    <row r="35" spans="1:6" x14ac:dyDescent="0.15">
      <c r="A35" s="2">
        <v>42723</v>
      </c>
      <c r="B35" s="1">
        <f t="shared" si="1"/>
        <v>52</v>
      </c>
      <c r="C35" s="1" t="str">
        <f t="shared" si="2"/>
        <v>星期一</v>
      </c>
    </row>
    <row r="36" spans="1:6" x14ac:dyDescent="0.15">
      <c r="A36" s="2">
        <v>42724</v>
      </c>
      <c r="B36" s="1">
        <f t="shared" si="1"/>
        <v>52</v>
      </c>
      <c r="C36" s="1" t="str">
        <f t="shared" si="2"/>
        <v>星期二</v>
      </c>
      <c r="E36" s="37"/>
      <c r="F36" s="31" t="s">
        <v>220</v>
      </c>
    </row>
    <row r="37" spans="1:6" x14ac:dyDescent="0.15">
      <c r="A37" s="2">
        <v>42725</v>
      </c>
      <c r="B37" s="1">
        <f t="shared" si="1"/>
        <v>52</v>
      </c>
      <c r="C37" s="1" t="str">
        <f t="shared" si="2"/>
        <v>星期三</v>
      </c>
      <c r="D37" s="36"/>
    </row>
    <row r="38" spans="1:6" x14ac:dyDescent="0.15">
      <c r="A38" s="2">
        <v>42726</v>
      </c>
      <c r="B38" s="1">
        <f t="shared" si="1"/>
        <v>52</v>
      </c>
      <c r="C38" s="1" t="str">
        <f t="shared" si="2"/>
        <v>星期四</v>
      </c>
      <c r="D38" s="36" t="s">
        <v>221</v>
      </c>
    </row>
    <row r="39" spans="1:6" x14ac:dyDescent="0.15">
      <c r="A39" s="2">
        <v>42727</v>
      </c>
      <c r="B39" s="1">
        <f t="shared" si="1"/>
        <v>52</v>
      </c>
      <c r="C39" s="1" t="str">
        <f t="shared" si="2"/>
        <v>星期五</v>
      </c>
    </row>
  </sheetData>
  <mergeCells count="3">
    <mergeCell ref="A1:C1"/>
    <mergeCell ref="A2:C2"/>
    <mergeCell ref="A3:C3"/>
  </mergeCells>
  <phoneticPr fontId="6" type="noConversion"/>
  <conditionalFormatting sqref="F5:G42">
    <cfRule type="expression" dxfId="14" priority="3" stopIfTrue="1">
      <formula>$A5&lt;$D$2</formula>
    </cfRule>
  </conditionalFormatting>
  <conditionalFormatting sqref="A5:C42">
    <cfRule type="expression" dxfId="13" priority="4" stopIfTrue="1">
      <formula>($A5&lt;$D$2)</formula>
    </cfRule>
    <cfRule type="expression" dxfId="12" priority="5" stopIfTrue="1">
      <formula>($A5=$D$2)</formula>
    </cfRule>
  </conditionalFormatting>
  <conditionalFormatting sqref="D5:E42">
    <cfRule type="expression" dxfId="11" priority="1">
      <formula>($A5&lt;$D$2)</formula>
    </cfRule>
    <cfRule type="expression" dxfId="10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F36" sqref="F36"/>
    </sheetView>
  </sheetViews>
  <sheetFormatPr defaultColWidth="9" defaultRowHeight="13.5" x14ac:dyDescent="0.15"/>
  <cols>
    <col min="1" max="1" width="8.875" style="2" customWidth="1"/>
    <col min="2" max="2" width="3.25" style="1" customWidth="1"/>
    <col min="3" max="3" width="7.375" style="1" customWidth="1"/>
    <col min="4" max="4" width="16.75" style="32" customWidth="1"/>
    <col min="5" max="5" width="18.5" style="33" customWidth="1"/>
    <col min="6" max="7" width="24.625" style="4" customWidth="1"/>
    <col min="8" max="8" width="12" style="1" customWidth="1"/>
    <col min="9" max="16384" width="9" style="1"/>
  </cols>
  <sheetData>
    <row r="1" spans="1:10" ht="31.5" x14ac:dyDescent="0.15">
      <c r="A1" s="68"/>
      <c r="B1" s="69"/>
      <c r="C1" s="70"/>
    </row>
    <row r="2" spans="1:10" x14ac:dyDescent="0.15">
      <c r="A2" s="71" t="s">
        <v>1</v>
      </c>
      <c r="B2" s="72"/>
      <c r="C2" s="73"/>
      <c r="D2" s="34">
        <f ca="1">ROUNDDOWN(NOW(),0)</f>
        <v>42754</v>
      </c>
      <c r="E2" s="48" t="s">
        <v>113</v>
      </c>
      <c r="F2" s="53" t="s">
        <v>182</v>
      </c>
      <c r="G2" s="53" t="s">
        <v>114</v>
      </c>
      <c r="H2" s="53" t="s">
        <v>115</v>
      </c>
      <c r="I2" s="54" t="s">
        <v>116</v>
      </c>
      <c r="J2" s="54" t="s">
        <v>117</v>
      </c>
    </row>
    <row r="3" spans="1:10" x14ac:dyDescent="0.15">
      <c r="A3" s="71" t="s">
        <v>2</v>
      </c>
      <c r="B3" s="72"/>
      <c r="C3" s="73"/>
      <c r="D3" s="35">
        <f ca="1">NOW()-ROUNDDOWN(NOW(),0)</f>
        <v>0.38435000000026776</v>
      </c>
      <c r="E3" s="47">
        <f ca="1">E4-$D$2</f>
        <v>827</v>
      </c>
      <c r="F3" s="4">
        <f>SUM(学习任务!E:E)</f>
        <v>1552.0392156862745</v>
      </c>
      <c r="G3" s="47">
        <f t="shared" ref="G3:H3" ca="1" si="0">G4-$D$2</f>
        <v>8</v>
      </c>
      <c r="H3" s="47">
        <f t="shared" ca="1" si="0"/>
        <v>252</v>
      </c>
    </row>
    <row r="4" spans="1:10" x14ac:dyDescent="0.15">
      <c r="E4" s="46">
        <v>43581</v>
      </c>
      <c r="F4" s="44">
        <f ca="1">$D$2+F3</f>
        <v>44306.039215686273</v>
      </c>
      <c r="G4" s="46">
        <v>42762</v>
      </c>
      <c r="H4" s="46">
        <v>43006</v>
      </c>
    </row>
    <row r="5" spans="1:10" x14ac:dyDescent="0.15">
      <c r="A5" s="2" t="s">
        <v>1</v>
      </c>
      <c r="B5" s="1" t="s">
        <v>3</v>
      </c>
      <c r="C5" s="1" t="s">
        <v>4</v>
      </c>
      <c r="D5" s="36" t="s">
        <v>86</v>
      </c>
      <c r="E5" s="37" t="s">
        <v>87</v>
      </c>
      <c r="F5" s="31" t="s">
        <v>88</v>
      </c>
      <c r="G5" s="31" t="s">
        <v>89</v>
      </c>
    </row>
    <row r="10" spans="1:10" x14ac:dyDescent="0.15">
      <c r="A10" s="2">
        <v>42728</v>
      </c>
      <c r="B10" s="1">
        <f t="shared" ref="B10:B39" si="1">WEEKNUM(A10)</f>
        <v>52</v>
      </c>
      <c r="C10" s="1" t="str">
        <f t="shared" ref="C10:C39" si="2">TEXT(WEEKDAY(A10),"aaaa")</f>
        <v>星期六</v>
      </c>
      <c r="G10" s="49"/>
    </row>
    <row r="11" spans="1:10" x14ac:dyDescent="0.15">
      <c r="A11" s="2">
        <v>42729</v>
      </c>
      <c r="B11" s="1">
        <f t="shared" si="1"/>
        <v>53</v>
      </c>
      <c r="C11" s="1" t="str">
        <f t="shared" si="2"/>
        <v>星期日</v>
      </c>
      <c r="G11" s="49"/>
    </row>
    <row r="12" spans="1:10" x14ac:dyDescent="0.15">
      <c r="A12" s="2">
        <v>42730</v>
      </c>
      <c r="B12" s="1">
        <f t="shared" si="1"/>
        <v>53</v>
      </c>
      <c r="C12" s="1" t="str">
        <f t="shared" si="2"/>
        <v>星期一</v>
      </c>
      <c r="F12" s="31"/>
    </row>
    <row r="13" spans="1:10" x14ac:dyDescent="0.15">
      <c r="A13" s="2">
        <v>42731</v>
      </c>
      <c r="B13" s="1">
        <f t="shared" si="1"/>
        <v>53</v>
      </c>
      <c r="C13" s="1" t="str">
        <f t="shared" si="2"/>
        <v>星期二</v>
      </c>
      <c r="F13" s="31"/>
    </row>
    <row r="14" spans="1:10" x14ac:dyDescent="0.15">
      <c r="A14" s="2">
        <v>42732</v>
      </c>
      <c r="B14" s="1">
        <f t="shared" si="1"/>
        <v>53</v>
      </c>
      <c r="C14" s="1" t="str">
        <f t="shared" si="2"/>
        <v>星期三</v>
      </c>
      <c r="D14" s="36" t="s">
        <v>222</v>
      </c>
      <c r="E14" s="37"/>
      <c r="G14" s="31"/>
    </row>
    <row r="15" spans="1:10" x14ac:dyDescent="0.15">
      <c r="A15" s="2">
        <v>42733</v>
      </c>
      <c r="B15" s="1">
        <f t="shared" si="1"/>
        <v>53</v>
      </c>
      <c r="C15" s="1" t="str">
        <f t="shared" si="2"/>
        <v>星期四</v>
      </c>
      <c r="E15" s="37"/>
      <c r="G15" s="31"/>
    </row>
    <row r="16" spans="1:10" x14ac:dyDescent="0.15">
      <c r="A16" s="2">
        <v>42734</v>
      </c>
      <c r="B16" s="1">
        <f t="shared" si="1"/>
        <v>53</v>
      </c>
      <c r="C16" s="1" t="str">
        <f t="shared" si="2"/>
        <v>星期五</v>
      </c>
      <c r="E16" s="37"/>
      <c r="F16" s="10"/>
      <c r="G16" s="52"/>
    </row>
    <row r="17" spans="1:7" x14ac:dyDescent="0.15">
      <c r="A17" s="2">
        <v>42735</v>
      </c>
      <c r="B17" s="1">
        <f t="shared" si="1"/>
        <v>53</v>
      </c>
      <c r="C17" s="1" t="str">
        <f t="shared" si="2"/>
        <v>星期六</v>
      </c>
      <c r="D17" s="36"/>
      <c r="E17" s="37"/>
      <c r="F17" s="10"/>
      <c r="G17" s="51"/>
    </row>
    <row r="18" spans="1:7" x14ac:dyDescent="0.15">
      <c r="A18" s="2">
        <v>42736</v>
      </c>
      <c r="B18" s="1">
        <f t="shared" si="1"/>
        <v>1</v>
      </c>
      <c r="C18" s="1" t="str">
        <f t="shared" si="2"/>
        <v>星期日</v>
      </c>
      <c r="E18" s="37"/>
      <c r="G18" s="49"/>
    </row>
    <row r="19" spans="1:7" x14ac:dyDescent="0.15">
      <c r="A19" s="2">
        <v>42737</v>
      </c>
      <c r="B19" s="1">
        <f t="shared" si="1"/>
        <v>1</v>
      </c>
      <c r="C19" s="1" t="str">
        <f t="shared" si="2"/>
        <v>星期一</v>
      </c>
      <c r="D19" s="38"/>
    </row>
    <row r="20" spans="1:7" x14ac:dyDescent="0.15">
      <c r="A20" s="2">
        <v>42738</v>
      </c>
      <c r="B20" s="1">
        <f t="shared" si="1"/>
        <v>1</v>
      </c>
      <c r="C20" s="1" t="str">
        <f t="shared" si="2"/>
        <v>星期二</v>
      </c>
      <c r="D20" s="38"/>
      <c r="F20" s="31" t="s">
        <v>223</v>
      </c>
    </row>
    <row r="21" spans="1:7" ht="27" x14ac:dyDescent="0.15">
      <c r="A21" s="2">
        <v>42739</v>
      </c>
      <c r="B21" s="1">
        <f t="shared" si="1"/>
        <v>1</v>
      </c>
      <c r="C21" s="1" t="str">
        <f t="shared" si="2"/>
        <v>星期三</v>
      </c>
      <c r="D21" s="38"/>
      <c r="F21" s="49" t="s">
        <v>225</v>
      </c>
    </row>
    <row r="22" spans="1:7" x14ac:dyDescent="0.15">
      <c r="A22" s="2">
        <v>42740</v>
      </c>
      <c r="B22" s="1">
        <f t="shared" si="1"/>
        <v>1</v>
      </c>
      <c r="C22" s="1" t="str">
        <f t="shared" si="2"/>
        <v>星期四</v>
      </c>
      <c r="D22" s="38"/>
    </row>
    <row r="23" spans="1:7" x14ac:dyDescent="0.15">
      <c r="A23" s="2">
        <v>42741</v>
      </c>
      <c r="B23" s="1">
        <f t="shared" si="1"/>
        <v>1</v>
      </c>
      <c r="C23" s="12" t="str">
        <f t="shared" si="2"/>
        <v>星期五</v>
      </c>
      <c r="D23" s="64" t="s">
        <v>224</v>
      </c>
    </row>
    <row r="24" spans="1:7" x14ac:dyDescent="0.15">
      <c r="A24" s="2">
        <v>42742</v>
      </c>
      <c r="B24" s="1">
        <f t="shared" si="1"/>
        <v>1</v>
      </c>
      <c r="C24" s="1" t="str">
        <f t="shared" si="2"/>
        <v>星期六</v>
      </c>
      <c r="D24" s="40"/>
    </row>
    <row r="25" spans="1:7" x14ac:dyDescent="0.15">
      <c r="A25" s="2">
        <v>42743</v>
      </c>
      <c r="B25" s="1">
        <f t="shared" si="1"/>
        <v>2</v>
      </c>
      <c r="C25" s="1" t="str">
        <f t="shared" si="2"/>
        <v>星期日</v>
      </c>
    </row>
    <row r="26" spans="1:7" x14ac:dyDescent="0.15">
      <c r="A26" s="2">
        <v>42744</v>
      </c>
      <c r="B26" s="1">
        <f t="shared" si="1"/>
        <v>2</v>
      </c>
      <c r="C26" s="1" t="str">
        <f t="shared" si="2"/>
        <v>星期一</v>
      </c>
    </row>
    <row r="27" spans="1:7" x14ac:dyDescent="0.15">
      <c r="A27" s="2">
        <v>42745</v>
      </c>
      <c r="B27" s="1">
        <f t="shared" si="1"/>
        <v>2</v>
      </c>
      <c r="C27" s="1" t="str">
        <f t="shared" si="2"/>
        <v>星期二</v>
      </c>
    </row>
    <row r="28" spans="1:7" ht="54" x14ac:dyDescent="0.15">
      <c r="A28" s="2">
        <v>42746</v>
      </c>
      <c r="B28" s="1">
        <f t="shared" si="1"/>
        <v>2</v>
      </c>
      <c r="C28" s="1" t="str">
        <f t="shared" si="2"/>
        <v>星期三</v>
      </c>
      <c r="F28" s="49" t="s">
        <v>229</v>
      </c>
    </row>
    <row r="29" spans="1:7" x14ac:dyDescent="0.15">
      <c r="A29" s="2">
        <v>42747</v>
      </c>
      <c r="B29" s="1">
        <f t="shared" si="1"/>
        <v>2</v>
      </c>
      <c r="C29" s="1" t="str">
        <f t="shared" si="2"/>
        <v>星期四</v>
      </c>
    </row>
    <row r="30" spans="1:7" ht="40.5" x14ac:dyDescent="0.15">
      <c r="A30" s="2">
        <v>42748</v>
      </c>
      <c r="B30" s="1">
        <f t="shared" si="1"/>
        <v>2</v>
      </c>
      <c r="C30" s="1" t="str">
        <f t="shared" si="2"/>
        <v>星期五</v>
      </c>
      <c r="F30" s="49" t="s">
        <v>230</v>
      </c>
    </row>
    <row r="31" spans="1:7" x14ac:dyDescent="0.15">
      <c r="A31" s="2">
        <v>42749</v>
      </c>
      <c r="B31" s="1">
        <f t="shared" si="1"/>
        <v>2</v>
      </c>
      <c r="C31" s="1" t="str">
        <f t="shared" si="2"/>
        <v>星期六</v>
      </c>
      <c r="D31" s="41"/>
      <c r="F31" s="31"/>
    </row>
    <row r="32" spans="1:7" x14ac:dyDescent="0.15">
      <c r="A32" s="2">
        <v>42750</v>
      </c>
      <c r="B32" s="1">
        <f t="shared" si="1"/>
        <v>3</v>
      </c>
      <c r="C32" s="1" t="str">
        <f t="shared" si="2"/>
        <v>星期日</v>
      </c>
    </row>
    <row r="33" spans="1:6" x14ac:dyDescent="0.15">
      <c r="A33" s="2">
        <v>42751</v>
      </c>
      <c r="B33" s="1">
        <f t="shared" si="1"/>
        <v>3</v>
      </c>
      <c r="C33" s="1" t="str">
        <f t="shared" si="2"/>
        <v>星期一</v>
      </c>
      <c r="D33" s="36"/>
      <c r="F33" s="31" t="s">
        <v>232</v>
      </c>
    </row>
    <row r="34" spans="1:6" x14ac:dyDescent="0.15">
      <c r="A34" s="2">
        <v>42752</v>
      </c>
      <c r="B34" s="1">
        <f t="shared" si="1"/>
        <v>3</v>
      </c>
      <c r="C34" s="1" t="str">
        <f t="shared" si="2"/>
        <v>星期二</v>
      </c>
      <c r="F34" s="31" t="s">
        <v>232</v>
      </c>
    </row>
    <row r="35" spans="1:6" x14ac:dyDescent="0.15">
      <c r="A35" s="2">
        <v>42753</v>
      </c>
      <c r="B35" s="1">
        <f t="shared" si="1"/>
        <v>3</v>
      </c>
      <c r="C35" s="1" t="str">
        <f t="shared" si="2"/>
        <v>星期三</v>
      </c>
      <c r="F35" s="31" t="s">
        <v>232</v>
      </c>
    </row>
    <row r="36" spans="1:6" x14ac:dyDescent="0.15">
      <c r="A36" s="2">
        <v>42754</v>
      </c>
      <c r="B36" s="1">
        <f t="shared" si="1"/>
        <v>3</v>
      </c>
      <c r="C36" s="1" t="str">
        <f t="shared" si="2"/>
        <v>星期四</v>
      </c>
      <c r="D36" s="36"/>
      <c r="E36" s="37"/>
      <c r="F36" s="31"/>
    </row>
    <row r="37" spans="1:6" x14ac:dyDescent="0.15">
      <c r="A37" s="2">
        <v>42755</v>
      </c>
      <c r="B37" s="1">
        <f t="shared" si="1"/>
        <v>3</v>
      </c>
      <c r="C37" s="1" t="str">
        <f t="shared" si="2"/>
        <v>星期五</v>
      </c>
      <c r="D37" s="36"/>
    </row>
    <row r="38" spans="1:6" x14ac:dyDescent="0.15">
      <c r="A38" s="2">
        <v>42756</v>
      </c>
      <c r="B38" s="1">
        <f t="shared" si="1"/>
        <v>3</v>
      </c>
      <c r="C38" s="1" t="str">
        <f t="shared" si="2"/>
        <v>星期六</v>
      </c>
    </row>
    <row r="39" spans="1:6" x14ac:dyDescent="0.15">
      <c r="A39" s="2">
        <v>42757</v>
      </c>
      <c r="B39" s="1">
        <f t="shared" si="1"/>
        <v>4</v>
      </c>
      <c r="C39" s="1" t="str">
        <f t="shared" si="2"/>
        <v>星期日</v>
      </c>
    </row>
    <row r="40" spans="1:6" x14ac:dyDescent="0.15">
      <c r="A40" s="2">
        <v>42758</v>
      </c>
      <c r="D40" s="36" t="s">
        <v>227</v>
      </c>
    </row>
  </sheetData>
  <mergeCells count="3">
    <mergeCell ref="A1:C1"/>
    <mergeCell ref="A2:C2"/>
    <mergeCell ref="A3:C3"/>
  </mergeCells>
  <phoneticPr fontId="6" type="noConversion"/>
  <conditionalFormatting sqref="F5:G42">
    <cfRule type="expression" dxfId="9" priority="3" stopIfTrue="1">
      <formula>$A5&lt;$D$2</formula>
    </cfRule>
  </conditionalFormatting>
  <conditionalFormatting sqref="A5:C42">
    <cfRule type="expression" dxfId="8" priority="4" stopIfTrue="1">
      <formula>($A5&lt;$D$2)</formula>
    </cfRule>
    <cfRule type="expression" dxfId="7" priority="5" stopIfTrue="1">
      <formula>($A5=$D$2)</formula>
    </cfRule>
  </conditionalFormatting>
  <conditionalFormatting sqref="D5:E42">
    <cfRule type="expression" dxfId="6" priority="1">
      <formula>($A5&lt;$D$2)</formula>
    </cfRule>
    <cfRule type="expression" dxfId="5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5月</vt:lpstr>
      <vt:lpstr>6月</vt:lpstr>
      <vt:lpstr>7月</vt:lpstr>
      <vt:lpstr>8月</vt:lpstr>
      <vt:lpstr>9月</vt:lpstr>
      <vt:lpstr>10月</vt:lpstr>
      <vt:lpstr>11月</vt:lpstr>
      <vt:lpstr>12月</vt:lpstr>
      <vt:lpstr>1月</vt:lpstr>
      <vt:lpstr>2月</vt:lpstr>
      <vt:lpstr>学习任务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2017-01-19T01:13:29Z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