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0a65655564294289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uofei8\Desktop\git\plans\"/>
    </mc:Choice>
  </mc:AlternateContent>
  <bookViews>
    <workbookView xWindow="0" yWindow="0" windowWidth="18390" windowHeight="9525" tabRatio="606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52511"/>
</workbook>
</file>

<file path=xl/calcChain.xml><?xml version="1.0" encoding="utf-8"?>
<calcChain xmlns="http://schemas.openxmlformats.org/spreadsheetml/2006/main">
  <c r="B422" i="30" l="1"/>
  <c r="C422" i="30"/>
  <c r="B423" i="30"/>
  <c r="C423" i="30"/>
  <c r="B424" i="30"/>
  <c r="C424" i="30"/>
  <c r="B425" i="30"/>
  <c r="C425" i="30"/>
  <c r="B426" i="30"/>
  <c r="C426" i="30"/>
  <c r="B427" i="30"/>
  <c r="C427" i="30"/>
  <c r="B407" i="30"/>
  <c r="C407" i="30"/>
  <c r="B408" i="30"/>
  <c r="C408" i="30"/>
  <c r="B409" i="30"/>
  <c r="C409" i="30"/>
  <c r="B410" i="30"/>
  <c r="C410" i="30"/>
  <c r="B411" i="30"/>
  <c r="C411" i="30"/>
  <c r="B412" i="30"/>
  <c r="C412" i="30"/>
  <c r="B413" i="30"/>
  <c r="C413" i="30"/>
  <c r="B414" i="30"/>
  <c r="C414" i="30"/>
  <c r="B415" i="30"/>
  <c r="C415" i="30"/>
  <c r="B416" i="30"/>
  <c r="C416" i="30"/>
  <c r="B417" i="30"/>
  <c r="C417" i="30"/>
  <c r="B418" i="30"/>
  <c r="C418" i="30"/>
  <c r="B419" i="30"/>
  <c r="C419" i="30"/>
  <c r="B420" i="30"/>
  <c r="C420" i="30"/>
  <c r="B421" i="30"/>
  <c r="C421" i="30"/>
  <c r="B393" i="30"/>
  <c r="C393" i="30"/>
  <c r="B394" i="30"/>
  <c r="C394" i="30"/>
  <c r="B395" i="30"/>
  <c r="C395" i="30"/>
  <c r="B396" i="30"/>
  <c r="C396" i="30"/>
  <c r="B397" i="30"/>
  <c r="C397" i="30"/>
  <c r="B398" i="30"/>
  <c r="C398" i="30"/>
  <c r="B399" i="30"/>
  <c r="C399" i="30"/>
  <c r="B400" i="30"/>
  <c r="C400" i="30"/>
  <c r="B401" i="30"/>
  <c r="C401" i="30"/>
  <c r="B402" i="30"/>
  <c r="C402" i="30"/>
  <c r="B403" i="30"/>
  <c r="C403" i="30"/>
  <c r="B404" i="30"/>
  <c r="C404" i="30"/>
  <c r="B405" i="30"/>
  <c r="C405" i="30"/>
  <c r="B406" i="30"/>
  <c r="C406" i="30"/>
  <c r="E26" i="23" l="1"/>
  <c r="E25" i="23"/>
  <c r="E2" i="23"/>
  <c r="E26" i="11"/>
  <c r="E27" i="11"/>
  <c r="E28" i="11"/>
  <c r="E29" i="11"/>
  <c r="E30" i="11"/>
  <c r="E31" i="11"/>
  <c r="E33" i="11"/>
  <c r="E34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67" i="23"/>
  <c r="E59" i="23"/>
  <c r="E58" i="23"/>
  <c r="E57" i="23"/>
  <c r="E56" i="23"/>
  <c r="E55" i="23"/>
  <c r="E54" i="23"/>
  <c r="E53" i="23"/>
  <c r="E52" i="23"/>
  <c r="E51" i="23"/>
  <c r="D49" i="23"/>
  <c r="E49" i="23" s="1"/>
  <c r="E47" i="23"/>
  <c r="E46" i="23"/>
  <c r="E43" i="23"/>
  <c r="E42" i="23"/>
  <c r="E41" i="23"/>
  <c r="E40" i="23"/>
  <c r="E39" i="23"/>
  <c r="E37" i="23"/>
  <c r="D36" i="23"/>
  <c r="E36" i="23" s="1"/>
  <c r="E35" i="23"/>
  <c r="E34" i="23"/>
  <c r="E33" i="23"/>
  <c r="E32" i="23"/>
  <c r="E31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25" i="11"/>
  <c r="E22" i="11"/>
  <c r="D21" i="11"/>
  <c r="E21" i="11" s="1"/>
  <c r="E20" i="11"/>
  <c r="E19" i="11"/>
  <c r="E18" i="11"/>
  <c r="E17" i="11"/>
  <c r="E16" i="11"/>
  <c r="E15" i="11"/>
  <c r="E14" i="11"/>
  <c r="E13" i="11"/>
  <c r="D12" i="11"/>
  <c r="E12" i="11" s="1"/>
  <c r="E11" i="11"/>
  <c r="D10" i="11"/>
  <c r="C10" i="11"/>
  <c r="E10" i="11" s="1"/>
  <c r="E9" i="11"/>
  <c r="E8" i="11"/>
  <c r="E7" i="11"/>
  <c r="E6" i="11"/>
  <c r="E5" i="11"/>
  <c r="E4" i="11"/>
  <c r="E2" i="11"/>
  <c r="G1" i="11" l="1"/>
  <c r="D1" i="30"/>
  <c r="I1" i="11" s="1"/>
  <c r="F1" i="30"/>
</calcChain>
</file>

<file path=xl/sharedStrings.xml><?xml version="1.0" encoding="utf-8"?>
<sst xmlns="http://schemas.openxmlformats.org/spreadsheetml/2006/main" count="254" uniqueCount="218">
  <si>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</si>
  <si>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</si>
  <si>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</si>
  <si>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</si>
  <si>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</si>
  <si>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</si>
  <si>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</si>
  <si>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</si>
  <si>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</si>
  <si>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</si>
  <si>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</si>
  <si>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</si>
  <si>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</si>
  <si>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</si>
  <si>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</si>
  <si>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</si>
  <si>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神经网络(hitton)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</si>
  <si>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</si>
  <si>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</si>
  <si>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</si>
  <si>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</si>
  <si>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</si>
  <si>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</si>
  <si>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</si>
  <si>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</si>
  <si>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</si>
  <si>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</si>
  <si>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</si>
  <si>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</si>
  <si>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</si>
  <si>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</si>
  <si>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</si>
  <si>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</si>
  <si>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</si>
  <si>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</si>
  <si>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</si>
  <si>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</si>
  <si>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</si>
  <si>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</si>
  <si>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</si>
  <si>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</si>
  <si>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</si>
  <si>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</si>
  <si>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</si>
  <si>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</si>
  <si>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</si>
  <si>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</si>
  <si>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</si>
  <si>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</si>
  <si>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</si>
  <si>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</si>
  <si>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</si>
  <si>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</si>
  <si>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</si>
  <si>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</si>
  <si>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</si>
  <si>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</si>
  <si>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</si>
  <si>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</si>
  <si>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</si>
  <si>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</si>
  <si>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</si>
  <si>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</si>
  <si>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</si>
  <si>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</si>
  <si>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</si>
  <si>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</si>
  <si>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</si>
  <si>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</si>
  <si>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</si>
  <si>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</si>
  <si>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</si>
  <si>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</si>
  <si>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</si>
  <si>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</si>
  <si>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</si>
  <si>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</si>
  <si>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</si>
  <si>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找了个房</t>
  </si>
  <si>
    <t>离职中体彩</t>
  </si>
  <si>
    <t>入职JD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</si>
  <si>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</si>
  <si>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</si>
  <si>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</si>
  <si>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</si>
  <si>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</si>
  <si>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</si>
  <si>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</si>
  <si>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</si>
  <si>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</si>
  <si>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</si>
  <si>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</si>
  <si>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</si>
  <si>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</si>
  <si>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</si>
  <si>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</si>
  <si>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</si>
  <si>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</si>
  <si>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</si>
  <si>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</si>
  <si>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</si>
  <si>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</si>
  <si>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</si>
  <si>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</si>
  <si>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</si>
  <si>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</si>
  <si>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</si>
  <si>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CDA考试（12月底！）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</si>
  <si>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</si>
  <si>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</si>
  <si>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</si>
  <si>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</si>
  <si>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</si>
  <si>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</si>
  <si>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</si>
  <si>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</si>
  <si>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</si>
  <si>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</si>
  <si>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</si>
  <si>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</si>
  <si>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</si>
  <si>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</si>
  <si>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</si>
  <si>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</si>
  <si>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</si>
  <si>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</si>
  <si>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</si>
  <si>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</si>
  <si>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</si>
  <si>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</si>
  <si>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</si>
  <si>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</si>
  <si>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</si>
  <si>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</si>
  <si>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</si>
  <si>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</si>
  <si>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</si>
  <si>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</si>
  <si>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</si>
  <si>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</si>
  <si>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</si>
  <si>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</si>
  <si>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</si>
  <si>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</si>
  <si>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</si>
  <si>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</si>
  <si>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</si>
  <si>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</si>
  <si>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</si>
  <si>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</si>
  <si>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</si>
  <si>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</si>
  <si>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</si>
  <si>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</si>
  <si>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</si>
  <si>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</si>
  <si>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</si>
  <si>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</si>
  <si>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</si>
  <si>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</si>
  <si>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</si>
  <si>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</si>
  <si>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</si>
  <si>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</si>
  <si>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</si>
  <si>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</si>
  <si>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</si>
  <si>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</si>
  <si>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</si>
  <si>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</si>
  <si>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</si>
  <si>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</si>
  <si>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</si>
  <si>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</si>
  <si>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</si>
  <si>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</si>
  <si>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</si>
  <si>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</si>
  <si>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</si>
  <si>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</si>
  <si>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</si>
  <si>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</si>
  <si>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</si>
  <si>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</si>
  <si>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</si>
  <si>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</si>
  <si>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</si>
  <si>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</si>
  <si>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</si>
  <si>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</si>
  <si>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</si>
  <si>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</si>
  <si>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</si>
  <si>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</si>
  <si>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</si>
  <si>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</si>
  <si>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</si>
  <si>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</si>
  <si>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</si>
  <si>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</si>
  <si>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</si>
  <si>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</si>
  <si>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</si>
  <si>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</si>
  <si>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</si>
  <si>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</si>
  <si>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</si>
  <si>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</si>
  <si>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</si>
  <si>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</si>
  <si>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</si>
  <si>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</si>
  <si>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</si>
  <si>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</si>
  <si>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</si>
  <si>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</si>
  <si>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</si>
  <si>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>Hive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</si>
</sst>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&quot;年&quot;m&quot;月&quot;d&quot;日&quot;;@"/>
    <numFmt numFmtId="178" formatCode="0.00_ ;[Red]\-0.00\ "/>
    <numFmt numFmtId="179" formatCode="m&quot;月&quot;d&quot;日&quot;;@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4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6" fontId="13" fillId="6" borderId="2" xfId="4" applyNumberFormat="1" applyBorder="1">
      <alignment vertical="center"/>
    </xf>
    <xf numFmtId="178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9" fontId="15" fillId="8" borderId="2" xfId="1" applyNumberFormat="1" applyBorder="1" applyAlignment="1">
      <alignment vertical="center"/>
    </xf>
    <xf numFmtId="177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9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16" fillId="0" borderId="0" xfId="0" applyFont="1">
      <alignment vertical="center"/>
    </xf>
  </cellXfs>
  <cellStyles count="6">
    <cellStyle name="差" xfId="2" builtinId="27"/>
    <cellStyle name="常规" xfId="0" builtinId="0"/>
    <cellStyle name="常规 2" xfId="5"/>
    <cellStyle name="超链接" xfId="3" builtinId="8"/>
    <cellStyle name="好" xfId="4" builtinId="26"/>
    <cellStyle name="输入" xfId="1" builtinId="20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学习任务!$B$2:$B$34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学习任务!$E$2:$E$34</c:f>
              <c:numCache>
                <c:formatCode>General</c:formatCode>
                <c:ptCount val="33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40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列表!$A$4:$A$600</c:f>
              <c:numCache>
                <c:formatCode>m/d/yyyy</c:formatCode>
                <c:ptCount val="59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  <c:pt idx="389">
                  <c:v>43159</c:v>
                </c:pt>
                <c:pt idx="390">
                  <c:v>43160</c:v>
                </c:pt>
                <c:pt idx="391">
                  <c:v>43161</c:v>
                </c:pt>
                <c:pt idx="392">
                  <c:v>43162</c:v>
                </c:pt>
                <c:pt idx="393">
                  <c:v>43163</c:v>
                </c:pt>
                <c:pt idx="394">
                  <c:v>43164</c:v>
                </c:pt>
                <c:pt idx="395">
                  <c:v>43165</c:v>
                </c:pt>
                <c:pt idx="396">
                  <c:v>43166</c:v>
                </c:pt>
                <c:pt idx="397">
                  <c:v>43167</c:v>
                </c:pt>
                <c:pt idx="398">
                  <c:v>43168</c:v>
                </c:pt>
                <c:pt idx="399">
                  <c:v>43169</c:v>
                </c:pt>
                <c:pt idx="400">
                  <c:v>43170</c:v>
                </c:pt>
                <c:pt idx="401">
                  <c:v>43171</c:v>
                </c:pt>
                <c:pt idx="402">
                  <c:v>43172</c:v>
                </c:pt>
                <c:pt idx="403">
                  <c:v>43173</c:v>
                </c:pt>
                <c:pt idx="404">
                  <c:v>43174</c:v>
                </c:pt>
                <c:pt idx="405">
                  <c:v>43175</c:v>
                </c:pt>
                <c:pt idx="406">
                  <c:v>43176</c:v>
                </c:pt>
                <c:pt idx="407">
                  <c:v>43177</c:v>
                </c:pt>
                <c:pt idx="408">
                  <c:v>43178</c:v>
                </c:pt>
                <c:pt idx="409">
                  <c:v>43179</c:v>
                </c:pt>
                <c:pt idx="410">
                  <c:v>43180</c:v>
                </c:pt>
                <c:pt idx="411">
                  <c:v>43181</c:v>
                </c:pt>
                <c:pt idx="412">
                  <c:v>43182</c:v>
                </c:pt>
                <c:pt idx="413">
                  <c:v>43183</c:v>
                </c:pt>
                <c:pt idx="414">
                  <c:v>43184</c:v>
                </c:pt>
                <c:pt idx="415">
                  <c:v>43185</c:v>
                </c:pt>
                <c:pt idx="416">
                  <c:v>43186</c:v>
                </c:pt>
                <c:pt idx="417">
                  <c:v>43187</c:v>
                </c:pt>
                <c:pt idx="418">
                  <c:v>43188</c:v>
                </c:pt>
                <c:pt idx="419">
                  <c:v>43189</c:v>
                </c:pt>
                <c:pt idx="420">
                  <c:v>43190</c:v>
                </c:pt>
                <c:pt idx="421">
                  <c:v>43191</c:v>
                </c:pt>
                <c:pt idx="422">
                  <c:v>43192</c:v>
                </c:pt>
                <c:pt idx="423">
                  <c:v>43193</c:v>
                </c:pt>
              </c:numCache>
            </c:numRef>
          </c:xVal>
          <c:yVal>
            <c:numRef>
              <c:f>列表!$D$4:$D$600</c:f>
              <c:numCache>
                <c:formatCode>0.00_ </c:formatCode>
                <c:ptCount val="59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-23.826393604033601</c:v>
                </c:pt>
                <c:pt idx="315" formatCode="General">
                  <c:v>-24.454924931194299</c:v>
                </c:pt>
                <c:pt idx="316" formatCode="General">
                  <c:v>-25.083456258355</c:v>
                </c:pt>
                <c:pt idx="317" formatCode="General">
                  <c:v>-25.711987585515701</c:v>
                </c:pt>
                <c:pt idx="318" formatCode="General">
                  <c:v>-26.340518912676401</c:v>
                </c:pt>
                <c:pt idx="319" formatCode="General">
                  <c:v>-26.969050239837099</c:v>
                </c:pt>
                <c:pt idx="320" formatCode="General">
                  <c:v>-27.5975815669978</c:v>
                </c:pt>
                <c:pt idx="321" formatCode="General">
                  <c:v>-28.226112894158501</c:v>
                </c:pt>
                <c:pt idx="322" formatCode="General">
                  <c:v>-28.854644221319202</c:v>
                </c:pt>
                <c:pt idx="323" formatCode="General">
                  <c:v>-29.483175548479899</c:v>
                </c:pt>
                <c:pt idx="324" formatCode="General">
                  <c:v>-30.1117068756406</c:v>
                </c:pt>
                <c:pt idx="325" formatCode="General">
                  <c:v>-30.740238202801301</c:v>
                </c:pt>
                <c:pt idx="326" formatCode="General">
                  <c:v>-31.368769529962002</c:v>
                </c:pt>
                <c:pt idx="327" formatCode="General">
                  <c:v>-31.997300857122699</c:v>
                </c:pt>
                <c:pt idx="328" formatCode="General">
                  <c:v>-32.625832184283396</c:v>
                </c:pt>
                <c:pt idx="329" formatCode="General">
                  <c:v>-33.254363511444097</c:v>
                </c:pt>
                <c:pt idx="330" formatCode="General">
                  <c:v>-33.882894838604699</c:v>
                </c:pt>
                <c:pt idx="331" formatCode="General">
                  <c:v>-34.5114261657654</c:v>
                </c:pt>
                <c:pt idx="332" formatCode="General">
                  <c:v>-35.139957492926101</c:v>
                </c:pt>
                <c:pt idx="333" formatCode="General">
                  <c:v>-35.768488820086802</c:v>
                </c:pt>
                <c:pt idx="334" formatCode="General">
                  <c:v>-36.397020147247503</c:v>
                </c:pt>
                <c:pt idx="335" formatCode="General">
                  <c:v>-37.025551474408203</c:v>
                </c:pt>
                <c:pt idx="336" formatCode="General">
                  <c:v>-37.654082801568897</c:v>
                </c:pt>
                <c:pt idx="337" formatCode="General">
                  <c:v>-38.282614128729598</c:v>
                </c:pt>
                <c:pt idx="338" formatCode="General">
                  <c:v>-38.911145455890299</c:v>
                </c:pt>
                <c:pt idx="339" formatCode="General">
                  <c:v>-39.539676783051</c:v>
                </c:pt>
                <c:pt idx="340" formatCode="General">
                  <c:v>-40.168208110211701</c:v>
                </c:pt>
                <c:pt idx="341" formatCode="General">
                  <c:v>-41.345944800021201</c:v>
                </c:pt>
                <c:pt idx="343" formatCode="General">
                  <c:v>-41.421725934283998</c:v>
                </c:pt>
                <c:pt idx="360" formatCode="General">
                  <c:v>-60.7</c:v>
                </c:pt>
                <c:pt idx="421" formatCode="General">
                  <c:v>-41.46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33152"/>
        <c:axId val="464933712"/>
      </c:scatterChart>
      <c:valAx>
        <c:axId val="4649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3712"/>
        <c:crosses val="autoZero"/>
        <c:crossBetween val="midCat"/>
      </c:valAx>
      <c:valAx>
        <c:axId val="4649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-23.826393604033601</c:v>
                </c:pt>
                <c:pt idx="315" formatCode="General">
                  <c:v>-24.454924931194299</c:v>
                </c:pt>
                <c:pt idx="316" formatCode="General">
                  <c:v>-25.083456258355</c:v>
                </c:pt>
                <c:pt idx="317" formatCode="General">
                  <c:v>-25.711987585515701</c:v>
                </c:pt>
                <c:pt idx="318" formatCode="General">
                  <c:v>-26.340518912676401</c:v>
                </c:pt>
                <c:pt idx="319" formatCode="General">
                  <c:v>-26.969050239837099</c:v>
                </c:pt>
                <c:pt idx="320" formatCode="General">
                  <c:v>-27.5975815669978</c:v>
                </c:pt>
                <c:pt idx="321" formatCode="General">
                  <c:v>-28.226112894158501</c:v>
                </c:pt>
                <c:pt idx="322" formatCode="General">
                  <c:v>-28.854644221319202</c:v>
                </c:pt>
                <c:pt idx="323" formatCode="General">
                  <c:v>-29.483175548479899</c:v>
                </c:pt>
                <c:pt idx="324" formatCode="General">
                  <c:v>-30.1117068756406</c:v>
                </c:pt>
                <c:pt idx="325" formatCode="General">
                  <c:v>-30.740238202801301</c:v>
                </c:pt>
                <c:pt idx="326" formatCode="General">
                  <c:v>-31.368769529962002</c:v>
                </c:pt>
                <c:pt idx="327" formatCode="General">
                  <c:v>-31.997300857122699</c:v>
                </c:pt>
                <c:pt idx="328" formatCode="General">
                  <c:v>-32.625832184283396</c:v>
                </c:pt>
                <c:pt idx="329" formatCode="General">
                  <c:v>-33.254363511444097</c:v>
                </c:pt>
                <c:pt idx="330" formatCode="General">
                  <c:v>-33.882894838604699</c:v>
                </c:pt>
                <c:pt idx="331" formatCode="General">
                  <c:v>-34.5114261657654</c:v>
                </c:pt>
                <c:pt idx="332" formatCode="General">
                  <c:v>-35.139957492926101</c:v>
                </c:pt>
                <c:pt idx="333" formatCode="General">
                  <c:v>-35.768488820086802</c:v>
                </c:pt>
                <c:pt idx="334" formatCode="General">
                  <c:v>-36.397020147247503</c:v>
                </c:pt>
                <c:pt idx="335" formatCode="General">
                  <c:v>-37.025551474408203</c:v>
                </c:pt>
                <c:pt idx="336" formatCode="General">
                  <c:v>-37.654082801568897</c:v>
                </c:pt>
                <c:pt idx="337" formatCode="General">
                  <c:v>-38.282614128729598</c:v>
                </c:pt>
                <c:pt idx="338" formatCode="General">
                  <c:v>-38.911145455890299</c:v>
                </c:pt>
                <c:pt idx="339" formatCode="General">
                  <c:v>-39.539676783051</c:v>
                </c:pt>
                <c:pt idx="340" formatCode="General">
                  <c:v>-40.168208110211701</c:v>
                </c:pt>
                <c:pt idx="341" formatCode="General">
                  <c:v>-41.345944800021201</c:v>
                </c:pt>
                <c:pt idx="343" formatCode="General">
                  <c:v>-41.421725934283998</c:v>
                </c:pt>
                <c:pt idx="360" formatCode="General">
                  <c:v>-60.7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67296"/>
        <c:axId val="465067856"/>
      </c:scatterChart>
      <c:valAx>
        <c:axId val="4650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67856"/>
        <c:crosses val="autoZero"/>
        <c:crossBetween val="midCat"/>
      </c:valAx>
      <c:valAx>
        <c:axId val="4650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18</xdr:row>
      <xdr:rowOff>114300</xdr:rowOff>
    </xdr:from>
    <xdr:to>
      <xdr:col>22</xdr:col>
      <xdr:colOff>340995</xdr:colOff>
      <xdr:row>33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J38" sqref="J3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0.375" customWidth="1"/>
    <col min="7" max="7" width="12.75"/>
    <col min="8" max="8" width="16.625" customWidth="1"/>
  </cols>
  <sheetData>
    <row r="1" spans="1:9">
      <c r="A1" s="6" t="s">
        <v>0</v>
      </c>
      <c r="B1" s="8" t="s">
        <v>1</v>
      </c>
      <c r="C1" s="8" t="s">
        <v>2</v>
      </c>
      <c r="D1" s="6" t="s">
        <v>3</v>
      </c>
      <c r="E1" s="6" t="s">
        <v>4</v>
      </c>
      <c r="F1" s="16" t="s">
        <v>5</v>
      </c>
      <c r="G1">
        <f>SUM(E:E)</f>
        <v>513.63944873423907</v>
      </c>
      <c r="H1" s="2" t="s">
        <v>6</v>
      </c>
      <c r="I1">
        <f ca="1">列表!D1</f>
        <v>-41.460045147243363</v>
      </c>
    </row>
    <row r="2" spans="1:9">
      <c r="A2">
        <v>1</v>
      </c>
      <c r="B2" s="12" t="s">
        <v>7</v>
      </c>
      <c r="C2" s="12">
        <v>25</v>
      </c>
      <c r="D2">
        <v>0</v>
      </c>
      <c r="E2">
        <f>C2*(1-D2)</f>
        <v>25</v>
      </c>
      <c r="F2" s="6" t="s">
        <v>8</v>
      </c>
    </row>
    <row r="3" spans="1:9">
      <c r="A3">
        <v>3</v>
      </c>
      <c r="B3" s="12" t="s">
        <v>9</v>
      </c>
      <c r="C3" s="12">
        <v>15</v>
      </c>
      <c r="D3">
        <v>0</v>
      </c>
      <c r="E3">
        <v>14</v>
      </c>
    </row>
    <row r="4" spans="1:9">
      <c r="A4">
        <v>4</v>
      </c>
      <c r="B4" s="12" t="s">
        <v>10</v>
      </c>
      <c r="C4" s="12">
        <v>15</v>
      </c>
      <c r="D4">
        <v>0</v>
      </c>
      <c r="E4">
        <f t="shared" ref="E4:E22" si="0">C4*(1-D4)</f>
        <v>15</v>
      </c>
    </row>
    <row r="5" spans="1:9">
      <c r="A5">
        <v>5</v>
      </c>
      <c r="B5" s="12" t="s">
        <v>11</v>
      </c>
      <c r="C5" s="12">
        <v>15</v>
      </c>
      <c r="D5">
        <v>0</v>
      </c>
      <c r="E5">
        <f t="shared" si="0"/>
        <v>15</v>
      </c>
    </row>
    <row r="6" spans="1:9">
      <c r="A6">
        <v>8</v>
      </c>
      <c r="B6" s="12" t="s">
        <v>12</v>
      </c>
      <c r="C6" s="12">
        <v>7</v>
      </c>
      <c r="D6">
        <v>0</v>
      </c>
      <c r="E6">
        <f t="shared" si="0"/>
        <v>7</v>
      </c>
    </row>
    <row r="7" spans="1:9">
      <c r="A7">
        <v>9</v>
      </c>
      <c r="B7" s="12" t="s">
        <v>13</v>
      </c>
      <c r="C7" s="12">
        <v>10</v>
      </c>
      <c r="D7">
        <v>0</v>
      </c>
      <c r="E7">
        <f t="shared" si="0"/>
        <v>10</v>
      </c>
    </row>
    <row r="8" spans="1:9">
      <c r="A8">
        <v>10</v>
      </c>
      <c r="B8" s="54" t="s">
        <v>14</v>
      </c>
      <c r="C8" s="12">
        <v>10</v>
      </c>
      <c r="D8">
        <v>0.1</v>
      </c>
      <c r="E8">
        <f t="shared" si="0"/>
        <v>9</v>
      </c>
    </row>
    <row r="9" spans="1:9">
      <c r="A9">
        <v>11</v>
      </c>
      <c r="B9" s="12" t="s">
        <v>15</v>
      </c>
      <c r="C9" s="12">
        <v>10</v>
      </c>
      <c r="D9">
        <v>0.3</v>
      </c>
      <c r="E9">
        <f t="shared" si="0"/>
        <v>7</v>
      </c>
    </row>
    <row r="10" spans="1:9" s="10" customFormat="1">
      <c r="A10">
        <v>12</v>
      </c>
      <c r="B10" s="20" t="s">
        <v>16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>
      <c r="A11">
        <v>14</v>
      </c>
      <c r="B11" s="12" t="s">
        <v>17</v>
      </c>
      <c r="C11" s="12">
        <v>15</v>
      </c>
      <c r="D11">
        <v>0.1</v>
      </c>
      <c r="E11">
        <f t="shared" si="0"/>
        <v>13.5</v>
      </c>
    </row>
    <row r="12" spans="1:9">
      <c r="A12">
        <v>15</v>
      </c>
      <c r="B12" s="12" t="s">
        <v>18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>
      <c r="A13">
        <v>17</v>
      </c>
      <c r="B13" s="12" t="s">
        <v>19</v>
      </c>
      <c r="C13" s="12">
        <v>20</v>
      </c>
      <c r="D13">
        <v>0.1</v>
      </c>
      <c r="E13">
        <f t="shared" si="0"/>
        <v>18</v>
      </c>
      <c r="G13" s="2" t="s">
        <v>20</v>
      </c>
    </row>
    <row r="14" spans="1:9">
      <c r="A14">
        <v>18</v>
      </c>
      <c r="B14" s="12" t="s">
        <v>21</v>
      </c>
      <c r="C14" s="12">
        <v>10</v>
      </c>
      <c r="D14">
        <v>0</v>
      </c>
      <c r="E14">
        <f t="shared" si="0"/>
        <v>10</v>
      </c>
      <c r="G14" s="2" t="s">
        <v>22</v>
      </c>
    </row>
    <row r="15" spans="1:9">
      <c r="A15">
        <v>19</v>
      </c>
      <c r="B15" s="13" t="s">
        <v>23</v>
      </c>
      <c r="C15" s="12">
        <v>30</v>
      </c>
      <c r="D15">
        <v>0</v>
      </c>
      <c r="E15">
        <f t="shared" si="0"/>
        <v>30</v>
      </c>
      <c r="G15" s="2" t="s">
        <v>24</v>
      </c>
    </row>
    <row r="16" spans="1:9">
      <c r="A16">
        <v>20</v>
      </c>
      <c r="B16" s="13" t="s">
        <v>25</v>
      </c>
      <c r="C16" s="12">
        <v>30</v>
      </c>
      <c r="D16">
        <v>0.1</v>
      </c>
      <c r="E16">
        <f t="shared" si="0"/>
        <v>27</v>
      </c>
      <c r="G16" s="2" t="s">
        <v>26</v>
      </c>
    </row>
    <row r="17" spans="1:11">
      <c r="A17">
        <v>21</v>
      </c>
      <c r="B17" s="13" t="s">
        <v>27</v>
      </c>
      <c r="C17" s="12">
        <v>26</v>
      </c>
      <c r="D17">
        <v>0</v>
      </c>
      <c r="E17">
        <f t="shared" si="0"/>
        <v>26</v>
      </c>
      <c r="G17" s="2" t="s">
        <v>28</v>
      </c>
    </row>
    <row r="18" spans="1:11">
      <c r="A18">
        <v>22</v>
      </c>
      <c r="B18" s="13" t="s">
        <v>29</v>
      </c>
      <c r="C18" s="12">
        <v>30</v>
      </c>
      <c r="D18">
        <v>0</v>
      </c>
      <c r="E18">
        <f t="shared" si="0"/>
        <v>30</v>
      </c>
      <c r="G18" s="55" t="s">
        <v>30</v>
      </c>
    </row>
    <row r="19" spans="1:11">
      <c r="A19">
        <v>23</v>
      </c>
      <c r="B19" s="56" t="s">
        <v>31</v>
      </c>
      <c r="C19" s="12">
        <v>30</v>
      </c>
      <c r="D19">
        <v>0</v>
      </c>
      <c r="E19">
        <f t="shared" si="0"/>
        <v>30</v>
      </c>
      <c r="G19" s="2" t="s">
        <v>30</v>
      </c>
    </row>
    <row r="20" spans="1:11">
      <c r="A20">
        <v>24</v>
      </c>
      <c r="B20" s="56" t="s">
        <v>32</v>
      </c>
      <c r="C20" s="12">
        <v>30</v>
      </c>
      <c r="D20">
        <v>0</v>
      </c>
      <c r="E20">
        <f t="shared" si="0"/>
        <v>30</v>
      </c>
      <c r="G20" s="2" t="s">
        <v>30</v>
      </c>
    </row>
    <row r="21" spans="1:11">
      <c r="A21" s="7">
        <v>27</v>
      </c>
      <c r="B21" s="18" t="s">
        <v>33</v>
      </c>
      <c r="C21" s="7">
        <v>20</v>
      </c>
      <c r="D21" s="7">
        <f>176/286</f>
        <v>0.61538461538461542</v>
      </c>
      <c r="E21" s="7">
        <f t="shared" si="0"/>
        <v>7.6923076923076916</v>
      </c>
    </row>
    <row r="22" spans="1:11">
      <c r="A22">
        <v>30</v>
      </c>
      <c r="B22" s="14" t="s">
        <v>34</v>
      </c>
      <c r="C22" s="15">
        <v>30</v>
      </c>
      <c r="D22" s="15">
        <v>0</v>
      </c>
      <c r="E22" s="15">
        <f t="shared" si="0"/>
        <v>30</v>
      </c>
    </row>
    <row r="23" spans="1:11">
      <c r="A23">
        <v>32</v>
      </c>
      <c r="B23" s="6" t="s">
        <v>35</v>
      </c>
      <c r="C23">
        <v>0</v>
      </c>
      <c r="D23">
        <v>0</v>
      </c>
    </row>
    <row r="24" spans="1:11">
      <c r="A24">
        <v>44</v>
      </c>
      <c r="B24" s="16" t="s">
        <v>36</v>
      </c>
      <c r="D24">
        <v>0</v>
      </c>
    </row>
    <row r="25" spans="1:11">
      <c r="A25" s="7">
        <v>45</v>
      </c>
      <c r="B25" s="54" t="s">
        <v>37</v>
      </c>
      <c r="C25" s="19">
        <v>15</v>
      </c>
      <c r="D25" s="7">
        <v>0.02</v>
      </c>
      <c r="E25" s="7">
        <f t="shared" ref="E25:E31" si="1">C25*(1-D25)</f>
        <v>14.7</v>
      </c>
      <c r="J25" s="2"/>
      <c r="K25" s="2"/>
    </row>
    <row r="26" spans="1:11">
      <c r="A26">
        <v>47</v>
      </c>
      <c r="B26" s="16" t="s">
        <v>38</v>
      </c>
      <c r="D26">
        <v>0</v>
      </c>
      <c r="E26" s="7">
        <f t="shared" si="1"/>
        <v>0</v>
      </c>
      <c r="K26" s="2"/>
    </row>
    <row r="27" spans="1:11">
      <c r="A27">
        <v>49</v>
      </c>
      <c r="B27" s="16" t="s">
        <v>39</v>
      </c>
      <c r="E27" s="7">
        <f t="shared" si="1"/>
        <v>0</v>
      </c>
    </row>
    <row r="28" spans="1:11">
      <c r="B28" t="s">
        <v>40</v>
      </c>
      <c r="E28" s="7">
        <f t="shared" si="1"/>
        <v>0</v>
      </c>
    </row>
    <row r="29" spans="1:11">
      <c r="B29" s="2" t="s">
        <v>41</v>
      </c>
      <c r="E29" s="7">
        <f t="shared" si="1"/>
        <v>0</v>
      </c>
      <c r="J29" s="2"/>
    </row>
    <row r="30" spans="1:11">
      <c r="B30" s="2" t="s">
        <v>42</v>
      </c>
      <c r="E30" s="7">
        <f t="shared" si="1"/>
        <v>0</v>
      </c>
    </row>
    <row r="31" spans="1:11">
      <c r="B31" s="2" t="s">
        <v>43</v>
      </c>
      <c r="E31" s="7">
        <f t="shared" si="1"/>
        <v>0</v>
      </c>
    </row>
    <row r="33" spans="2:6">
      <c r="B33" s="2" t="s">
        <v>45</v>
      </c>
      <c r="C33">
        <v>40</v>
      </c>
      <c r="D33">
        <v>0</v>
      </c>
      <c r="E33" s="7">
        <f>C33*(1-D33)</f>
        <v>40</v>
      </c>
    </row>
    <row r="34" spans="2:6">
      <c r="B34" s="2" t="s">
        <v>46</v>
      </c>
      <c r="E34" s="7">
        <f>C34*(1-D34)</f>
        <v>0</v>
      </c>
    </row>
    <row r="40" spans="2:6">
      <c r="B40" s="2" t="s">
        <v>47</v>
      </c>
      <c r="C40">
        <v>8</v>
      </c>
      <c r="D40">
        <v>0.5</v>
      </c>
      <c r="E40">
        <f>C40*(1-D40)</f>
        <v>4</v>
      </c>
      <c r="F40" s="2" t="s">
        <v>48</v>
      </c>
    </row>
  </sheetData>
  <phoneticPr fontId="1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workbookViewId="0">
      <pane ySplit="3" topLeftCell="A4" activePane="bottomLeft" state="frozen"/>
      <selection pane="bottomLeft" activeCell="D426" sqref="D426"/>
    </sheetView>
  </sheetViews>
  <sheetFormatPr defaultColWidth="9" defaultRowHeight="13.5"/>
  <cols>
    <col min="1" max="1" width="12.875" style="33" customWidth="1"/>
    <col min="2" max="2" width="6.125" style="34" customWidth="1"/>
    <col min="3" max="3" width="8.25" style="33" customWidth="1"/>
    <col min="4" max="4" width="10.375" style="33" customWidth="1"/>
    <col min="5" max="5" width="11.625" style="33" customWidth="1"/>
    <col min="6" max="6" width="13.875" style="33" customWidth="1"/>
    <col min="7" max="7" width="10.875" style="33" customWidth="1"/>
    <col min="8" max="8" width="14.625" style="33" customWidth="1"/>
    <col min="9" max="9" width="9" style="33"/>
    <col min="10" max="11" width="13.875" style="33"/>
    <col min="12" max="12" width="12.875" style="33"/>
    <col min="13" max="16384" width="9" style="33"/>
  </cols>
  <sheetData>
    <row r="1" spans="1:12">
      <c r="A1" s="35" t="s">
        <v>49</v>
      </c>
      <c r="B1" s="36"/>
      <c r="C1" s="37" t="s">
        <v>6</v>
      </c>
      <c r="D1" s="38">
        <f ca="1">43856-SUM(学习任务!E:E)-SUM(历史!E:E)-NOW()</f>
        <v>-41.460045147243363</v>
      </c>
      <c r="E1" s="39" t="s">
        <v>50</v>
      </c>
      <c r="F1" s="40">
        <f>SUM(学习任务!E:E)</f>
        <v>513.63944873423907</v>
      </c>
      <c r="G1" s="41" t="s">
        <v>51</v>
      </c>
      <c r="H1" s="42">
        <f ca="1">ROUNDDOWN(NOW(),0)</f>
        <v>43191</v>
      </c>
      <c r="I1" s="50"/>
      <c r="J1" s="51"/>
      <c r="K1" s="44"/>
      <c r="L1" s="44"/>
    </row>
    <row r="2" spans="1:12">
      <c r="A2" s="35"/>
      <c r="B2" s="43" t="s">
        <v>52</v>
      </c>
      <c r="C2" s="43" t="s">
        <v>53</v>
      </c>
      <c r="E2" s="43" t="s">
        <v>54</v>
      </c>
      <c r="F2" s="43" t="s">
        <v>55</v>
      </c>
      <c r="G2" s="44"/>
      <c r="H2" s="44"/>
      <c r="I2" s="44"/>
      <c r="J2" s="44"/>
      <c r="K2" s="44"/>
      <c r="L2" s="44"/>
    </row>
    <row r="3" spans="1:12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12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12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9"/>
    </row>
    <row r="6" spans="1:12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11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2" t="s">
        <v>56</v>
      </c>
    </row>
    <row r="172" spans="1: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56</v>
      </c>
    </row>
    <row r="173" spans="1: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2" t="s">
        <v>56</v>
      </c>
    </row>
    <row r="174" spans="1: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56</v>
      </c>
    </row>
    <row r="175" spans="1: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2" t="s">
        <v>56</v>
      </c>
    </row>
    <row r="176" spans="1: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2" t="s">
        <v>56</v>
      </c>
    </row>
    <row r="177" spans="1: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2" t="s">
        <v>56</v>
      </c>
    </row>
    <row r="178" spans="1: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56</v>
      </c>
    </row>
    <row r="179" spans="1: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56</v>
      </c>
    </row>
    <row r="180" spans="1: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2" t="s">
        <v>56</v>
      </c>
    </row>
    <row r="181" spans="1: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2" t="s">
        <v>56</v>
      </c>
    </row>
    <row r="182" spans="1: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2" t="s">
        <v>56</v>
      </c>
    </row>
    <row r="183" spans="1: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56</v>
      </c>
    </row>
    <row r="184" spans="1: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2" t="s">
        <v>56</v>
      </c>
    </row>
    <row r="185" spans="1: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2" t="s">
        <v>56</v>
      </c>
    </row>
    <row r="186" spans="1: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2" t="s">
        <v>56</v>
      </c>
    </row>
    <row r="187" spans="1: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56</v>
      </c>
    </row>
    <row r="188" spans="1: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2" t="s">
        <v>56</v>
      </c>
    </row>
    <row r="189" spans="1: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2" t="s">
        <v>56</v>
      </c>
    </row>
    <row r="190" spans="1: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2" t="s">
        <v>56</v>
      </c>
    </row>
    <row r="191" spans="1: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2" t="s">
        <v>56</v>
      </c>
    </row>
    <row r="192" spans="1: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2" t="s">
        <v>57</v>
      </c>
    </row>
    <row r="193" spans="1:4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3" t="s">
        <v>58</v>
      </c>
      <c r="F211" s="34"/>
    </row>
    <row r="212" spans="1:6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3" t="s">
        <v>59</v>
      </c>
      <c r="F231" s="34"/>
      <c r="G231" s="34"/>
    </row>
    <row r="232" spans="1:7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3" t="s">
        <v>60</v>
      </c>
    </row>
    <row r="238" spans="1:7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3" t="s">
        <v>61</v>
      </c>
    </row>
    <row r="239" spans="1:7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3" t="s">
        <v>62</v>
      </c>
    </row>
    <row r="244" spans="1:14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3" t="s">
        <v>63</v>
      </c>
    </row>
    <row r="245" spans="1:14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3" t="s">
        <v>64</v>
      </c>
      <c r="N247" s="34"/>
    </row>
    <row r="248" spans="1:14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3" t="s">
        <v>65</v>
      </c>
      <c r="F251" s="43" t="s">
        <v>66</v>
      </c>
      <c r="N251" s="34"/>
    </row>
    <row r="252" spans="1:14" ht="27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3" t="s">
        <v>67</v>
      </c>
      <c r="N252" s="34"/>
    </row>
    <row r="253" spans="1:14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3" t="s">
        <v>68</v>
      </c>
      <c r="N253" s="34"/>
    </row>
    <row r="254" spans="1:14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69</v>
      </c>
    </row>
    <row r="264" spans="1: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3" t="s">
        <v>69</v>
      </c>
    </row>
    <row r="265" spans="1: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3" t="s">
        <v>70</v>
      </c>
    </row>
    <row r="266" spans="1:5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3" t="s">
        <v>71</v>
      </c>
    </row>
    <row r="272" spans="1:5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72</v>
      </c>
    </row>
    <row r="284" spans="1:5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3" t="s">
        <v>73</v>
      </c>
    </row>
    <row r="300" spans="1:5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74</v>
      </c>
    </row>
    <row r="303" spans="1:5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3" t="s">
        <v>75</v>
      </c>
    </row>
    <row r="309" spans="1:5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>
      <c r="A318" s="44">
        <v>43084</v>
      </c>
      <c r="B318" s="33">
        <f t="shared" si="8"/>
        <v>50</v>
      </c>
      <c r="C318" s="34" t="str">
        <f t="shared" si="9"/>
        <v>星期五</v>
      </c>
      <c r="D318" s="33">
        <v>-23.826393604033601</v>
      </c>
    </row>
    <row r="319" spans="1:5">
      <c r="A319" s="44">
        <v>43085</v>
      </c>
      <c r="B319" s="33">
        <f t="shared" si="8"/>
        <v>50</v>
      </c>
      <c r="C319" s="34" t="str">
        <f t="shared" si="9"/>
        <v>星期六</v>
      </c>
      <c r="D319" s="33">
        <v>-24.454924931194299</v>
      </c>
    </row>
    <row r="320" spans="1:5">
      <c r="A320" s="44">
        <v>43086</v>
      </c>
      <c r="B320" s="33">
        <f t="shared" si="8"/>
        <v>51</v>
      </c>
      <c r="C320" s="34" t="str">
        <f t="shared" si="9"/>
        <v>星期日</v>
      </c>
      <c r="D320" s="33">
        <v>-25.083456258355</v>
      </c>
    </row>
    <row r="321" spans="1:5">
      <c r="A321" s="44">
        <v>43087</v>
      </c>
      <c r="B321" s="33">
        <f t="shared" si="8"/>
        <v>51</v>
      </c>
      <c r="C321" s="34" t="str">
        <f t="shared" si="9"/>
        <v>星期一</v>
      </c>
      <c r="D321" s="33">
        <v>-25.711987585515701</v>
      </c>
    </row>
    <row r="322" spans="1:5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-26.340518912676401</v>
      </c>
    </row>
    <row r="323" spans="1:5">
      <c r="A323" s="44">
        <v>43089</v>
      </c>
      <c r="B323" s="33">
        <f t="shared" si="8"/>
        <v>51</v>
      </c>
      <c r="C323" s="34" t="str">
        <f t="shared" si="9"/>
        <v>星期三</v>
      </c>
      <c r="D323" s="33">
        <v>-26.969050239837099</v>
      </c>
    </row>
    <row r="324" spans="1:5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-27.5975815669978</v>
      </c>
    </row>
    <row r="325" spans="1:5">
      <c r="A325" s="44">
        <v>43091</v>
      </c>
      <c r="B325" s="33">
        <f t="shared" si="10"/>
        <v>51</v>
      </c>
      <c r="C325" s="34" t="str">
        <f t="shared" si="11"/>
        <v>星期五</v>
      </c>
      <c r="D325" s="33">
        <v>-28.226112894158501</v>
      </c>
    </row>
    <row r="326" spans="1:5">
      <c r="A326" s="44">
        <v>43092</v>
      </c>
      <c r="B326" s="33">
        <f t="shared" si="10"/>
        <v>51</v>
      </c>
      <c r="C326" s="34" t="str">
        <f t="shared" si="11"/>
        <v>星期六</v>
      </c>
      <c r="D326" s="33">
        <v>-28.854644221319202</v>
      </c>
    </row>
    <row r="327" spans="1:5">
      <c r="A327" s="44">
        <v>43093</v>
      </c>
      <c r="B327" s="33">
        <f t="shared" si="10"/>
        <v>52</v>
      </c>
      <c r="C327" s="34" t="str">
        <f t="shared" si="11"/>
        <v>星期日</v>
      </c>
      <c r="D327" s="33">
        <v>-29.483175548479899</v>
      </c>
    </row>
    <row r="328" spans="1:5">
      <c r="A328" s="44">
        <v>43094</v>
      </c>
      <c r="B328" s="33">
        <f t="shared" si="10"/>
        <v>52</v>
      </c>
      <c r="C328" s="34" t="str">
        <f t="shared" si="11"/>
        <v>星期一</v>
      </c>
      <c r="D328" s="33">
        <v>-30.1117068756406</v>
      </c>
    </row>
    <row r="329" spans="1:5">
      <c r="A329" s="44">
        <v>43095</v>
      </c>
      <c r="B329" s="33">
        <f t="shared" si="10"/>
        <v>52</v>
      </c>
      <c r="C329" s="34" t="str">
        <f t="shared" si="11"/>
        <v>星期二</v>
      </c>
      <c r="D329" s="33">
        <v>-30.740238202801301</v>
      </c>
    </row>
    <row r="330" spans="1:5">
      <c r="A330" s="44">
        <v>43096</v>
      </c>
      <c r="B330" s="33">
        <f t="shared" si="10"/>
        <v>52</v>
      </c>
      <c r="C330" s="34" t="str">
        <f t="shared" si="11"/>
        <v>星期三</v>
      </c>
      <c r="D330" s="33">
        <v>-31.368769529962002</v>
      </c>
    </row>
    <row r="331" spans="1:5">
      <c r="A331" s="44">
        <v>43097</v>
      </c>
      <c r="B331" s="33">
        <f t="shared" si="10"/>
        <v>52</v>
      </c>
      <c r="C331" s="34" t="str">
        <f t="shared" si="11"/>
        <v>星期四</v>
      </c>
      <c r="D331" s="33">
        <v>-31.997300857122699</v>
      </c>
    </row>
    <row r="332" spans="1:5">
      <c r="A332" s="44">
        <v>43098</v>
      </c>
      <c r="B332" s="33">
        <f t="shared" si="10"/>
        <v>52</v>
      </c>
      <c r="C332" s="34" t="str">
        <f t="shared" si="11"/>
        <v>星期五</v>
      </c>
      <c r="D332" s="33">
        <v>-32.625832184283396</v>
      </c>
    </row>
    <row r="333" spans="1:5">
      <c r="A333" s="44">
        <v>43099</v>
      </c>
      <c r="B333" s="33">
        <f t="shared" si="10"/>
        <v>52</v>
      </c>
      <c r="C333" s="34" t="str">
        <f t="shared" si="11"/>
        <v>星期六</v>
      </c>
      <c r="D333" s="33">
        <v>-33.254363511444097</v>
      </c>
      <c r="E333" s="43" t="s">
        <v>76</v>
      </c>
    </row>
    <row r="334" spans="1:5">
      <c r="A334" s="44">
        <v>43100</v>
      </c>
      <c r="B334" s="33">
        <f t="shared" si="10"/>
        <v>53</v>
      </c>
      <c r="C334" s="34" t="str">
        <f t="shared" si="11"/>
        <v>星期日</v>
      </c>
      <c r="D334" s="33">
        <v>-33.882894838604699</v>
      </c>
      <c r="E334" s="43" t="s">
        <v>76</v>
      </c>
    </row>
    <row r="335" spans="1:5">
      <c r="A335" s="44">
        <v>43101</v>
      </c>
      <c r="B335" s="33">
        <f t="shared" si="10"/>
        <v>1</v>
      </c>
      <c r="C335" s="34" t="str">
        <f t="shared" si="11"/>
        <v>星期一</v>
      </c>
      <c r="D335" s="33">
        <v>-34.5114261657654</v>
      </c>
    </row>
    <row r="336" spans="1:5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-35.139957492926101</v>
      </c>
    </row>
    <row r="337" spans="1:5">
      <c r="A337" s="44">
        <v>43103</v>
      </c>
      <c r="B337" s="33">
        <f t="shared" si="10"/>
        <v>1</v>
      </c>
      <c r="C337" s="34" t="str">
        <f t="shared" si="11"/>
        <v>星期三</v>
      </c>
      <c r="D337" s="33">
        <v>-35.768488820086802</v>
      </c>
    </row>
    <row r="338" spans="1:5">
      <c r="A338" s="44">
        <v>43104</v>
      </c>
      <c r="B338" s="33">
        <f t="shared" si="10"/>
        <v>1</v>
      </c>
      <c r="C338" s="34" t="str">
        <f t="shared" si="11"/>
        <v>星期四</v>
      </c>
      <c r="D338" s="33">
        <v>-36.397020147247503</v>
      </c>
    </row>
    <row r="339" spans="1: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-37.025551474408203</v>
      </c>
      <c r="E339" s="33" t="s">
        <v>77</v>
      </c>
    </row>
    <row r="340" spans="1:5">
      <c r="A340" s="44">
        <v>43106</v>
      </c>
      <c r="B340" s="33">
        <f t="shared" si="10"/>
        <v>1</v>
      </c>
      <c r="C340" s="34" t="str">
        <f t="shared" si="11"/>
        <v>星期六</v>
      </c>
      <c r="D340" s="33">
        <v>-37.654082801568897</v>
      </c>
    </row>
    <row r="341" spans="1:5">
      <c r="A341" s="44">
        <v>43107</v>
      </c>
      <c r="B341" s="33">
        <f t="shared" si="10"/>
        <v>2</v>
      </c>
      <c r="C341" s="34" t="str">
        <f t="shared" si="11"/>
        <v>星期日</v>
      </c>
      <c r="D341" s="33">
        <v>-38.282614128729598</v>
      </c>
    </row>
    <row r="342" spans="1:5">
      <c r="A342" s="44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>
      <c r="A343" s="44">
        <v>43109</v>
      </c>
      <c r="B343" s="33">
        <f t="shared" si="10"/>
        <v>2</v>
      </c>
      <c r="C343" s="34" t="str">
        <f t="shared" si="11"/>
        <v>星期二</v>
      </c>
      <c r="D343" s="33">
        <v>-39.539676783051</v>
      </c>
    </row>
    <row r="344" spans="1:5">
      <c r="A344" s="44">
        <v>43110</v>
      </c>
      <c r="B344" s="33">
        <f t="shared" si="10"/>
        <v>2</v>
      </c>
      <c r="C344" s="34" t="str">
        <f t="shared" si="11"/>
        <v>星期三</v>
      </c>
      <c r="D344" s="33">
        <v>-40.168208110211701</v>
      </c>
    </row>
    <row r="345" spans="1:5">
      <c r="A345" s="44">
        <v>43111</v>
      </c>
      <c r="B345" s="33">
        <f t="shared" si="10"/>
        <v>2</v>
      </c>
      <c r="C345" s="34" t="str">
        <f t="shared" si="11"/>
        <v>星期四</v>
      </c>
      <c r="D345" s="33">
        <v>-41.345944800021201</v>
      </c>
    </row>
    <row r="346" spans="1:5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5">
      <c r="A347" s="44">
        <v>43113</v>
      </c>
      <c r="B347" s="33">
        <f t="shared" si="10"/>
        <v>2</v>
      </c>
      <c r="C347" s="34" t="str">
        <f t="shared" si="11"/>
        <v>星期六</v>
      </c>
      <c r="D347" s="33">
        <v>-41.421725934283998</v>
      </c>
    </row>
    <row r="348" spans="1:5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5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5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5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5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5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5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5">
      <c r="A355" s="44">
        <v>43121</v>
      </c>
      <c r="B355" s="33">
        <f t="shared" si="10"/>
        <v>4</v>
      </c>
      <c r="C355" s="34" t="str">
        <f t="shared" si="11"/>
        <v>星期日</v>
      </c>
      <c r="E355" s="33" t="s">
        <v>78</v>
      </c>
    </row>
    <row r="356" spans="1:5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5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5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5">
      <c r="A359" s="44">
        <v>43125</v>
      </c>
      <c r="B359" s="33">
        <f t="shared" si="10"/>
        <v>4</v>
      </c>
      <c r="C359" s="34" t="str">
        <f t="shared" si="11"/>
        <v>星期四</v>
      </c>
      <c r="E359" s="33" t="s">
        <v>79</v>
      </c>
    </row>
    <row r="360" spans="1:5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5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5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5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5">
      <c r="A364" s="44">
        <v>43130</v>
      </c>
      <c r="B364" s="33">
        <f t="shared" si="10"/>
        <v>5</v>
      </c>
      <c r="C364" s="34" t="str">
        <f t="shared" si="11"/>
        <v>星期二</v>
      </c>
      <c r="D364" s="33">
        <v>-60.7</v>
      </c>
      <c r="E364" s="33" t="s">
        <v>80</v>
      </c>
    </row>
    <row r="365" spans="1:5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5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5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5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5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81</v>
      </c>
    </row>
    <row r="387" spans="1:5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5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5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5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5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5">
      <c r="A393" s="44">
        <v>43159</v>
      </c>
      <c r="B393" s="33">
        <f t="shared" ref="B393:B407" si="13">WEEKNUM(A393)</f>
        <v>9</v>
      </c>
      <c r="C393" s="34" t="str">
        <f t="shared" ref="C393:C407" si="14">TEXT(WEEKDAY(A393),"aaaa")</f>
        <v>星期三</v>
      </c>
    </row>
    <row r="394" spans="1:5">
      <c r="A394" s="44">
        <v>43160</v>
      </c>
      <c r="B394" s="33">
        <f t="shared" si="13"/>
        <v>9</v>
      </c>
      <c r="C394" s="34" t="str">
        <f t="shared" si="14"/>
        <v>星期四</v>
      </c>
    </row>
    <row r="395" spans="1:5">
      <c r="A395" s="44">
        <v>43161</v>
      </c>
      <c r="B395" s="33">
        <f t="shared" si="13"/>
        <v>9</v>
      </c>
      <c r="C395" s="34" t="str">
        <f t="shared" si="14"/>
        <v>星期五</v>
      </c>
    </row>
    <row r="396" spans="1:5">
      <c r="A396" s="44">
        <v>43162</v>
      </c>
      <c r="B396" s="33">
        <f t="shared" si="13"/>
        <v>9</v>
      </c>
      <c r="C396" s="34" t="str">
        <f t="shared" si="14"/>
        <v>星期六</v>
      </c>
    </row>
    <row r="397" spans="1:5">
      <c r="A397" s="44">
        <v>43163</v>
      </c>
      <c r="B397" s="33">
        <f t="shared" si="13"/>
        <v>10</v>
      </c>
      <c r="C397" s="34" t="str">
        <f t="shared" si="14"/>
        <v>星期日</v>
      </c>
    </row>
    <row r="398" spans="1:5">
      <c r="A398" s="44">
        <v>43164</v>
      </c>
      <c r="B398" s="33">
        <f t="shared" si="13"/>
        <v>10</v>
      </c>
      <c r="C398" s="34" t="str">
        <f t="shared" si="14"/>
        <v>星期一</v>
      </c>
    </row>
    <row r="399" spans="1:5">
      <c r="A399" s="44">
        <v>43165</v>
      </c>
      <c r="B399" s="33">
        <f t="shared" si="13"/>
        <v>10</v>
      </c>
      <c r="C399" s="34" t="str">
        <f t="shared" si="14"/>
        <v>星期二</v>
      </c>
    </row>
    <row r="400" spans="1:5">
      <c r="A400" s="44">
        <v>43166</v>
      </c>
      <c r="B400" s="33">
        <f t="shared" si="13"/>
        <v>10</v>
      </c>
      <c r="C400" s="34" t="str">
        <f t="shared" si="14"/>
        <v>星期三</v>
      </c>
    </row>
    <row r="401" spans="1:3">
      <c r="A401" s="44">
        <v>43167</v>
      </c>
      <c r="B401" s="33">
        <f t="shared" si="13"/>
        <v>10</v>
      </c>
      <c r="C401" s="34" t="str">
        <f t="shared" si="14"/>
        <v>星期四</v>
      </c>
    </row>
    <row r="402" spans="1:3">
      <c r="A402" s="44">
        <v>43168</v>
      </c>
      <c r="B402" s="33">
        <f t="shared" si="13"/>
        <v>10</v>
      </c>
      <c r="C402" s="34" t="str">
        <f t="shared" si="14"/>
        <v>星期五</v>
      </c>
    </row>
    <row r="403" spans="1:3">
      <c r="A403" s="44">
        <v>43169</v>
      </c>
      <c r="B403" s="33">
        <f t="shared" si="13"/>
        <v>10</v>
      </c>
      <c r="C403" s="34" t="str">
        <f t="shared" si="14"/>
        <v>星期六</v>
      </c>
    </row>
    <row r="404" spans="1:3">
      <c r="A404" s="44">
        <v>43170</v>
      </c>
      <c r="B404" s="33">
        <f t="shared" si="13"/>
        <v>11</v>
      </c>
      <c r="C404" s="34" t="str">
        <f t="shared" si="14"/>
        <v>星期日</v>
      </c>
    </row>
    <row r="405" spans="1:3">
      <c r="A405" s="44">
        <v>43171</v>
      </c>
      <c r="B405" s="33">
        <f t="shared" si="13"/>
        <v>11</v>
      </c>
      <c r="C405" s="34" t="str">
        <f t="shared" si="14"/>
        <v>星期一</v>
      </c>
    </row>
    <row r="406" spans="1:3">
      <c r="A406" s="44">
        <v>43172</v>
      </c>
      <c r="B406" s="33">
        <f t="shared" si="13"/>
        <v>11</v>
      </c>
      <c r="C406" s="34" t="str">
        <f t="shared" si="14"/>
        <v>星期二</v>
      </c>
    </row>
    <row r="407" spans="1:3">
      <c r="A407" s="44">
        <v>43173</v>
      </c>
      <c r="B407" s="33">
        <f t="shared" si="13"/>
        <v>11</v>
      </c>
      <c r="C407" s="34" t="str">
        <f t="shared" si="14"/>
        <v>星期三</v>
      </c>
    </row>
    <row r="408" spans="1:3">
      <c r="A408" s="44">
        <v>43174</v>
      </c>
      <c r="B408" s="33">
        <f t="shared" ref="B408:B427" si="15">WEEKNUM(A408)</f>
        <v>11</v>
      </c>
      <c r="C408" s="34" t="str">
        <f t="shared" ref="C408:C427" si="16">TEXT(WEEKDAY(A408),"aaaa")</f>
        <v>星期四</v>
      </c>
    </row>
    <row r="409" spans="1:3">
      <c r="A409" s="44">
        <v>43175</v>
      </c>
      <c r="B409" s="33">
        <f t="shared" si="15"/>
        <v>11</v>
      </c>
      <c r="C409" s="34" t="str">
        <f t="shared" si="16"/>
        <v>星期五</v>
      </c>
    </row>
    <row r="410" spans="1:3">
      <c r="A410" s="44">
        <v>43176</v>
      </c>
      <c r="B410" s="33">
        <f t="shared" si="15"/>
        <v>11</v>
      </c>
      <c r="C410" s="34" t="str">
        <f t="shared" si="16"/>
        <v>星期六</v>
      </c>
    </row>
    <row r="411" spans="1:3">
      <c r="A411" s="44">
        <v>43177</v>
      </c>
      <c r="B411" s="33">
        <f t="shared" si="15"/>
        <v>12</v>
      </c>
      <c r="C411" s="34" t="str">
        <f t="shared" si="16"/>
        <v>星期日</v>
      </c>
    </row>
    <row r="412" spans="1:3">
      <c r="A412" s="44">
        <v>43178</v>
      </c>
      <c r="B412" s="33">
        <f t="shared" si="15"/>
        <v>12</v>
      </c>
      <c r="C412" s="34" t="str">
        <f t="shared" si="16"/>
        <v>星期一</v>
      </c>
    </row>
    <row r="413" spans="1:3">
      <c r="A413" s="44">
        <v>43179</v>
      </c>
      <c r="B413" s="33">
        <f t="shared" si="15"/>
        <v>12</v>
      </c>
      <c r="C413" s="34" t="str">
        <f t="shared" si="16"/>
        <v>星期二</v>
      </c>
    </row>
    <row r="414" spans="1:3">
      <c r="A414" s="44">
        <v>43180</v>
      </c>
      <c r="B414" s="33">
        <f t="shared" si="15"/>
        <v>12</v>
      </c>
      <c r="C414" s="34" t="str">
        <f t="shared" si="16"/>
        <v>星期三</v>
      </c>
    </row>
    <row r="415" spans="1:3">
      <c r="A415" s="44">
        <v>43181</v>
      </c>
      <c r="B415" s="33">
        <f t="shared" si="15"/>
        <v>12</v>
      </c>
      <c r="C415" s="34" t="str">
        <f t="shared" si="16"/>
        <v>星期四</v>
      </c>
    </row>
    <row r="416" spans="1:3">
      <c r="A416" s="44">
        <v>43182</v>
      </c>
      <c r="B416" s="33">
        <f t="shared" si="15"/>
        <v>12</v>
      </c>
      <c r="C416" s="34" t="str">
        <f t="shared" si="16"/>
        <v>星期五</v>
      </c>
    </row>
    <row r="417" spans="1:4">
      <c r="A417" s="44">
        <v>43183</v>
      </c>
      <c r="B417" s="33">
        <f t="shared" si="15"/>
        <v>12</v>
      </c>
      <c r="C417" s="34" t="str">
        <f t="shared" si="16"/>
        <v>星期六</v>
      </c>
    </row>
    <row r="418" spans="1:4">
      <c r="A418" s="44">
        <v>43184</v>
      </c>
      <c r="B418" s="33">
        <f t="shared" si="15"/>
        <v>13</v>
      </c>
      <c r="C418" s="34" t="str">
        <f t="shared" si="16"/>
        <v>星期日</v>
      </c>
    </row>
    <row r="419" spans="1:4">
      <c r="A419" s="44">
        <v>43185</v>
      </c>
      <c r="B419" s="33">
        <f t="shared" si="15"/>
        <v>13</v>
      </c>
      <c r="C419" s="34" t="str">
        <f t="shared" si="16"/>
        <v>星期一</v>
      </c>
    </row>
    <row r="420" spans="1:4">
      <c r="A420" s="44">
        <v>43186</v>
      </c>
      <c r="B420" s="33">
        <f t="shared" si="15"/>
        <v>13</v>
      </c>
      <c r="C420" s="34" t="str">
        <f t="shared" si="16"/>
        <v>星期二</v>
      </c>
    </row>
    <row r="421" spans="1:4">
      <c r="A421" s="44">
        <v>43187</v>
      </c>
      <c r="B421" s="33">
        <f t="shared" si="15"/>
        <v>13</v>
      </c>
      <c r="C421" s="34" t="str">
        <f t="shared" si="16"/>
        <v>星期三</v>
      </c>
    </row>
    <row r="422" spans="1:4">
      <c r="A422" s="44">
        <v>43188</v>
      </c>
      <c r="B422" s="33">
        <f t="shared" si="15"/>
        <v>13</v>
      </c>
      <c r="C422" s="34" t="str">
        <f t="shared" si="16"/>
        <v>星期四</v>
      </c>
    </row>
    <row r="423" spans="1:4">
      <c r="A423" s="44">
        <v>43189</v>
      </c>
      <c r="B423" s="33">
        <f t="shared" si="15"/>
        <v>13</v>
      </c>
      <c r="C423" s="34" t="str">
        <f t="shared" si="16"/>
        <v>星期五</v>
      </c>
    </row>
    <row r="424" spans="1:4">
      <c r="A424" s="44">
        <v>43190</v>
      </c>
      <c r="B424" s="33">
        <f t="shared" si="15"/>
        <v>13</v>
      </c>
      <c r="C424" s="34" t="str">
        <f t="shared" si="16"/>
        <v>星期六</v>
      </c>
    </row>
    <row r="425" spans="1:4">
      <c r="A425" s="44">
        <v>43191</v>
      </c>
      <c r="B425" s="33">
        <f t="shared" si="15"/>
        <v>14</v>
      </c>
      <c r="C425" s="34" t="str">
        <f t="shared" si="16"/>
        <v>星期日</v>
      </c>
      <c r="D425" s="33">
        <v>-41.46</v>
      </c>
    </row>
    <row r="426" spans="1:4">
      <c r="A426" s="44">
        <v>43192</v>
      </c>
      <c r="B426" s="33">
        <f t="shared" si="15"/>
        <v>14</v>
      </c>
      <c r="C426" s="34" t="str">
        <f t="shared" si="16"/>
        <v>星期一</v>
      </c>
    </row>
    <row r="427" spans="1:4">
      <c r="A427" s="44">
        <v>43193</v>
      </c>
      <c r="B427" s="33">
        <f t="shared" si="15"/>
        <v>14</v>
      </c>
      <c r="C427" s="34" t="str">
        <f t="shared" si="16"/>
        <v>星期二</v>
      </c>
    </row>
  </sheetData>
  <phoneticPr fontId="17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6" t="s">
        <v>0</v>
      </c>
      <c r="B1" s="8" t="s">
        <v>1</v>
      </c>
      <c r="C1" s="8" t="s">
        <v>2</v>
      </c>
      <c r="D1" s="6" t="s">
        <v>3</v>
      </c>
      <c r="E1" s="6" t="s">
        <v>4</v>
      </c>
      <c r="F1" s="9" t="s">
        <v>82</v>
      </c>
    </row>
    <row r="2" spans="1:7">
      <c r="B2" s="10" t="s">
        <v>83</v>
      </c>
      <c r="E2">
        <f>-290-30-10-18-10-10-5-1-40-80</f>
        <v>-494</v>
      </c>
    </row>
    <row r="3" spans="1:7" s="7" customFormat="1"/>
    <row r="4" spans="1:7" ht="31.5">
      <c r="B4" s="11" t="s">
        <v>84</v>
      </c>
    </row>
    <row r="5" spans="1:7">
      <c r="A5">
        <v>29</v>
      </c>
      <c r="B5" s="12" t="s">
        <v>85</v>
      </c>
      <c r="C5" s="12">
        <v>10</v>
      </c>
      <c r="D5">
        <v>1</v>
      </c>
      <c r="E5">
        <f>C5*(1-D5)</f>
        <v>0</v>
      </c>
    </row>
    <row r="6" spans="1:7">
      <c r="A6">
        <v>1</v>
      </c>
      <c r="B6" s="13" t="s">
        <v>86</v>
      </c>
      <c r="C6" s="12">
        <v>25</v>
      </c>
      <c r="D6">
        <v>1</v>
      </c>
      <c r="E6">
        <f t="shared" ref="E6:E11" si="0">C6*(1-D6)</f>
        <v>0</v>
      </c>
      <c r="F6" s="6" t="s">
        <v>8</v>
      </c>
      <c r="G6" s="2" t="s">
        <v>87</v>
      </c>
    </row>
    <row r="7" spans="1:7">
      <c r="A7">
        <v>43</v>
      </c>
      <c r="B7" s="6" t="s">
        <v>88</v>
      </c>
      <c r="C7">
        <v>2</v>
      </c>
      <c r="D7">
        <v>1</v>
      </c>
      <c r="E7">
        <f t="shared" si="0"/>
        <v>0</v>
      </c>
    </row>
    <row r="8" spans="1:7">
      <c r="A8">
        <v>2</v>
      </c>
      <c r="B8" s="12" t="s">
        <v>89</v>
      </c>
      <c r="C8" s="12">
        <v>10</v>
      </c>
      <c r="D8">
        <v>1</v>
      </c>
      <c r="E8">
        <f t="shared" si="0"/>
        <v>0</v>
      </c>
    </row>
    <row r="9" spans="1:7">
      <c r="A9">
        <v>31</v>
      </c>
      <c r="B9" s="14" t="s">
        <v>90</v>
      </c>
      <c r="C9" s="15">
        <v>10</v>
      </c>
      <c r="D9" s="15">
        <v>1</v>
      </c>
      <c r="E9" s="15">
        <f t="shared" si="0"/>
        <v>0</v>
      </c>
      <c r="G9" s="2" t="s">
        <v>91</v>
      </c>
    </row>
    <row r="10" spans="1:7">
      <c r="B10" s="16" t="s">
        <v>92</v>
      </c>
      <c r="C10">
        <v>5</v>
      </c>
      <c r="D10">
        <v>1</v>
      </c>
      <c r="E10">
        <f t="shared" si="0"/>
        <v>0</v>
      </c>
    </row>
    <row r="11" spans="1:7">
      <c r="A11">
        <v>34</v>
      </c>
      <c r="B11" s="17" t="s">
        <v>93</v>
      </c>
      <c r="C11" s="17">
        <v>2</v>
      </c>
      <c r="D11" s="17">
        <v>1</v>
      </c>
      <c r="E11" s="17">
        <f t="shared" si="0"/>
        <v>0</v>
      </c>
    </row>
    <row r="12" spans="1:7">
      <c r="B12" t="s">
        <v>94</v>
      </c>
      <c r="C12">
        <v>1</v>
      </c>
      <c r="D12">
        <v>1</v>
      </c>
      <c r="E12">
        <v>0</v>
      </c>
    </row>
    <row r="13" spans="1:7">
      <c r="A13">
        <v>33</v>
      </c>
      <c r="B13" s="6" t="s">
        <v>95</v>
      </c>
      <c r="C13">
        <v>2</v>
      </c>
      <c r="D13" s="9">
        <v>1</v>
      </c>
      <c r="E13">
        <f t="shared" ref="E13:E23" si="1">C13*(1-D13)</f>
        <v>0</v>
      </c>
    </row>
    <row r="14" spans="1:7">
      <c r="A14">
        <v>36</v>
      </c>
      <c r="B14" s="6" t="s">
        <v>96</v>
      </c>
      <c r="C14">
        <v>2</v>
      </c>
      <c r="D14">
        <v>1</v>
      </c>
      <c r="E14">
        <f t="shared" si="1"/>
        <v>0</v>
      </c>
    </row>
    <row r="15" spans="1:7">
      <c r="A15">
        <v>43</v>
      </c>
      <c r="B15" s="16" t="s">
        <v>97</v>
      </c>
      <c r="C15">
        <v>10</v>
      </c>
      <c r="D15">
        <v>1</v>
      </c>
      <c r="E15">
        <f t="shared" si="1"/>
        <v>0</v>
      </c>
    </row>
    <row r="16" spans="1:7">
      <c r="A16">
        <v>35</v>
      </c>
      <c r="B16" s="18" t="s">
        <v>98</v>
      </c>
      <c r="C16">
        <v>2</v>
      </c>
      <c r="D16">
        <v>1</v>
      </c>
      <c r="E16">
        <f t="shared" si="1"/>
        <v>0</v>
      </c>
    </row>
    <row r="17" spans="1:6">
      <c r="A17">
        <v>42</v>
      </c>
      <c r="B17" s="16" t="s">
        <v>99</v>
      </c>
      <c r="C17">
        <v>10</v>
      </c>
      <c r="D17">
        <v>1</v>
      </c>
      <c r="E17">
        <f t="shared" si="1"/>
        <v>0</v>
      </c>
    </row>
    <row r="18" spans="1:6">
      <c r="A18" s="7">
        <v>25</v>
      </c>
      <c r="B18" s="19" t="s">
        <v>100</v>
      </c>
      <c r="C18" s="19">
        <v>20</v>
      </c>
      <c r="D18" s="7">
        <v>1</v>
      </c>
      <c r="E18" s="7">
        <f t="shared" si="1"/>
        <v>0</v>
      </c>
    </row>
    <row r="19" spans="1:6">
      <c r="A19">
        <v>13</v>
      </c>
      <c r="B19" s="12" t="s">
        <v>101</v>
      </c>
      <c r="C19" s="12">
        <v>10</v>
      </c>
      <c r="D19">
        <v>1</v>
      </c>
      <c r="E19">
        <f t="shared" si="1"/>
        <v>0</v>
      </c>
    </row>
    <row r="20" spans="1:6">
      <c r="A20">
        <v>6</v>
      </c>
      <c r="B20" s="12" t="s">
        <v>102</v>
      </c>
      <c r="C20" s="12">
        <v>3</v>
      </c>
      <c r="D20">
        <v>1</v>
      </c>
      <c r="E20">
        <f t="shared" si="1"/>
        <v>0</v>
      </c>
    </row>
    <row r="21" spans="1:6">
      <c r="A21">
        <v>7</v>
      </c>
      <c r="B21" s="12" t="s">
        <v>103</v>
      </c>
      <c r="C21" s="12">
        <v>3</v>
      </c>
      <c r="D21">
        <v>1</v>
      </c>
      <c r="E21">
        <f t="shared" si="1"/>
        <v>0</v>
      </c>
    </row>
    <row r="22" spans="1:6">
      <c r="A22">
        <v>48</v>
      </c>
      <c r="B22" s="16" t="s">
        <v>104</v>
      </c>
      <c r="D22">
        <v>1</v>
      </c>
      <c r="E22">
        <f t="shared" si="1"/>
        <v>0</v>
      </c>
    </row>
    <row r="23" spans="1:6">
      <c r="A23">
        <v>16</v>
      </c>
      <c r="B23" s="20" t="s">
        <v>105</v>
      </c>
      <c r="C23" s="12">
        <v>20</v>
      </c>
      <c r="D23">
        <v>1</v>
      </c>
      <c r="E23">
        <f t="shared" si="1"/>
        <v>0</v>
      </c>
      <c r="F23" s="21" t="s">
        <v>106</v>
      </c>
    </row>
    <row r="24" spans="1:6">
      <c r="B24" s="2" t="s">
        <v>107</v>
      </c>
      <c r="C24">
        <v>3</v>
      </c>
      <c r="D24">
        <v>0</v>
      </c>
      <c r="E24">
        <v>0</v>
      </c>
    </row>
    <row r="25" spans="1:6">
      <c r="B25" s="2" t="s">
        <v>44</v>
      </c>
      <c r="C25">
        <v>40</v>
      </c>
      <c r="D25">
        <v>1</v>
      </c>
      <c r="E25" s="7">
        <f>C25*(1-D25)</f>
        <v>0</v>
      </c>
    </row>
    <row r="26" spans="1:6">
      <c r="B26" s="57" t="s">
        <v>217</v>
      </c>
      <c r="C26">
        <v>40</v>
      </c>
      <c r="D26">
        <v>1</v>
      </c>
      <c r="E26" s="7">
        <f>C26*(1-D26)</f>
        <v>0</v>
      </c>
    </row>
    <row r="28" spans="1:6" s="7" customFormat="1"/>
    <row r="29" spans="1:6" ht="31.5">
      <c r="B29" s="22" t="s">
        <v>108</v>
      </c>
    </row>
    <row r="30" spans="1:6">
      <c r="B30" s="23" t="s">
        <v>109</v>
      </c>
      <c r="C30" s="23">
        <v>300</v>
      </c>
      <c r="D30" s="24">
        <v>0</v>
      </c>
      <c r="E30" s="24">
        <v>0</v>
      </c>
      <c r="F30" s="10"/>
    </row>
    <row r="31" spans="1:6">
      <c r="B31" s="25" t="s">
        <v>110</v>
      </c>
      <c r="C31" s="25">
        <v>40</v>
      </c>
      <c r="D31" s="26">
        <v>1</v>
      </c>
      <c r="E31" s="26">
        <f>C31*(1-D31)</f>
        <v>0</v>
      </c>
    </row>
    <row r="32" spans="1:6">
      <c r="A32">
        <v>3</v>
      </c>
      <c r="B32" s="12" t="s">
        <v>111</v>
      </c>
      <c r="C32" s="12">
        <v>20</v>
      </c>
      <c r="D32">
        <v>0</v>
      </c>
      <c r="E32">
        <f t="shared" ref="E32:E37" si="2">C32*(1-D32)</f>
        <v>20</v>
      </c>
      <c r="F32" s="6" t="s">
        <v>8</v>
      </c>
    </row>
    <row r="33" spans="1:6">
      <c r="A33">
        <v>4</v>
      </c>
      <c r="B33" s="12" t="s">
        <v>112</v>
      </c>
      <c r="C33" s="12">
        <v>25</v>
      </c>
      <c r="D33">
        <v>0</v>
      </c>
      <c r="E33">
        <f t="shared" si="2"/>
        <v>25</v>
      </c>
      <c r="F33" s="6" t="s">
        <v>8</v>
      </c>
    </row>
    <row r="34" spans="1:6">
      <c r="A34">
        <v>13</v>
      </c>
      <c r="B34" s="12" t="s">
        <v>113</v>
      </c>
      <c r="C34" s="12">
        <v>10</v>
      </c>
      <c r="D34">
        <v>0</v>
      </c>
      <c r="E34">
        <f t="shared" si="2"/>
        <v>10</v>
      </c>
    </row>
    <row r="35" spans="1:6">
      <c r="A35">
        <v>37</v>
      </c>
      <c r="B35" s="12" t="s">
        <v>114</v>
      </c>
      <c r="C35" s="12">
        <v>215</v>
      </c>
      <c r="D35">
        <v>0</v>
      </c>
      <c r="E35">
        <f t="shared" si="2"/>
        <v>215</v>
      </c>
    </row>
    <row r="36" spans="1:6">
      <c r="A36">
        <v>34</v>
      </c>
      <c r="B36" s="12" t="s">
        <v>115</v>
      </c>
      <c r="C36" s="12">
        <v>10</v>
      </c>
      <c r="D36" s="6">
        <f>130/255</f>
        <v>0.50980392156862742</v>
      </c>
      <c r="E36">
        <f t="shared" si="2"/>
        <v>4.9019607843137258</v>
      </c>
      <c r="F36" s="6" t="s">
        <v>116</v>
      </c>
    </row>
    <row r="37" spans="1:6" ht="27">
      <c r="A37">
        <v>35</v>
      </c>
      <c r="B37" s="12" t="s">
        <v>117</v>
      </c>
      <c r="C37" s="12">
        <v>15</v>
      </c>
      <c r="D37">
        <v>0</v>
      </c>
      <c r="E37">
        <f t="shared" si="2"/>
        <v>15</v>
      </c>
    </row>
    <row r="39" spans="1:6">
      <c r="B39" s="13" t="s">
        <v>118</v>
      </c>
      <c r="C39" s="12">
        <v>40</v>
      </c>
      <c r="D39">
        <v>0</v>
      </c>
      <c r="E39">
        <f>C39*(1-D39)</f>
        <v>40</v>
      </c>
    </row>
    <row r="40" spans="1:6">
      <c r="B40" s="12" t="s">
        <v>119</v>
      </c>
      <c r="C40" s="12">
        <v>40</v>
      </c>
      <c r="D40">
        <v>0</v>
      </c>
      <c r="E40">
        <f>C40*(1-D40)</f>
        <v>40</v>
      </c>
    </row>
    <row r="41" spans="1:6">
      <c r="B41" s="12" t="s">
        <v>120</v>
      </c>
      <c r="C41" s="12">
        <v>40</v>
      </c>
      <c r="D41">
        <v>0</v>
      </c>
      <c r="E41">
        <f>C41*(1-D41)</f>
        <v>40</v>
      </c>
    </row>
    <row r="42" spans="1:6">
      <c r="B42" s="12" t="s">
        <v>121</v>
      </c>
      <c r="C42" s="12">
        <v>40</v>
      </c>
      <c r="D42">
        <v>0</v>
      </c>
      <c r="E42">
        <f>C42*(1-D42)</f>
        <v>40</v>
      </c>
    </row>
    <row r="43" spans="1:6">
      <c r="B43" s="12" t="s">
        <v>122</v>
      </c>
      <c r="C43" s="12">
        <v>40</v>
      </c>
      <c r="D43">
        <v>0</v>
      </c>
      <c r="E43">
        <f>C43*(1-D43)</f>
        <v>40</v>
      </c>
    </row>
    <row r="46" spans="1:6">
      <c r="A46">
        <v>35</v>
      </c>
      <c r="B46" s="12" t="s">
        <v>123</v>
      </c>
      <c r="C46" s="12">
        <v>20</v>
      </c>
      <c r="D46">
        <v>0</v>
      </c>
      <c r="E46">
        <f>C46*(1-D46)</f>
        <v>20</v>
      </c>
    </row>
    <row r="47" spans="1:6">
      <c r="A47">
        <v>34</v>
      </c>
      <c r="B47" s="12" t="s">
        <v>124</v>
      </c>
      <c r="C47" s="12">
        <v>10</v>
      </c>
      <c r="D47">
        <v>0</v>
      </c>
      <c r="E47">
        <f>C47*(1-D47)</f>
        <v>10</v>
      </c>
    </row>
    <row r="49" spans="1:8">
      <c r="A49">
        <v>17</v>
      </c>
      <c r="B49" s="13" t="s">
        <v>125</v>
      </c>
      <c r="C49" s="12">
        <v>40</v>
      </c>
      <c r="D49">
        <f>任务分解!D28</f>
        <v>0.48933500627352572</v>
      </c>
      <c r="E49">
        <f>C49*(1-D49)</f>
        <v>20.426599749058969</v>
      </c>
    </row>
    <row r="51" spans="1:8" ht="108">
      <c r="A51">
        <v>25</v>
      </c>
      <c r="B51" s="13" t="s">
        <v>126</v>
      </c>
      <c r="C51" s="12">
        <v>30</v>
      </c>
      <c r="D51">
        <v>0.2</v>
      </c>
      <c r="E51">
        <f t="shared" ref="E51:E59" si="3">C51*(1-D51)</f>
        <v>24</v>
      </c>
      <c r="G51" s="27" t="s">
        <v>127</v>
      </c>
      <c r="H51" s="3" t="s">
        <v>128</v>
      </c>
    </row>
    <row r="52" spans="1:8">
      <c r="A52">
        <v>26</v>
      </c>
      <c r="B52" s="13" t="s">
        <v>129</v>
      </c>
      <c r="C52" s="12">
        <v>30</v>
      </c>
      <c r="D52">
        <v>0.1</v>
      </c>
      <c r="E52">
        <f t="shared" si="3"/>
        <v>27</v>
      </c>
      <c r="G52" s="2" t="s">
        <v>130</v>
      </c>
    </row>
    <row r="53" spans="1:8">
      <c r="A53">
        <v>27</v>
      </c>
      <c r="B53" s="13" t="s">
        <v>131</v>
      </c>
      <c r="C53" s="12">
        <v>30</v>
      </c>
      <c r="D53">
        <v>0</v>
      </c>
      <c r="E53">
        <f t="shared" si="3"/>
        <v>30</v>
      </c>
      <c r="G53" s="2" t="s">
        <v>132</v>
      </c>
    </row>
    <row r="54" spans="1:8" ht="81">
      <c r="A54">
        <v>28</v>
      </c>
      <c r="B54" s="13" t="s">
        <v>133</v>
      </c>
      <c r="C54" s="12">
        <v>30</v>
      </c>
      <c r="D54">
        <v>0.2</v>
      </c>
      <c r="E54">
        <f t="shared" si="3"/>
        <v>24</v>
      </c>
      <c r="G54" s="2" t="s">
        <v>134</v>
      </c>
      <c r="H54" s="3" t="s">
        <v>135</v>
      </c>
    </row>
    <row r="55" spans="1:8">
      <c r="A55">
        <v>29</v>
      </c>
      <c r="B55" s="13" t="s">
        <v>136</v>
      </c>
      <c r="C55" s="12">
        <v>30</v>
      </c>
      <c r="D55">
        <v>0.1</v>
      </c>
      <c r="E55">
        <f t="shared" si="3"/>
        <v>27</v>
      </c>
      <c r="G55" s="2" t="s">
        <v>132</v>
      </c>
    </row>
    <row r="56" spans="1:8">
      <c r="A56">
        <v>38</v>
      </c>
      <c r="B56" s="12" t="s">
        <v>137</v>
      </c>
      <c r="C56" s="12">
        <v>15</v>
      </c>
      <c r="D56" s="9">
        <v>0.8</v>
      </c>
      <c r="E56">
        <f t="shared" si="3"/>
        <v>2.9999999999999991</v>
      </c>
      <c r="F56" s="2" t="s">
        <v>138</v>
      </c>
    </row>
    <row r="57" spans="1:8">
      <c r="A57">
        <v>29</v>
      </c>
      <c r="B57" s="14" t="s">
        <v>139</v>
      </c>
      <c r="C57" s="28">
        <v>0</v>
      </c>
      <c r="D57" s="9">
        <v>0</v>
      </c>
      <c r="E57" s="15">
        <f t="shared" si="3"/>
        <v>0</v>
      </c>
      <c r="F57" s="2" t="s">
        <v>140</v>
      </c>
    </row>
    <row r="58" spans="1:8">
      <c r="A58" s="7">
        <v>26</v>
      </c>
      <c r="B58" s="19" t="s">
        <v>141</v>
      </c>
      <c r="C58" s="19">
        <v>20</v>
      </c>
      <c r="D58" s="7">
        <v>1</v>
      </c>
      <c r="E58" s="7">
        <f t="shared" si="3"/>
        <v>0</v>
      </c>
    </row>
    <row r="59" spans="1:8">
      <c r="A59">
        <v>28</v>
      </c>
      <c r="B59" s="29" t="s">
        <v>142</v>
      </c>
      <c r="C59" s="29">
        <v>60</v>
      </c>
      <c r="D59" s="29">
        <v>0.82</v>
      </c>
      <c r="E59" s="29">
        <f t="shared" si="3"/>
        <v>10.800000000000002</v>
      </c>
    </row>
    <row r="60" spans="1:8">
      <c r="A60" s="15"/>
      <c r="B60" s="30"/>
      <c r="C60" s="30"/>
      <c r="D60" s="15"/>
      <c r="E60" s="15"/>
    </row>
    <row r="61" spans="1:8">
      <c r="A61" s="15"/>
      <c r="B61" s="30"/>
      <c r="C61" s="30"/>
      <c r="D61" s="15"/>
      <c r="E61" s="15"/>
    </row>
    <row r="63" spans="1:8" s="7" customFormat="1"/>
    <row r="64" spans="1:8" ht="31.5">
      <c r="B64" s="11" t="s">
        <v>143</v>
      </c>
    </row>
    <row r="65" spans="1:6">
      <c r="B65" s="2" t="s">
        <v>144</v>
      </c>
    </row>
    <row r="66" spans="1:6">
      <c r="B66" s="2" t="s">
        <v>145</v>
      </c>
    </row>
    <row r="67" spans="1:6">
      <c r="A67">
        <v>43</v>
      </c>
      <c r="B67" s="6" t="s">
        <v>146</v>
      </c>
      <c r="D67" s="9">
        <v>0</v>
      </c>
      <c r="E67">
        <f>C67*(1-D67)</f>
        <v>0</v>
      </c>
    </row>
    <row r="75" spans="1:6">
      <c r="B75" s="31" t="s">
        <v>86</v>
      </c>
      <c r="F75" s="2" t="s">
        <v>147</v>
      </c>
    </row>
    <row r="76" spans="1:6">
      <c r="B76" s="31" t="s">
        <v>148</v>
      </c>
    </row>
    <row r="77" spans="1:6">
      <c r="B77" s="31" t="s">
        <v>149</v>
      </c>
    </row>
    <row r="78" spans="1:6">
      <c r="B78" s="31" t="s">
        <v>150</v>
      </c>
    </row>
    <row r="79" spans="1:6" ht="27">
      <c r="B79" s="31" t="s">
        <v>151</v>
      </c>
    </row>
    <row r="80" spans="1:6" ht="40.5">
      <c r="B80" s="31" t="s">
        <v>152</v>
      </c>
    </row>
    <row r="81" spans="1:6">
      <c r="B81" s="31" t="s">
        <v>153</v>
      </c>
    </row>
    <row r="82" spans="1:6">
      <c r="B82" s="31" t="s">
        <v>154</v>
      </c>
      <c r="F82" s="2" t="s">
        <v>147</v>
      </c>
    </row>
    <row r="83" spans="1:6" ht="54">
      <c r="B83" s="31" t="s">
        <v>155</v>
      </c>
    </row>
    <row r="84" spans="1:6">
      <c r="B84" s="31" t="s">
        <v>156</v>
      </c>
    </row>
    <row r="85" spans="1:6">
      <c r="B85" s="31" t="s">
        <v>157</v>
      </c>
    </row>
    <row r="86" spans="1:6">
      <c r="B86" s="31" t="s">
        <v>158</v>
      </c>
    </row>
    <row r="87" spans="1:6">
      <c r="B87" s="31" t="s">
        <v>159</v>
      </c>
    </row>
    <row r="88" spans="1:6">
      <c r="B88" s="31" t="s">
        <v>160</v>
      </c>
    </row>
    <row r="89" spans="1:6">
      <c r="A89" s="2" t="s">
        <v>161</v>
      </c>
      <c r="B89" s="32" t="s">
        <v>162</v>
      </c>
    </row>
  </sheetData>
  <phoneticPr fontId="17" type="noConversion"/>
  <hyperlinks>
    <hyperlink ref="B75" r:id="rId1"/>
    <hyperlink ref="B76" r:id="rId2"/>
    <hyperlink ref="B77" r:id="rId3"/>
    <hyperlink ref="B78" r:id="rId4"/>
    <hyperlink ref="B79" r:id="rId5"/>
    <hyperlink ref="B80" r:id="rId6"/>
    <hyperlink ref="B81" r:id="rId7"/>
    <hyperlink ref="B82" r:id="rId8"/>
    <hyperlink ref="B83" r:id="rId9"/>
    <hyperlink ref="B84" r:id="rId10"/>
    <hyperlink ref="B85" r:id="rId11"/>
    <hyperlink ref="B86" r:id="rId12"/>
    <hyperlink ref="B87" r:id="rId13"/>
    <hyperlink ref="B88" r:id="rId14"/>
    <hyperlink ref="B89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6" t="s">
        <v>163</v>
      </c>
      <c r="C1" s="6" t="s">
        <v>164</v>
      </c>
      <c r="D1" s="6" t="s">
        <v>165</v>
      </c>
      <c r="E1" s="6" t="s">
        <v>166</v>
      </c>
    </row>
    <row r="2" spans="1:5">
      <c r="A2" s="6" t="s">
        <v>167</v>
      </c>
      <c r="B2">
        <v>93</v>
      </c>
      <c r="C2">
        <v>55</v>
      </c>
      <c r="D2">
        <f>C2/B2</f>
        <v>0.59139784946236562</v>
      </c>
      <c r="E2" s="6" t="s">
        <v>168</v>
      </c>
    </row>
    <row r="3" spans="1:5">
      <c r="A3" s="6" t="s">
        <v>169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170</v>
      </c>
      <c r="B4">
        <v>100</v>
      </c>
      <c r="C4">
        <v>43</v>
      </c>
      <c r="D4">
        <f t="shared" si="0"/>
        <v>0.43</v>
      </c>
    </row>
    <row r="5" spans="1:5">
      <c r="A5" s="6" t="s">
        <v>171</v>
      </c>
      <c r="B5">
        <v>28</v>
      </c>
      <c r="C5">
        <v>0</v>
      </c>
      <c r="D5">
        <f t="shared" si="0"/>
        <v>0</v>
      </c>
    </row>
    <row r="6" spans="1:5">
      <c r="A6" s="6" t="s">
        <v>172</v>
      </c>
      <c r="B6">
        <v>79</v>
      </c>
      <c r="C6">
        <v>0</v>
      </c>
      <c r="D6">
        <f t="shared" si="0"/>
        <v>0</v>
      </c>
    </row>
    <row r="7" spans="1:5">
      <c r="A7" s="6" t="s">
        <v>173</v>
      </c>
      <c r="B7">
        <v>86</v>
      </c>
      <c r="C7">
        <v>0</v>
      </c>
      <c r="D7">
        <f t="shared" si="0"/>
        <v>0</v>
      </c>
    </row>
    <row r="8" spans="1:5">
      <c r="A8" s="6" t="s">
        <v>174</v>
      </c>
      <c r="B8">
        <v>70</v>
      </c>
      <c r="C8">
        <v>0</v>
      </c>
      <c r="D8">
        <f t="shared" si="0"/>
        <v>0</v>
      </c>
    </row>
    <row r="9" spans="1:5">
      <c r="A9" s="6" t="s">
        <v>175</v>
      </c>
      <c r="B9">
        <v>62</v>
      </c>
      <c r="C9">
        <v>0</v>
      </c>
      <c r="D9">
        <f t="shared" si="0"/>
        <v>0</v>
      </c>
    </row>
    <row r="10" spans="1:5">
      <c r="A10" s="6" t="s">
        <v>176</v>
      </c>
      <c r="B10">
        <v>67</v>
      </c>
      <c r="C10">
        <v>0</v>
      </c>
      <c r="D10">
        <f t="shared" si="0"/>
        <v>0</v>
      </c>
    </row>
    <row r="11" spans="1:5">
      <c r="A11" s="6" t="s">
        <v>177</v>
      </c>
      <c r="B11">
        <v>10</v>
      </c>
      <c r="C11">
        <v>0</v>
      </c>
      <c r="D11">
        <f t="shared" si="0"/>
        <v>0</v>
      </c>
    </row>
    <row r="12" spans="1:5">
      <c r="A12" s="6" t="s">
        <v>178</v>
      </c>
      <c r="B12">
        <v>72</v>
      </c>
      <c r="C12">
        <v>0</v>
      </c>
      <c r="D12">
        <f t="shared" si="0"/>
        <v>0</v>
      </c>
    </row>
    <row r="13" spans="1:5">
      <c r="A13" s="6" t="s">
        <v>179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180</v>
      </c>
      <c r="B17">
        <v>83</v>
      </c>
      <c r="C17">
        <v>83</v>
      </c>
      <c r="D17">
        <f>C17/B17</f>
        <v>1</v>
      </c>
      <c r="E17" s="6" t="s">
        <v>181</v>
      </c>
    </row>
    <row r="18" spans="1:5">
      <c r="A18" s="6" t="s">
        <v>182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183</v>
      </c>
      <c r="B19">
        <v>56</v>
      </c>
      <c r="C19">
        <v>56</v>
      </c>
      <c r="D19">
        <f t="shared" si="1"/>
        <v>1</v>
      </c>
    </row>
    <row r="20" spans="1:5">
      <c r="A20" s="6" t="s">
        <v>184</v>
      </c>
      <c r="B20">
        <v>77</v>
      </c>
      <c r="C20">
        <v>77</v>
      </c>
      <c r="D20">
        <f t="shared" si="1"/>
        <v>1</v>
      </c>
    </row>
    <row r="21" spans="1:5">
      <c r="A21" s="6" t="s">
        <v>185</v>
      </c>
      <c r="B21">
        <v>71</v>
      </c>
      <c r="C21">
        <v>66</v>
      </c>
      <c r="D21">
        <f t="shared" si="1"/>
        <v>0.92957746478873238</v>
      </c>
      <c r="E21" t="s">
        <v>186</v>
      </c>
    </row>
    <row r="22" spans="1:5">
      <c r="A22" s="6" t="s">
        <v>187</v>
      </c>
      <c r="B22">
        <v>85</v>
      </c>
      <c r="C22">
        <v>0</v>
      </c>
      <c r="D22">
        <f t="shared" si="1"/>
        <v>0</v>
      </c>
    </row>
    <row r="23" spans="1:5">
      <c r="A23" s="6" t="s">
        <v>188</v>
      </c>
      <c r="B23">
        <v>8</v>
      </c>
      <c r="C23">
        <v>0</v>
      </c>
      <c r="D23">
        <f t="shared" si="1"/>
        <v>0</v>
      </c>
    </row>
    <row r="24" spans="1:5">
      <c r="A24" s="6" t="s">
        <v>189</v>
      </c>
      <c r="B24">
        <v>99</v>
      </c>
      <c r="C24">
        <v>0</v>
      </c>
      <c r="D24">
        <f t="shared" si="1"/>
        <v>0</v>
      </c>
    </row>
    <row r="25" spans="1:5">
      <c r="A25" s="6" t="s">
        <v>190</v>
      </c>
      <c r="B25">
        <v>25</v>
      </c>
      <c r="C25">
        <v>0</v>
      </c>
      <c r="D25">
        <f t="shared" si="1"/>
        <v>0</v>
      </c>
    </row>
    <row r="26" spans="1:5">
      <c r="A26" s="6" t="s">
        <v>191</v>
      </c>
      <c r="B26">
        <v>100</v>
      </c>
      <c r="C26">
        <v>0</v>
      </c>
      <c r="D26">
        <f t="shared" si="1"/>
        <v>0</v>
      </c>
    </row>
    <row r="27" spans="1:5">
      <c r="A27" s="6" t="s">
        <v>192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/>
    </row>
    <row r="34" spans="1:4">
      <c r="D34" s="2"/>
    </row>
    <row r="45" spans="1:4">
      <c r="B45" s="6"/>
    </row>
    <row r="46" spans="1:4">
      <c r="A46" s="6"/>
    </row>
    <row r="47" spans="1:4">
      <c r="A47" s="6"/>
    </row>
    <row r="49" spans="1:2">
      <c r="A49" s="2"/>
    </row>
    <row r="50" spans="1:2">
      <c r="A50" s="2"/>
      <c r="B50" s="2"/>
    </row>
    <row r="51" spans="1:2">
      <c r="A51" s="2"/>
    </row>
    <row r="52" spans="1:2">
      <c r="A52" s="2"/>
    </row>
    <row r="53" spans="1:2">
      <c r="A53" s="2"/>
    </row>
    <row r="57" spans="1:2">
      <c r="A57" s="6"/>
    </row>
    <row r="59" spans="1:2">
      <c r="A59" s="6"/>
    </row>
    <row r="61" spans="1:2">
      <c r="A61" s="6"/>
    </row>
    <row r="62" spans="1:2">
      <c r="A62" s="6"/>
    </row>
    <row r="63" spans="1:2">
      <c r="A63" s="6"/>
    </row>
    <row r="64" spans="1:2">
      <c r="A64" s="6"/>
    </row>
    <row r="65" spans="1:5">
      <c r="A65" s="6"/>
    </row>
    <row r="66" spans="1:5">
      <c r="A66" s="6"/>
    </row>
    <row r="67" spans="1:5">
      <c r="A67" s="6"/>
    </row>
    <row r="68" spans="1:5">
      <c r="A68" s="6"/>
    </row>
    <row r="69" spans="1:5">
      <c r="A69" s="6"/>
    </row>
    <row r="70" spans="1:5">
      <c r="A70" s="6"/>
    </row>
    <row r="71" spans="1:5">
      <c r="A71" s="6"/>
      <c r="E71" s="2"/>
    </row>
  </sheetData>
  <phoneticPr fontId="1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3.5"/>
  <cols>
    <col min="1" max="1" width="15.125" customWidth="1"/>
    <col min="2" max="2" width="13.125" customWidth="1"/>
    <col min="3" max="3" width="19.25" customWidth="1"/>
  </cols>
  <sheetData>
    <row r="5" spans="1:4">
      <c r="A5" s="1">
        <v>0.25</v>
      </c>
      <c r="B5" s="2" t="s">
        <v>193</v>
      </c>
    </row>
    <row r="6" spans="1:4" ht="27">
      <c r="B6" s="3" t="s">
        <v>194</v>
      </c>
      <c r="C6" s="2" t="s">
        <v>195</v>
      </c>
    </row>
    <row r="7" spans="1:4">
      <c r="A7" s="2" t="s">
        <v>196</v>
      </c>
      <c r="C7" s="2" t="s">
        <v>197</v>
      </c>
    </row>
    <row r="9" spans="1:4" ht="40.5">
      <c r="A9" s="2" t="s">
        <v>198</v>
      </c>
      <c r="B9" s="2" t="s">
        <v>199</v>
      </c>
      <c r="C9" s="3" t="s">
        <v>200</v>
      </c>
      <c r="D9" s="2" t="s">
        <v>201</v>
      </c>
    </row>
    <row r="10" spans="1:4">
      <c r="A10" s="4" t="s">
        <v>202</v>
      </c>
      <c r="B10" s="2" t="s">
        <v>203</v>
      </c>
      <c r="C10" s="3" t="s">
        <v>204</v>
      </c>
    </row>
    <row r="11" spans="1:4" ht="40.5">
      <c r="A11" s="2" t="s">
        <v>205</v>
      </c>
      <c r="B11" s="2" t="s">
        <v>206</v>
      </c>
      <c r="C11" s="3" t="s">
        <v>207</v>
      </c>
    </row>
    <row r="18" spans="7:9" ht="22.5">
      <c r="G18" s="5" t="s">
        <v>208</v>
      </c>
    </row>
    <row r="19" spans="7:9">
      <c r="G19" s="2" t="s">
        <v>209</v>
      </c>
      <c r="H19" s="2" t="s">
        <v>210</v>
      </c>
    </row>
    <row r="20" spans="7:9">
      <c r="G20" s="2" t="s">
        <v>211</v>
      </c>
    </row>
    <row r="21" spans="7:9">
      <c r="G21" s="2" t="s">
        <v>212</v>
      </c>
    </row>
    <row r="22" spans="7:9">
      <c r="G22" s="2" t="s">
        <v>213</v>
      </c>
    </row>
    <row r="24" spans="7:9">
      <c r="G24" s="2" t="s">
        <v>214</v>
      </c>
      <c r="H24" s="2" t="s">
        <v>215</v>
      </c>
      <c r="I24" s="2" t="s">
        <v>216</v>
      </c>
    </row>
    <row r="25" spans="7:9">
      <c r="G25" s="2"/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2016-05-02T23:32:00Z</dcterms:created>
  <dcterms:modified xsi:type="dcterms:W3CDTF">2018-04-01T08:36:31Z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