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activeTab="3"/>
  </bookViews>
  <sheets>
    <sheet name="任务分解" sheetId="22" r:id="rId1"/>
    <sheet name="学习任务" sheetId="11" r:id="rId2"/>
    <sheet name="历史" sheetId="23" r:id="rId3"/>
    <sheet name="列表" sheetId="30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44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39" i="23" l="1"/>
  <c r="E40" i="23"/>
  <c r="E41" i="23"/>
  <c r="E42" i="23"/>
  <c r="E43" i="23"/>
  <c r="D27" i="11" l="1"/>
  <c r="D37" i="23" l="1"/>
  <c r="E37" i="23" s="1"/>
  <c r="E39" i="11" l="1"/>
  <c r="E40" i="11"/>
  <c r="E41" i="11"/>
  <c r="E42" i="11"/>
  <c r="E43" i="11"/>
  <c r="E44" i="11"/>
  <c r="E45" i="11"/>
  <c r="E7" i="23"/>
  <c r="E52" i="23" l="1"/>
  <c r="E35" i="23"/>
  <c r="E34" i="23"/>
  <c r="E36" i="11" l="1"/>
  <c r="E37" i="11"/>
  <c r="E38" i="11"/>
  <c r="E31" i="11"/>
  <c r="E32" i="11"/>
  <c r="E33" i="11"/>
  <c r="E34" i="11"/>
  <c r="E35" i="11"/>
  <c r="E6" i="23" l="1"/>
  <c r="E31" i="23" l="1"/>
  <c r="E30" i="23"/>
  <c r="E29" i="23"/>
  <c r="E28" i="23"/>
  <c r="E27" i="23"/>
  <c r="E28" i="11"/>
  <c r="E29" i="11"/>
  <c r="E30" i="11"/>
  <c r="E25" i="23" l="1"/>
  <c r="D24" i="23"/>
  <c r="E24" i="23" s="1"/>
  <c r="E23" i="23"/>
  <c r="E22" i="23"/>
  <c r="E21" i="23"/>
  <c r="E20" i="23"/>
  <c r="E19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<sst xmlns="http://schemas.openxmlformats.org/spreadsheetml/2006/main" count="264" uniqueCount="231">
  <si>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</si>
  <si>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</si>
  <si>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</si>
  <si>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</si>
  <si>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</si>
  <si>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</si>
  <si>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</si>
  <si>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</si>
  <si>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</si>
  <si>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</si>
  <si>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</si>
  <si>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</si>
  <si>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</si>
  <si>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</si>
  <si>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</si>
  <si>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</si>
  <si>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</si>
  <si>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</si>
  <si>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</si>
  <si>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</si>
  <si>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</si>
  <si>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</si>
  <si>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</si>
  <si>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</si>
  <si>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</si>
  <si>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</si>
  <si>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</si>
  <si>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</si>
  <si>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</si>
  <si>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</si>
  <si>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</si>
  <si>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</si>
  <si>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</si>
  <si>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</si>
  <si>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</si>
  <si>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</si>
  <si>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</si>
  <si>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</si>
  <si>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</si>
  <si>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</si>
  <si>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</si>
  <si>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</si>
  <si>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</si>
  <si>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</si>
  <si>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</si>
  <si>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</si>
  <si>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</si>
  <si>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</si>
  <si>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</si>
  <si>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</si>
  <si>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</si>
  <si>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</si>
  <si>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</si>
  <si>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</si>
  <si>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</si>
  <si>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</si>
  <si>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</si>
  <si>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</si>
  <si>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</si>
  <si>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</si>
  <si>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</si>
  <si>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</si>
  <si>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</si>
  <si>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</si>
  <si>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</si>
  <si>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</si>
  <si>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</si>
  <si>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</si>
  <si>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</si>
  <si>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</si>
  <si>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</si>
  <si>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</si>
  <si>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</si>
  <si>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</si>
  <si>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</si>
  <si>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</si>
  <si>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</si>
  <si>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</si>
  <si>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</si>
  <si>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</si>
  <si>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</si>
  <si>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</si>
  <si>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</si>
  <si>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</si>
  <si>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</si>
  <si>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</si>
  <si>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</si>
  <si>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</si>
  <si>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</si>
  <si>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</si>
  <si>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</si>
  <si>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</si>
  <si>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</si>
  <si>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</si>
  <si>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</si>
  <si>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</si>
  <si>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</si>
  <si>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</si>
  <si>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</si>
  <si>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</si>
  <si>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</si>
  <si>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</si>
  <si>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</si>
  <si>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</si>
  <si>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</si>
  <si>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</si>
  <si>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</si>
  <si>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</si>
  <si>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</si>
  <si>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</si>
  <si>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</si>
  <si>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</si>
  <si>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</si>
  <si>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</si>
  <si>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</si>
  <si>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</si>
  <si>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</si>
  <si>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</si>
  <si>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</si>
  <si>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</si>
  <si>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</si>
  <si>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</si>
  <si>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</si>
  <si>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</si>
  <si>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</si>
  <si>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</si>
  <si>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</si>
  <si>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</si>
  <si>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</si>
  <si>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</si>
  <si>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</si>
  <si>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</si>
  <si>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</si>
  <si>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</si>
  <si>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</si>
  <si>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</si>
  <si>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</si>
  <si>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</si>
  <si>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</si>
  <si>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</si>
  <si>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</si>
  <si>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</si>
  <si>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</si>
  <si>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</si>
  <si>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</si>
  <si>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</si>
  <si>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</si>
  <si>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</si>
  <si>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</si>
  <si>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</si>
  <si>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</si>
  <si>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</si>
  <si>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搁置</t>
    <phoneticPr fontId="9" type="noConversion"/>
  </si>
  <si>
    <t>机器学习（算法原理与编程实践）</t>
    <phoneticPr fontId="9" type="noConversion"/>
  </si>
  <si>
    <t>数量金融学</t>
    <phoneticPr fontId="9" type="noConversion"/>
  </si>
  <si>
    <t>第四章</t>
    <phoneticPr fontId="9" type="noConversion"/>
  </si>
  <si>
    <t>第五章</t>
    <phoneticPr fontId="9" type="noConversion"/>
  </si>
  <si>
    <t>（暂停，未来参考实变函数这本书）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</si>
  <si>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</si>
  <si>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</si>
  <si>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</si>
  <si>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</si>
  <si>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</si>
  <si>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</si>
  <si>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</si>
  <si>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</si>
  <si>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</si>
  <si>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</si>
  <si>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</si>
  <si>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</si>
  <si>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</si>
  <si>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</si>
  <si>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</si>
  <si>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</si>
  <si>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</si>
  <si>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</si>
  <si>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</si>
  <si>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</si>
  <si>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</si>
  <si>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</si>
  <si>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</si>
  <si>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</si>
  <si>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</si>
  <si>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</si>
  <si>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</si>
  <si>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</si>
  <si>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</si>
  <si>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</si>
  <si>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</si>
  <si>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</si>
  <si>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</si>
  <si>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</si>
  <si>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</si>
  <si>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</si>
  <si>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</si>
  <si>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</si>
  <si>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</si>
  <si>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</si>
  <si>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</si>
  <si>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</si>
  <si>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</si>
  <si>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</si>
  <si>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</si>
  <si>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</si>
  <si>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</si>
  <si>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</si>
  <si>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</si>
  <si>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</si>
  <si>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</si>
  <si>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</si>
  <si>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</si>
  <si>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</si>
  <si>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</si>
  <si>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</si>
  <si>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</si>
  <si>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</si>
  <si>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</si>
  <si>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</si>
  <si>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</si>
  <si>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</si>
  <si>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CDA视频（十一期间完成！）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</si>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</sst>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0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7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学习任务!$B$2:$B$58</c:f>
              <c:strCache>
                <c:ptCount val="47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朴素贝叶斯</c:v>
                </c:pt>
                <c:pt idx="32">
                  <c:v>logistics regression</c:v>
                </c:pt>
                <c:pt idx="33">
                  <c:v>max entropy</c:v>
                </c:pt>
                <c:pt idx="34">
                  <c:v>ada boost</c:v>
                </c:pt>
                <c:pt idx="35">
                  <c:v>隐马尔科夫</c:v>
                </c:pt>
                <c:pt idx="36">
                  <c:v>条件随机场</c:v>
                </c:pt>
                <c:pt idx="37">
                  <c:v>《Python数据分析》</c:v>
                </c:pt>
                <c:pt idx="38">
                  <c:v>《Python科学计算》</c:v>
                </c:pt>
                <c:pt idx="39">
                  <c:v>sklearn官方文档</c:v>
                </c:pt>
                <c:pt idx="40">
                  <c:v>时间序列（2本书）</c:v>
                </c:pt>
                <c:pt idx="41">
                  <c:v>CDA视频（十一期间完成！）</c:v>
                </c:pt>
                <c:pt idx="42">
                  <c:v>statmodle官方文档</c:v>
                </c:pt>
                <c:pt idx="43">
                  <c:v>机器学习（算法原理与编程实践）</c:v>
                </c:pt>
                <c:pt idx="44">
                  <c:v>仿真与蒙特卡洛方法：金融MCMC（暂停，书太晦涩）</c:v>
                </c:pt>
                <c:pt idx="45">
                  <c:v>CDA考试（12月底之前完成！）</c:v>
                </c:pt>
                <c:pt idx="46">
                  <c:v>Python 爬虫教学视频</c:v>
                </c:pt>
              </c:strCache>
            </c:strRef>
          </c:cat>
          <c:val>
            <c:numRef>
              <c:f>学习任务!$E$2:$E$58</c:f>
              <c:numCache>
                <c:formatCode>General</c:formatCode>
                <c:ptCount val="57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1.5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7.5</c:v>
                </c:pt>
                <c:pt idx="38">
                  <c:v>10</c:v>
                </c:pt>
                <c:pt idx="39">
                  <c:v>0</c:v>
                </c:pt>
                <c:pt idx="40">
                  <c:v>14.7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列表!#REF!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50" formatCode="General">
                  <c:v>-47.789493585019954</c:v>
                </c:pt>
                <c:pt idx="281" formatCode="General">
                  <c:v>-47.968698330390907</c:v>
                </c:pt>
                <c:pt idx="282" formatCode="General">
                  <c:v>-79.260326802614145</c:v>
                </c:pt>
                <c:pt idx="287" formatCode="General">
                  <c:v>-80.291214302611479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53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387350</xdr:colOff>
      <xdr:row>235</xdr:row>
      <xdr:rowOff>57150</xdr:rowOff>
    </xdr:from>
    <xdr:to>
      <xdr:col>35</xdr:col>
      <xdr:colOff>175895</xdr:colOff>
      <xdr:row>262</xdr:row>
      <xdr:rowOff>114301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4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31</v>
      </c>
    </row>
    <row r="32" spans="1:5" x14ac:dyDescent="0.25">
      <c r="B32" t="s">
        <v>32</v>
      </c>
      <c r="D32">
        <v>1</v>
      </c>
    </row>
    <row r="33" spans="1:4" x14ac:dyDescent="0.25">
      <c r="B33" t="s">
        <v>33</v>
      </c>
      <c r="D33">
        <v>1</v>
      </c>
    </row>
    <row r="34" spans="1:4" x14ac:dyDescent="0.25">
      <c r="B34" t="s">
        <v>34</v>
      </c>
      <c r="C34" t="s">
        <v>35</v>
      </c>
      <c r="D34" s="24" t="s">
        <v>152</v>
      </c>
    </row>
    <row r="35" spans="1:4" x14ac:dyDescent="0.25">
      <c r="B35" t="s">
        <v>36</v>
      </c>
    </row>
    <row r="36" spans="1:4" x14ac:dyDescent="0.25">
      <c r="B36" t="s">
        <v>37</v>
      </c>
    </row>
    <row r="37" spans="1:4" x14ac:dyDescent="0.25">
      <c r="B37" t="s">
        <v>38</v>
      </c>
      <c r="C37" t="s">
        <v>39</v>
      </c>
    </row>
    <row r="38" spans="1:4" x14ac:dyDescent="0.25">
      <c r="B38" t="s">
        <v>40</v>
      </c>
      <c r="C38" t="s">
        <v>41</v>
      </c>
    </row>
    <row r="39" spans="1:4" x14ac:dyDescent="0.25">
      <c r="B39" t="s">
        <v>42</v>
      </c>
      <c r="C39" t="s">
        <v>43</v>
      </c>
    </row>
    <row r="40" spans="1:4" x14ac:dyDescent="0.25">
      <c r="B40" t="s">
        <v>44</v>
      </c>
      <c r="C40" t="s">
        <v>45</v>
      </c>
    </row>
    <row r="41" spans="1:4" x14ac:dyDescent="0.25">
      <c r="B41" t="s">
        <v>46</v>
      </c>
      <c r="C41" t="s">
        <v>47</v>
      </c>
    </row>
    <row r="42" spans="1:4" x14ac:dyDescent="0.25">
      <c r="B42" t="s">
        <v>48</v>
      </c>
      <c r="C42" t="s">
        <v>49</v>
      </c>
    </row>
    <row r="43" spans="1:4" x14ac:dyDescent="0.25">
      <c r="B43" t="s">
        <v>50</v>
      </c>
    </row>
    <row r="45" spans="1:4" x14ac:dyDescent="0.25">
      <c r="B45" s="3"/>
    </row>
    <row r="46" spans="1:4" x14ac:dyDescent="0.25">
      <c r="A46" s="3" t="s">
        <v>51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24" t="s">
        <v>154</v>
      </c>
    </row>
    <row r="50" spans="1:2" x14ac:dyDescent="0.25">
      <c r="A50" s="24" t="s">
        <v>155</v>
      </c>
      <c r="B50" s="24" t="s">
        <v>157</v>
      </c>
    </row>
    <row r="51" spans="1:2" x14ac:dyDescent="0.25">
      <c r="A51" s="24" t="s">
        <v>156</v>
      </c>
    </row>
    <row r="52" spans="1:2" x14ac:dyDescent="0.25">
      <c r="A52" s="24" t="s">
        <v>155</v>
      </c>
    </row>
    <row r="53" spans="1:2" x14ac:dyDescent="0.25">
      <c r="A53" s="24" t="s">
        <v>156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pane ySplit="1" topLeftCell="A2" activePane="bottomLeft" state="frozen"/>
      <selection pane="bottomLeft" activeCell="B43" sqref="B43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  <c r="G1">
        <f>SUM(E:E)</f>
        <v>579.08107552849742</v>
      </c>
    </row>
    <row r="2" spans="1:7" x14ac:dyDescent="0.25">
      <c r="A2">
        <v>1</v>
      </c>
      <c r="B2" s="7" t="s">
        <v>59</v>
      </c>
      <c r="C2" s="7">
        <v>25</v>
      </c>
      <c r="D2">
        <v>0</v>
      </c>
      <c r="E2">
        <f>C2*(1-D2)</f>
        <v>25</v>
      </c>
      <c r="F2" s="3" t="s">
        <v>58</v>
      </c>
    </row>
    <row r="3" spans="1:7" x14ac:dyDescent="0.25">
      <c r="A3">
        <v>3</v>
      </c>
      <c r="B3" s="7" t="s">
        <v>60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61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62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63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64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65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66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67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68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69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70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147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71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78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79</v>
      </c>
    </row>
    <row r="17" spans="1:11" x14ac:dyDescent="0.25">
      <c r="A17">
        <v>17</v>
      </c>
      <c r="B17" s="7" t="s">
        <v>80</v>
      </c>
      <c r="C17" s="7">
        <v>20</v>
      </c>
      <c r="D17">
        <v>0.1</v>
      </c>
      <c r="E17">
        <f t="shared" si="0"/>
        <v>18</v>
      </c>
      <c r="G17" s="24" t="s">
        <v>160</v>
      </c>
    </row>
    <row r="18" spans="1:11" x14ac:dyDescent="0.25">
      <c r="A18">
        <v>18</v>
      </c>
      <c r="B18" s="7" t="s">
        <v>81</v>
      </c>
      <c r="C18" s="7">
        <v>10</v>
      </c>
      <c r="D18">
        <v>0</v>
      </c>
      <c r="E18">
        <f t="shared" si="0"/>
        <v>10</v>
      </c>
      <c r="G18" s="24" t="s">
        <v>161</v>
      </c>
    </row>
    <row r="19" spans="1:11" x14ac:dyDescent="0.25">
      <c r="A19">
        <v>19</v>
      </c>
      <c r="B19" s="13" t="s">
        <v>82</v>
      </c>
      <c r="C19" s="7">
        <v>30</v>
      </c>
      <c r="D19">
        <v>0</v>
      </c>
      <c r="E19">
        <f t="shared" si="0"/>
        <v>30</v>
      </c>
      <c r="G19" s="24" t="s">
        <v>162</v>
      </c>
    </row>
    <row r="20" spans="1:11" x14ac:dyDescent="0.25">
      <c r="A20">
        <v>20</v>
      </c>
      <c r="B20" s="13" t="s">
        <v>83</v>
      </c>
      <c r="C20" s="7">
        <v>30</v>
      </c>
      <c r="D20">
        <v>0</v>
      </c>
      <c r="E20">
        <f t="shared" si="0"/>
        <v>30</v>
      </c>
      <c r="G20" s="24" t="s">
        <v>163</v>
      </c>
    </row>
    <row r="21" spans="1:11" x14ac:dyDescent="0.25">
      <c r="A21">
        <v>21</v>
      </c>
      <c r="B21" s="13" t="s">
        <v>84</v>
      </c>
      <c r="C21" s="7">
        <v>26</v>
      </c>
      <c r="D21">
        <v>0</v>
      </c>
      <c r="E21">
        <f t="shared" si="0"/>
        <v>26</v>
      </c>
      <c r="G21" s="24" t="s">
        <v>164</v>
      </c>
    </row>
    <row r="22" spans="1:11" x14ac:dyDescent="0.25">
      <c r="A22">
        <v>22</v>
      </c>
      <c r="B22" s="13" t="s">
        <v>85</v>
      </c>
      <c r="C22" s="7">
        <v>30</v>
      </c>
      <c r="D22">
        <v>0</v>
      </c>
      <c r="E22">
        <f t="shared" si="0"/>
        <v>30</v>
      </c>
      <c r="G22" s="31" t="s">
        <v>165</v>
      </c>
    </row>
    <row r="23" spans="1:11" x14ac:dyDescent="0.25">
      <c r="A23">
        <v>23</v>
      </c>
      <c r="B23" s="13" t="s">
        <v>91</v>
      </c>
      <c r="C23" s="7">
        <v>30</v>
      </c>
      <c r="D23">
        <v>0</v>
      </c>
      <c r="E23">
        <f t="shared" si="0"/>
        <v>30</v>
      </c>
      <c r="G23" s="24" t="s">
        <v>167</v>
      </c>
    </row>
    <row r="24" spans="1:11" x14ac:dyDescent="0.25">
      <c r="A24">
        <v>24</v>
      </c>
      <c r="B24" s="13" t="s">
        <v>92</v>
      </c>
      <c r="C24" s="7">
        <v>30</v>
      </c>
      <c r="D24">
        <v>0</v>
      </c>
      <c r="E24">
        <f t="shared" si="0"/>
        <v>30</v>
      </c>
      <c r="G24" s="24" t="s">
        <v>168</v>
      </c>
    </row>
    <row r="25" spans="1:11" ht="15" customHeight="1" x14ac:dyDescent="0.25">
      <c r="A25">
        <v>25</v>
      </c>
      <c r="B25" s="7" t="s">
        <v>95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96</v>
      </c>
      <c r="C26" s="7">
        <v>20</v>
      </c>
      <c r="D26">
        <v>0</v>
      </c>
      <c r="E26">
        <f t="shared" ref="E26:E35" si="1">C26*(1-D26)</f>
        <v>20</v>
      </c>
    </row>
    <row r="27" spans="1:11" x14ac:dyDescent="0.25">
      <c r="A27">
        <v>27</v>
      </c>
      <c r="B27" s="3" t="s">
        <v>97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27" t="s">
        <v>98</v>
      </c>
      <c r="C28" s="27">
        <v>60</v>
      </c>
      <c r="D28" s="27">
        <v>0.88</v>
      </c>
      <c r="E28" s="27">
        <f t="shared" si="1"/>
        <v>7.1999999999999993</v>
      </c>
      <c r="F28" s="3"/>
    </row>
    <row r="29" spans="1:11" x14ac:dyDescent="0.25">
      <c r="A29">
        <v>29</v>
      </c>
      <c r="B29" s="29" t="s">
        <v>99</v>
      </c>
      <c r="C29" s="28"/>
      <c r="D29" s="5">
        <v>0</v>
      </c>
      <c r="E29" s="28">
        <f t="shared" si="1"/>
        <v>0</v>
      </c>
    </row>
    <row r="30" spans="1:11" x14ac:dyDescent="0.25">
      <c r="A30">
        <v>30</v>
      </c>
      <c r="B30" s="29" t="s">
        <v>133</v>
      </c>
      <c r="C30" s="28">
        <v>30</v>
      </c>
      <c r="D30" s="28">
        <v>0</v>
      </c>
      <c r="E30" s="28">
        <f t="shared" si="1"/>
        <v>30</v>
      </c>
    </row>
    <row r="31" spans="1:11" x14ac:dyDescent="0.25">
      <c r="A31">
        <v>32</v>
      </c>
      <c r="B31" s="3" t="s">
        <v>137</v>
      </c>
      <c r="D31">
        <v>0</v>
      </c>
      <c r="E31">
        <f t="shared" si="1"/>
        <v>0</v>
      </c>
    </row>
    <row r="32" spans="1:11" x14ac:dyDescent="0.25">
      <c r="A32">
        <v>33</v>
      </c>
      <c r="B32" s="3" t="s">
        <v>138</v>
      </c>
      <c r="C32">
        <v>2</v>
      </c>
      <c r="D32" s="5">
        <v>0</v>
      </c>
      <c r="E32">
        <f t="shared" si="1"/>
        <v>2</v>
      </c>
      <c r="J32" s="24"/>
      <c r="K32" s="24"/>
    </row>
    <row r="33" spans="1:11" x14ac:dyDescent="0.25">
      <c r="A33">
        <v>35</v>
      </c>
      <c r="B33" s="3" t="s">
        <v>141</v>
      </c>
      <c r="C33">
        <v>2</v>
      </c>
      <c r="D33">
        <v>0</v>
      </c>
      <c r="E33">
        <f t="shared" si="1"/>
        <v>2</v>
      </c>
      <c r="K33" s="24"/>
    </row>
    <row r="34" spans="1:11" x14ac:dyDescent="0.25">
      <c r="A34">
        <v>36</v>
      </c>
      <c r="B34" s="3" t="s">
        <v>142</v>
      </c>
      <c r="C34">
        <v>2</v>
      </c>
      <c r="D34">
        <v>0.25</v>
      </c>
      <c r="E34">
        <f t="shared" si="1"/>
        <v>1.5</v>
      </c>
    </row>
    <row r="35" spans="1:11" x14ac:dyDescent="0.25">
      <c r="A35">
        <v>37</v>
      </c>
      <c r="B35" s="3" t="s">
        <v>143</v>
      </c>
      <c r="C35">
        <v>2</v>
      </c>
      <c r="D35">
        <v>0</v>
      </c>
      <c r="E35">
        <f t="shared" si="1"/>
        <v>2</v>
      </c>
    </row>
    <row r="36" spans="1:11" x14ac:dyDescent="0.25">
      <c r="A36">
        <v>39</v>
      </c>
      <c r="B36" s="34" t="s">
        <v>183</v>
      </c>
      <c r="C36">
        <v>2</v>
      </c>
      <c r="D36">
        <v>0</v>
      </c>
      <c r="E36">
        <f>C36*(1-D36)</f>
        <v>2</v>
      </c>
      <c r="J36" s="24"/>
    </row>
    <row r="37" spans="1:11" x14ac:dyDescent="0.25">
      <c r="A37">
        <v>40</v>
      </c>
      <c r="B37" s="5" t="s">
        <v>144</v>
      </c>
      <c r="C37">
        <v>2</v>
      </c>
      <c r="D37">
        <v>0</v>
      </c>
      <c r="E37">
        <f>C37*(1-D37)</f>
        <v>2</v>
      </c>
    </row>
    <row r="38" spans="1:11" x14ac:dyDescent="0.25">
      <c r="A38">
        <v>41</v>
      </c>
      <c r="B38" s="5" t="s">
        <v>145</v>
      </c>
      <c r="C38">
        <v>2</v>
      </c>
      <c r="D38">
        <v>0</v>
      </c>
      <c r="E38">
        <f>C38*(1-D38)</f>
        <v>2</v>
      </c>
    </row>
    <row r="39" spans="1:11" x14ac:dyDescent="0.25">
      <c r="A39">
        <v>42</v>
      </c>
      <c r="B39" s="26" t="s">
        <v>148</v>
      </c>
      <c r="C39">
        <v>10</v>
      </c>
      <c r="D39">
        <v>0.25</v>
      </c>
      <c r="E39">
        <f t="shared" ref="E39:E45" si="2">C39*(1-D39)</f>
        <v>7.5</v>
      </c>
      <c r="J39" s="24"/>
    </row>
    <row r="40" spans="1:11" x14ac:dyDescent="0.25">
      <c r="A40">
        <v>43</v>
      </c>
      <c r="B40" s="26" t="s">
        <v>149</v>
      </c>
      <c r="C40">
        <v>10</v>
      </c>
      <c r="D40">
        <v>0</v>
      </c>
      <c r="E40">
        <f t="shared" si="2"/>
        <v>10</v>
      </c>
    </row>
    <row r="41" spans="1:11" x14ac:dyDescent="0.25">
      <c r="A41">
        <v>44</v>
      </c>
      <c r="B41" s="26" t="s">
        <v>150</v>
      </c>
      <c r="D41">
        <v>0</v>
      </c>
      <c r="E41">
        <f t="shared" si="2"/>
        <v>0</v>
      </c>
    </row>
    <row r="42" spans="1:11" x14ac:dyDescent="0.25">
      <c r="A42">
        <v>45</v>
      </c>
      <c r="B42" s="25" t="s">
        <v>136</v>
      </c>
      <c r="C42" s="7">
        <v>15</v>
      </c>
      <c r="D42">
        <v>0.02</v>
      </c>
      <c r="E42">
        <f t="shared" si="2"/>
        <v>14.7</v>
      </c>
      <c r="J42" s="24"/>
      <c r="K42" s="24"/>
    </row>
    <row r="43" spans="1:11" x14ac:dyDescent="0.25">
      <c r="A43">
        <v>46</v>
      </c>
      <c r="B43" s="34" t="s">
        <v>220</v>
      </c>
      <c r="D43">
        <v>0</v>
      </c>
      <c r="E43">
        <f t="shared" si="2"/>
        <v>0</v>
      </c>
      <c r="K43" s="24"/>
    </row>
    <row r="44" spans="1:11" x14ac:dyDescent="0.25">
      <c r="A44">
        <v>47</v>
      </c>
      <c r="B44" s="26" t="s">
        <v>151</v>
      </c>
      <c r="D44">
        <v>0</v>
      </c>
      <c r="E44">
        <f t="shared" si="2"/>
        <v>0</v>
      </c>
      <c r="K44" s="24"/>
    </row>
    <row r="45" spans="1:11" x14ac:dyDescent="0.25">
      <c r="A45">
        <v>48</v>
      </c>
      <c r="B45" s="26" t="s">
        <v>153</v>
      </c>
      <c r="D45">
        <v>0</v>
      </c>
      <c r="E45">
        <f t="shared" si="2"/>
        <v>0</v>
      </c>
    </row>
    <row r="46" spans="1:11" x14ac:dyDescent="0.25">
      <c r="A46">
        <v>49</v>
      </c>
      <c r="B46" s="26" t="s">
        <v>177</v>
      </c>
    </row>
    <row r="47" spans="1:11" x14ac:dyDescent="0.25">
      <c r="B47" s="24" t="s">
        <v>219</v>
      </c>
      <c r="J47" s="24"/>
    </row>
    <row r="48" spans="1:11" x14ac:dyDescent="0.25">
      <c r="B48" t="s">
        <v>218</v>
      </c>
    </row>
    <row r="49" spans="10:10" x14ac:dyDescent="0.25">
      <c r="J49" s="24"/>
    </row>
    <row r="51" spans="10:10" x14ac:dyDescent="0.25">
      <c r="J51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pane ySplit="1" topLeftCell="A20" activePane="bottomLeft" state="frozen"/>
      <selection pane="bottomLeft" activeCell="F44" sqref="F44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</row>
    <row r="2" spans="1:7" x14ac:dyDescent="0.25">
      <c r="B2" s="6" t="s">
        <v>103</v>
      </c>
      <c r="E2">
        <f>-290-30-10-18-10-10-5-1</f>
        <v>-374</v>
      </c>
    </row>
    <row r="3" spans="1:7" s="2" customFormat="1" x14ac:dyDescent="0.25"/>
    <row r="4" spans="1:7" ht="31" x14ac:dyDescent="0.25">
      <c r="B4" s="35" t="s">
        <v>104</v>
      </c>
    </row>
    <row r="5" spans="1:7" x14ac:dyDescent="0.25">
      <c r="A5">
        <v>29</v>
      </c>
      <c r="B5" s="7" t="s">
        <v>105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58</v>
      </c>
      <c r="G6" s="24" t="s">
        <v>135</v>
      </c>
    </row>
    <row r="7" spans="1:7" x14ac:dyDescent="0.25">
      <c r="A7">
        <v>43</v>
      </c>
      <c r="B7" s="3" t="s">
        <v>139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146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9" t="s">
        <v>134</v>
      </c>
      <c r="C9" s="28">
        <v>10</v>
      </c>
      <c r="D9" s="28">
        <v>1</v>
      </c>
      <c r="E9" s="28">
        <f>C9*(1-D9)</f>
        <v>0</v>
      </c>
      <c r="G9" s="24" t="s">
        <v>181</v>
      </c>
    </row>
    <row r="10" spans="1:7" x14ac:dyDescent="0.25">
      <c r="B10" s="26" t="s">
        <v>184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7" t="s">
        <v>140</v>
      </c>
      <c r="C11" s="27">
        <v>2</v>
      </c>
      <c r="D11" s="27">
        <v>1</v>
      </c>
      <c r="E11" s="27">
        <f>C11*(1-D11)</f>
        <v>0</v>
      </c>
    </row>
    <row r="12" spans="1:7" x14ac:dyDescent="0.25">
      <c r="B12" t="s">
        <v>223</v>
      </c>
      <c r="C12">
        <v>1</v>
      </c>
      <c r="D12">
        <v>1</v>
      </c>
      <c r="E12">
        <v>0</v>
      </c>
    </row>
    <row r="16" spans="1:7" s="2" customFormat="1" x14ac:dyDescent="0.25"/>
    <row r="17" spans="1:6" ht="31" x14ac:dyDescent="0.25">
      <c r="B17" s="36" t="s">
        <v>186</v>
      </c>
    </row>
    <row r="18" spans="1:6" x14ac:dyDescent="0.25">
      <c r="B18" s="8" t="s">
        <v>106</v>
      </c>
      <c r="C18" s="8">
        <v>300</v>
      </c>
      <c r="D18" s="9">
        <v>0</v>
      </c>
      <c r="E18" s="9">
        <v>0</v>
      </c>
      <c r="F18" s="6"/>
    </row>
    <row r="19" spans="1:6" x14ac:dyDescent="0.25">
      <c r="B19" s="10" t="s">
        <v>107</v>
      </c>
      <c r="C19" s="10">
        <v>40</v>
      </c>
      <c r="D19" s="11">
        <v>1</v>
      </c>
      <c r="E19" s="11">
        <f>C19*(1-D19)</f>
        <v>0</v>
      </c>
    </row>
    <row r="20" spans="1:6" x14ac:dyDescent="0.25">
      <c r="A20">
        <v>3</v>
      </c>
      <c r="B20" s="7" t="s">
        <v>108</v>
      </c>
      <c r="C20" s="7">
        <v>20</v>
      </c>
      <c r="D20">
        <v>0</v>
      </c>
      <c r="E20">
        <f t="shared" ref="E20:E25" si="1">C20*(1-D20)</f>
        <v>20</v>
      </c>
      <c r="F20" s="3" t="s">
        <v>58</v>
      </c>
    </row>
    <row r="21" spans="1:6" x14ac:dyDescent="0.25">
      <c r="A21">
        <v>4</v>
      </c>
      <c r="B21" s="7" t="s">
        <v>109</v>
      </c>
      <c r="C21" s="7">
        <v>25</v>
      </c>
      <c r="D21">
        <v>0</v>
      </c>
      <c r="E21">
        <f t="shared" si="1"/>
        <v>25</v>
      </c>
      <c r="F21" s="3" t="s">
        <v>58</v>
      </c>
    </row>
    <row r="22" spans="1:6" x14ac:dyDescent="0.25">
      <c r="A22">
        <v>13</v>
      </c>
      <c r="B22" s="7" t="s">
        <v>110</v>
      </c>
      <c r="C22" s="7">
        <v>10</v>
      </c>
      <c r="D22">
        <v>0</v>
      </c>
      <c r="E22">
        <f t="shared" si="1"/>
        <v>10</v>
      </c>
    </row>
    <row r="23" spans="1:6" x14ac:dyDescent="0.25">
      <c r="A23">
        <v>37</v>
      </c>
      <c r="B23" s="7" t="s">
        <v>111</v>
      </c>
      <c r="C23" s="7">
        <v>215</v>
      </c>
      <c r="D23">
        <v>0</v>
      </c>
      <c r="E23">
        <f t="shared" si="1"/>
        <v>215</v>
      </c>
    </row>
    <row r="24" spans="1:6" x14ac:dyDescent="0.25">
      <c r="A24">
        <v>34</v>
      </c>
      <c r="B24" s="7" t="s">
        <v>112</v>
      </c>
      <c r="C24" s="7">
        <v>10</v>
      </c>
      <c r="D24" s="3">
        <f>130/255</f>
        <v>0.50980392156862742</v>
      </c>
      <c r="E24">
        <f t="shared" si="1"/>
        <v>4.9019607843137258</v>
      </c>
      <c r="F24" s="3" t="s">
        <v>113</v>
      </c>
    </row>
    <row r="25" spans="1:6" ht="28" x14ac:dyDescent="0.25">
      <c r="A25">
        <v>35</v>
      </c>
      <c r="B25" s="7" t="s">
        <v>114</v>
      </c>
      <c r="C25" s="7">
        <v>15</v>
      </c>
      <c r="D25">
        <v>0</v>
      </c>
      <c r="E25">
        <f t="shared" si="1"/>
        <v>15</v>
      </c>
    </row>
    <row r="27" spans="1:6" x14ac:dyDescent="0.25">
      <c r="B27" s="13" t="s">
        <v>73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74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75</v>
      </c>
      <c r="C29" s="7">
        <v>40</v>
      </c>
      <c r="D29">
        <v>0</v>
      </c>
      <c r="E29">
        <f>C29*(1-D29)</f>
        <v>40</v>
      </c>
    </row>
    <row r="30" spans="1:6" x14ac:dyDescent="0.25">
      <c r="B30" s="7" t="s">
        <v>76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77</v>
      </c>
      <c r="C31" s="7">
        <v>40</v>
      </c>
      <c r="D31">
        <v>0</v>
      </c>
      <c r="E31">
        <f>C31*(1-D31)</f>
        <v>40</v>
      </c>
    </row>
    <row r="34" spans="1:8" x14ac:dyDescent="0.25">
      <c r="A34">
        <v>35</v>
      </c>
      <c r="B34" s="7" t="s">
        <v>94</v>
      </c>
      <c r="C34" s="7">
        <v>20</v>
      </c>
      <c r="D34">
        <v>0</v>
      </c>
      <c r="E34">
        <f>C34*(1-D34)</f>
        <v>20</v>
      </c>
    </row>
    <row r="35" spans="1:8" x14ac:dyDescent="0.25">
      <c r="A35">
        <v>34</v>
      </c>
      <c r="B35" s="7" t="s">
        <v>93</v>
      </c>
      <c r="C35" s="7">
        <v>10</v>
      </c>
      <c r="D35">
        <v>0</v>
      </c>
      <c r="E35">
        <f>C35*(1-D35)</f>
        <v>10</v>
      </c>
    </row>
    <row r="37" spans="1:8" x14ac:dyDescent="0.25">
      <c r="A37">
        <v>17</v>
      </c>
      <c r="B37" s="13" t="s">
        <v>72</v>
      </c>
      <c r="C37" s="7">
        <v>40</v>
      </c>
      <c r="D37">
        <f>任务分解!D28</f>
        <v>0.48933500627352572</v>
      </c>
      <c r="E37">
        <f>C37*(1-D37)</f>
        <v>20.426599749058969</v>
      </c>
    </row>
    <row r="39" spans="1:8" ht="112" x14ac:dyDescent="0.25">
      <c r="A39">
        <v>25</v>
      </c>
      <c r="B39" s="13" t="s">
        <v>86</v>
      </c>
      <c r="C39" s="7">
        <v>30</v>
      </c>
      <c r="D39">
        <v>0.2</v>
      </c>
      <c r="E39">
        <f t="shared" ref="E39:E44" si="2">C39*(1-D39)</f>
        <v>24</v>
      </c>
      <c r="G39" s="33" t="s">
        <v>171</v>
      </c>
      <c r="H39" s="32" t="s">
        <v>169</v>
      </c>
    </row>
    <row r="40" spans="1:8" x14ac:dyDescent="0.25">
      <c r="A40">
        <v>26</v>
      </c>
      <c r="B40" s="13" t="s">
        <v>87</v>
      </c>
      <c r="C40" s="7">
        <v>30</v>
      </c>
      <c r="D40">
        <v>0.1</v>
      </c>
      <c r="E40">
        <f t="shared" si="2"/>
        <v>27</v>
      </c>
      <c r="G40" s="24" t="s">
        <v>172</v>
      </c>
    </row>
    <row r="41" spans="1:8" x14ac:dyDescent="0.25">
      <c r="A41">
        <v>27</v>
      </c>
      <c r="B41" s="13" t="s">
        <v>88</v>
      </c>
      <c r="C41" s="7">
        <v>30</v>
      </c>
      <c r="D41">
        <v>0</v>
      </c>
      <c r="E41">
        <f t="shared" si="2"/>
        <v>30</v>
      </c>
      <c r="G41" s="24" t="s">
        <v>173</v>
      </c>
    </row>
    <row r="42" spans="1:8" ht="84" x14ac:dyDescent="0.25">
      <c r="A42">
        <v>28</v>
      </c>
      <c r="B42" s="13" t="s">
        <v>89</v>
      </c>
      <c r="C42" s="7">
        <v>30</v>
      </c>
      <c r="D42">
        <v>0.2</v>
      </c>
      <c r="E42">
        <f t="shared" si="2"/>
        <v>24</v>
      </c>
      <c r="G42" s="24" t="s">
        <v>166</v>
      </c>
      <c r="H42" s="32" t="s">
        <v>170</v>
      </c>
    </row>
    <row r="43" spans="1:8" x14ac:dyDescent="0.25">
      <c r="A43">
        <v>29</v>
      </c>
      <c r="B43" s="13" t="s">
        <v>90</v>
      </c>
      <c r="C43" s="7">
        <v>30</v>
      </c>
      <c r="D43">
        <v>0.1</v>
      </c>
      <c r="E43">
        <f t="shared" si="2"/>
        <v>27</v>
      </c>
      <c r="G43" s="24" t="s">
        <v>174</v>
      </c>
    </row>
    <row r="44" spans="1:8" x14ac:dyDescent="0.25">
      <c r="A44">
        <v>38</v>
      </c>
      <c r="B44" s="7" t="s">
        <v>182</v>
      </c>
      <c r="C44" s="7">
        <v>15</v>
      </c>
      <c r="D44" s="5">
        <v>0.8</v>
      </c>
      <c r="E44">
        <f t="shared" si="2"/>
        <v>2.9999999999999991</v>
      </c>
      <c r="F44" s="24" t="s">
        <v>227</v>
      </c>
    </row>
    <row r="48" spans="1:8" s="2" customFormat="1" x14ac:dyDescent="0.25"/>
    <row r="49" spans="1:6" ht="31" x14ac:dyDescent="0.25">
      <c r="B49" s="35" t="s">
        <v>129</v>
      </c>
    </row>
    <row r="50" spans="1:6" x14ac:dyDescent="0.25">
      <c r="B50" s="24" t="s">
        <v>128</v>
      </c>
    </row>
    <row r="51" spans="1:6" x14ac:dyDescent="0.25">
      <c r="B51" s="24" t="s">
        <v>132</v>
      </c>
    </row>
    <row r="52" spans="1:6" x14ac:dyDescent="0.25">
      <c r="A52">
        <v>43</v>
      </c>
      <c r="B52" s="3" t="s">
        <v>100</v>
      </c>
      <c r="D52" s="5">
        <v>0</v>
      </c>
      <c r="E52">
        <f>C52*(1-D52)</f>
        <v>0</v>
      </c>
    </row>
    <row r="60" spans="1:6" x14ac:dyDescent="0.25">
      <c r="B60" s="1" t="s">
        <v>0</v>
      </c>
      <c r="F60" s="24" t="s">
        <v>130</v>
      </c>
    </row>
    <row r="61" spans="1:6" x14ac:dyDescent="0.25">
      <c r="B61" s="1" t="s">
        <v>115</v>
      </c>
    </row>
    <row r="62" spans="1:6" x14ac:dyDescent="0.25">
      <c r="B62" s="1" t="s">
        <v>116</v>
      </c>
    </row>
    <row r="63" spans="1:6" x14ac:dyDescent="0.25">
      <c r="B63" s="1" t="s">
        <v>117</v>
      </c>
    </row>
    <row r="64" spans="1:6" ht="28" x14ac:dyDescent="0.25">
      <c r="B64" s="1" t="s">
        <v>118</v>
      </c>
    </row>
    <row r="65" spans="1:6" ht="42" x14ac:dyDescent="0.25">
      <c r="B65" s="1" t="s">
        <v>119</v>
      </c>
    </row>
    <row r="66" spans="1:6" x14ac:dyDescent="0.25">
      <c r="B66" s="1" t="s">
        <v>120</v>
      </c>
    </row>
    <row r="67" spans="1:6" ht="28" x14ac:dyDescent="0.25">
      <c r="B67" s="1" t="s">
        <v>121</v>
      </c>
      <c r="F67" s="24" t="s">
        <v>131</v>
      </c>
    </row>
    <row r="68" spans="1:6" ht="56" x14ac:dyDescent="0.25">
      <c r="B68" s="1" t="s">
        <v>122</v>
      </c>
    </row>
    <row r="69" spans="1:6" x14ac:dyDescent="0.25">
      <c r="B69" s="1" t="s">
        <v>123</v>
      </c>
    </row>
    <row r="70" spans="1:6" x14ac:dyDescent="0.25">
      <c r="B70" s="1" t="s">
        <v>124</v>
      </c>
    </row>
    <row r="71" spans="1:6" x14ac:dyDescent="0.25">
      <c r="B71" s="1" t="s">
        <v>125</v>
      </c>
    </row>
    <row r="72" spans="1:6" x14ac:dyDescent="0.25">
      <c r="B72" s="1" t="s">
        <v>126</v>
      </c>
    </row>
    <row r="73" spans="1:6" x14ac:dyDescent="0.25">
      <c r="B73" s="1" t="s">
        <v>127</v>
      </c>
    </row>
    <row r="74" spans="1:6" x14ac:dyDescent="0.25">
      <c r="A74" s="24" t="s">
        <v>159</v>
      </c>
      <c r="B74" s="30" t="s">
        <v>158</v>
      </c>
    </row>
  </sheetData>
  <phoneticPr fontId="9" type="noConversion"/>
  <hyperlinks>
    <hyperlink ref="B60" r:id="rId1"/>
    <hyperlink ref="B61" r:id="rId2"/>
    <hyperlink ref="B62" r:id="rId3"/>
    <hyperlink ref="B63" r:id="rId4"/>
    <hyperlink ref="B64" r:id="rId5"/>
    <hyperlink ref="B65" r:id="rId6"/>
    <hyperlink ref="B66" r:id="rId7"/>
    <hyperlink ref="B67" r:id="rId8"/>
    <hyperlink ref="B68" r:id="rId9"/>
    <hyperlink ref="B69" r:id="rId10"/>
    <hyperlink ref="B70" r:id="rId11"/>
    <hyperlink ref="B71" r:id="rId12"/>
    <hyperlink ref="B72" r:id="rId13"/>
    <hyperlink ref="B73" r:id="rId14"/>
    <hyperlink ref="B74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tabSelected="1" workbookViewId="0">
      <pane ySplit="3" topLeftCell="A220" activePane="bottomLeft" state="frozen"/>
      <selection pane="bottomLeft" activeCell="E254" sqref="E254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101</v>
      </c>
      <c r="B1" s="43"/>
      <c r="C1" s="41" t="s">
        <v>216</v>
      </c>
      <c r="D1" s="40">
        <f ca="1">43853-SUM(学习任务!E:E)-SUM(历史!E:E)-NOW()</f>
        <v>-85.056961756316014</v>
      </c>
      <c r="E1" s="42" t="s">
        <v>102</v>
      </c>
      <c r="F1" s="44">
        <f>SUM(学习任务!E:E)</f>
        <v>579.08107552849742</v>
      </c>
      <c r="G1" s="45" t="s">
        <v>215</v>
      </c>
      <c r="H1" s="46">
        <f ca="1">ROUNDDOWN(NOW(),0)</f>
        <v>43057</v>
      </c>
      <c r="I1" s="47"/>
      <c r="J1" s="20"/>
      <c r="K1" s="23"/>
      <c r="L1" s="23"/>
    </row>
    <row r="2" spans="1:12" x14ac:dyDescent="0.25">
      <c r="A2" s="22"/>
      <c r="B2" s="48" t="s">
        <v>209</v>
      </c>
      <c r="C2" s="48" t="s">
        <v>210</v>
      </c>
      <c r="E2" s="48" t="s">
        <v>211</v>
      </c>
      <c r="F2" s="48" t="s">
        <v>212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8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9" t="s">
        <v>175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9" t="s">
        <v>175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9" t="s">
        <v>175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9" t="s">
        <v>175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9" t="s">
        <v>175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9" t="s">
        <v>175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9" t="s">
        <v>175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9" t="s">
        <v>175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9" t="s">
        <v>175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9" t="s">
        <v>175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9" t="s">
        <v>175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9" t="s">
        <v>175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9" t="s">
        <v>175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9" t="s">
        <v>175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9" t="s">
        <v>175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9" t="s">
        <v>175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9" t="s">
        <v>175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9" t="s">
        <v>175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9" t="s">
        <v>175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9" t="s">
        <v>175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9" t="s">
        <v>175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9" t="s">
        <v>176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8" t="s">
        <v>178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8" t="s">
        <v>179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8" t="s">
        <v>180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8" t="s">
        <v>185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8" t="s">
        <v>217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8" t="s">
        <v>228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8" t="s">
        <v>229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8" t="s">
        <v>224</v>
      </c>
      <c r="F251" s="48" t="s">
        <v>225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50" t="s">
        <v>226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E253" s="48" t="s">
        <v>230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-47.789493585019954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</row>
    <row r="257" spans="1:3" x14ac:dyDescent="0.25">
      <c r="A257" s="23">
        <v>43023</v>
      </c>
      <c r="B257" s="16">
        <f t="shared" si="6"/>
        <v>42</v>
      </c>
      <c r="C257" s="21" t="str">
        <f t="shared" si="7"/>
        <v>星期日</v>
      </c>
    </row>
    <row r="258" spans="1:3" x14ac:dyDescent="0.25">
      <c r="A258" s="23">
        <v>43024</v>
      </c>
      <c r="B258" s="16">
        <f t="shared" si="6"/>
        <v>42</v>
      </c>
      <c r="C258" s="21" t="str">
        <f t="shared" si="7"/>
        <v>星期一</v>
      </c>
    </row>
    <row r="259" spans="1:3" x14ac:dyDescent="0.25">
      <c r="A259" s="23">
        <v>43025</v>
      </c>
      <c r="B259" s="16">
        <f t="shared" si="6"/>
        <v>42</v>
      </c>
      <c r="C259" s="21" t="str">
        <f t="shared" si="7"/>
        <v>星期二</v>
      </c>
    </row>
    <row r="260" spans="1:3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</row>
    <row r="261" spans="1:3" x14ac:dyDescent="0.25">
      <c r="A261" s="23">
        <v>43027</v>
      </c>
      <c r="B261" s="16">
        <f t="shared" si="8"/>
        <v>42</v>
      </c>
      <c r="C261" s="21" t="str">
        <f t="shared" si="9"/>
        <v>星期四</v>
      </c>
    </row>
    <row r="262" spans="1:3" x14ac:dyDescent="0.25">
      <c r="A262" s="23">
        <v>43028</v>
      </c>
      <c r="B262" s="16">
        <f t="shared" si="8"/>
        <v>42</v>
      </c>
      <c r="C262" s="21" t="str">
        <f t="shared" si="9"/>
        <v>星期五</v>
      </c>
    </row>
    <row r="263" spans="1:3" x14ac:dyDescent="0.25">
      <c r="A263" s="23">
        <v>43029</v>
      </c>
      <c r="B263" s="16">
        <f t="shared" si="8"/>
        <v>42</v>
      </c>
      <c r="C263" s="21" t="str">
        <f t="shared" si="9"/>
        <v>星期六</v>
      </c>
    </row>
    <row r="264" spans="1:3" x14ac:dyDescent="0.25">
      <c r="A264" s="23">
        <v>43030</v>
      </c>
      <c r="B264" s="16">
        <f t="shared" si="8"/>
        <v>43</v>
      </c>
      <c r="C264" s="21" t="str">
        <f t="shared" si="9"/>
        <v>星期日</v>
      </c>
    </row>
    <row r="265" spans="1:3" x14ac:dyDescent="0.25">
      <c r="A265" s="23">
        <v>43031</v>
      </c>
      <c r="B265" s="16">
        <f t="shared" si="8"/>
        <v>43</v>
      </c>
      <c r="C265" s="21" t="str">
        <f t="shared" si="9"/>
        <v>星期一</v>
      </c>
    </row>
    <row r="266" spans="1:3" x14ac:dyDescent="0.25">
      <c r="A266" s="23">
        <v>43032</v>
      </c>
      <c r="B266" s="16">
        <f t="shared" si="8"/>
        <v>43</v>
      </c>
      <c r="C266" s="21" t="str">
        <f t="shared" si="9"/>
        <v>星期二</v>
      </c>
    </row>
    <row r="267" spans="1:3" x14ac:dyDescent="0.25">
      <c r="A267" s="23">
        <v>43033</v>
      </c>
      <c r="B267" s="16">
        <f t="shared" si="8"/>
        <v>43</v>
      </c>
      <c r="C267" s="21" t="str">
        <f t="shared" si="9"/>
        <v>星期三</v>
      </c>
    </row>
    <row r="268" spans="1:3" x14ac:dyDescent="0.25">
      <c r="A268" s="23">
        <v>43034</v>
      </c>
      <c r="B268" s="16">
        <f t="shared" si="8"/>
        <v>43</v>
      </c>
      <c r="C268" s="21" t="str">
        <f t="shared" si="9"/>
        <v>星期四</v>
      </c>
    </row>
    <row r="269" spans="1:3" x14ac:dyDescent="0.25">
      <c r="A269" s="23">
        <v>43035</v>
      </c>
      <c r="B269" s="16">
        <f t="shared" si="8"/>
        <v>43</v>
      </c>
      <c r="C269" s="21" t="str">
        <f t="shared" si="9"/>
        <v>星期五</v>
      </c>
    </row>
    <row r="270" spans="1:3" x14ac:dyDescent="0.25">
      <c r="A270" s="23">
        <v>43036</v>
      </c>
      <c r="B270" s="16">
        <f t="shared" si="8"/>
        <v>43</v>
      </c>
      <c r="C270" s="21" t="str">
        <f t="shared" si="9"/>
        <v>星期六</v>
      </c>
    </row>
    <row r="271" spans="1:3" x14ac:dyDescent="0.25">
      <c r="A271" s="23">
        <v>43037</v>
      </c>
      <c r="B271" s="16">
        <f t="shared" si="8"/>
        <v>44</v>
      </c>
      <c r="C271" s="21" t="str">
        <f t="shared" si="9"/>
        <v>星期日</v>
      </c>
    </row>
    <row r="272" spans="1:3" x14ac:dyDescent="0.25">
      <c r="A272" s="23">
        <v>43038</v>
      </c>
      <c r="B272" s="16">
        <f t="shared" si="8"/>
        <v>44</v>
      </c>
      <c r="C272" s="21" t="str">
        <f t="shared" si="9"/>
        <v>星期一</v>
      </c>
    </row>
    <row r="273" spans="1:4" x14ac:dyDescent="0.25">
      <c r="A273" s="23">
        <v>43039</v>
      </c>
      <c r="B273" s="16">
        <f t="shared" si="8"/>
        <v>44</v>
      </c>
      <c r="C273" s="21" t="str">
        <f t="shared" si="9"/>
        <v>星期二</v>
      </c>
    </row>
    <row r="274" spans="1:4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4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4" x14ac:dyDescent="0.25">
      <c r="A276" s="23">
        <v>43042</v>
      </c>
      <c r="B276" s="16">
        <f t="shared" si="8"/>
        <v>44</v>
      </c>
      <c r="C276" s="21" t="str">
        <f t="shared" si="9"/>
        <v>星期五</v>
      </c>
    </row>
    <row r="277" spans="1:4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4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4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4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4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4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4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4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4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-47.968698330390907</v>
      </c>
    </row>
    <row r="286" spans="1:4" x14ac:dyDescent="0.25">
      <c r="A286" s="23">
        <v>43052</v>
      </c>
      <c r="B286" s="16">
        <f t="shared" si="8"/>
        <v>46</v>
      </c>
      <c r="C286" s="21" t="str">
        <f t="shared" si="9"/>
        <v>星期一</v>
      </c>
      <c r="D286" s="16">
        <v>-79.260326802614145</v>
      </c>
    </row>
    <row r="287" spans="1:4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4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4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4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4" x14ac:dyDescent="0.25">
      <c r="A291" s="23">
        <v>43057</v>
      </c>
      <c r="B291" s="16">
        <f t="shared" si="8"/>
        <v>46</v>
      </c>
      <c r="C291" s="21" t="str">
        <f t="shared" si="9"/>
        <v>星期六</v>
      </c>
      <c r="D291" s="16">
        <v>-80.291214302611479</v>
      </c>
    </row>
    <row r="292" spans="1:4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4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4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4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4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4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4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4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4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4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4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4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4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8" t="s">
        <v>214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8" t="s">
        <v>214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8" t="s">
        <v>213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6" priority="10" stopIfTrue="1">
      <formula>($A3=$D$2)</formula>
    </cfRule>
  </conditionalFormatting>
  <conditionalFormatting sqref="G3">
    <cfRule type="expression" dxfId="5" priority="8" stopIfTrue="1">
      <formula>$A3&lt;$D$2</formula>
    </cfRule>
  </conditionalFormatting>
  <conditionalFormatting sqref="A1:C1048576">
    <cfRule type="expression" dxfId="4" priority="5" stopIfTrue="1">
      <formula>($A1=$H$1)</formula>
    </cfRule>
    <cfRule type="expression" dxfId="3" priority="9" stopIfTrue="1">
      <formula>($A1&lt;$H$1)</formula>
    </cfRule>
  </conditionalFormatting>
  <conditionalFormatting sqref="E1:H1048576">
    <cfRule type="expression" dxfId="2" priority="3" stopIfTrue="1">
      <formula>$A1&lt;$H$1</formula>
    </cfRule>
  </conditionalFormatting>
  <conditionalFormatting sqref="D1:D1048576">
    <cfRule type="expression" dxfId="1" priority="1" stopIfTrue="1">
      <formula>($A1=$H$1)</formula>
    </cfRule>
    <cfRule type="expression" dxfId="0" priority="2" stopIfTrue="1">
      <formula>($A1&lt;$H$1)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7">
        <v>0.25</v>
      </c>
      <c r="B5" s="24" t="s">
        <v>187</v>
      </c>
    </row>
    <row r="6" spans="1:4" ht="28" x14ac:dyDescent="0.25">
      <c r="B6" s="32" t="s">
        <v>193</v>
      </c>
      <c r="C6" s="24" t="s">
        <v>191</v>
      </c>
    </row>
    <row r="7" spans="1:4" x14ac:dyDescent="0.25">
      <c r="A7" s="24" t="s">
        <v>197</v>
      </c>
      <c r="C7" s="24" t="s">
        <v>198</v>
      </c>
    </row>
    <row r="9" spans="1:4" ht="42" x14ac:dyDescent="0.25">
      <c r="A9" s="24" t="s">
        <v>188</v>
      </c>
      <c r="B9" s="24" t="s">
        <v>189</v>
      </c>
      <c r="C9" s="32" t="s">
        <v>195</v>
      </c>
      <c r="D9" s="24" t="s">
        <v>201</v>
      </c>
    </row>
    <row r="10" spans="1:4" x14ac:dyDescent="0.25">
      <c r="A10" s="38" t="s">
        <v>199</v>
      </c>
      <c r="B10" s="24" t="s">
        <v>194</v>
      </c>
      <c r="C10" s="32" t="s">
        <v>196</v>
      </c>
    </row>
    <row r="11" spans="1:4" ht="42" x14ac:dyDescent="0.25">
      <c r="A11" s="24" t="s">
        <v>190</v>
      </c>
      <c r="B11" s="24" t="s">
        <v>192</v>
      </c>
      <c r="C11" s="32" t="s">
        <v>200</v>
      </c>
    </row>
    <row r="18" spans="7:9" ht="23" x14ac:dyDescent="0.25">
      <c r="G18" s="39" t="s">
        <v>202</v>
      </c>
    </row>
    <row r="19" spans="7:9" x14ac:dyDescent="0.25">
      <c r="G19" s="24" t="s">
        <v>203</v>
      </c>
      <c r="H19" s="24" t="s">
        <v>207</v>
      </c>
    </row>
    <row r="20" spans="7:9" x14ac:dyDescent="0.25">
      <c r="G20" s="24" t="s">
        <v>204</v>
      </c>
    </row>
    <row r="21" spans="7:9" x14ac:dyDescent="0.25">
      <c r="G21" s="24" t="s">
        <v>205</v>
      </c>
    </row>
    <row r="22" spans="7:9" x14ac:dyDescent="0.25">
      <c r="G22" s="24" t="s">
        <v>206</v>
      </c>
    </row>
    <row r="24" spans="7:9" x14ac:dyDescent="0.25">
      <c r="G24" s="24" t="s">
        <v>208</v>
      </c>
      <c r="H24" s="24" t="s">
        <v>221</v>
      </c>
      <c r="I24" s="24" t="s">
        <v>222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历史</vt:lpstr>
      <vt:lpstr>列表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2017-11-18T07:32:09Z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