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6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1月" sheetId="27" r:id="rId7"/>
    <sheet name="12月" sheetId="28" r:id="rId8"/>
    <sheet name="7月" sheetId="21" r:id="rId9"/>
    <sheet name="9月" sheetId="25" r:id="rId10"/>
    <sheet name="10月" sheetId="24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E49" i="11" l="1"/>
  <c r="E2" i="23" l="1"/>
  <c r="D1" i="30"/>
  <c r="E9" i="23" l="1"/>
  <c r="E8" i="23" l="1"/>
  <c r="E37" i="23" l="1"/>
  <c r="E38" i="23"/>
  <c r="E39" i="23"/>
  <c r="E40" i="23"/>
  <c r="E41" i="23"/>
  <c r="D27" i="11" l="1"/>
  <c r="D35" i="23" l="1"/>
  <c r="E35" i="23" s="1"/>
  <c r="E41" i="11" l="1"/>
  <c r="E42" i="11"/>
  <c r="E43" i="11"/>
  <c r="E44" i="11"/>
  <c r="E45" i="11"/>
  <c r="E46" i="11"/>
  <c r="E47" i="11"/>
  <c r="E7" i="23"/>
  <c r="E49" i="23" l="1"/>
  <c r="E33" i="23"/>
  <c r="E32" i="23"/>
  <c r="E38" i="11" l="1"/>
  <c r="E39" i="11"/>
  <c r="E40" i="11"/>
  <c r="E31" i="11"/>
  <c r="E32" i="11"/>
  <c r="E33" i="11"/>
  <c r="E34" i="11"/>
  <c r="E35" i="11"/>
  <c r="E36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7" i="1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<sst xmlns="http://schemas.openxmlformats.org/spreadsheetml/2006/main" count="516" uniqueCount="305">
  <si>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</si>
  <si>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</si>
  <si>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</si>
  <si>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</si>
  <si>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</si>
  <si>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</si>
  <si>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</si>
  <si>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</si>
  <si>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</si>
  <si>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</si>
  <si>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</si>
  <si>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</si>
  <si>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</si>
  <si>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</si>
  <si>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</si>
  <si>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</si>
  <si>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</si>
  <si>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</si>
  <si>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</si>
  <si>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</si>
  <si>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</si>
  <si>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</si>
  <si>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</si>
  <si>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</si>
  <si>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</si>
  <si>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</si>
  <si>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</si>
  <si>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</si>
  <si>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</si>
  <si>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</si>
  <si>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</si>
  <si>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</si>
  <si>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</si>
  <si>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</si>
  <si>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</si>
  <si>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</si>
  <si>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</si>
  <si>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</si>
  <si>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</si>
  <si>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</si>
  <si>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</si>
  <si>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</si>
  <si>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</si>
  <si>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</si>
  <si>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</si>
  <si>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</si>
  <si>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</si>
  <si>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</si>
  <si>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</si>
  <si>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</si>
  <si>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</si>
  <si>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</si>
  <si>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</si>
  <si>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</si>
  <si>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</si>
  <si>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</si>
  <si>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</si>
  <si>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</si>
  <si>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</si>
  <si>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</si>
  <si>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</si>
  <si>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</si>
  <si>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</si>
  <si>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</si>
  <si>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</si>
  <si>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</si>
  <si>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</si>
  <si>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</si>
  <si>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</si>
  <si>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</si>
  <si>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</si>
  <si>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</si>
  <si>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</si>
  <si>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</si>
  <si>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</si>
  <si>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</si>
  <si>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</si>
  <si>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</si>
  <si>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</si>
  <si>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</si>
  <si>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</si>
  <si>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</si>
  <si>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</si>
  <si>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</si>
  <si>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</si>
  <si>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</si>
  <si>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</si>
  <si>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</si>
  <si>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</si>
  <si>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</si>
  <si>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</si>
  <si>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</si>
  <si>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</si>
  <si>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</si>
  <si>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</si>
  <si>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</si>
  <si>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</si>
  <si>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</si>
  <si>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</si>
  <si>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</si>
  <si>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</si>
  <si>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</si>
  <si>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</si>
  <si>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</si>
  <si>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</si>
  <si>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</si>
  <si>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</si>
  <si>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</si>
  <si>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</si>
  <si>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</si>
  <si>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</si>
  <si>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</si>
  <si>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</si>
  <si>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</si>
  <si>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</si>
  <si>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</si>
  <si>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</si>
  <si>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</si>
  <si>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</si>
  <si>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</si>
  <si>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</si>
  <si>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</si>
  <si>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</si>
  <si>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</si>
  <si>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</si>
  <si>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</si>
  <si>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</si>
  <si>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</si>
  <si>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</si>
  <si>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</si>
  <si>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</si>
  <si>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</si>
  <si>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</si>
  <si>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</si>
  <si>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</si>
  <si>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</si>
  <si>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</si>
  <si>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</si>
  <si>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</si>
  <si>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</si>
  <si>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</si>
  <si>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</si>
  <si>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</si>
  <si>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</si>
  <si>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</si>
  <si>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</si>
  <si>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</si>
  <si>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</si>
  <si>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</si>
  <si>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</si>
  <si>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</si>
  <si>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</si>
  <si>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</si>
  <si>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</si>
  <si>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</si>
  <si>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</si>
  <si>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</si>
  <si>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</si>
  <si>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</si>
  <si>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</si>
  <si>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</si>
  <si>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</si>
  <si>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</si>
  <si>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</si>
  <si>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</si>
  <si>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</si>
  <si>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</si>
  <si>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</si>
  <si>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</si>
  <si>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</si>
  <si>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</si>
  <si>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</si>
  <si>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</si>
  <si>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</si>
  <si>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</si>
  <si>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</si>
  <si>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</si>
  <si>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</si>
  <si>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</si>
  <si>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</si>
  <si>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</si>
  <si>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</si>
  <si>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</si>
  <si>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</si>
  <si>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</si>
  <si>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</si>
  <si>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</si>
  <si>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</si>
  <si>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</si>
  <si>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</si>
  <si>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</si>
  <si>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</si>
  <si>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</si>
  <si>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</si>
  <si>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</si>
  <si>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</si>
  <si>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</si>
  <si>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</si>
  <si>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</si>
  <si>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</si>
  <si>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</si>
  <si>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</si>
  <si>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</si>
  <si>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</si>
  <si>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</si>
  <si>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</si>
  <si>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</si>
  <si>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</si>
  <si>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</si>
  <si>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</si>
  <si>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</si>
  <si>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</si>
  <si>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</si>
  <si>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</si>
  <si>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</si>
  <si>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</si>
  <si>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</si>
  <si>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</si>
  <si>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</si>
  <si>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</si>
  <si>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</si>
  <si>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</si>
  <si>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</si>
  <si>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</si>
  <si>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</si>
  <si>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</si>
  <si>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</si>
  <si>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</si>
  <si>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</si>
  <si>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</si>
  <si>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</si>
  <si>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</si>
  <si>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</si>
  <si>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</si>
  <si>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</si>
  <si>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</si>
  <si>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</si>
  <si>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</si>
  <si>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</si>
  <si>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</si>
  <si>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</si>
  <si>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</si>
  <si>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</si>
  <si>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</si>
  <si>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</si>
  <si>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</si>
  <si>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</si>
  <si>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</si>
  <si>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</si>
  <si>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</si>
  <si>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</si>
  <si>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</si>
  <si>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</si>
  <si>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</si>
  <si>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</si>
  <si>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</si>
  <si>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</si>
  <si>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</si>
  <si>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</si>
  <si>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</si>
  <si>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</si>
  <si>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</si>
  <si>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</si>
  <si>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</si>
  <si>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</si>
  <si>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</si>
  <si>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</si>
  <si>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</si>
  <si>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</si>
  <si>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</si>
  <si>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</si>
  <si>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</si>
  <si>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</si>
  <si>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</si>
  <si>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</si>
  <si>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</si>
  <si>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</si>
  <si>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</si>
  <si>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</si>
  <si>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</si>
  <si>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</si>
  <si>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</si>
  <si>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</si>
  <si>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</si>
  <si>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</si>
  <si>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</si>
  <si>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</si>
  <si>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</si>
  <si>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</si>
  <si>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</si>
  <si>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</si>
  <si>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</si>
  <si>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</si>
  <si>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</si>
  <si>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</si>
  <si>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</si>
  <si>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</si>
  <si>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</si>
  <si>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</si>
  <si>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</si>
  <si>
    <t>CDA报名：完成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</si>
  <si>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11" type="noConversion"/>
  </si>
  <si>
    <t xml:space="preserve">         SVM</t>
    <phoneticPr fontId="11" type="noConversion"/>
  </si>
  <si>
    <t>ada boost</t>
    <phoneticPr fontId="11" type="noConversion"/>
  </si>
  <si>
    <t>Matplotlib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</si>
</sst>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4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>
      <alignment vertical="center"/>
    </xf>
    <xf numFmtId="0" fontId="15" fillId="0" borderId="0" xfId="0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学习任务!$B$2:$B$60</c:f>
              <c:strCache>
                <c:ptCount val="48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KNN</c:v>
                </c:pt>
                <c:pt idx="32">
                  <c:v>朴素贝叶斯</c:v>
                </c:pt>
                <c:pt idx="33">
                  <c:v>logistics regression</c:v>
                </c:pt>
                <c:pt idx="34">
                  <c:v>max entropy</c:v>
                </c:pt>
                <c:pt idx="35">
                  <c:v>         SVM</c:v>
                </c:pt>
                <c:pt idx="36">
                  <c:v>ada boost</c:v>
                </c:pt>
                <c:pt idx="37">
                  <c:v>隐马尔科夫</c:v>
                </c:pt>
                <c:pt idx="38">
                  <c:v>条件随机场</c:v>
                </c:pt>
                <c:pt idx="39">
                  <c:v>《Python数据分析》</c:v>
                </c:pt>
                <c:pt idx="40">
                  <c:v>《Python科学计算》</c:v>
                </c:pt>
                <c:pt idx="41">
                  <c:v>sklearn官方文档</c:v>
                </c:pt>
                <c:pt idx="42">
                  <c:v>时间序列（2本书）</c:v>
                </c:pt>
                <c:pt idx="43">
                  <c:v>CDA视频</c:v>
                </c:pt>
                <c:pt idx="44">
                  <c:v>statmodle官方文档</c:v>
                </c:pt>
                <c:pt idx="45">
                  <c:v>机器学习（算法原理与编程实践）</c:v>
                </c:pt>
                <c:pt idx="46">
                  <c:v>仿真与蒙特卡洛方法：金融MCMC（暂停，书太晦涩）</c:v>
                </c:pt>
                <c:pt idx="47">
                  <c:v>Matplotlib</c:v>
                </c:pt>
              </c:strCache>
            </c:strRef>
          </c:cat>
          <c:val>
            <c:numRef>
              <c:f>学习任务!$E$2:$E$60</c:f>
              <c:numCache>
                <c:formatCode>General</c:formatCode>
                <c:ptCount val="59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1.6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7.5</c:v>
                </c:pt>
                <c:pt idx="40">
                  <c:v>10</c:v>
                </c:pt>
                <c:pt idx="41">
                  <c:v>0</c:v>
                </c:pt>
                <c:pt idx="42">
                  <c:v>14.7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-46.394776601991794</c:v>
                </c:pt>
                <c:pt idx="215">
                  <c:v>-46.608939441497938</c:v>
                </c:pt>
                <c:pt idx="216">
                  <c:v>-46.823102281004083</c:v>
                </c:pt>
                <c:pt idx="217">
                  <c:v>-47.037265120510227</c:v>
                </c:pt>
                <c:pt idx="218">
                  <c:v>-47.251427960016372</c:v>
                </c:pt>
                <c:pt idx="219">
                  <c:v>-47.465590799522516</c:v>
                </c:pt>
                <c:pt idx="220">
                  <c:v>-47.679753639028661</c:v>
                </c:pt>
                <c:pt idx="221">
                  <c:v>-47.893916478534805</c:v>
                </c:pt>
                <c:pt idx="222">
                  <c:v>-48.10807931804095</c:v>
                </c:pt>
                <c:pt idx="223">
                  <c:v>-48.322242157547095</c:v>
                </c:pt>
                <c:pt idx="224">
                  <c:v>-48.536404997053239</c:v>
                </c:pt>
                <c:pt idx="225">
                  <c:v>-48.750567836559384</c:v>
                </c:pt>
                <c:pt idx="226">
                  <c:v>-48.964730676065528</c:v>
                </c:pt>
                <c:pt idx="227">
                  <c:v>-49.178893515571673</c:v>
                </c:pt>
                <c:pt idx="228">
                  <c:v>-49.393056355077817</c:v>
                </c:pt>
                <c:pt idx="229">
                  <c:v>-49.607219194583962</c:v>
                </c:pt>
                <c:pt idx="230">
                  <c:v>-49.821382034090107</c:v>
                </c:pt>
                <c:pt idx="231">
                  <c:v>-50.035544873596251</c:v>
                </c:pt>
                <c:pt idx="232">
                  <c:v>-50.249707713102396</c:v>
                </c:pt>
                <c:pt idx="233">
                  <c:v>-50.483975297982397</c:v>
                </c:pt>
                <c:pt idx="234">
                  <c:v>-49.394316733167216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-41.926369858163525</c:v>
                </c:pt>
                <c:pt idx="207">
                  <c:v>-42.5341189873524</c:v>
                </c:pt>
                <c:pt idx="208">
                  <c:v>-43.141868116541275</c:v>
                </c:pt>
                <c:pt idx="209">
                  <c:v>-43.74961724573015</c:v>
                </c:pt>
                <c:pt idx="210">
                  <c:v>-44.357366374919025</c:v>
                </c:pt>
                <c:pt idx="211">
                  <c:v>-44.965115504107899</c:v>
                </c:pt>
                <c:pt idx="212">
                  <c:v>-45.572864633296774</c:v>
                </c:pt>
                <c:pt idx="213">
                  <c:v>-46.180613762485649</c:v>
                </c:pt>
                <c:pt idx="214">
                  <c:v>-46.394776601991794</c:v>
                </c:pt>
                <c:pt idx="215">
                  <c:v>-46.608939441497938</c:v>
                </c:pt>
                <c:pt idx="216">
                  <c:v>-46.823102281004083</c:v>
                </c:pt>
                <c:pt idx="217">
                  <c:v>-47.037265120510227</c:v>
                </c:pt>
                <c:pt idx="218">
                  <c:v>-47.251427960016372</c:v>
                </c:pt>
                <c:pt idx="219">
                  <c:v>-47.465590799522516</c:v>
                </c:pt>
                <c:pt idx="220">
                  <c:v>-47.679753639028661</c:v>
                </c:pt>
                <c:pt idx="221">
                  <c:v>-47.893916478534805</c:v>
                </c:pt>
                <c:pt idx="222">
                  <c:v>-48.10807931804095</c:v>
                </c:pt>
                <c:pt idx="223">
                  <c:v>-48.322242157547095</c:v>
                </c:pt>
                <c:pt idx="224">
                  <c:v>-48.536404997053239</c:v>
                </c:pt>
                <c:pt idx="225">
                  <c:v>-48.750567836559384</c:v>
                </c:pt>
                <c:pt idx="226">
                  <c:v>-48.964730676065528</c:v>
                </c:pt>
                <c:pt idx="227">
                  <c:v>-49.178893515571673</c:v>
                </c:pt>
                <c:pt idx="228">
                  <c:v>-49.393056355077817</c:v>
                </c:pt>
                <c:pt idx="229">
                  <c:v>-49.607219194583962</c:v>
                </c:pt>
                <c:pt idx="230">
                  <c:v>-49.821382034090107</c:v>
                </c:pt>
                <c:pt idx="231">
                  <c:v>-50.035544873596251</c:v>
                </c:pt>
                <c:pt idx="232">
                  <c:v>-50.249707713102396</c:v>
                </c:pt>
                <c:pt idx="233">
                  <c:v>-50.483975297982397</c:v>
                </c:pt>
                <c:pt idx="234">
                  <c:v>-49.394316733167216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55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235</xdr:row>
      <xdr:rowOff>107950</xdr:rowOff>
    </xdr:from>
    <xdr:to>
      <xdr:col>22</xdr:col>
      <xdr:colOff>493395</xdr:colOff>
      <xdr:row>262</xdr:row>
      <xdr:rowOff>165101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0.83336724537366536</v>
      </c>
      <c r="E3" s="31">
        <f ca="1">E4-$D$2</f>
        <v>577</v>
      </c>
      <c r="F3" s="26">
        <f>SUM(学习任务!E:E)</f>
        <v>598.68107552849744</v>
      </c>
      <c r="G3" s="31">
        <f t="shared" ref="G3:H3" ca="1" si="0">G4-$D$2</f>
        <v>-164</v>
      </c>
      <c r="H3" s="31">
        <f t="shared" ca="1" si="0"/>
        <v>2</v>
      </c>
    </row>
    <row r="4" spans="1:10">
      <c r="E4" s="32">
        <v>43581</v>
      </c>
      <c r="F4" s="33">
        <f ca="1">$D$2+F3</f>
        <v>43602.681075528497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G2" sqref="G2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0.83336724537366536</v>
      </c>
      <c r="E3" s="31">
        <f ca="1">E4-$D$2</f>
        <v>577</v>
      </c>
      <c r="F3" s="26">
        <f>SUM(学习任务!E:E)</f>
        <v>598.68107552849744</v>
      </c>
      <c r="G3" s="31">
        <f t="shared" ref="G3:H3" ca="1" si="0">G4-$D$2</f>
        <v>-242</v>
      </c>
      <c r="H3" s="31">
        <f t="shared" ca="1" si="0"/>
        <v>2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3" t="s">
        <v>290</v>
      </c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7" t="s">
        <v>292</v>
      </c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7" t="s">
        <v>293</v>
      </c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7" t="s">
        <v>294</v>
      </c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7" t="s">
        <v>296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7" t="s">
        <v>295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71" sqref="E7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0.83336724537366536</v>
      </c>
      <c r="E3" s="31">
        <f ca="1">E4-$D$2</f>
        <v>577</v>
      </c>
      <c r="F3" s="26">
        <f>SUM(学习任务!E:E)</f>
        <v>598.68107552849744</v>
      </c>
      <c r="G3" s="31">
        <f t="shared" ref="G3:H3" ca="1" si="0">G4-$D$2</f>
        <v>-242</v>
      </c>
      <c r="H3" s="31">
        <f t="shared" ca="1" si="0"/>
        <v>2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4" t="s">
        <v>299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4" t="s">
        <v>298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4" t="s">
        <v>298</v>
      </c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32" activePane="bottomLeft" state="frozen"/>
      <selection pane="bottomLeft" activeCell="B51" sqref="B51"/>
    </sheetView>
  </sheetViews>
  <sheetFormatPr defaultColWidth="9" defaultRowHeight="14"/>
  <cols>
    <col min="1" max="1" width="17.26953125" customWidth="1"/>
    <col min="4" max="4" width="12.726562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256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266</v>
      </c>
    </row>
    <row r="50" spans="1:2">
      <c r="A50" s="51" t="s">
        <v>267</v>
      </c>
      <c r="B50" s="51" t="s">
        <v>269</v>
      </c>
    </row>
    <row r="51" spans="1:2">
      <c r="A51" s="51" t="s">
        <v>268</v>
      </c>
    </row>
    <row r="52" spans="1:2">
      <c r="A52" s="51" t="s">
        <v>267</v>
      </c>
    </row>
    <row r="53" spans="1:2">
      <c r="A53" s="51" t="s">
        <v>268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pane ySplit="1" topLeftCell="A2" activePane="bottomLeft" state="frozen"/>
      <selection pane="bottomLeft" activeCell="F31" sqref="F31"/>
    </sheetView>
  </sheetViews>
  <sheetFormatPr defaultColWidth="9" defaultRowHeight="14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598.68107552849744</v>
      </c>
    </row>
    <row r="2" spans="1:7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>
      <c r="A13">
        <v>13</v>
      </c>
      <c r="B13" s="7" t="s">
        <v>164</v>
      </c>
      <c r="C13" s="7">
        <v>10</v>
      </c>
      <c r="D13">
        <v>0</v>
      </c>
      <c r="E13">
        <f t="shared" si="0"/>
        <v>10</v>
      </c>
    </row>
    <row r="14" spans="1:7">
      <c r="A14">
        <v>14</v>
      </c>
      <c r="B14" s="7" t="s">
        <v>250</v>
      </c>
      <c r="C14" s="7">
        <v>15</v>
      </c>
      <c r="D14">
        <v>0</v>
      </c>
      <c r="E14">
        <f t="shared" si="0"/>
        <v>15</v>
      </c>
    </row>
    <row r="15" spans="1:7">
      <c r="A15">
        <v>15</v>
      </c>
      <c r="B15" s="7" t="s">
        <v>165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>
      <c r="A16">
        <v>16</v>
      </c>
      <c r="B16" s="21" t="s">
        <v>172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173</v>
      </c>
    </row>
    <row r="17" spans="1:11">
      <c r="A17">
        <v>17</v>
      </c>
      <c r="B17" s="7" t="s">
        <v>174</v>
      </c>
      <c r="C17" s="7">
        <v>20</v>
      </c>
      <c r="D17">
        <v>0.1</v>
      </c>
      <c r="E17">
        <f t="shared" si="0"/>
        <v>18</v>
      </c>
      <c r="G17" s="51" t="s">
        <v>272</v>
      </c>
    </row>
    <row r="18" spans="1:11">
      <c r="A18">
        <v>18</v>
      </c>
      <c r="B18" s="7" t="s">
        <v>175</v>
      </c>
      <c r="C18" s="7">
        <v>10</v>
      </c>
      <c r="D18">
        <v>0</v>
      </c>
      <c r="E18">
        <f t="shared" si="0"/>
        <v>10</v>
      </c>
      <c r="G18" s="51" t="s">
        <v>273</v>
      </c>
    </row>
    <row r="19" spans="1:11">
      <c r="A19">
        <v>19</v>
      </c>
      <c r="B19" s="20" t="s">
        <v>176</v>
      </c>
      <c r="C19" s="7">
        <v>30</v>
      </c>
      <c r="D19">
        <v>0</v>
      </c>
      <c r="E19">
        <f t="shared" si="0"/>
        <v>30</v>
      </c>
      <c r="G19" s="51" t="s">
        <v>274</v>
      </c>
    </row>
    <row r="20" spans="1:11">
      <c r="A20">
        <v>20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275</v>
      </c>
    </row>
    <row r="21" spans="1:11">
      <c r="A21">
        <v>21</v>
      </c>
      <c r="B21" s="20" t="s">
        <v>178</v>
      </c>
      <c r="C21" s="7">
        <v>26</v>
      </c>
      <c r="D21">
        <v>0</v>
      </c>
      <c r="E21">
        <f t="shared" si="0"/>
        <v>26</v>
      </c>
      <c r="G21" s="51" t="s">
        <v>276</v>
      </c>
    </row>
    <row r="22" spans="1:11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  <c r="G22" s="63" t="s">
        <v>277</v>
      </c>
    </row>
    <row r="23" spans="1:11">
      <c r="A23">
        <v>23</v>
      </c>
      <c r="B23" s="20" t="s">
        <v>185</v>
      </c>
      <c r="C23" s="7">
        <v>30</v>
      </c>
      <c r="D23">
        <v>0</v>
      </c>
      <c r="E23">
        <f t="shared" si="0"/>
        <v>30</v>
      </c>
      <c r="G23" s="51" t="s">
        <v>279</v>
      </c>
    </row>
    <row r="24" spans="1:11">
      <c r="A24">
        <v>24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280</v>
      </c>
    </row>
    <row r="25" spans="1:11" ht="15" customHeight="1">
      <c r="A25">
        <v>25</v>
      </c>
      <c r="B25" s="7" t="s">
        <v>189</v>
      </c>
      <c r="C25" s="7">
        <v>20</v>
      </c>
      <c r="D25">
        <v>0</v>
      </c>
      <c r="E25">
        <f t="shared" si="0"/>
        <v>20</v>
      </c>
    </row>
    <row r="26" spans="1:11">
      <c r="A26">
        <v>26</v>
      </c>
      <c r="B26" s="7" t="s">
        <v>190</v>
      </c>
      <c r="C26" s="7">
        <v>20</v>
      </c>
      <c r="D26">
        <v>0</v>
      </c>
      <c r="E26">
        <f t="shared" ref="E26:E40" si="1">C26*(1-D26)</f>
        <v>20</v>
      </c>
    </row>
    <row r="27" spans="1:11">
      <c r="A27">
        <v>27</v>
      </c>
      <c r="B27" s="3" t="s">
        <v>191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>
      <c r="A28">
        <v>28</v>
      </c>
      <c r="B28" s="59" t="s">
        <v>192</v>
      </c>
      <c r="C28" s="59">
        <v>60</v>
      </c>
      <c r="D28" s="59">
        <v>0.88</v>
      </c>
      <c r="E28" s="59">
        <f t="shared" si="1"/>
        <v>7.1999999999999993</v>
      </c>
      <c r="F28" s="3"/>
    </row>
    <row r="29" spans="1:11">
      <c r="A29">
        <v>29</v>
      </c>
      <c r="B29" s="61" t="s">
        <v>193</v>
      </c>
      <c r="C29" s="60"/>
      <c r="D29" s="5">
        <v>0</v>
      </c>
      <c r="E29" s="60">
        <f t="shared" si="1"/>
        <v>0</v>
      </c>
    </row>
    <row r="30" spans="1:11">
      <c r="A30">
        <v>30</v>
      </c>
      <c r="B30" s="61" t="s">
        <v>230</v>
      </c>
      <c r="C30" s="60">
        <v>30</v>
      </c>
      <c r="D30" s="60">
        <v>0</v>
      </c>
      <c r="E30" s="60">
        <f t="shared" si="1"/>
        <v>30</v>
      </c>
    </row>
    <row r="31" spans="1:11">
      <c r="A31">
        <v>32</v>
      </c>
      <c r="B31" s="3" t="s">
        <v>237</v>
      </c>
      <c r="D31">
        <v>0</v>
      </c>
      <c r="E31">
        <f t="shared" si="1"/>
        <v>0</v>
      </c>
    </row>
    <row r="32" spans="1:11">
      <c r="A32">
        <v>33</v>
      </c>
      <c r="B32" s="3" t="s">
        <v>238</v>
      </c>
      <c r="C32">
        <v>2</v>
      </c>
      <c r="D32" s="5">
        <v>0</v>
      </c>
      <c r="E32">
        <f t="shared" si="1"/>
        <v>2</v>
      </c>
      <c r="J32" s="51"/>
      <c r="K32" s="51"/>
    </row>
    <row r="33" spans="1:11">
      <c r="A33">
        <v>34</v>
      </c>
      <c r="B33" s="59" t="s">
        <v>240</v>
      </c>
      <c r="C33" s="59">
        <v>2</v>
      </c>
      <c r="D33" s="59">
        <v>0.2</v>
      </c>
      <c r="E33" s="59">
        <f t="shared" si="1"/>
        <v>1.6</v>
      </c>
      <c r="K33" s="51"/>
    </row>
    <row r="34" spans="1:11">
      <c r="A34">
        <v>35</v>
      </c>
      <c r="B34" s="3" t="s">
        <v>241</v>
      </c>
      <c r="C34">
        <v>2</v>
      </c>
      <c r="D34">
        <v>0</v>
      </c>
      <c r="E34">
        <f t="shared" si="1"/>
        <v>2</v>
      </c>
      <c r="K34" s="51"/>
    </row>
    <row r="35" spans="1:11">
      <c r="A35">
        <v>36</v>
      </c>
      <c r="B35" s="3" t="s">
        <v>242</v>
      </c>
      <c r="C35">
        <v>2</v>
      </c>
      <c r="D35">
        <v>0.25</v>
      </c>
      <c r="E35">
        <f t="shared" si="1"/>
        <v>1.5</v>
      </c>
    </row>
    <row r="36" spans="1:11">
      <c r="A36">
        <v>37</v>
      </c>
      <c r="B36" s="3" t="s">
        <v>243</v>
      </c>
      <c r="C36">
        <v>2</v>
      </c>
      <c r="D36">
        <v>0</v>
      </c>
      <c r="E36">
        <f t="shared" si="1"/>
        <v>2</v>
      </c>
    </row>
    <row r="37" spans="1:11">
      <c r="A37">
        <v>38</v>
      </c>
      <c r="B37" s="7" t="s">
        <v>302</v>
      </c>
      <c r="C37" s="7">
        <v>15</v>
      </c>
      <c r="D37" s="5">
        <v>0</v>
      </c>
      <c r="E37">
        <f t="shared" si="1"/>
        <v>15</v>
      </c>
    </row>
    <row r="38" spans="1:11">
      <c r="A38">
        <v>39</v>
      </c>
      <c r="B38" s="68" t="s">
        <v>303</v>
      </c>
      <c r="C38">
        <v>2</v>
      </c>
      <c r="D38">
        <v>0</v>
      </c>
      <c r="E38">
        <f t="shared" si="1"/>
        <v>2</v>
      </c>
      <c r="J38" s="51"/>
    </row>
    <row r="39" spans="1:11">
      <c r="A39">
        <v>40</v>
      </c>
      <c r="B39" s="5" t="s">
        <v>244</v>
      </c>
      <c r="C39">
        <v>2</v>
      </c>
      <c r="D39">
        <v>0</v>
      </c>
      <c r="E39">
        <f t="shared" si="1"/>
        <v>2</v>
      </c>
    </row>
    <row r="40" spans="1:11">
      <c r="A40">
        <v>41</v>
      </c>
      <c r="B40" s="5" t="s">
        <v>245</v>
      </c>
      <c r="C40">
        <v>2</v>
      </c>
      <c r="D40">
        <v>0</v>
      </c>
      <c r="E40">
        <f t="shared" si="1"/>
        <v>2</v>
      </c>
    </row>
    <row r="41" spans="1:11">
      <c r="A41">
        <v>42</v>
      </c>
      <c r="B41" s="58" t="s">
        <v>251</v>
      </c>
      <c r="C41">
        <v>10</v>
      </c>
      <c r="D41">
        <v>0.25</v>
      </c>
      <c r="E41">
        <f t="shared" ref="E41:E47" si="2">C41*(1-D41)</f>
        <v>7.5</v>
      </c>
      <c r="J41" s="51"/>
    </row>
    <row r="42" spans="1:11">
      <c r="A42">
        <v>43</v>
      </c>
      <c r="B42" s="58" t="s">
        <v>252</v>
      </c>
      <c r="C42">
        <v>10</v>
      </c>
      <c r="D42">
        <v>0</v>
      </c>
      <c r="E42">
        <f t="shared" si="2"/>
        <v>10</v>
      </c>
    </row>
    <row r="43" spans="1:11">
      <c r="A43">
        <v>44</v>
      </c>
      <c r="B43" s="58" t="s">
        <v>253</v>
      </c>
      <c r="D43">
        <v>0</v>
      </c>
      <c r="E43">
        <f t="shared" si="2"/>
        <v>0</v>
      </c>
    </row>
    <row r="44" spans="1:11">
      <c r="A44">
        <v>45</v>
      </c>
      <c r="B44" s="55" t="s">
        <v>236</v>
      </c>
      <c r="C44" s="7">
        <v>15</v>
      </c>
      <c r="D44">
        <v>0.02</v>
      </c>
      <c r="E44">
        <f t="shared" si="2"/>
        <v>14.7</v>
      </c>
      <c r="J44" s="51"/>
      <c r="K44" s="51"/>
    </row>
    <row r="45" spans="1:11">
      <c r="A45">
        <v>46</v>
      </c>
      <c r="B45" s="68" t="s">
        <v>254</v>
      </c>
      <c r="D45">
        <v>0</v>
      </c>
      <c r="E45">
        <f t="shared" si="2"/>
        <v>0</v>
      </c>
      <c r="K45" s="51"/>
    </row>
    <row r="46" spans="1:11">
      <c r="A46">
        <v>47</v>
      </c>
      <c r="B46" s="58" t="s">
        <v>255</v>
      </c>
      <c r="D46">
        <v>0</v>
      </c>
      <c r="E46">
        <f t="shared" si="2"/>
        <v>0</v>
      </c>
      <c r="K46" s="51"/>
    </row>
    <row r="47" spans="1:11">
      <c r="A47">
        <v>48</v>
      </c>
      <c r="B47" s="58" t="s">
        <v>257</v>
      </c>
      <c r="D47">
        <v>0</v>
      </c>
      <c r="E47">
        <f t="shared" si="2"/>
        <v>0</v>
      </c>
    </row>
    <row r="48" spans="1:11">
      <c r="A48">
        <v>49</v>
      </c>
      <c r="B48" s="58" t="s">
        <v>289</v>
      </c>
    </row>
    <row r="49" spans="2:10">
      <c r="B49" s="58" t="s">
        <v>304</v>
      </c>
      <c r="C49">
        <v>5</v>
      </c>
      <c r="D49">
        <v>0.4</v>
      </c>
      <c r="E49">
        <f>C49*(1-D49)</f>
        <v>3</v>
      </c>
      <c r="J49" s="51"/>
    </row>
    <row r="51" spans="2:10">
      <c r="J51" s="51"/>
    </row>
    <row r="53" spans="2:10">
      <c r="J53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230" activePane="bottomLeft" state="frozen"/>
      <selection pane="bottomLeft" activeCell="E267" sqref="E267"/>
    </sheetView>
  </sheetViews>
  <sheetFormatPr defaultColWidth="9" defaultRowHeight="14"/>
  <cols>
    <col min="1" max="1" width="12.90625" customWidth="1"/>
    <col min="2" max="2" width="10.7265625" style="12" customWidth="1"/>
    <col min="3" max="3" width="14.08984375" customWidth="1"/>
    <col min="4" max="4" width="16.36328125" customWidth="1"/>
    <col min="5" max="5" width="11.6328125" customWidth="1"/>
    <col min="6" max="6" width="10.453125" customWidth="1"/>
  </cols>
  <sheetData>
    <row r="1" spans="1:12">
      <c r="A1" s="3" t="s">
        <v>195</v>
      </c>
      <c r="B1" s="13" t="s">
        <v>196</v>
      </c>
      <c r="C1" s="14" t="s">
        <v>197</v>
      </c>
      <c r="D1" s="15">
        <f ca="1">43853-SUM(学习任务!E:E)-SUM(历史!E:E)-NOW()</f>
        <v>-49.843003307243634</v>
      </c>
      <c r="E1" s="16" t="s">
        <v>198</v>
      </c>
      <c r="F1" s="17">
        <f>SUM(学习任务!E:E)</f>
        <v>598.68107552849744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3">
      <c r="A145" s="18">
        <v>42913</v>
      </c>
      <c r="B145" s="12">
        <v>-4.9420000000000002</v>
      </c>
    </row>
    <row r="146" spans="1:3">
      <c r="A146" s="18">
        <v>42914</v>
      </c>
      <c r="B146" s="12">
        <v>-5.3943333333333339</v>
      </c>
    </row>
    <row r="147" spans="1:3">
      <c r="A147" s="18">
        <v>42915</v>
      </c>
      <c r="B147" s="12">
        <v>-5.8466666666666676</v>
      </c>
    </row>
    <row r="148" spans="1:3">
      <c r="A148" s="18">
        <v>42916</v>
      </c>
      <c r="B148" s="12">
        <v>-6.2990000000000013</v>
      </c>
    </row>
    <row r="149" spans="1:3">
      <c r="A149" s="18">
        <v>42917</v>
      </c>
      <c r="B149" s="12">
        <v>-6.751333333333335</v>
      </c>
    </row>
    <row r="150" spans="1:3">
      <c r="A150" s="18">
        <v>42918</v>
      </c>
      <c r="B150" s="12">
        <v>-7.2036666666666687</v>
      </c>
    </row>
    <row r="151" spans="1:3">
      <c r="A151" s="18">
        <v>42919</v>
      </c>
      <c r="B151" s="12">
        <v>-7.6560000000000024</v>
      </c>
    </row>
    <row r="152" spans="1:3">
      <c r="A152" s="18">
        <v>42920</v>
      </c>
      <c r="B152" s="12">
        <v>-8.1083333333333361</v>
      </c>
    </row>
    <row r="153" spans="1:3">
      <c r="A153" s="18">
        <v>42921</v>
      </c>
      <c r="B153" s="12">
        <v>-8.5606666666666698</v>
      </c>
    </row>
    <row r="154" spans="1:3">
      <c r="A154" s="18">
        <v>42922</v>
      </c>
      <c r="B154" s="12">
        <v>-9.0130000000000035</v>
      </c>
    </row>
    <row r="155" spans="1:3">
      <c r="A155" s="18">
        <v>42923</v>
      </c>
      <c r="B155" s="12">
        <v>-9.4653333333333372</v>
      </c>
    </row>
    <row r="156" spans="1:3">
      <c r="A156" s="18">
        <v>42924</v>
      </c>
      <c r="B156" s="12">
        <v>-9.9176666666666708</v>
      </c>
    </row>
    <row r="157" spans="1:3">
      <c r="A157" s="18">
        <v>42925</v>
      </c>
      <c r="B157" s="12">
        <v>-10.37</v>
      </c>
    </row>
    <row r="158" spans="1:3">
      <c r="A158" s="18">
        <v>42926</v>
      </c>
      <c r="B158" s="12">
        <v>-10.124302265576262</v>
      </c>
    </row>
    <row r="159" spans="1:3">
      <c r="A159" s="18">
        <v>42927</v>
      </c>
      <c r="B159" s="12">
        <v>-10.326377381315979</v>
      </c>
      <c r="C159" s="12"/>
    </row>
    <row r="160" spans="1:3">
      <c r="A160" s="18">
        <v>42928</v>
      </c>
      <c r="B160" s="12">
        <v>-10.742764835019624</v>
      </c>
      <c r="C160" s="12"/>
    </row>
    <row r="161" spans="1:3">
      <c r="A161" s="18">
        <v>42929</v>
      </c>
      <c r="B161" s="12">
        <v>-11.15915228872327</v>
      </c>
      <c r="C161" s="12"/>
    </row>
    <row r="162" spans="1:3">
      <c r="A162" s="18">
        <v>42930</v>
      </c>
      <c r="B162" s="12">
        <v>-11.575539742426916</v>
      </c>
      <c r="C162" s="12"/>
    </row>
    <row r="163" spans="1:3">
      <c r="A163" s="18">
        <v>42931</v>
      </c>
      <c r="B163" s="12">
        <v>-11.991927196130561</v>
      </c>
      <c r="C163" s="12"/>
    </row>
    <row r="164" spans="1:3">
      <c r="A164" s="18">
        <v>42932</v>
      </c>
      <c r="B164" s="12">
        <v>-12.408314649834207</v>
      </c>
      <c r="C164" s="12"/>
    </row>
    <row r="165" spans="1:3">
      <c r="A165" s="18">
        <v>42933</v>
      </c>
      <c r="B165" s="12">
        <v>-12.824702103537852</v>
      </c>
      <c r="C165" s="12"/>
    </row>
    <row r="166" spans="1:3">
      <c r="A166" s="18">
        <v>42934</v>
      </c>
      <c r="B166" s="12">
        <v>-13.241089557241498</v>
      </c>
      <c r="C166" s="12"/>
    </row>
    <row r="167" spans="1:3">
      <c r="A167" s="18">
        <v>42935</v>
      </c>
      <c r="B167" s="12">
        <v>-13.657477010945144</v>
      </c>
      <c r="C167" s="12"/>
    </row>
    <row r="168" spans="1:3">
      <c r="A168" s="18">
        <v>42936</v>
      </c>
      <c r="B168" s="12">
        <v>-14.073864464648789</v>
      </c>
      <c r="C168" s="12"/>
    </row>
    <row r="169" spans="1:3">
      <c r="A169" s="18">
        <v>42937</v>
      </c>
      <c r="B169" s="12">
        <v>-14.490251918352435</v>
      </c>
      <c r="C169" s="66" t="s">
        <v>287</v>
      </c>
    </row>
    <row r="170" spans="1:3">
      <c r="A170" s="18">
        <v>42938</v>
      </c>
      <c r="B170" s="12">
        <v>-14.90663937205608</v>
      </c>
      <c r="C170" s="66" t="s">
        <v>287</v>
      </c>
    </row>
    <row r="171" spans="1:3">
      <c r="A171" s="18">
        <v>42939</v>
      </c>
      <c r="B171" s="12">
        <v>-15.323026825759726</v>
      </c>
      <c r="C171" s="66" t="s">
        <v>287</v>
      </c>
    </row>
    <row r="172" spans="1:3">
      <c r="A172" s="18">
        <v>42940</v>
      </c>
      <c r="B172" s="12">
        <v>-15.739414279463372</v>
      </c>
      <c r="C172" s="66" t="s">
        <v>287</v>
      </c>
    </row>
    <row r="173" spans="1:3">
      <c r="A173" s="18">
        <v>42941</v>
      </c>
      <c r="B173" s="12">
        <v>-16.155801733167017</v>
      </c>
      <c r="C173" s="66" t="s">
        <v>287</v>
      </c>
    </row>
    <row r="174" spans="1:3">
      <c r="A174" s="18">
        <v>42942</v>
      </c>
      <c r="B174" s="12">
        <v>-16.572189186870663</v>
      </c>
      <c r="C174" s="66" t="s">
        <v>287</v>
      </c>
    </row>
    <row r="175" spans="1:3">
      <c r="A175" s="18">
        <v>42943</v>
      </c>
      <c r="B175" s="12">
        <v>-16.988576640574308</v>
      </c>
      <c r="C175" s="66" t="s">
        <v>287</v>
      </c>
    </row>
    <row r="176" spans="1:3">
      <c r="A176" s="18">
        <v>42944</v>
      </c>
      <c r="B176" s="12">
        <v>-17.404964094277954</v>
      </c>
      <c r="C176" s="66" t="s">
        <v>287</v>
      </c>
    </row>
    <row r="177" spans="1:5">
      <c r="A177" s="18">
        <v>42945</v>
      </c>
      <c r="B177" s="12">
        <v>-17.8213515479816</v>
      </c>
      <c r="C177" s="66" t="s">
        <v>287</v>
      </c>
    </row>
    <row r="178" spans="1:5">
      <c r="A178" s="18">
        <v>42946</v>
      </c>
      <c r="B178" s="12">
        <v>-18.237739001685245</v>
      </c>
      <c r="C178" s="66" t="s">
        <v>287</v>
      </c>
    </row>
    <row r="179" spans="1:5">
      <c r="A179" s="18">
        <v>42947</v>
      </c>
      <c r="B179" s="12">
        <v>-18.654126455388891</v>
      </c>
      <c r="C179" s="66" t="s">
        <v>287</v>
      </c>
    </row>
    <row r="180" spans="1:5">
      <c r="A180" s="18">
        <v>42948</v>
      </c>
      <c r="B180" s="12">
        <v>-19.070513909092536</v>
      </c>
      <c r="C180" s="66" t="s">
        <v>287</v>
      </c>
    </row>
    <row r="181" spans="1:5">
      <c r="A181" s="18">
        <v>42949</v>
      </c>
      <c r="B181" s="12">
        <v>-19.486901362796182</v>
      </c>
      <c r="C181" s="66" t="s">
        <v>287</v>
      </c>
    </row>
    <row r="182" spans="1:5">
      <c r="A182" s="18">
        <v>42950</v>
      </c>
      <c r="B182" s="12">
        <v>-19.903288816499828</v>
      </c>
      <c r="C182" s="66" t="s">
        <v>287</v>
      </c>
    </row>
    <row r="183" spans="1:5">
      <c r="A183" s="18">
        <v>42951</v>
      </c>
      <c r="B183" s="12">
        <v>-20.319676270203473</v>
      </c>
      <c r="C183" s="66" t="s">
        <v>287</v>
      </c>
    </row>
    <row r="184" spans="1:5">
      <c r="A184" s="18">
        <v>42952</v>
      </c>
      <c r="B184" s="12">
        <v>-20.736063723907119</v>
      </c>
      <c r="C184" s="66" t="s">
        <v>287</v>
      </c>
    </row>
    <row r="185" spans="1:5">
      <c r="A185" s="18">
        <v>42953</v>
      </c>
      <c r="B185" s="12">
        <v>-21.152451177610764</v>
      </c>
      <c r="C185" s="66" t="s">
        <v>287</v>
      </c>
    </row>
    <row r="186" spans="1:5">
      <c r="A186" s="18">
        <v>42954</v>
      </c>
      <c r="B186" s="12">
        <v>-21.56883863131441</v>
      </c>
      <c r="C186" s="66" t="s">
        <v>287</v>
      </c>
    </row>
    <row r="187" spans="1:5">
      <c r="A187" s="18">
        <v>42955</v>
      </c>
      <c r="B187" s="12">
        <v>-21.985226085018056</v>
      </c>
      <c r="C187" s="66" t="s">
        <v>287</v>
      </c>
    </row>
    <row r="188" spans="1:5">
      <c r="A188" s="18">
        <v>42956</v>
      </c>
      <c r="B188" s="12">
        <v>-22.401613538721701</v>
      </c>
      <c r="C188" s="66" t="s">
        <v>287</v>
      </c>
    </row>
    <row r="189" spans="1:5">
      <c r="A189" s="18">
        <v>42957</v>
      </c>
      <c r="B189" s="12">
        <v>-23.913645899832773</v>
      </c>
      <c r="C189" s="66" t="s">
        <v>287</v>
      </c>
    </row>
    <row r="190" spans="1:5">
      <c r="A190" s="18">
        <v>42958</v>
      </c>
      <c r="B190" s="12">
        <v>-23.926365344275837</v>
      </c>
      <c r="C190" s="66" t="s">
        <v>288</v>
      </c>
      <c r="D190" s="12"/>
      <c r="E190" s="12"/>
    </row>
    <row r="191" spans="1:5">
      <c r="A191" s="18">
        <v>42959</v>
      </c>
      <c r="B191" s="12">
        <v>-24.782748160180155</v>
      </c>
      <c r="D191" s="12"/>
      <c r="E191" s="12"/>
    </row>
    <row r="192" spans="1:5">
      <c r="A192" s="18">
        <v>42960</v>
      </c>
      <c r="B192" s="12">
        <v>-25.639130976084473</v>
      </c>
      <c r="D192" s="12"/>
      <c r="E192" s="12"/>
    </row>
    <row r="193" spans="1:6">
      <c r="A193" s="18">
        <v>42961</v>
      </c>
      <c r="B193" s="12">
        <v>-26.495513791988792</v>
      </c>
      <c r="D193" s="12"/>
      <c r="E193" s="12"/>
    </row>
    <row r="194" spans="1:6">
      <c r="A194" s="18">
        <v>42962</v>
      </c>
      <c r="B194" s="12">
        <v>-27.35189660789311</v>
      </c>
      <c r="D194" s="12"/>
      <c r="E194" s="12"/>
    </row>
    <row r="195" spans="1:6">
      <c r="A195" s="18">
        <v>42963</v>
      </c>
      <c r="B195" s="12">
        <v>-28.208279423797428</v>
      </c>
      <c r="D195" s="12"/>
      <c r="E195" s="12"/>
    </row>
    <row r="196" spans="1:6">
      <c r="A196" s="18">
        <v>42964</v>
      </c>
      <c r="B196" s="12">
        <v>-29.064662239701747</v>
      </c>
      <c r="D196" s="12"/>
      <c r="E196" s="12"/>
    </row>
    <row r="197" spans="1:6">
      <c r="A197" s="18">
        <v>42965</v>
      </c>
      <c r="B197" s="12">
        <v>-29.921045055606065</v>
      </c>
      <c r="D197" s="12"/>
      <c r="E197" s="12"/>
    </row>
    <row r="198" spans="1:6">
      <c r="A198" s="18">
        <v>42966</v>
      </c>
      <c r="B198" s="12">
        <v>-30.777427871510383</v>
      </c>
      <c r="D198" s="12"/>
      <c r="E198" s="12"/>
    </row>
    <row r="199" spans="1:6">
      <c r="A199" s="18">
        <v>42967</v>
      </c>
      <c r="B199" s="12">
        <v>-31.633810687414702</v>
      </c>
      <c r="D199" s="12"/>
      <c r="E199" s="12"/>
    </row>
    <row r="200" spans="1:6">
      <c r="A200" s="18">
        <v>42968</v>
      </c>
      <c r="B200" s="12">
        <v>-32.49019350331902</v>
      </c>
      <c r="D200" s="12"/>
      <c r="E200" s="12"/>
    </row>
    <row r="201" spans="1:6">
      <c r="A201" s="18">
        <v>42969</v>
      </c>
      <c r="B201" s="12">
        <v>-33.346576319223338</v>
      </c>
      <c r="D201" s="12"/>
      <c r="E201" s="12"/>
    </row>
    <row r="202" spans="1:6">
      <c r="A202" s="18">
        <v>42970</v>
      </c>
      <c r="B202" s="12">
        <v>-34.202959135127657</v>
      </c>
      <c r="D202" s="12"/>
      <c r="E202" s="12"/>
    </row>
    <row r="203" spans="1:6">
      <c r="A203" s="18">
        <v>42971</v>
      </c>
      <c r="B203" s="12">
        <v>-35.059341951031975</v>
      </c>
      <c r="D203" s="12"/>
      <c r="E203" s="12"/>
    </row>
    <row r="204" spans="1:6">
      <c r="A204" s="18">
        <v>42972</v>
      </c>
      <c r="B204" s="12">
        <v>-35.915724766936293</v>
      </c>
      <c r="D204" s="12"/>
      <c r="E204" s="12"/>
    </row>
    <row r="205" spans="1:6">
      <c r="A205" s="18">
        <v>42973</v>
      </c>
      <c r="B205" s="12">
        <v>-36.772107582840611</v>
      </c>
      <c r="D205" s="12"/>
      <c r="E205" s="12"/>
    </row>
    <row r="206" spans="1:6">
      <c r="A206" s="18">
        <v>42974</v>
      </c>
      <c r="B206" s="12">
        <v>-37.62849039874493</v>
      </c>
      <c r="D206" s="12"/>
      <c r="E206" s="12"/>
    </row>
    <row r="207" spans="1:6">
      <c r="A207" s="18">
        <v>42975</v>
      </c>
      <c r="B207" s="12">
        <v>-38.484873214649248</v>
      </c>
      <c r="D207" s="12"/>
      <c r="E207" s="12"/>
    </row>
    <row r="208" spans="1:6">
      <c r="A208" s="18">
        <v>42976</v>
      </c>
      <c r="B208" s="12">
        <v>-41.926369858163525</v>
      </c>
      <c r="E208" s="12"/>
      <c r="F208" s="12"/>
    </row>
    <row r="209" spans="1:6">
      <c r="A209" s="18">
        <v>42977</v>
      </c>
      <c r="B209" s="12">
        <v>-42.5341189873524</v>
      </c>
      <c r="C209" s="51" t="s">
        <v>291</v>
      </c>
      <c r="E209" s="12"/>
      <c r="F209" s="12"/>
    </row>
    <row r="210" spans="1:6">
      <c r="A210" s="18">
        <v>42978</v>
      </c>
      <c r="B210" s="12">
        <v>-43.141868116541275</v>
      </c>
      <c r="E210" s="12"/>
      <c r="F210" s="12"/>
    </row>
    <row r="211" spans="1:6">
      <c r="A211" s="18">
        <v>42979</v>
      </c>
      <c r="B211" s="12">
        <v>-43.74961724573015</v>
      </c>
      <c r="E211" s="12"/>
      <c r="F211" s="12"/>
    </row>
    <row r="212" spans="1:6">
      <c r="A212" s="18">
        <v>42980</v>
      </c>
      <c r="B212" s="12">
        <v>-44.357366374919025</v>
      </c>
      <c r="E212" s="12"/>
      <c r="F212" s="12"/>
    </row>
    <row r="213" spans="1:6">
      <c r="A213" s="18">
        <v>42981</v>
      </c>
      <c r="B213" s="12">
        <v>-44.965115504107899</v>
      </c>
      <c r="E213" s="12"/>
      <c r="F213" s="12"/>
    </row>
    <row r="214" spans="1:6">
      <c r="A214" s="18">
        <v>42982</v>
      </c>
      <c r="B214" s="12">
        <v>-45.572864633296774</v>
      </c>
      <c r="E214" s="12"/>
      <c r="F214" s="12"/>
    </row>
    <row r="215" spans="1:6">
      <c r="A215" s="18">
        <v>42983</v>
      </c>
      <c r="B215" s="12">
        <v>-46.180613762485649</v>
      </c>
      <c r="D215" s="12"/>
      <c r="E215" s="12"/>
      <c r="F215" s="12"/>
    </row>
    <row r="216" spans="1:6">
      <c r="A216" s="18">
        <v>42984</v>
      </c>
      <c r="B216" s="12">
        <v>-46.394776601991794</v>
      </c>
      <c r="D216" s="12"/>
      <c r="E216" s="12"/>
      <c r="F216" s="12"/>
    </row>
    <row r="217" spans="1:6">
      <c r="A217" s="18">
        <v>42985</v>
      </c>
      <c r="B217" s="12">
        <v>-46.608939441497938</v>
      </c>
      <c r="D217" s="12"/>
      <c r="E217" s="12"/>
      <c r="F217" s="12"/>
    </row>
    <row r="218" spans="1:6">
      <c r="A218" s="18">
        <v>42986</v>
      </c>
      <c r="B218" s="12">
        <v>-46.823102281004083</v>
      </c>
      <c r="D218" s="12"/>
      <c r="E218" s="12"/>
      <c r="F218" s="12"/>
    </row>
    <row r="219" spans="1:6">
      <c r="A219" s="18">
        <v>42987</v>
      </c>
      <c r="B219" s="12">
        <v>-47.037265120510227</v>
      </c>
      <c r="D219" s="12"/>
      <c r="E219" s="12"/>
      <c r="F219" s="12"/>
    </row>
    <row r="220" spans="1:6">
      <c r="A220" s="18">
        <v>42988</v>
      </c>
      <c r="B220" s="12">
        <v>-47.251427960016372</v>
      </c>
      <c r="D220" s="12"/>
      <c r="E220" s="12"/>
      <c r="F220" s="12"/>
    </row>
    <row r="221" spans="1:6">
      <c r="A221" s="18">
        <v>42989</v>
      </c>
      <c r="B221" s="12">
        <v>-47.465590799522516</v>
      </c>
      <c r="D221" s="12"/>
      <c r="E221" s="12"/>
      <c r="F221" s="12"/>
    </row>
    <row r="222" spans="1:6">
      <c r="A222" s="18">
        <v>42990</v>
      </c>
      <c r="B222" s="12">
        <v>-47.679753639028661</v>
      </c>
      <c r="D222" s="12"/>
      <c r="E222" s="12"/>
      <c r="F222" s="12"/>
    </row>
    <row r="223" spans="1:6">
      <c r="A223" s="18">
        <v>42991</v>
      </c>
      <c r="B223" s="12">
        <v>-47.893916478534805</v>
      </c>
      <c r="D223" s="12"/>
      <c r="E223" s="12"/>
      <c r="F223" s="12"/>
    </row>
    <row r="224" spans="1:6">
      <c r="A224" s="18">
        <v>42992</v>
      </c>
      <c r="B224" s="12">
        <v>-48.10807931804095</v>
      </c>
      <c r="D224" s="12"/>
      <c r="E224" s="12"/>
      <c r="F224" s="12"/>
    </row>
    <row r="225" spans="1:7">
      <c r="A225" s="18">
        <v>42993</v>
      </c>
      <c r="B225" s="12">
        <v>-48.322242157547095</v>
      </c>
      <c r="D225" s="12"/>
      <c r="E225" s="12"/>
      <c r="F225" s="12"/>
    </row>
    <row r="226" spans="1:7">
      <c r="A226" s="18">
        <v>42994</v>
      </c>
      <c r="B226" s="12">
        <v>-48.536404997053239</v>
      </c>
      <c r="D226" s="12"/>
      <c r="E226" s="12"/>
      <c r="F226" s="12"/>
    </row>
    <row r="227" spans="1:7">
      <c r="A227" s="18">
        <v>42995</v>
      </c>
      <c r="B227" s="12">
        <v>-48.750567836559384</v>
      </c>
      <c r="D227" s="12"/>
      <c r="E227" s="12"/>
      <c r="F227" s="12"/>
    </row>
    <row r="228" spans="1:7">
      <c r="A228" s="18">
        <v>42996</v>
      </c>
      <c r="B228" s="12">
        <v>-48.964730676065528</v>
      </c>
      <c r="D228" s="12"/>
      <c r="E228" s="12"/>
      <c r="F228" s="12"/>
    </row>
    <row r="229" spans="1:7">
      <c r="A229" s="18">
        <v>42997</v>
      </c>
      <c r="B229" s="12">
        <v>-49.178893515571673</v>
      </c>
      <c r="C229" s="51" t="s">
        <v>297</v>
      </c>
      <c r="D229" s="12"/>
      <c r="E229" s="12"/>
      <c r="F229" s="12"/>
      <c r="G229" s="12"/>
    </row>
    <row r="230" spans="1:7">
      <c r="A230" s="18">
        <v>42998</v>
      </c>
      <c r="B230" s="12">
        <v>-49.393056355077817</v>
      </c>
      <c r="D230" s="12"/>
      <c r="E230" s="12"/>
    </row>
    <row r="231" spans="1:7">
      <c r="A231" s="18">
        <v>42999</v>
      </c>
      <c r="B231" s="12">
        <v>-49.607219194583962</v>
      </c>
      <c r="D231" s="12"/>
      <c r="E231" s="12"/>
    </row>
    <row r="232" spans="1:7">
      <c r="A232" s="18">
        <v>43000</v>
      </c>
      <c r="B232" s="12">
        <v>-49.821382034090107</v>
      </c>
      <c r="D232" s="12"/>
      <c r="E232" s="12"/>
    </row>
    <row r="233" spans="1:7">
      <c r="A233" s="18">
        <v>43001</v>
      </c>
      <c r="B233" s="12">
        <v>-50.035544873596251</v>
      </c>
      <c r="D233" s="12"/>
      <c r="E233" s="12"/>
    </row>
    <row r="234" spans="1:7">
      <c r="A234" s="18">
        <v>43002</v>
      </c>
      <c r="B234" s="12">
        <v>-50.249707713102396</v>
      </c>
      <c r="D234" s="12"/>
      <c r="E234" s="12"/>
    </row>
    <row r="235" spans="1:7">
      <c r="A235" s="18">
        <v>43003</v>
      </c>
      <c r="B235" s="12">
        <v>-50.483975297982397</v>
      </c>
      <c r="C235" s="51" t="s">
        <v>300</v>
      </c>
      <c r="D235" s="12"/>
      <c r="E235" s="12"/>
    </row>
    <row r="236" spans="1:7">
      <c r="A236" s="18">
        <v>43004</v>
      </c>
      <c r="B236" s="12">
        <v>-49.394316733167216</v>
      </c>
    </row>
    <row r="237" spans="1:7">
      <c r="A237" s="18">
        <v>43005</v>
      </c>
    </row>
    <row r="238" spans="1:7">
      <c r="A238" s="18">
        <v>43006</v>
      </c>
    </row>
    <row r="239" spans="1:7">
      <c r="A239" s="18">
        <v>43007</v>
      </c>
    </row>
    <row r="240" spans="1:7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2" activePane="bottomLeft" state="frozen"/>
      <selection pane="bottomLeft" activeCell="E3" sqref="E3"/>
    </sheetView>
  </sheetViews>
  <sheetFormatPr defaultColWidth="9" defaultRowHeight="14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199</v>
      </c>
      <c r="E2">
        <f>-290-30-10-18-10-10-5</f>
        <v>-373</v>
      </c>
    </row>
    <row r="3" spans="1:7" s="2" customFormat="1"/>
    <row r="4" spans="1:7" ht="31">
      <c r="B4" s="69" t="s">
        <v>200</v>
      </c>
    </row>
    <row r="5" spans="1:7">
      <c r="A5">
        <v>29</v>
      </c>
      <c r="B5" s="7" t="s">
        <v>201</v>
      </c>
      <c r="C5" s="7">
        <v>10</v>
      </c>
      <c r="D5">
        <v>1</v>
      </c>
      <c r="E5">
        <f>C5*(1-D5)</f>
        <v>0</v>
      </c>
    </row>
    <row r="6" spans="1:7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235</v>
      </c>
    </row>
    <row r="7" spans="1:7">
      <c r="A7">
        <v>43</v>
      </c>
      <c r="B7" s="3" t="s">
        <v>239</v>
      </c>
      <c r="C7">
        <v>2</v>
      </c>
      <c r="D7">
        <v>1</v>
      </c>
      <c r="E7">
        <f>C7*(1-D7)</f>
        <v>0</v>
      </c>
    </row>
    <row r="8" spans="1:7">
      <c r="A8">
        <v>2</v>
      </c>
      <c r="B8" s="7" t="s">
        <v>249</v>
      </c>
      <c r="C8" s="7">
        <v>10</v>
      </c>
      <c r="D8">
        <v>1</v>
      </c>
      <c r="E8">
        <f>C8*(1-D8)</f>
        <v>0</v>
      </c>
    </row>
    <row r="9" spans="1:7">
      <c r="A9">
        <v>31</v>
      </c>
      <c r="B9" s="61" t="s">
        <v>231</v>
      </c>
      <c r="C9" s="60">
        <v>10</v>
      </c>
      <c r="D9" s="60">
        <v>1</v>
      </c>
      <c r="E9" s="60">
        <f>C9*(1-D9)</f>
        <v>0</v>
      </c>
      <c r="G9" s="51" t="s">
        <v>301</v>
      </c>
    </row>
    <row r="14" spans="1:7" s="2" customFormat="1"/>
    <row r="16" spans="1:7">
      <c r="B16" s="8" t="s">
        <v>202</v>
      </c>
      <c r="C16" s="8">
        <v>300</v>
      </c>
      <c r="D16" s="9">
        <v>0</v>
      </c>
      <c r="E16" s="9">
        <v>0</v>
      </c>
      <c r="F16" s="6" t="s">
        <v>203</v>
      </c>
    </row>
    <row r="17" spans="1:6">
      <c r="B17" s="10" t="s">
        <v>204</v>
      </c>
      <c r="C17" s="10">
        <v>40</v>
      </c>
      <c r="D17" s="11">
        <v>1</v>
      </c>
      <c r="E17" s="11">
        <f>C17*(1-D17)</f>
        <v>0</v>
      </c>
    </row>
    <row r="18" spans="1:6">
      <c r="A18">
        <v>3</v>
      </c>
      <c r="B18" s="7" t="s">
        <v>205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>
      <c r="A19">
        <v>4</v>
      </c>
      <c r="B19" s="7" t="s">
        <v>206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>
      <c r="A20">
        <v>13</v>
      </c>
      <c r="B20" s="7" t="s">
        <v>207</v>
      </c>
      <c r="C20" s="7">
        <v>10</v>
      </c>
      <c r="D20">
        <v>0</v>
      </c>
      <c r="E20">
        <f t="shared" si="1"/>
        <v>10</v>
      </c>
    </row>
    <row r="21" spans="1:6">
      <c r="A21">
        <v>37</v>
      </c>
      <c r="B21" s="7" t="s">
        <v>208</v>
      </c>
      <c r="C21" s="7">
        <v>215</v>
      </c>
      <c r="D21">
        <v>0</v>
      </c>
      <c r="E21">
        <f t="shared" si="1"/>
        <v>215</v>
      </c>
    </row>
    <row r="22" spans="1:6">
      <c r="A22">
        <v>34</v>
      </c>
      <c r="B22" s="7" t="s">
        <v>209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210</v>
      </c>
    </row>
    <row r="23" spans="1:6" ht="28">
      <c r="A23">
        <v>35</v>
      </c>
      <c r="B23" s="7" t="s">
        <v>211</v>
      </c>
      <c r="C23" s="7">
        <v>15</v>
      </c>
      <c r="D23">
        <v>0</v>
      </c>
      <c r="E23">
        <f t="shared" si="1"/>
        <v>15</v>
      </c>
    </row>
    <row r="25" spans="1:6">
      <c r="B25" s="20" t="s">
        <v>167</v>
      </c>
      <c r="C25" s="7">
        <v>40</v>
      </c>
      <c r="D25">
        <v>0</v>
      </c>
      <c r="E25">
        <f>C25*(1-D25)</f>
        <v>40</v>
      </c>
    </row>
    <row r="26" spans="1:6">
      <c r="B26" s="7" t="s">
        <v>168</v>
      </c>
      <c r="C26" s="7">
        <v>40</v>
      </c>
      <c r="D26">
        <v>0</v>
      </c>
      <c r="E26">
        <f>C26*(1-D26)</f>
        <v>40</v>
      </c>
    </row>
    <row r="27" spans="1:6">
      <c r="B27" s="7" t="s">
        <v>169</v>
      </c>
      <c r="C27" s="7">
        <v>40</v>
      </c>
      <c r="D27">
        <v>0</v>
      </c>
      <c r="E27">
        <f>C27*(1-D27)</f>
        <v>40</v>
      </c>
    </row>
    <row r="28" spans="1:6">
      <c r="B28" s="7" t="s">
        <v>170</v>
      </c>
      <c r="C28" s="7">
        <v>40</v>
      </c>
      <c r="D28">
        <v>0</v>
      </c>
      <c r="E28">
        <f>C28*(1-D28)</f>
        <v>40</v>
      </c>
    </row>
    <row r="29" spans="1:6">
      <c r="B29" s="7" t="s">
        <v>171</v>
      </c>
      <c r="C29" s="7">
        <v>40</v>
      </c>
      <c r="D29">
        <v>0</v>
      </c>
      <c r="E29">
        <f>C29*(1-D29)</f>
        <v>40</v>
      </c>
    </row>
    <row r="32" spans="1:6">
      <c r="A32">
        <v>35</v>
      </c>
      <c r="B32" s="7" t="s">
        <v>188</v>
      </c>
      <c r="C32" s="7">
        <v>20</v>
      </c>
      <c r="D32">
        <v>0</v>
      </c>
      <c r="E32">
        <f>C32*(1-D32)</f>
        <v>20</v>
      </c>
    </row>
    <row r="33" spans="1:8">
      <c r="A33">
        <v>34</v>
      </c>
      <c r="B33" s="7" t="s">
        <v>187</v>
      </c>
      <c r="C33" s="7">
        <v>10</v>
      </c>
      <c r="D33">
        <v>0</v>
      </c>
      <c r="E33">
        <f>C33*(1-D33)</f>
        <v>10</v>
      </c>
    </row>
    <row r="35" spans="1:8">
      <c r="A35">
        <v>17</v>
      </c>
      <c r="B35" s="20" t="s">
        <v>166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>
      <c r="A37">
        <v>25</v>
      </c>
      <c r="B37" s="20" t="s">
        <v>180</v>
      </c>
      <c r="C37" s="7">
        <v>30</v>
      </c>
      <c r="D37">
        <v>0.2</v>
      </c>
      <c r="E37">
        <f>C37*(1-D37)</f>
        <v>24</v>
      </c>
      <c r="G37" s="65" t="s">
        <v>283</v>
      </c>
      <c r="H37" s="64" t="s">
        <v>281</v>
      </c>
    </row>
    <row r="38" spans="1:8">
      <c r="A38">
        <v>26</v>
      </c>
      <c r="B38" s="20" t="s">
        <v>181</v>
      </c>
      <c r="C38" s="7">
        <v>30</v>
      </c>
      <c r="D38">
        <v>0.1</v>
      </c>
      <c r="E38">
        <f>C38*(1-D38)</f>
        <v>27</v>
      </c>
      <c r="G38" s="51" t="s">
        <v>284</v>
      </c>
    </row>
    <row r="39" spans="1:8">
      <c r="A39">
        <v>27</v>
      </c>
      <c r="B39" s="20" t="s">
        <v>182</v>
      </c>
      <c r="C39" s="7">
        <v>30</v>
      </c>
      <c r="D39">
        <v>0</v>
      </c>
      <c r="E39">
        <f>C39*(1-D39)</f>
        <v>30</v>
      </c>
      <c r="G39" s="51" t="s">
        <v>285</v>
      </c>
    </row>
    <row r="40" spans="1:8" ht="84">
      <c r="A40">
        <v>28</v>
      </c>
      <c r="B40" s="20" t="s">
        <v>183</v>
      </c>
      <c r="C40" s="7">
        <v>30</v>
      </c>
      <c r="D40">
        <v>0.2</v>
      </c>
      <c r="E40">
        <f>C40*(1-D40)</f>
        <v>24</v>
      </c>
      <c r="G40" s="51" t="s">
        <v>278</v>
      </c>
      <c r="H40" s="64" t="s">
        <v>282</v>
      </c>
    </row>
    <row r="41" spans="1:8">
      <c r="A41">
        <v>29</v>
      </c>
      <c r="B41" s="20" t="s">
        <v>184</v>
      </c>
      <c r="C41" s="7">
        <v>30</v>
      </c>
      <c r="D41">
        <v>0.1</v>
      </c>
      <c r="E41">
        <f>C41*(1-D41)</f>
        <v>27</v>
      </c>
      <c r="G41" s="51" t="s">
        <v>286</v>
      </c>
    </row>
    <row r="45" spans="1:8" s="2" customFormat="1"/>
    <row r="47" spans="1:8">
      <c r="B47" s="51" t="s">
        <v>225</v>
      </c>
      <c r="F47" s="52" t="s">
        <v>226</v>
      </c>
    </row>
    <row r="48" spans="1:8">
      <c r="B48" s="51" t="s">
        <v>229</v>
      </c>
    </row>
    <row r="49" spans="1:6">
      <c r="A49">
        <v>43</v>
      </c>
      <c r="B49" s="3" t="s">
        <v>194</v>
      </c>
      <c r="D49" s="5">
        <v>0</v>
      </c>
      <c r="E49">
        <f>C49*(1-D49)</f>
        <v>0</v>
      </c>
    </row>
    <row r="57" spans="1:6">
      <c r="B57" s="1" t="s">
        <v>87</v>
      </c>
      <c r="F57" s="51" t="s">
        <v>227</v>
      </c>
    </row>
    <row r="58" spans="1:6">
      <c r="B58" s="1" t="s">
        <v>212</v>
      </c>
    </row>
    <row r="59" spans="1:6">
      <c r="B59" s="1" t="s">
        <v>213</v>
      </c>
    </row>
    <row r="60" spans="1:6">
      <c r="B60" s="1" t="s">
        <v>214</v>
      </c>
    </row>
    <row r="61" spans="1:6" ht="28">
      <c r="B61" s="1" t="s">
        <v>215</v>
      </c>
    </row>
    <row r="62" spans="1:6" ht="42">
      <c r="B62" s="1" t="s">
        <v>216</v>
      </c>
    </row>
    <row r="63" spans="1:6">
      <c r="B63" s="1" t="s">
        <v>217</v>
      </c>
    </row>
    <row r="64" spans="1:6" ht="28">
      <c r="B64" s="1" t="s">
        <v>218</v>
      </c>
      <c r="F64" s="51" t="s">
        <v>228</v>
      </c>
    </row>
    <row r="65" spans="1:2" ht="56">
      <c r="B65" s="1" t="s">
        <v>219</v>
      </c>
    </row>
    <row r="66" spans="1:2">
      <c r="B66" s="1" t="s">
        <v>220</v>
      </c>
    </row>
    <row r="67" spans="1:2">
      <c r="B67" s="1" t="s">
        <v>221</v>
      </c>
    </row>
    <row r="68" spans="1:2">
      <c r="B68" s="1" t="s">
        <v>222</v>
      </c>
    </row>
    <row r="69" spans="1:2">
      <c r="B69" s="1" t="s">
        <v>223</v>
      </c>
    </row>
    <row r="70" spans="1:2">
      <c r="B70" s="1" t="s">
        <v>224</v>
      </c>
    </row>
    <row r="71" spans="1:2">
      <c r="A71" s="51" t="s">
        <v>271</v>
      </c>
      <c r="B71" s="62" t="s">
        <v>270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>
      <c r="A1" s="76" t="s">
        <v>28</v>
      </c>
      <c r="B1" s="77"/>
      <c r="C1" s="78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0.83336724537366536</v>
      </c>
      <c r="E3" s="31">
        <f ca="1">E4-$D$2</f>
        <v>577</v>
      </c>
      <c r="F3" s="26">
        <f>SUM(学习任务!E:E)</f>
        <v>598.68107552849744</v>
      </c>
      <c r="G3" s="31">
        <f t="shared" ref="G3:H3" ca="1" si="0">G4-$D$2</f>
        <v>-164</v>
      </c>
      <c r="H3" s="31">
        <f t="shared" ca="1" si="0"/>
        <v>2</v>
      </c>
    </row>
    <row r="4" spans="1:10">
      <c r="E4" s="32">
        <v>43581</v>
      </c>
      <c r="F4" s="33">
        <f ca="1">$D$2+F3</f>
        <v>43602.681075528497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0.83336724537366536</v>
      </c>
      <c r="E3" s="31">
        <f ca="1">E4-$D$2</f>
        <v>577</v>
      </c>
      <c r="F3" s="26">
        <f>SUM(学习任务!E:E)</f>
        <v>598.68107552849744</v>
      </c>
      <c r="G3" s="31">
        <f t="shared" ref="G3:H3" ca="1" si="0">G4-$D$2</f>
        <v>-164</v>
      </c>
      <c r="H3" s="31">
        <f t="shared" ca="1" si="0"/>
        <v>2</v>
      </c>
    </row>
    <row r="4" spans="1:10">
      <c r="E4" s="32">
        <v>43581</v>
      </c>
      <c r="F4" s="33">
        <f ca="1">$D$2+F3</f>
        <v>43602.681075528497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0.83336724537366536</v>
      </c>
      <c r="E3" s="31">
        <f ca="1">E4-$D$2</f>
        <v>577</v>
      </c>
      <c r="F3" s="26">
        <f>SUM(学习任务!E:E)</f>
        <v>598.68107552849744</v>
      </c>
      <c r="G3" s="31">
        <f t="shared" ref="G3:H3" ca="1" si="0">G4-$D$2</f>
        <v>-164</v>
      </c>
      <c r="H3" s="31">
        <f t="shared" ca="1" si="0"/>
        <v>2</v>
      </c>
    </row>
    <row r="4" spans="1:10">
      <c r="E4" s="32">
        <v>43581</v>
      </c>
      <c r="F4" s="33">
        <f ca="1">$D$2+F3</f>
        <v>43602.681075528497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0.83336724537366536</v>
      </c>
      <c r="E3" s="31">
        <f ca="1">E4-$D$2</f>
        <v>577</v>
      </c>
      <c r="F3" s="26">
        <f>SUM(学习任务!E:E)</f>
        <v>598.68107552849744</v>
      </c>
      <c r="G3" s="31">
        <f t="shared" ref="G3:H3" ca="1" si="0">G4-$D$2</f>
        <v>-164</v>
      </c>
      <c r="H3" s="31">
        <f t="shared" ca="1" si="0"/>
        <v>2</v>
      </c>
    </row>
    <row r="4" spans="1:10">
      <c r="E4" s="32">
        <v>43581</v>
      </c>
      <c r="F4" s="33">
        <f ca="1">$D$2+F3</f>
        <v>43602.681075528497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234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233</v>
      </c>
      <c r="E16" s="35"/>
      <c r="F16" s="38"/>
      <c r="G16" s="39"/>
    </row>
    <row r="17" spans="1:7" ht="42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232</v>
      </c>
      <c r="E17" s="35"/>
      <c r="F17" s="38"/>
      <c r="G17" s="40"/>
    </row>
    <row r="18" spans="1:7" ht="56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246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247</v>
      </c>
      <c r="E22" s="57" t="s">
        <v>248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259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258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260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0.83336724537366536</v>
      </c>
      <c r="E3" s="31">
        <f ca="1">E4-$D$2</f>
        <v>577</v>
      </c>
      <c r="F3" s="26">
        <f>SUM(学习任务!E:E)</f>
        <v>598.68107552849744</v>
      </c>
      <c r="G3" s="31">
        <f t="shared" ref="G3:H3" ca="1" si="0">G4-$D$2</f>
        <v>-242</v>
      </c>
      <c r="H3" s="31">
        <f t="shared" ca="1" si="0"/>
        <v>2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0.83336724537366536</v>
      </c>
      <c r="E3" s="31">
        <f ca="1">E4-$D$2</f>
        <v>577</v>
      </c>
      <c r="F3" s="26">
        <f>SUM(学习任务!E:E)</f>
        <v>598.68107552849744</v>
      </c>
      <c r="G3" s="31">
        <f t="shared" ref="G3:H3" ca="1" si="0">G4-$D$2</f>
        <v>-242</v>
      </c>
      <c r="H3" s="31">
        <f t="shared" ca="1" si="0"/>
        <v>2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3" t="s">
        <v>7</v>
      </c>
      <c r="B3" s="74"/>
      <c r="C3" s="75"/>
      <c r="D3" s="30">
        <f ca="1">NOW()-ROUNDDOWN(NOW(),0)</f>
        <v>0.83336724537366536</v>
      </c>
      <c r="E3" s="31">
        <f ca="1">E4-$D$2</f>
        <v>577</v>
      </c>
      <c r="F3" s="26">
        <f>SUM(学习任务!E:E)</f>
        <v>598.68107552849744</v>
      </c>
      <c r="G3" s="31">
        <f t="shared" ref="G3:H3" ca="1" si="0">G4-$D$2</f>
        <v>-242</v>
      </c>
      <c r="H3" s="31">
        <f t="shared" ca="1" si="0"/>
        <v>2</v>
      </c>
      <c r="I3" s="23">
        <f>SUM(学习任务!C:C)</f>
        <v>717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>
      <c r="A1" s="70"/>
      <c r="B1" s="71"/>
      <c r="C1" s="72"/>
    </row>
    <row r="2" spans="1:10">
      <c r="A2" s="73" t="s">
        <v>0</v>
      </c>
      <c r="B2" s="74"/>
      <c r="C2" s="75"/>
      <c r="D2" s="27">
        <f ca="1">ROUNDDOWN(NOW(),0)</f>
        <v>43004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3" t="s">
        <v>7</v>
      </c>
      <c r="B3" s="74"/>
      <c r="C3" s="75"/>
      <c r="D3" s="30">
        <f ca="1">NOW()-ROUNDDOWN(NOW(),0)</f>
        <v>0.83336724537366536</v>
      </c>
      <c r="E3" s="31">
        <f ca="1">E4-$D$2</f>
        <v>577</v>
      </c>
      <c r="F3" s="26">
        <f>SUM(学习任务!E:E)</f>
        <v>598.68107552849744</v>
      </c>
      <c r="G3" s="31">
        <f t="shared" ref="G3:H3" ca="1" si="0">G4-$D$2</f>
        <v>-242</v>
      </c>
      <c r="H3" s="31">
        <f t="shared" ca="1" si="0"/>
        <v>2</v>
      </c>
    </row>
    <row r="4" spans="1:10">
      <c r="E4" s="32">
        <v>43581</v>
      </c>
      <c r="F4" s="33">
        <f ca="1">$D$2+F3</f>
        <v>43602.681075528497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261</v>
      </c>
      <c r="E13" s="57" t="s">
        <v>262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264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263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265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265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11月</vt:lpstr>
      <vt:lpstr>12月</vt:lpstr>
      <vt:lpstr>7月</vt:lpstr>
      <vt:lpstr>9月</vt:lpstr>
      <vt:lpstr>10月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2017-09-26T12:00:03Z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