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0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E56" i="11"/>
  <c r="E57" i="11"/>
  <c r="E58" i="11"/>
  <c r="E46" i="11"/>
  <c r="E47" i="11"/>
  <c r="E48" i="11"/>
  <c r="E49" i="11"/>
  <c r="E50" i="11"/>
  <c r="E51" i="11"/>
  <c r="E52" i="11"/>
  <c r="E53" i="11"/>
  <c r="E54" i="11"/>
  <c r="E6" i="23" l="1"/>
  <c r="E29" i="23" l="1"/>
  <c r="E28" i="23"/>
  <c r="E27" i="23"/>
  <c r="E26" i="23"/>
  <c r="E25" i="23"/>
  <c r="E45" i="11"/>
  <c r="E38" i="11"/>
  <c r="E39" i="11"/>
  <c r="E40" i="11"/>
  <c r="E41" i="11"/>
  <c r="E42" i="11"/>
  <c r="E43" i="11"/>
  <c r="E44" i="11"/>
  <c r="E23" i="23" l="1"/>
  <c r="D22" i="23"/>
  <c r="E22" i="23" s="1"/>
  <c r="E21" i="23"/>
  <c r="E20" i="23"/>
  <c r="E19" i="23"/>
  <c r="E18" i="23"/>
  <c r="E17" i="23"/>
  <c r="E5" i="23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D18" i="11"/>
  <c r="E18" i="11" s="1"/>
  <c r="E16" i="11"/>
  <c r="E15" i="11"/>
  <c r="E14" i="11"/>
  <c r="E55" i="11"/>
  <c r="D13" i="11"/>
  <c r="E13" i="11" s="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9" i="11" s="1"/>
  <c r="E19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7" i="11" s="1"/>
  <c r="E17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3" i="16" l="1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<sst xmlns="http://schemas.openxmlformats.org/spreadsheetml/2006/main" count="446" uniqueCount="256">
  <si>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</si>
  <si>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</si>
  <si>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</si>
  <si>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</si>
  <si>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</si>
  <si>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</si>
  <si>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</si>
  <si>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</si>
  <si>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</si>
  <si>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</si>
  <si>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</si>
  <si>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</si>
  <si>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</si>
  <si>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</si>
  <si>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</si>
  <si>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</si>
  <si>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</si>
  <si>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</si>
  <si>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</si>
  <si>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</si>
  <si>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</si>
  <si>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</si>
  <si>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</si>
  <si>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</si>
  <si>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</si>
  <si>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</si>
  <si>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</si>
  <si>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</si>
  <si>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</si>
  <si>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</si>
  <si>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</si>
  <si>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</si>
  <si>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</si>
  <si>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</si>
  <si>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</si>
  <si>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</si>
  <si>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</si>
  <si>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</si>
  <si>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</si>
  <si>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</si>
  <si>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</si>
  <si>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</si>
  <si>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</si>
  <si>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</si>
  <si>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</si>
  <si>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</si>
  <si>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</si>
  <si>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</si>
  <si>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</si>
  <si>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</si>
  <si>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</si>
  <si>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</si>
  <si>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</si>
  <si>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</si>
  <si>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</si>
  <si>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</si>
  <si>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</si>
  <si>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</si>
  <si>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</si>
  <si>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</si>
  <si>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</si>
  <si>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</si>
  <si>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</si>
  <si>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</si>
  <si>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</si>
  <si>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</si>
  <si>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</si>
  <si>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</si>
  <si>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</si>
  <si>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</si>
  <si>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</si>
  <si>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</si>
  <si>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</si>
  <si>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</si>
  <si>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</si>
  <si>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</si>
  <si>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</si>
  <si>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</si>
  <si>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</si>
  <si>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</si>
  <si>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</si>
  <si>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</si>
  <si>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</si>
  <si>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</si>
  <si>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</si>
  <si>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</si>
  <si>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</si>
  <si>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</si>
  <si>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</si>
  <si>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CDA报名截止 
http://exam.cda.cn/?utm_source=edm&amp;utm_keyword=cda_exam&amp;utm_person=dabing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</si>
  <si>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</si>
  <si>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</si>
  <si>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</si>
  <si>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</si>
  <si>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</si>
  <si>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</si>
  <si>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</si>
  <si>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</si>
  <si>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</si>
  <si>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</si>
  <si>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</si>
  <si>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</si>
  <si>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</si>
  <si>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</si>
  <si>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</si>
  <si>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</si>
  <si>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</si>
  <si>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</si>
  <si>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</si>
  <si>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</si>
  <si>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</si>
  <si>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</si>
  <si>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</si>
  <si>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</si>
  <si>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</si>
  <si>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</si>
  <si>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</si>
  <si>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</si>
  <si>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</si>
  <si>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</si>
  <si>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</si>
  <si>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</si>
  <si>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</si>
  <si>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</si>
  <si>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</si>
  <si>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</si>
  <si>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</si>
  <si>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</si>
  <si>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</si>
  <si>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</si>
  <si>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</si>
  <si>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</si>
  <si>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</si>
  <si>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</si>
  <si>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</si>
  <si>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</si>
  <si>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</si>
  <si>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</si>
  <si>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</si>
  <si>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</si>
  <si>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</si>
  <si>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</si>
  <si>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</si>
  <si>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</si>
  <si>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</si>
  <si>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</si>
  <si>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</si>
  <si>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</si>
  <si>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</si>
  <si>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</si>
  <si>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</si>
  <si>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</si>
  <si>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</si>
  <si>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</si>
  <si>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</si>
  <si>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</si>
  <si>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</si>
  <si>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</si>
  <si>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</si>
  <si>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</si>
  <si>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</si>
  <si>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</si>
  <si>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</si>
  <si>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</si>
  <si>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</si>
  <si>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</si>
  <si>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</si>
  <si>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</si>
  <si>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</si>
  <si>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 xml:space="preserve">         频域模型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</si>
  <si>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</si>
  <si>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</si>
  <si>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</si>
  <si>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</si>
  <si>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</si>
  <si>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</si>
  <si>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</si>
  <si>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</si>
  <si>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</si>
  <si>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</si>
  <si>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</si>
  <si>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</si>
  <si>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</si>
  <si>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</si>
  <si>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</si>
  <si>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</si>
  <si>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</si>
  <si>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</si>
  <si>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</si>
  <si>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</si>
  <si>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</si>
  <si>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</si>
  <si>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</si>
  <si>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</si>
  <si>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</si>
  <si>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</si>
  <si>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</si>
  <si>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</si>
  <si>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</si>
  <si>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</si>
  <si>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</si>
  <si>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</si>
  <si>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</si>
  <si>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</si>
  <si>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</si>
  <si>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</si>
  <si>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</si>
  <si>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</si>
  <si>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</si>
  <si>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</si>
  <si>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</si>
  <si>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</si>
  <si>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</si>
  <si>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</si>
  <si>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</si>
  <si>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</si>
  <si>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</si>
  <si>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</si>
  <si>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</si>
  <si>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</si>
  <si>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</si>
  <si>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</si>
  <si>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</si>
  <si>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</si>
  <si>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</si>
  <si>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</si>
  <si>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</si>
  <si>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</si>
  <si>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</si>
  <si>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</si>
  <si>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</si>
  <si>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</si>
  <si>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</si>
  <si>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</si>
  <si>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</si>
  <si>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</si>
  <si>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</si>
  <si>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</si>
  <si>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</si>
  <si>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</si>
  <si>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</si>
  <si>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</si>
  <si>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</si>
  <si>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t>Eviews两本书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</si>
  <si>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</si>
  <si>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r>
      <t>Python</t>
    </r>
    <r>
      <rPr>
        <sz val="11"/>
        <color theme="1"/>
        <rFont val="宋体"/>
        <family val="3"/>
        <charset val="134"/>
        <scheme val="minor"/>
      </rPr>
      <t xml:space="preserve"> GA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</si>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</sst>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6" xfId="0" applyNumberFormat="1" applyFont="1" applyFill="1" applyBorder="1" applyAlignment="1">
      <alignment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时间序列（2本书）</c:v>
                </c:pt>
                <c:pt idx="14">
                  <c:v>         频域模型</c:v>
                </c:pt>
                <c:pt idx="15">
                  <c:v>精算师数学</c:v>
                </c:pt>
                <c:pt idx="16">
                  <c:v>精算师金融数学</c:v>
                </c:pt>
                <c:pt idx="17">
                  <c:v>         分析</c:v>
                </c:pt>
                <c:pt idx="18">
                  <c:v>         代数</c:v>
                </c:pt>
                <c:pt idx="19">
                  <c:v>         几何</c:v>
                </c:pt>
                <c:pt idx="20">
                  <c:v>         复分析</c:v>
                </c:pt>
                <c:pt idx="21">
                  <c:v>         常微分方程</c:v>
                </c:pt>
                <c:pt idx="22">
                  <c:v>         数理方程</c:v>
                </c:pt>
                <c:pt idx="23">
                  <c:v>         偏微分方程</c:v>
                </c:pt>
                <c:pt idx="24">
                  <c:v>         实分析</c:v>
                </c:pt>
                <c:pt idx="25">
                  <c:v>         拓扑学</c:v>
                </c:pt>
                <c:pt idx="26">
                  <c:v>         微分几何</c:v>
                </c:pt>
                <c:pt idx="27">
                  <c:v>         泛函分析</c:v>
                </c:pt>
                <c:pt idx="28">
                  <c:v>         抽象代数</c:v>
                </c:pt>
                <c:pt idx="29">
                  <c:v>         时间序列</c:v>
                </c:pt>
                <c:pt idx="30">
                  <c:v>         随机过程</c:v>
                </c:pt>
                <c:pt idx="31">
                  <c:v>         逻辑学</c:v>
                </c:pt>
                <c:pt idx="32">
                  <c:v>         逻辑写作</c:v>
                </c:pt>
                <c:pt idx="33">
                  <c:v>回归分析</c:v>
                </c:pt>
                <c:pt idx="34">
                  <c:v>实验设计</c:v>
                </c:pt>
                <c:pt idx="35">
                  <c:v>统计预测</c:v>
                </c:pt>
                <c:pt idx="36">
                  <c:v>Python科学计算</c:v>
                </c:pt>
                <c:pt idx="37">
                  <c:v>Python教材</c:v>
                </c:pt>
                <c:pt idx="39">
                  <c:v>Tkinter</c:v>
                </c:pt>
                <c:pt idx="40">
                  <c:v>MOOC-Python（目的是学架构，学Python的英文交流）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16.747141041931386</c:v>
                </c:pt>
                <c:pt idx="16">
                  <c:v>20.426599749058969</c:v>
                </c:pt>
                <c:pt idx="17">
                  <c:v>9.741626794258373</c:v>
                </c:pt>
                <c:pt idx="18">
                  <c:v>18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11.999999999999996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92</v>
      </c>
      <c r="G2" s="30" t="s">
        <v>3</v>
      </c>
      <c r="H2" s="30" t="s">
        <v>4</v>
      </c>
      <c r="I2" s="48" t="s">
        <v>93</v>
      </c>
      <c r="J2" s="48"/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  <c r="I3" s="24">
        <f>SUM(学习任务!C:C)</f>
        <v>934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  <c r="I4" s="49">
        <v>42736</v>
      </c>
      <c r="J4" s="48" t="s">
        <v>94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95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9" activePane="bottomRight" state="frozen"/>
      <selection pane="topRight"/>
      <selection pane="bottomLeft"/>
      <selection pane="bottomRight" activeCell="D19" sqref="D1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6" t="s">
        <v>240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7" t="s">
        <v>239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6" t="s">
        <v>238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6" t="s">
        <v>255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0" t="s">
        <v>89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90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91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9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96</v>
      </c>
      <c r="C1" s="3" t="s">
        <v>97</v>
      </c>
      <c r="D1" s="3" t="s">
        <v>98</v>
      </c>
      <c r="E1" s="3" t="s">
        <v>99</v>
      </c>
    </row>
    <row r="2" spans="1:5">
      <c r="A2" s="3" t="s">
        <v>100</v>
      </c>
      <c r="B2">
        <v>93</v>
      </c>
      <c r="C2">
        <v>55</v>
      </c>
      <c r="D2">
        <f>C2/B2</f>
        <v>0.59139784946236562</v>
      </c>
      <c r="E2" s="3" t="s">
        <v>101</v>
      </c>
    </row>
    <row r="3" spans="1:5">
      <c r="A3" s="3" t="s">
        <v>102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103</v>
      </c>
      <c r="B4">
        <v>100</v>
      </c>
      <c r="C4">
        <v>43</v>
      </c>
      <c r="D4">
        <f t="shared" si="0"/>
        <v>0.43</v>
      </c>
    </row>
    <row r="5" spans="1:5">
      <c r="A5" s="3" t="s">
        <v>104</v>
      </c>
      <c r="B5">
        <v>28</v>
      </c>
      <c r="C5">
        <v>0</v>
      </c>
      <c r="D5">
        <f t="shared" si="0"/>
        <v>0</v>
      </c>
    </row>
    <row r="6" spans="1:5">
      <c r="A6" s="3" t="s">
        <v>105</v>
      </c>
      <c r="B6">
        <v>79</v>
      </c>
      <c r="C6">
        <v>0</v>
      </c>
      <c r="D6">
        <f t="shared" si="0"/>
        <v>0</v>
      </c>
    </row>
    <row r="7" spans="1:5">
      <c r="A7" s="3" t="s">
        <v>106</v>
      </c>
      <c r="B7">
        <v>86</v>
      </c>
      <c r="C7">
        <v>0</v>
      </c>
      <c r="D7">
        <f t="shared" si="0"/>
        <v>0</v>
      </c>
    </row>
    <row r="8" spans="1:5">
      <c r="A8" s="3" t="s">
        <v>107</v>
      </c>
      <c r="B8">
        <v>70</v>
      </c>
      <c r="C8">
        <v>0</v>
      </c>
      <c r="D8">
        <f t="shared" si="0"/>
        <v>0</v>
      </c>
    </row>
    <row r="9" spans="1:5">
      <c r="A9" s="3" t="s">
        <v>108</v>
      </c>
      <c r="B9">
        <v>62</v>
      </c>
      <c r="C9">
        <v>0</v>
      </c>
      <c r="D9">
        <f t="shared" si="0"/>
        <v>0</v>
      </c>
    </row>
    <row r="10" spans="1:5">
      <c r="A10" s="3" t="s">
        <v>109</v>
      </c>
      <c r="B10">
        <v>67</v>
      </c>
      <c r="C10">
        <v>0</v>
      </c>
      <c r="D10">
        <f t="shared" si="0"/>
        <v>0</v>
      </c>
    </row>
    <row r="11" spans="1:5">
      <c r="A11" s="3" t="s">
        <v>110</v>
      </c>
      <c r="B11">
        <v>10</v>
      </c>
      <c r="C11">
        <v>0</v>
      </c>
      <c r="D11">
        <f t="shared" si="0"/>
        <v>0</v>
      </c>
    </row>
    <row r="12" spans="1:5">
      <c r="A12" s="3" t="s">
        <v>111</v>
      </c>
      <c r="B12">
        <v>72</v>
      </c>
      <c r="C12">
        <v>0</v>
      </c>
      <c r="D12">
        <f t="shared" si="0"/>
        <v>0</v>
      </c>
    </row>
    <row r="13" spans="1:5">
      <c r="A13" s="3" t="s">
        <v>112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113</v>
      </c>
      <c r="B17">
        <v>83</v>
      </c>
      <c r="C17">
        <v>83</v>
      </c>
      <c r="D17">
        <f>C17/B17</f>
        <v>1</v>
      </c>
      <c r="E17" s="3" t="s">
        <v>114</v>
      </c>
    </row>
    <row r="18" spans="1:5">
      <c r="A18" s="3" t="s">
        <v>115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116</v>
      </c>
      <c r="B19">
        <v>56</v>
      </c>
      <c r="C19">
        <v>56</v>
      </c>
      <c r="D19">
        <f t="shared" si="1"/>
        <v>1</v>
      </c>
    </row>
    <row r="20" spans="1:5">
      <c r="A20" s="3" t="s">
        <v>117</v>
      </c>
      <c r="B20">
        <v>77</v>
      </c>
      <c r="C20">
        <v>77</v>
      </c>
      <c r="D20">
        <f t="shared" si="1"/>
        <v>1</v>
      </c>
    </row>
    <row r="21" spans="1:5">
      <c r="A21" s="3" t="s">
        <v>118</v>
      </c>
      <c r="B21">
        <v>71</v>
      </c>
      <c r="C21">
        <v>66</v>
      </c>
      <c r="D21">
        <f t="shared" si="1"/>
        <v>0.92957746478873238</v>
      </c>
      <c r="E21" t="s">
        <v>119</v>
      </c>
    </row>
    <row r="22" spans="1:5">
      <c r="A22" s="3" t="s">
        <v>120</v>
      </c>
      <c r="B22">
        <v>85</v>
      </c>
      <c r="C22">
        <v>0</v>
      </c>
      <c r="D22">
        <f t="shared" si="1"/>
        <v>0</v>
      </c>
    </row>
    <row r="23" spans="1:5">
      <c r="A23" s="3" t="s">
        <v>121</v>
      </c>
      <c r="B23">
        <v>8</v>
      </c>
      <c r="C23">
        <v>0</v>
      </c>
      <c r="D23">
        <f t="shared" si="1"/>
        <v>0</v>
      </c>
    </row>
    <row r="24" spans="1:5">
      <c r="A24" s="3" t="s">
        <v>122</v>
      </c>
      <c r="B24">
        <v>99</v>
      </c>
      <c r="C24">
        <v>0</v>
      </c>
      <c r="D24">
        <f t="shared" si="1"/>
        <v>0</v>
      </c>
    </row>
    <row r="25" spans="1:5">
      <c r="A25" s="3" t="s">
        <v>123</v>
      </c>
      <c r="B25">
        <v>25</v>
      </c>
      <c r="C25">
        <v>0</v>
      </c>
      <c r="D25">
        <f t="shared" si="1"/>
        <v>0</v>
      </c>
    </row>
    <row r="26" spans="1:5">
      <c r="A26" s="3" t="s">
        <v>124</v>
      </c>
      <c r="B26">
        <v>100</v>
      </c>
      <c r="C26">
        <v>0</v>
      </c>
      <c r="D26">
        <f t="shared" si="1"/>
        <v>0</v>
      </c>
    </row>
    <row r="27" spans="1:5">
      <c r="A27" s="3" t="s">
        <v>125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126</v>
      </c>
    </row>
    <row r="32" spans="1:5">
      <c r="B32" t="s">
        <v>127</v>
      </c>
      <c r="D32">
        <v>1</v>
      </c>
    </row>
    <row r="33" spans="1:4">
      <c r="B33" t="s">
        <v>128</v>
      </c>
    </row>
    <row r="34" spans="1:4">
      <c r="B34" t="s">
        <v>129</v>
      </c>
      <c r="C34" t="s">
        <v>130</v>
      </c>
    </row>
    <row r="35" spans="1:4">
      <c r="B35" t="s">
        <v>131</v>
      </c>
    </row>
    <row r="36" spans="1:4">
      <c r="B36" t="s">
        <v>132</v>
      </c>
    </row>
    <row r="37" spans="1:4">
      <c r="B37" t="s">
        <v>133</v>
      </c>
      <c r="C37" t="s">
        <v>134</v>
      </c>
    </row>
    <row r="38" spans="1:4">
      <c r="B38" t="s">
        <v>135</v>
      </c>
      <c r="C38" t="s">
        <v>136</v>
      </c>
    </row>
    <row r="39" spans="1:4">
      <c r="B39" t="s">
        <v>137</v>
      </c>
      <c r="C39" t="s">
        <v>138</v>
      </c>
    </row>
    <row r="40" spans="1:4">
      <c r="B40" t="s">
        <v>139</v>
      </c>
      <c r="C40" t="s">
        <v>140</v>
      </c>
    </row>
    <row r="41" spans="1:4">
      <c r="B41" t="s">
        <v>141</v>
      </c>
      <c r="C41" t="s">
        <v>142</v>
      </c>
    </row>
    <row r="42" spans="1:4">
      <c r="B42" t="s">
        <v>143</v>
      </c>
      <c r="C42" t="s">
        <v>144</v>
      </c>
    </row>
    <row r="43" spans="1:4">
      <c r="B43" t="s">
        <v>145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146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3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ySplit="1" topLeftCell="A32" activePane="bottomLeft" state="frozen"/>
      <selection pane="bottomLeft" activeCell="B61" sqref="B6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  <c r="G1">
        <f>SUM(E:E)</f>
        <v>819.41536758524876</v>
      </c>
    </row>
    <row r="2" spans="1:7" ht="14.25">
      <c r="A2">
        <v>2</v>
      </c>
      <c r="B2" s="7" t="s">
        <v>154</v>
      </c>
      <c r="C2" s="7">
        <v>25</v>
      </c>
      <c r="D2">
        <v>0</v>
      </c>
      <c r="E2">
        <f t="shared" ref="E2:E58" si="0">C2*(1-D2)</f>
        <v>25</v>
      </c>
      <c r="F2" s="3" t="s">
        <v>153</v>
      </c>
    </row>
    <row r="3" spans="1:7" ht="14.25">
      <c r="A3">
        <v>3</v>
      </c>
      <c r="B3" s="7" t="s">
        <v>155</v>
      </c>
      <c r="C3" s="7">
        <v>10</v>
      </c>
      <c r="D3">
        <v>0</v>
      </c>
      <c r="E3">
        <f t="shared" si="0"/>
        <v>10</v>
      </c>
      <c r="F3" s="3" t="s">
        <v>156</v>
      </c>
    </row>
    <row r="4" spans="1:7" ht="14.25">
      <c r="A4">
        <v>4</v>
      </c>
      <c r="B4" s="7" t="s">
        <v>157</v>
      </c>
      <c r="C4" s="7">
        <v>15</v>
      </c>
      <c r="D4">
        <v>0</v>
      </c>
      <c r="E4">
        <f t="shared" si="0"/>
        <v>15</v>
      </c>
    </row>
    <row r="5" spans="1:7" ht="14.25">
      <c r="A5">
        <v>5</v>
      </c>
      <c r="B5" s="7" t="s">
        <v>158</v>
      </c>
      <c r="C5" s="7">
        <v>15</v>
      </c>
      <c r="D5">
        <v>0</v>
      </c>
      <c r="E5">
        <f t="shared" si="0"/>
        <v>15</v>
      </c>
    </row>
    <row r="6" spans="1:7" ht="14.25">
      <c r="A6">
        <v>6</v>
      </c>
      <c r="B6" s="7" t="s">
        <v>159</v>
      </c>
      <c r="C6" s="7">
        <v>15</v>
      </c>
      <c r="D6">
        <v>0</v>
      </c>
      <c r="E6">
        <f t="shared" si="0"/>
        <v>15</v>
      </c>
    </row>
    <row r="7" spans="1:7" ht="14.25">
      <c r="A7">
        <v>7</v>
      </c>
      <c r="B7" s="7" t="s">
        <v>160</v>
      </c>
      <c r="C7" s="7">
        <v>3</v>
      </c>
      <c r="D7">
        <v>0</v>
      </c>
      <c r="E7">
        <f t="shared" si="0"/>
        <v>3</v>
      </c>
    </row>
    <row r="8" spans="1:7" ht="14.25">
      <c r="A8">
        <v>8</v>
      </c>
      <c r="B8" s="7" t="s">
        <v>161</v>
      </c>
      <c r="C8" s="7">
        <v>3</v>
      </c>
      <c r="D8">
        <v>0</v>
      </c>
      <c r="E8">
        <f t="shared" si="0"/>
        <v>3</v>
      </c>
    </row>
    <row r="9" spans="1:7" ht="14.25">
      <c r="A9">
        <v>9</v>
      </c>
      <c r="B9" s="7" t="s">
        <v>162</v>
      </c>
      <c r="C9" s="7">
        <v>7</v>
      </c>
      <c r="D9">
        <v>0</v>
      </c>
      <c r="E9">
        <f t="shared" si="0"/>
        <v>7</v>
      </c>
    </row>
    <row r="10" spans="1:7" ht="14.25">
      <c r="A10">
        <v>10</v>
      </c>
      <c r="B10" s="7" t="s">
        <v>163</v>
      </c>
      <c r="C10" s="7">
        <v>10</v>
      </c>
      <c r="D10">
        <v>0</v>
      </c>
      <c r="E10">
        <f t="shared" si="0"/>
        <v>10</v>
      </c>
    </row>
    <row r="11" spans="1:7" ht="14.25">
      <c r="A11">
        <v>11</v>
      </c>
      <c r="B11" s="7" t="s">
        <v>164</v>
      </c>
      <c r="C11" s="7">
        <v>10</v>
      </c>
      <c r="D11">
        <v>0</v>
      </c>
      <c r="E11">
        <f t="shared" si="0"/>
        <v>10</v>
      </c>
    </row>
    <row r="12" spans="1:7" ht="14.25">
      <c r="A12">
        <v>12</v>
      </c>
      <c r="B12" s="7" t="s">
        <v>165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13</v>
      </c>
      <c r="B13" s="21" t="s">
        <v>166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15</v>
      </c>
      <c r="B14" s="7" t="s">
        <v>168</v>
      </c>
      <c r="C14" s="7">
        <v>10</v>
      </c>
      <c r="D14">
        <v>0</v>
      </c>
      <c r="E14">
        <f t="shared" si="0"/>
        <v>10</v>
      </c>
    </row>
    <row r="15" spans="1:7" ht="14.25">
      <c r="A15">
        <v>16</v>
      </c>
      <c r="B15" s="58" t="s">
        <v>242</v>
      </c>
      <c r="C15" s="7">
        <v>15</v>
      </c>
      <c r="D15">
        <v>0</v>
      </c>
      <c r="E15">
        <f t="shared" si="0"/>
        <v>15</v>
      </c>
    </row>
    <row r="16" spans="1:7" ht="14.25">
      <c r="A16">
        <v>17</v>
      </c>
      <c r="B16" s="7" t="s">
        <v>169</v>
      </c>
      <c r="C16" s="7">
        <v>15</v>
      </c>
      <c r="D16">
        <v>0</v>
      </c>
      <c r="E16">
        <f t="shared" si="0"/>
        <v>15</v>
      </c>
    </row>
    <row r="17" spans="1:6" ht="14.25">
      <c r="A17">
        <v>18</v>
      </c>
      <c r="B17" s="7" t="s">
        <v>170</v>
      </c>
      <c r="C17" s="7">
        <v>20</v>
      </c>
      <c r="D17">
        <f>任务分解!D14</f>
        <v>0.16264294790343076</v>
      </c>
      <c r="E17">
        <f t="shared" si="0"/>
        <v>16.747141041931386</v>
      </c>
    </row>
    <row r="18" spans="1:6" ht="14.25">
      <c r="A18">
        <v>19</v>
      </c>
      <c r="B18" s="20" t="s">
        <v>171</v>
      </c>
      <c r="C18" s="7">
        <v>40</v>
      </c>
      <c r="D18">
        <f>任务分解!D28</f>
        <v>0.48933500627352572</v>
      </c>
      <c r="E18">
        <f t="shared" si="0"/>
        <v>20.426599749058969</v>
      </c>
    </row>
    <row r="19" spans="1:6" ht="14.25">
      <c r="A19">
        <v>20</v>
      </c>
      <c r="B19" s="21" t="s">
        <v>177</v>
      </c>
      <c r="C19" s="7">
        <v>20</v>
      </c>
      <c r="D19">
        <f>任务分解!D47*0.8</f>
        <v>0.51291866028708133</v>
      </c>
      <c r="E19">
        <f t="shared" si="0"/>
        <v>9.741626794258373</v>
      </c>
      <c r="F19" s="3" t="s">
        <v>178</v>
      </c>
    </row>
    <row r="20" spans="1:6" ht="14.25">
      <c r="A20">
        <v>21</v>
      </c>
      <c r="B20" s="7" t="s">
        <v>179</v>
      </c>
      <c r="C20" s="7">
        <v>20</v>
      </c>
      <c r="D20">
        <v>0.1</v>
      </c>
      <c r="E20">
        <f t="shared" si="0"/>
        <v>18</v>
      </c>
    </row>
    <row r="21" spans="1:6" ht="14.25">
      <c r="A21">
        <v>22</v>
      </c>
      <c r="B21" s="7" t="s">
        <v>180</v>
      </c>
      <c r="C21" s="7">
        <v>10</v>
      </c>
      <c r="D21">
        <v>0</v>
      </c>
      <c r="E21">
        <f t="shared" si="0"/>
        <v>10</v>
      </c>
    </row>
    <row r="22" spans="1:6" ht="14.25">
      <c r="A22">
        <v>23</v>
      </c>
      <c r="B22" s="20" t="s">
        <v>181</v>
      </c>
      <c r="C22" s="7">
        <v>30</v>
      </c>
      <c r="D22">
        <v>0</v>
      </c>
      <c r="E22">
        <f t="shared" si="0"/>
        <v>30</v>
      </c>
    </row>
    <row r="23" spans="1:6" ht="14.25">
      <c r="A23">
        <v>24</v>
      </c>
      <c r="B23" s="20" t="s">
        <v>182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183</v>
      </c>
      <c r="C24" s="7">
        <v>26</v>
      </c>
      <c r="D24">
        <v>0</v>
      </c>
      <c r="E24">
        <f t="shared" si="0"/>
        <v>26</v>
      </c>
    </row>
    <row r="25" spans="1:6" ht="14.25">
      <c r="A25">
        <v>26</v>
      </c>
      <c r="B25" s="20" t="s">
        <v>184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185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186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187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188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189</v>
      </c>
      <c r="C30" s="7">
        <v>30</v>
      </c>
      <c r="D30">
        <v>0</v>
      </c>
      <c r="E30">
        <f t="shared" si="0"/>
        <v>30</v>
      </c>
    </row>
    <row r="31" spans="1:6" ht="14.25">
      <c r="A31">
        <v>32</v>
      </c>
      <c r="B31" s="20" t="s">
        <v>190</v>
      </c>
      <c r="C31" s="7">
        <v>30</v>
      </c>
      <c r="D31">
        <v>0</v>
      </c>
      <c r="E31">
        <f t="shared" si="0"/>
        <v>30</v>
      </c>
    </row>
    <row r="32" spans="1:6" ht="14.25">
      <c r="A32">
        <v>33</v>
      </c>
      <c r="B32" s="20" t="s">
        <v>191</v>
      </c>
      <c r="C32" s="7">
        <v>30</v>
      </c>
      <c r="D32">
        <v>0</v>
      </c>
      <c r="E32">
        <f t="shared" si="0"/>
        <v>30</v>
      </c>
    </row>
    <row r="33" spans="1:6" ht="14.25">
      <c r="A33">
        <v>34</v>
      </c>
      <c r="B33" s="7" t="s">
        <v>192</v>
      </c>
      <c r="C33" s="7">
        <v>10</v>
      </c>
      <c r="D33">
        <v>0</v>
      </c>
      <c r="E33">
        <f t="shared" si="0"/>
        <v>10</v>
      </c>
    </row>
    <row r="34" spans="1:6" ht="14.25">
      <c r="A34">
        <v>35</v>
      </c>
      <c r="B34" s="7" t="s">
        <v>193</v>
      </c>
      <c r="C34" s="7">
        <v>20</v>
      </c>
      <c r="D34">
        <v>0</v>
      </c>
      <c r="E34">
        <f t="shared" si="0"/>
        <v>20</v>
      </c>
    </row>
    <row r="35" spans="1:6" ht="15" customHeight="1">
      <c r="A35">
        <v>36</v>
      </c>
      <c r="B35" s="7" t="s">
        <v>194</v>
      </c>
      <c r="C35" s="7">
        <v>20</v>
      </c>
      <c r="D35">
        <v>0</v>
      </c>
      <c r="E35">
        <f t="shared" si="0"/>
        <v>20</v>
      </c>
    </row>
    <row r="36" spans="1:6" ht="14.25">
      <c r="A36">
        <v>37</v>
      </c>
      <c r="B36" s="7" t="s">
        <v>195</v>
      </c>
      <c r="C36" s="7">
        <v>20</v>
      </c>
      <c r="D36">
        <v>0</v>
      </c>
      <c r="E36">
        <f t="shared" si="0"/>
        <v>20</v>
      </c>
    </row>
    <row r="37" spans="1:6">
      <c r="A37">
        <v>38</v>
      </c>
      <c r="B37" s="3" t="s">
        <v>196</v>
      </c>
      <c r="C37">
        <v>20</v>
      </c>
      <c r="D37">
        <v>0</v>
      </c>
      <c r="E37">
        <f t="shared" si="0"/>
        <v>20</v>
      </c>
    </row>
    <row r="38" spans="1:6">
      <c r="A38">
        <v>39</v>
      </c>
      <c r="B38" s="3" t="s">
        <v>197</v>
      </c>
      <c r="C38">
        <v>60</v>
      </c>
      <c r="D38">
        <v>0.8</v>
      </c>
      <c r="E38">
        <f t="shared" si="0"/>
        <v>11.999999999999996</v>
      </c>
      <c r="F38" s="3"/>
    </row>
    <row r="39" spans="1:6" ht="14.25">
      <c r="A39">
        <v>40</v>
      </c>
      <c r="B39" s="55" t="s">
        <v>237</v>
      </c>
      <c r="C39" s="22"/>
      <c r="D39">
        <v>0</v>
      </c>
      <c r="E39">
        <f t="shared" si="0"/>
        <v>0</v>
      </c>
    </row>
    <row r="40" spans="1:6">
      <c r="A40">
        <v>41</v>
      </c>
      <c r="B40" s="3"/>
      <c r="D40" s="3">
        <v>0</v>
      </c>
      <c r="E40">
        <f t="shared" si="0"/>
        <v>0</v>
      </c>
    </row>
    <row r="41" spans="1:6">
      <c r="A41">
        <v>42</v>
      </c>
      <c r="B41" s="3" t="s">
        <v>198</v>
      </c>
      <c r="D41" s="5">
        <v>0</v>
      </c>
      <c r="E41">
        <f t="shared" si="0"/>
        <v>0</v>
      </c>
    </row>
    <row r="42" spans="1:6">
      <c r="A42">
        <v>43</v>
      </c>
      <c r="B42" s="3" t="s">
        <v>199</v>
      </c>
      <c r="D42" s="5">
        <v>0</v>
      </c>
      <c r="E42">
        <f t="shared" si="0"/>
        <v>0</v>
      </c>
    </row>
    <row r="43" spans="1:6">
      <c r="A43">
        <v>44</v>
      </c>
      <c r="B43" s="3"/>
      <c r="D43" s="5">
        <v>0</v>
      </c>
      <c r="E43">
        <f t="shared" si="0"/>
        <v>0</v>
      </c>
    </row>
    <row r="44" spans="1:6">
      <c r="A44">
        <v>45</v>
      </c>
      <c r="B44" s="3" t="s">
        <v>235</v>
      </c>
      <c r="C44">
        <v>30</v>
      </c>
      <c r="D44">
        <v>0</v>
      </c>
      <c r="E44">
        <f t="shared" si="0"/>
        <v>30</v>
      </c>
    </row>
    <row r="45" spans="1:6">
      <c r="A45">
        <v>46</v>
      </c>
      <c r="B45" s="3" t="s">
        <v>236</v>
      </c>
      <c r="C45">
        <v>10</v>
      </c>
      <c r="D45">
        <v>0</v>
      </c>
      <c r="E45">
        <f t="shared" si="0"/>
        <v>10</v>
      </c>
    </row>
    <row r="46" spans="1:6">
      <c r="B46" s="3" t="s">
        <v>243</v>
      </c>
      <c r="D46">
        <v>0</v>
      </c>
      <c r="E46">
        <f t="shared" si="0"/>
        <v>0</v>
      </c>
    </row>
    <row r="47" spans="1:6">
      <c r="B47" s="3" t="s">
        <v>244</v>
      </c>
      <c r="D47">
        <v>0</v>
      </c>
      <c r="E47">
        <f t="shared" si="0"/>
        <v>0</v>
      </c>
    </row>
    <row r="48" spans="1:6">
      <c r="B48" s="3" t="s">
        <v>245</v>
      </c>
      <c r="D48">
        <v>0</v>
      </c>
      <c r="E48">
        <f t="shared" si="0"/>
        <v>0</v>
      </c>
    </row>
    <row r="49" spans="1:5">
      <c r="B49" s="3" t="s">
        <v>246</v>
      </c>
      <c r="C49">
        <v>2</v>
      </c>
      <c r="D49" s="5">
        <v>0</v>
      </c>
      <c r="E49">
        <f t="shared" si="0"/>
        <v>2</v>
      </c>
    </row>
    <row r="50" spans="1:5">
      <c r="B50" s="3" t="s">
        <v>247</v>
      </c>
      <c r="C50">
        <v>2</v>
      </c>
      <c r="D50">
        <v>0</v>
      </c>
      <c r="E50">
        <f t="shared" si="0"/>
        <v>2</v>
      </c>
    </row>
    <row r="51" spans="1:5">
      <c r="B51" s="3" t="s">
        <v>248</v>
      </c>
      <c r="C51">
        <v>2</v>
      </c>
      <c r="D51">
        <v>0</v>
      </c>
      <c r="E51">
        <f t="shared" si="0"/>
        <v>2</v>
      </c>
    </row>
    <row r="52" spans="1:5">
      <c r="B52" s="3" t="s">
        <v>249</v>
      </c>
      <c r="C52">
        <v>2</v>
      </c>
      <c r="D52">
        <v>0</v>
      </c>
      <c r="E52">
        <f t="shared" si="0"/>
        <v>2</v>
      </c>
    </row>
    <row r="53" spans="1:5">
      <c r="B53" s="3" t="s">
        <v>250</v>
      </c>
      <c r="C53">
        <v>2</v>
      </c>
      <c r="D53">
        <v>0.25</v>
      </c>
      <c r="E53">
        <f t="shared" si="0"/>
        <v>1.5</v>
      </c>
    </row>
    <row r="54" spans="1:5">
      <c r="B54" s="3" t="s">
        <v>251</v>
      </c>
      <c r="C54">
        <v>2</v>
      </c>
      <c r="D54">
        <v>0</v>
      </c>
      <c r="E54">
        <f t="shared" si="0"/>
        <v>2</v>
      </c>
    </row>
    <row r="55" spans="1:5" ht="14.25">
      <c r="A55">
        <v>14</v>
      </c>
      <c r="B55" s="7" t="s">
        <v>167</v>
      </c>
      <c r="C55" s="7">
        <v>15</v>
      </c>
      <c r="D55" s="5">
        <v>0</v>
      </c>
      <c r="E55">
        <f>C55*(1-D55)</f>
        <v>15</v>
      </c>
    </row>
    <row r="56" spans="1:5">
      <c r="B56" s="5" t="s">
        <v>252</v>
      </c>
      <c r="C56">
        <v>2</v>
      </c>
      <c r="D56">
        <v>0</v>
      </c>
      <c r="E56">
        <f t="shared" si="0"/>
        <v>2</v>
      </c>
    </row>
    <row r="57" spans="1:5">
      <c r="B57" s="5" t="s">
        <v>253</v>
      </c>
      <c r="C57">
        <v>2</v>
      </c>
      <c r="D57">
        <v>0</v>
      </c>
      <c r="E57">
        <f t="shared" si="0"/>
        <v>2</v>
      </c>
    </row>
    <row r="58" spans="1:5">
      <c r="B58" s="5" t="s">
        <v>254</v>
      </c>
      <c r="C58">
        <v>2</v>
      </c>
      <c r="D58">
        <v>0</v>
      </c>
      <c r="E58">
        <f t="shared" si="0"/>
        <v>2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E12" sqref="E1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200</v>
      </c>
      <c r="B1" s="13" t="s">
        <v>201</v>
      </c>
      <c r="C1" s="14" t="s">
        <v>202</v>
      </c>
      <c r="D1" s="15">
        <f ca="1">43853-SUM(学习任务!E:E)-SUM(历史!E:E)-NOW()</f>
        <v>1.7558712832105812</v>
      </c>
      <c r="E1" s="16" t="s">
        <v>203</v>
      </c>
      <c r="F1" s="17">
        <f>SUM(学习任务!E:E)</f>
        <v>819.41536758524876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3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</row>
    <row r="123" spans="1:2">
      <c r="A123" s="18">
        <v>42891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2" sqref="E2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147</v>
      </c>
      <c r="B1" s="4" t="s">
        <v>148</v>
      </c>
      <c r="C1" s="4" t="s">
        <v>149</v>
      </c>
      <c r="D1" s="3" t="s">
        <v>150</v>
      </c>
      <c r="E1" s="3" t="s">
        <v>151</v>
      </c>
      <c r="F1" s="5" t="s">
        <v>152</v>
      </c>
    </row>
    <row r="2" spans="1:7">
      <c r="B2" s="6" t="s">
        <v>204</v>
      </c>
      <c r="E2">
        <f>-290-30-10-18</f>
        <v>-348</v>
      </c>
    </row>
    <row r="3" spans="1:7" s="2" customFormat="1"/>
    <row r="4" spans="1:7">
      <c r="F4" s="6" t="s">
        <v>205</v>
      </c>
    </row>
    <row r="5" spans="1:7" ht="14.25">
      <c r="A5">
        <v>29</v>
      </c>
      <c r="B5" s="7" t="s">
        <v>206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153</v>
      </c>
      <c r="G6" s="53" t="s">
        <v>241</v>
      </c>
    </row>
    <row r="14" spans="1:7" s="2" customFormat="1"/>
    <row r="16" spans="1:7" ht="14.25">
      <c r="B16" s="8" t="s">
        <v>207</v>
      </c>
      <c r="C16" s="8">
        <v>300</v>
      </c>
      <c r="D16" s="9">
        <v>0</v>
      </c>
      <c r="E16" s="9">
        <v>0</v>
      </c>
      <c r="F16" s="6" t="s">
        <v>208</v>
      </c>
    </row>
    <row r="17" spans="1:6" ht="14.25">
      <c r="B17" s="10" t="s">
        <v>209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210</v>
      </c>
      <c r="C18" s="7">
        <v>20</v>
      </c>
      <c r="D18">
        <v>0</v>
      </c>
      <c r="E18">
        <f t="shared" ref="E18:E23" si="1">C18*(1-D18)</f>
        <v>20</v>
      </c>
      <c r="F18" s="3" t="s">
        <v>153</v>
      </c>
    </row>
    <row r="19" spans="1:6" ht="14.25">
      <c r="A19">
        <v>4</v>
      </c>
      <c r="B19" s="7" t="s">
        <v>211</v>
      </c>
      <c r="C19" s="7">
        <v>25</v>
      </c>
      <c r="D19">
        <v>0</v>
      </c>
      <c r="E19">
        <f t="shared" si="1"/>
        <v>25</v>
      </c>
      <c r="F19" s="3" t="s">
        <v>153</v>
      </c>
    </row>
    <row r="20" spans="1:6" ht="14.25">
      <c r="A20">
        <v>13</v>
      </c>
      <c r="B20" s="7" t="s">
        <v>212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213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214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215</v>
      </c>
    </row>
    <row r="23" spans="1:6" ht="28.5">
      <c r="A23">
        <v>35</v>
      </c>
      <c r="B23" s="7" t="s">
        <v>216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172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173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174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175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176</v>
      </c>
      <c r="C29" s="7">
        <v>40</v>
      </c>
      <c r="D29">
        <v>0</v>
      </c>
      <c r="E29">
        <f>C29*(1-D29)</f>
        <v>40</v>
      </c>
    </row>
    <row r="40" spans="2:6" s="2" customFormat="1"/>
    <row r="42" spans="2:6">
      <c r="B42" s="53" t="s">
        <v>230</v>
      </c>
      <c r="F42" s="54" t="s">
        <v>231</v>
      </c>
    </row>
    <row r="43" spans="2:6">
      <c r="B43" s="53" t="s">
        <v>234</v>
      </c>
    </row>
    <row r="52" spans="2:6">
      <c r="B52" s="1" t="s">
        <v>87</v>
      </c>
      <c r="F52" s="53" t="s">
        <v>232</v>
      </c>
    </row>
    <row r="53" spans="2:6">
      <c r="B53" s="1" t="s">
        <v>217</v>
      </c>
    </row>
    <row r="54" spans="2:6">
      <c r="B54" s="1" t="s">
        <v>218</v>
      </c>
    </row>
    <row r="55" spans="2:6" ht="27">
      <c r="B55" s="1" t="s">
        <v>219</v>
      </c>
    </row>
    <row r="56" spans="2:6" ht="40.5">
      <c r="B56" s="1" t="s">
        <v>220</v>
      </c>
    </row>
    <row r="57" spans="2:6" ht="54">
      <c r="B57" s="1" t="s">
        <v>221</v>
      </c>
    </row>
    <row r="58" spans="2:6">
      <c r="B58" s="1" t="s">
        <v>222</v>
      </c>
    </row>
    <row r="59" spans="2:6" ht="27">
      <c r="B59" s="1" t="s">
        <v>223</v>
      </c>
      <c r="F59" s="53" t="s">
        <v>233</v>
      </c>
    </row>
    <row r="60" spans="2:6" ht="54">
      <c r="B60" s="1" t="s">
        <v>224</v>
      </c>
    </row>
    <row r="61" spans="2:6">
      <c r="B61" s="1" t="s">
        <v>225</v>
      </c>
    </row>
    <row r="62" spans="2:6">
      <c r="B62" s="1" t="s">
        <v>226</v>
      </c>
    </row>
    <row r="63" spans="2:6">
      <c r="B63" s="1" t="s">
        <v>227</v>
      </c>
    </row>
    <row r="64" spans="2:6">
      <c r="B64" s="1" t="s">
        <v>228</v>
      </c>
    </row>
    <row r="65" spans="2:2">
      <c r="B65" s="1" t="s">
        <v>229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1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1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-49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1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2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8">
        <f ca="1">ROUNDDOWN(NOW(),0)</f>
        <v>42889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2" t="s">
        <v>7</v>
      </c>
      <c r="B3" s="63"/>
      <c r="C3" s="64"/>
      <c r="D3" s="31">
        <f ca="1">NOW()-ROUNDDOWN(NOW(),0)</f>
        <v>0.92680034722434357</v>
      </c>
      <c r="E3" s="32">
        <f ca="1">E4-$D$2</f>
        <v>692</v>
      </c>
      <c r="F3" s="27">
        <f>SUM(学习任务!E:E)</f>
        <v>819.41536758524876</v>
      </c>
      <c r="G3" s="32">
        <f t="shared" ref="G3:H3" ca="1" si="0">G4-$D$2</f>
        <v>-127</v>
      </c>
      <c r="H3" s="32">
        <f t="shared" ca="1" si="0"/>
        <v>117</v>
      </c>
    </row>
    <row r="4" spans="1:10">
      <c r="E4" s="33">
        <v>43581</v>
      </c>
      <c r="F4" s="34">
        <f ca="1">$D$2+F3</f>
        <v>43708.41536758525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2017-06-03T14:14:35Z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