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11" windowHeight="9942" tabRatio="606" firstSheet="9" activeTab="13"/>
  </bookViews>
  <sheets>
    <sheet name="2月" sheetId="13" r:id="rId1"/>
    <sheet name="3月" sheetId="15" r:id="rId2"/>
    <sheet name="4月" sheetId="16" r:id="rId3"/>
    <sheet name="6月" sheetId="20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5月 " sheetId="19" r:id="rId10"/>
    <sheet name="12月" sheetId="28" r:id="rId11"/>
    <sheet name="任务分解" sheetId="22" r:id="rId12"/>
    <sheet name="列表" sheetId="14" r:id="rId13"/>
    <sheet name="学习任务" sheetId="11" r:id="rId14"/>
    <sheet name="封存的任务" sheetId="23" r:id="rId15"/>
    <sheet name="MOOC" sheetId="29" r:id="rId16"/>
  </sheets>
  <calcPr calcId="144525"/>
</workbook>
</file>

<file path=xl/sharedStrings.xml><?xml version="1.0" encoding="utf-8"?>
<sst xmlns="http://schemas.openxmlformats.org/spreadsheetml/2006/main" count="242">
  <si>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</si>
  <si>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</si>
  <si>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</si>
  <si>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</si>
  <si>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</si>
  <si>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</si>
  <si>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</si>
  <si>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</si>
  <si>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</si>
  <si>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</si>
  <si>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</si>
  <si>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</si>
  <si>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</si>
  <si>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</si>
  <si>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</si>
  <si>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</si>
  <si>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</si>
  <si>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</si>
  <si>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</si>
  <si>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</si>
  <si>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</si>
  <si>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</si>
  <si>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</si>
  <si>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</si>
  <si>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charset val="134"/>
      </rPr>
      <t>learning</t>
    </r>
    <r>
      <rPr>
        <sz val="11"/>
        <color theme="1"/>
        <rFont val="宋体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</si>
  <si>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</si>
  <si>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</si>
  <si>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</si>
  <si>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</si>
  <si>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</si>
  <si>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</si>
  <si>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</si>
  <si>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</si>
  <si>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</si>
  <si>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</si>
  <si>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</si>
  <si>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</si>
  <si>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</si>
  <si>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</si>
  <si>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</si>
  <si>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</si>
  <si>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</si>
  <si>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</si>
  <si>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</si>
  <si>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</si>
  <si>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</si>
  <si>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</si>
  <si>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</si>
  <si>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</si>
  <si>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</si>
  <si>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</si>
  <si>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</si>
  <si>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</si>
  <si>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</si>
  <si>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charset val="134"/>
      </rPr>
      <t>金融数学5章习题，剩</t>
    </r>
    <r>
      <rPr>
        <sz val="11"/>
        <color theme="1"/>
        <rFont val="宋体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</si>
  <si>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</si>
  <si>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</si>
  <si>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</si>
  <si>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</si>
  <si>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</si>
  <si>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</si>
  <si>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</si>
  <si>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</si>
  <si>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</si>
  <si>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</si>
  <si>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</si>
  <si>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</si>
  <si>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</si>
  <si>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</si>
  <si>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CDA报名截止 
http://exam.cda.cn/?utm_source=edm&amp;utm_keyword=cda_exam&amp;utm_person=dabing</t>
  </si>
  <si>
    <t>CDAII考试</t>
  </si>
  <si>
    <t>CDAII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</si>
  <si>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</si>
  <si>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</si>
  <si>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</si>
  <si>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</si>
  <si>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</si>
  <si>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charset val="134"/>
      </rPr>
      <t>下午3点</t>
    </r>
    <r>
      <rPr>
        <sz val="11"/>
        <color theme="1"/>
        <rFont val="宋体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</si>
  <si>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</si>
  <si>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</si>
  <si>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</si>
  <si>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</si>
  <si>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</si>
  <si>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</si>
  <si>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</si>
  <si>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未完成的总任务工期</t>
  </si>
  <si>
    <t>总工期</t>
  </si>
  <si>
    <t>(开始计时时间)</t>
  </si>
  <si>
    <r>
      <rPr>
        <sz val="11"/>
        <color theme="1"/>
        <rFont val="宋体"/>
        <charset val="134"/>
      </rPr>
      <t>去腾讯云抢域名：guofei</t>
    </r>
    <r>
      <rPr>
        <sz val="11"/>
        <color theme="1"/>
        <rFont val="宋体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</si>
  <si>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</si>
  <si>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</si>
  <si>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</si>
  <si>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</si>
  <si>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</si>
  <si>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</si>
  <si>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</si>
  <si>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</si>
  <si>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</si>
  <si>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</si>
  <si>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</si>
  <si>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</si>
  <si>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</si>
  <si>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</si>
  <si>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</si>
  <si>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</si>
  <si>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</si>
  <si>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</si>
  <si>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</si>
  <si>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</si>
  <si>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</si>
  <si>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</si>
  <si>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</si>
  <si>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</si>
  <si>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</si>
  <si>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</si>
  <si>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</si>
  <si>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</si>
  <si>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</si>
  <si>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</si>
  <si>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</si>
  <si>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</si>
  <si>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</si>
  <si>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</si>
  <si>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</si>
  <si>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</si>
  <si>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</si>
  <si>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</si>
  <si>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</si>
  <si>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</si>
  <si>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</si>
  <si>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</si>
  <si>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</si>
  <si>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</si>
  <si>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</si>
  <si>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</si>
  <si>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</si>
  <si>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</si>
  <si>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</si>
  <si>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</si>
  <si>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</si>
  <si>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</si>
  <si>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</si>
  <si>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</si>
  <si>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</si>
  <si>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</si>
  <si>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</si>
  <si>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</si>
  <si>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</si>
  <si>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操作系统MOOC1</t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</si>
  <si>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</si>
  <si>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</si>
  <si>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</si>
  <si>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</si>
  <si>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</si>
  <si>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</si>
  <si>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</si>
  <si>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</si>
  <si>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</si>
  <si>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</si>
  <si>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指标日</t>
  </si>
  <si>
    <t>指标值</t>
  </si>
  <si>
    <t>序号</t>
  </si>
  <si>
    <t>任务名称</t>
  </si>
  <si>
    <t>工期</t>
  </si>
  <si>
    <t>已完成进度</t>
  </si>
  <si>
    <t>剩余工期</t>
  </si>
  <si>
    <t>Key</t>
  </si>
  <si>
    <t xml:space="preserve">      -操作系统</t>
  </si>
  <si>
    <t>MOOC</t>
  </si>
  <si>
    <t xml:space="preserve">      -计算组成</t>
  </si>
  <si>
    <t xml:space="preserve">      基础算法</t>
  </si>
  <si>
    <r>
      <rPr>
        <sz val="11"/>
        <color theme="1"/>
        <rFont val="宋体"/>
        <charset val="134"/>
      </rPr>
      <t>笔记&amp;</t>
    </r>
    <r>
      <rPr>
        <sz val="11"/>
        <color theme="1"/>
        <rFont val="宋体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</si>
  <si>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</si>
  <si>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</si>
  <si>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</si>
  <si>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</si>
  <si>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</si>
  <si>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</si>
  <si>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</si>
  <si>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</si>
  <si>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</si>
  <si>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</si>
  <si>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</si>
  <si>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</si>
  <si>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</si>
  <si>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</si>
  <si>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</si>
  <si>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</si>
  <si>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</si>
  <si>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</si>
  <si>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</si>
  <si>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</si>
  <si>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</si>
  <si>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</si>
  <si>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</si>
  <si>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</si>
  <si>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</si>
  <si>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</si>
  <si>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</si>
  <si>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</si>
  <si>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</si>
  <si>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</si>
  <si>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</si>
  <si>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</si>
  <si>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</si>
  <si>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</si>
  <si>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</si>
  <si>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</si>
  <si>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</si>
  <si>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</si>
  <si>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</si>
  <si>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</si>
  <si>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</si>
  <si>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</si>
  <si>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</si>
  <si>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</si>
  <si>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</si>
  <si>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</si>
  <si>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</si>
  <si>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ython 学好基础技能，以后在项目中锻炼</t>
    </r>
  </si>
  <si>
    <t>python教材</t>
  </si>
  <si>
    <t>Tkinter</t>
  </si>
  <si>
    <t>MOOC-Python（目的是学架构，学Python的英文交流）</t>
  </si>
  <si>
    <t xml:space="preserve">      注册会计师</t>
  </si>
  <si>
    <t>精算师经济学</t>
  </si>
  <si>
    <t xml:space="preserve">      -C</t>
  </si>
  <si>
    <t xml:space="preserve">      -C++</t>
  </si>
  <si>
    <t xml:space="preserve">      数据结构</t>
  </si>
  <si>
    <t>计算机组成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</si>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</sst>
</file>

<file path=xl/styles.xml><?xml version="1.0" encoding="utf-8"?>
<styleSheet xmlns="http://schemas.openxmlformats.org/spreadsheetml/2006/main">
  <numFmts count="7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m&quot;月&quot;d&quot;日&quot;;@"/>
    <numFmt numFmtId="178" formatCode="h:mm:ss;@"/>
  </numFmts>
  <fonts count="3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color rgb="FF373A3C"/>
      <name val="Arial"/>
      <charset val="134"/>
    </font>
    <font>
      <sz val="9"/>
      <color rgb="FF363636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等线"/>
      <charset val="134"/>
    </font>
    <font>
      <sz val="2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5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9" borderId="12" applyNumberFormat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26" fillId="27" borderId="13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1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5" fillId="3" borderId="1" xfId="0" applyFont="1" applyFill="1" applyBorder="1" applyAlignment="1">
      <alignment vertical="center" wrapText="1"/>
    </xf>
    <xf numFmtId="0" fontId="6" fillId="3" borderId="0" xfId="0" applyFont="1" applyFill="1">
      <alignment vertical="center"/>
    </xf>
    <xf numFmtId="0" fontId="4" fillId="4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2" xfId="0" applyNumberFormat="1" applyBorder="1" applyProtection="1">
      <alignment vertical="center"/>
      <protection locked="0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77" fontId="10" fillId="0" borderId="3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4" fontId="0" fillId="3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7" fillId="5" borderId="2" xfId="0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8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</xf>
    <xf numFmtId="14" fontId="0" fillId="3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3" borderId="2" xfId="0" applyNumberFormat="1" applyFont="1" applyFill="1" applyBorder="1">
      <alignment vertical="center"/>
    </xf>
    <xf numFmtId="0" fontId="0" fillId="3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3" borderId="6" xfId="0" applyNumberFormat="1" applyFill="1" applyBorder="1" applyAlignment="1">
      <alignment vertical="center"/>
    </xf>
    <xf numFmtId="0" fontId="0" fillId="3" borderId="6" xfId="0" applyNumberFormat="1" applyFont="1" applyFill="1" applyBorder="1" applyAlignment="1">
      <alignment vertical="center"/>
    </xf>
    <xf numFmtId="176" fontId="0" fillId="0" borderId="2" xfId="0" applyNumberFormat="1" applyBorder="1">
      <alignment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1" fillId="3" borderId="2" xfId="10" applyNumberFormat="1" applyFill="1" applyBorder="1">
      <alignment vertical="center"/>
    </xf>
    <xf numFmtId="0" fontId="7" fillId="3" borderId="2" xfId="0" applyNumberFormat="1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2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7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Protection="1">
      <alignment vertical="center"/>
      <protection locked="0"/>
    </xf>
    <xf numFmtId="0" fontId="7" fillId="3" borderId="6" xfId="0" applyNumberFormat="1" applyFont="1" applyFill="1" applyBorder="1" applyAlignment="1">
      <alignment vertical="center" wrapText="1"/>
    </xf>
    <xf numFmtId="0" fontId="0" fillId="3" borderId="7" xfId="0" applyNumberFormat="1" applyFont="1" applyFill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 wrapText="1"/>
    </xf>
    <xf numFmtId="177" fontId="11" fillId="0" borderId="4" xfId="0" applyNumberFormat="1" applyFont="1" applyBorder="1" applyAlignment="1">
      <alignment horizontal="center" vertical="center"/>
    </xf>
    <xf numFmtId="177" fontId="11" fillId="0" borderId="5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90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00FFFFCC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列表!$A$97:$A$328</c:f>
              <c:numCache>
                <c:formatCode>yyyy/m/d</c:formatCode>
                <c:ptCount val="232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  <c:pt idx="64">
                  <c:v>42929</c:v>
                </c:pt>
                <c:pt idx="65">
                  <c:v>42930</c:v>
                </c:pt>
                <c:pt idx="66">
                  <c:v>42931</c:v>
                </c:pt>
                <c:pt idx="67">
                  <c:v>42932</c:v>
                </c:pt>
                <c:pt idx="68">
                  <c:v>42933</c:v>
                </c:pt>
                <c:pt idx="69">
                  <c:v>42934</c:v>
                </c:pt>
                <c:pt idx="70">
                  <c:v>42935</c:v>
                </c:pt>
                <c:pt idx="71">
                  <c:v>42936</c:v>
                </c:pt>
                <c:pt idx="72">
                  <c:v>42937</c:v>
                </c:pt>
                <c:pt idx="73">
                  <c:v>42938</c:v>
                </c:pt>
                <c:pt idx="74">
                  <c:v>42939</c:v>
                </c:pt>
                <c:pt idx="75">
                  <c:v>42940</c:v>
                </c:pt>
                <c:pt idx="76">
                  <c:v>42941</c:v>
                </c:pt>
                <c:pt idx="77">
                  <c:v>42942</c:v>
                </c:pt>
                <c:pt idx="78">
                  <c:v>42943</c:v>
                </c:pt>
                <c:pt idx="79">
                  <c:v>42944</c:v>
                </c:pt>
                <c:pt idx="80">
                  <c:v>42945</c:v>
                </c:pt>
                <c:pt idx="81">
                  <c:v>42946</c:v>
                </c:pt>
                <c:pt idx="82">
                  <c:v>42947</c:v>
                </c:pt>
                <c:pt idx="83">
                  <c:v>42948</c:v>
                </c:pt>
                <c:pt idx="84">
                  <c:v>42949</c:v>
                </c:pt>
                <c:pt idx="85">
                  <c:v>42950</c:v>
                </c:pt>
                <c:pt idx="86">
                  <c:v>42951</c:v>
                </c:pt>
                <c:pt idx="87">
                  <c:v>42952</c:v>
                </c:pt>
                <c:pt idx="88">
                  <c:v>42953</c:v>
                </c:pt>
                <c:pt idx="89">
                  <c:v>42954</c:v>
                </c:pt>
                <c:pt idx="90">
                  <c:v>42955</c:v>
                </c:pt>
                <c:pt idx="91">
                  <c:v>42956</c:v>
                </c:pt>
                <c:pt idx="92">
                  <c:v>42957</c:v>
                </c:pt>
                <c:pt idx="93">
                  <c:v>42958</c:v>
                </c:pt>
                <c:pt idx="94">
                  <c:v>42959</c:v>
                </c:pt>
                <c:pt idx="95">
                  <c:v>42960</c:v>
                </c:pt>
                <c:pt idx="96">
                  <c:v>42961</c:v>
                </c:pt>
                <c:pt idx="97">
                  <c:v>42962</c:v>
                </c:pt>
                <c:pt idx="98">
                  <c:v>42963</c:v>
                </c:pt>
                <c:pt idx="99">
                  <c:v>42964</c:v>
                </c:pt>
                <c:pt idx="100">
                  <c:v>42965</c:v>
                </c:pt>
                <c:pt idx="101">
                  <c:v>42966</c:v>
                </c:pt>
                <c:pt idx="102">
                  <c:v>42967</c:v>
                </c:pt>
                <c:pt idx="103">
                  <c:v>42968</c:v>
                </c:pt>
                <c:pt idx="104">
                  <c:v>42969</c:v>
                </c:pt>
                <c:pt idx="105">
                  <c:v>42970</c:v>
                </c:pt>
                <c:pt idx="106">
                  <c:v>42971</c:v>
                </c:pt>
                <c:pt idx="107">
                  <c:v>42972</c:v>
                </c:pt>
                <c:pt idx="108">
                  <c:v>42973</c:v>
                </c:pt>
                <c:pt idx="109">
                  <c:v>42974</c:v>
                </c:pt>
                <c:pt idx="110">
                  <c:v>42975</c:v>
                </c:pt>
                <c:pt idx="111">
                  <c:v>42976</c:v>
                </c:pt>
                <c:pt idx="112">
                  <c:v>42977</c:v>
                </c:pt>
                <c:pt idx="113">
                  <c:v>42978</c:v>
                </c:pt>
                <c:pt idx="114">
                  <c:v>42979</c:v>
                </c:pt>
                <c:pt idx="115">
                  <c:v>42980</c:v>
                </c:pt>
                <c:pt idx="116">
                  <c:v>42981</c:v>
                </c:pt>
                <c:pt idx="117">
                  <c:v>42982</c:v>
                </c:pt>
                <c:pt idx="118">
                  <c:v>42983</c:v>
                </c:pt>
                <c:pt idx="119">
                  <c:v>42984</c:v>
                </c:pt>
                <c:pt idx="120">
                  <c:v>42985</c:v>
                </c:pt>
                <c:pt idx="121">
                  <c:v>42986</c:v>
                </c:pt>
                <c:pt idx="122">
                  <c:v>42987</c:v>
                </c:pt>
                <c:pt idx="123">
                  <c:v>42988</c:v>
                </c:pt>
                <c:pt idx="124">
                  <c:v>42989</c:v>
                </c:pt>
                <c:pt idx="125">
                  <c:v>42990</c:v>
                </c:pt>
                <c:pt idx="126">
                  <c:v>42991</c:v>
                </c:pt>
                <c:pt idx="127">
                  <c:v>42992</c:v>
                </c:pt>
                <c:pt idx="128">
                  <c:v>42993</c:v>
                </c:pt>
                <c:pt idx="129">
                  <c:v>42994</c:v>
                </c:pt>
                <c:pt idx="130">
                  <c:v>42995</c:v>
                </c:pt>
                <c:pt idx="131">
                  <c:v>42996</c:v>
                </c:pt>
                <c:pt idx="132">
                  <c:v>42997</c:v>
                </c:pt>
                <c:pt idx="133">
                  <c:v>42998</c:v>
                </c:pt>
                <c:pt idx="134">
                  <c:v>42999</c:v>
                </c:pt>
                <c:pt idx="135">
                  <c:v>43000</c:v>
                </c:pt>
                <c:pt idx="136">
                  <c:v>43001</c:v>
                </c:pt>
                <c:pt idx="137">
                  <c:v>43002</c:v>
                </c:pt>
                <c:pt idx="138">
                  <c:v>43003</c:v>
                </c:pt>
                <c:pt idx="139">
                  <c:v>43004</c:v>
                </c:pt>
                <c:pt idx="140">
                  <c:v>43005</c:v>
                </c:pt>
                <c:pt idx="141">
                  <c:v>43006</c:v>
                </c:pt>
                <c:pt idx="142">
                  <c:v>43007</c:v>
                </c:pt>
                <c:pt idx="143">
                  <c:v>43008</c:v>
                </c:pt>
                <c:pt idx="144">
                  <c:v>43009</c:v>
                </c:pt>
                <c:pt idx="145">
                  <c:v>43010</c:v>
                </c:pt>
                <c:pt idx="146">
                  <c:v>43011</c:v>
                </c:pt>
                <c:pt idx="147">
                  <c:v>43012</c:v>
                </c:pt>
                <c:pt idx="148">
                  <c:v>43013</c:v>
                </c:pt>
                <c:pt idx="149">
                  <c:v>43014</c:v>
                </c:pt>
                <c:pt idx="150">
                  <c:v>43015</c:v>
                </c:pt>
                <c:pt idx="151">
                  <c:v>43016</c:v>
                </c:pt>
                <c:pt idx="152">
                  <c:v>43017</c:v>
                </c:pt>
                <c:pt idx="153">
                  <c:v>43018</c:v>
                </c:pt>
                <c:pt idx="154">
                  <c:v>43019</c:v>
                </c:pt>
                <c:pt idx="155">
                  <c:v>43020</c:v>
                </c:pt>
                <c:pt idx="156">
                  <c:v>43021</c:v>
                </c:pt>
                <c:pt idx="157">
                  <c:v>43022</c:v>
                </c:pt>
                <c:pt idx="158">
                  <c:v>43023</c:v>
                </c:pt>
                <c:pt idx="159">
                  <c:v>43024</c:v>
                </c:pt>
                <c:pt idx="160">
                  <c:v>43025</c:v>
                </c:pt>
                <c:pt idx="161">
                  <c:v>43026</c:v>
                </c:pt>
                <c:pt idx="162">
                  <c:v>43027</c:v>
                </c:pt>
                <c:pt idx="163">
                  <c:v>43028</c:v>
                </c:pt>
                <c:pt idx="164">
                  <c:v>43029</c:v>
                </c:pt>
                <c:pt idx="165">
                  <c:v>43030</c:v>
                </c:pt>
                <c:pt idx="166">
                  <c:v>43031</c:v>
                </c:pt>
                <c:pt idx="167">
                  <c:v>43032</c:v>
                </c:pt>
                <c:pt idx="168">
                  <c:v>43033</c:v>
                </c:pt>
                <c:pt idx="169">
                  <c:v>43034</c:v>
                </c:pt>
                <c:pt idx="170">
                  <c:v>43035</c:v>
                </c:pt>
                <c:pt idx="171">
                  <c:v>43036</c:v>
                </c:pt>
                <c:pt idx="172">
                  <c:v>43037</c:v>
                </c:pt>
                <c:pt idx="173">
                  <c:v>43038</c:v>
                </c:pt>
                <c:pt idx="174">
                  <c:v>43039</c:v>
                </c:pt>
                <c:pt idx="175">
                  <c:v>43040</c:v>
                </c:pt>
                <c:pt idx="176">
                  <c:v>43041</c:v>
                </c:pt>
                <c:pt idx="177">
                  <c:v>43042</c:v>
                </c:pt>
                <c:pt idx="178">
                  <c:v>43043</c:v>
                </c:pt>
                <c:pt idx="179">
                  <c:v>43044</c:v>
                </c:pt>
                <c:pt idx="180">
                  <c:v>43045</c:v>
                </c:pt>
                <c:pt idx="181">
                  <c:v>43046</c:v>
                </c:pt>
                <c:pt idx="182">
                  <c:v>43047</c:v>
                </c:pt>
                <c:pt idx="183">
                  <c:v>43048</c:v>
                </c:pt>
                <c:pt idx="184">
                  <c:v>43049</c:v>
                </c:pt>
                <c:pt idx="185">
                  <c:v>43050</c:v>
                </c:pt>
                <c:pt idx="186">
                  <c:v>43051</c:v>
                </c:pt>
                <c:pt idx="187">
                  <c:v>43052</c:v>
                </c:pt>
                <c:pt idx="188">
                  <c:v>43053</c:v>
                </c:pt>
                <c:pt idx="189">
                  <c:v>43054</c:v>
                </c:pt>
                <c:pt idx="190">
                  <c:v>43055</c:v>
                </c:pt>
                <c:pt idx="191">
                  <c:v>43056</c:v>
                </c:pt>
                <c:pt idx="192">
                  <c:v>43057</c:v>
                </c:pt>
                <c:pt idx="193">
                  <c:v>43058</c:v>
                </c:pt>
                <c:pt idx="194">
                  <c:v>43059</c:v>
                </c:pt>
                <c:pt idx="195">
                  <c:v>43060</c:v>
                </c:pt>
                <c:pt idx="196">
                  <c:v>43061</c:v>
                </c:pt>
                <c:pt idx="197">
                  <c:v>43062</c:v>
                </c:pt>
                <c:pt idx="198">
                  <c:v>43063</c:v>
                </c:pt>
                <c:pt idx="199">
                  <c:v>43064</c:v>
                </c:pt>
                <c:pt idx="200">
                  <c:v>43065</c:v>
                </c:pt>
                <c:pt idx="201">
                  <c:v>43066</c:v>
                </c:pt>
                <c:pt idx="202">
                  <c:v>43067</c:v>
                </c:pt>
                <c:pt idx="203">
                  <c:v>43068</c:v>
                </c:pt>
                <c:pt idx="204">
                  <c:v>43069</c:v>
                </c:pt>
                <c:pt idx="205">
                  <c:v>43070</c:v>
                </c:pt>
                <c:pt idx="206">
                  <c:v>43071</c:v>
                </c:pt>
                <c:pt idx="207">
                  <c:v>43072</c:v>
                </c:pt>
                <c:pt idx="208">
                  <c:v>43073</c:v>
                </c:pt>
                <c:pt idx="209">
                  <c:v>43074</c:v>
                </c:pt>
                <c:pt idx="210">
                  <c:v>43075</c:v>
                </c:pt>
                <c:pt idx="211">
                  <c:v>43076</c:v>
                </c:pt>
                <c:pt idx="212">
                  <c:v>43077</c:v>
                </c:pt>
                <c:pt idx="213">
                  <c:v>43078</c:v>
                </c:pt>
                <c:pt idx="214">
                  <c:v>43079</c:v>
                </c:pt>
                <c:pt idx="215">
                  <c:v>43080</c:v>
                </c:pt>
                <c:pt idx="216">
                  <c:v>43081</c:v>
                </c:pt>
                <c:pt idx="217">
                  <c:v>43082</c:v>
                </c:pt>
                <c:pt idx="218">
                  <c:v>43083</c:v>
                </c:pt>
                <c:pt idx="219">
                  <c:v>43084</c:v>
                </c:pt>
                <c:pt idx="220">
                  <c:v>43085</c:v>
                </c:pt>
                <c:pt idx="221">
                  <c:v>43086</c:v>
                </c:pt>
                <c:pt idx="222">
                  <c:v>43087</c:v>
                </c:pt>
                <c:pt idx="223">
                  <c:v>43088</c:v>
                </c:pt>
                <c:pt idx="224">
                  <c:v>43089</c:v>
                </c:pt>
                <c:pt idx="225">
                  <c:v>43090</c:v>
                </c:pt>
                <c:pt idx="226">
                  <c:v>43091</c:v>
                </c:pt>
                <c:pt idx="227">
                  <c:v>43092</c:v>
                </c:pt>
                <c:pt idx="228">
                  <c:v>43093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</c:numCache>
            </c:numRef>
          </c:xVal>
          <c:yVal>
            <c:numRef>
              <c:f>列表!$B$97:$B$328</c:f>
              <c:numCache>
                <c:formatCode>0.00_ </c:formatCode>
                <c:ptCount val="232"/>
                <c:pt idx="0">
                  <c:v>24.1450592019828</c:v>
                </c:pt>
                <c:pt idx="1">
                  <c:v>27.8261712216067</c:v>
                </c:pt>
                <c:pt idx="4">
                  <c:v>29.1802186459731</c:v>
                </c:pt>
                <c:pt idx="5">
                  <c:v>28.1802186459731</c:v>
                </c:pt>
                <c:pt idx="6">
                  <c:v>27.1802186459731</c:v>
                </c:pt>
                <c:pt idx="7">
                  <c:v>26.1802186459731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学习任务!$E$2:$E$53</c:f>
              <c:numCache>
                <c:formatCode>General</c:formatCode>
                <c:ptCount val="52"/>
                <c:pt idx="0">
                  <c:v>14.0024529844644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84</c:v>
                </c:pt>
                <c:pt idx="13">
                  <c:v>15</c:v>
                </c:pt>
                <c:pt idx="14">
                  <c:v>10</c:v>
                </c:pt>
                <c:pt idx="15">
                  <c:v>10</c:v>
                </c:pt>
                <c:pt idx="16">
                  <c:v>15</c:v>
                </c:pt>
                <c:pt idx="17">
                  <c:v>15</c:v>
                </c:pt>
                <c:pt idx="18">
                  <c:v>4.90196078431373</c:v>
                </c:pt>
                <c:pt idx="19">
                  <c:v>15</c:v>
                </c:pt>
                <c:pt idx="20">
                  <c:v>215</c:v>
                </c:pt>
                <c:pt idx="21">
                  <c:v>16.7471410419314</c:v>
                </c:pt>
                <c:pt idx="22">
                  <c:v>20.426599749059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9.74162679425837</c:v>
                </c:pt>
                <c:pt idx="29">
                  <c:v>18</c:v>
                </c:pt>
                <c:pt idx="30">
                  <c:v>10</c:v>
                </c:pt>
                <c:pt idx="31">
                  <c:v>30</c:v>
                </c:pt>
                <c:pt idx="32">
                  <c:v>30</c:v>
                </c:pt>
                <c:pt idx="33">
                  <c:v>26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10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>
      <xdr:nvGraphicFramePr>
        <xdr:cNvPr id="2" name="图表 1"/>
        <xdr:cNvGraphicFramePr/>
      </xdr:nvGraphicFramePr>
      <xdr:xfrm>
        <a:off x="2350770" y="961390"/>
        <a:ext cx="11285220" cy="4892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323849</xdr:colOff>
      <xdr:row>3</xdr:row>
      <xdr:rowOff>66674</xdr:rowOff>
    </xdr:from>
    <xdr:to>
      <xdr:col>15</xdr:col>
      <xdr:colOff>523874</xdr:colOff>
      <xdr:row>19</xdr:row>
      <xdr:rowOff>38099</xdr:rowOff>
    </xdr:to>
    <xdr:graphicFrame>
      <xdr:nvGraphicFramePr>
        <xdr:cNvPr id="3" name="图表 2"/>
        <xdr:cNvGraphicFramePr/>
      </xdr:nvGraphicFramePr>
      <xdr:xfrm>
        <a:off x="7347585" y="604520"/>
        <a:ext cx="6176010" cy="284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coursera.org/learn/aoo" TargetMode="External"/><Relationship Id="rId8" Type="http://schemas.openxmlformats.org/officeDocument/2006/relationships/hyperlink" Target="https://www.coursera.org/learn/zhenge-beida-zaixian-chuangye" TargetMode="External"/><Relationship Id="rId7" Type="http://schemas.openxmlformats.org/officeDocument/2006/relationships/hyperlink" Target="https://www.coursera.org/learn/cpp-chengxu-sheji" TargetMode="External"/><Relationship Id="rId6" Type="http://schemas.openxmlformats.org/officeDocument/2006/relationships/hyperlink" Target="https://www.coursera.org/learn/algorithms" TargetMode="External"/><Relationship Id="rId5" Type="http://schemas.openxmlformats.org/officeDocument/2006/relationships/hyperlink" Target="https://www.coursera.org/learn/os-pku" TargetMode="External"/><Relationship Id="rId4" Type="http://schemas.openxmlformats.org/officeDocument/2006/relationships/hyperlink" Target="https://www.coursera.org/learn/jisuanji-biancheng" TargetMode="External"/><Relationship Id="rId3" Type="http://schemas.openxmlformats.org/officeDocument/2006/relationships/hyperlink" Target="https://www.coursera.org/learn/c-chengxu-sheji" TargetMode="External"/><Relationship Id="rId2" Type="http://schemas.openxmlformats.org/officeDocument/2006/relationships/hyperlink" Target="https://www.coursera.org/learn/gaoji-shuju-jiegou" TargetMode="External"/><Relationship Id="rId14" Type="http://schemas.openxmlformats.org/officeDocument/2006/relationships/hyperlink" Target="https://www.coursera.org/learn/biancheng-suanfa-biye-xiangmu" TargetMode="External"/><Relationship Id="rId13" Type="http://schemas.openxmlformats.org/officeDocument/2006/relationships/hyperlink" Target="https://www.coursera.org/learn/shuju-jiegou-suanfa" TargetMode="External"/><Relationship Id="rId12" Type="http://schemas.openxmlformats.org/officeDocument/2006/relationships/hyperlink" Target="https://www.coursera.org/learn/suanfa-jichu" TargetMode="External"/><Relationship Id="rId11" Type="http://schemas.openxmlformats.org/officeDocument/2006/relationships/hyperlink" Target="https://www.coursera.org/learn/ruanjian-gongcheng" TargetMode="External"/><Relationship Id="rId10" Type="http://schemas.openxmlformats.org/officeDocument/2006/relationships/hyperlink" Target="https://www.coursera.org/learn/bei-lun" TargetMode="External"/><Relationship Id="rId1" Type="http://schemas.openxmlformats.org/officeDocument/2006/relationships/hyperlink" Target="https://www.coursera.org/learn/jisuanji-zuche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14.1"/>
  <cols>
    <col min="1" max="1" width="8.87387387387387" style="21" customWidth="1"/>
    <col min="2" max="2" width="3.25225225225225" style="22" customWidth="1"/>
    <col min="3" max="3" width="7.37837837837838" style="22" customWidth="1"/>
    <col min="4" max="4" width="16.7477477477477" style="23" customWidth="1"/>
    <col min="5" max="5" width="18.5045045045045" style="24" customWidth="1"/>
    <col min="6" max="6" width="32.3783783783784" style="25" customWidth="1"/>
    <col min="7" max="7" width="24.6216216216216" style="25" customWidth="1"/>
    <col min="8" max="8" width="12" style="22" customWidth="1"/>
    <col min="9" max="16384" width="9" style="22"/>
  </cols>
  <sheetData>
    <row r="1" ht="30.4" spans="1:3">
      <c r="A1" s="26"/>
      <c r="B1" s="27"/>
      <c r="C1" s="28"/>
    </row>
    <row r="2" spans="1:10">
      <c r="A2" s="29" t="s">
        <v>0</v>
      </c>
      <c r="B2" s="30"/>
      <c r="C2" s="31"/>
      <c r="D2" s="32">
        <f ca="1">ROUNDDOWN(NOW(),0)</f>
        <v>42873</v>
      </c>
      <c r="E2" s="33" t="s">
        <v>1</v>
      </c>
      <c r="F2" s="35" t="s">
        <v>2</v>
      </c>
      <c r="G2" s="35" t="s">
        <v>3</v>
      </c>
      <c r="H2" s="35" t="s">
        <v>4</v>
      </c>
      <c r="I2" s="55" t="s">
        <v>5</v>
      </c>
      <c r="J2" s="55" t="s">
        <v>6</v>
      </c>
    </row>
    <row r="3" spans="1:8">
      <c r="A3" s="29" t="s">
        <v>7</v>
      </c>
      <c r="B3" s="30"/>
      <c r="C3" s="31"/>
      <c r="D3" s="36">
        <f ca="1">NOW()-ROUNDDOWN(NOW(),0)</f>
        <v>0.968483796299552</v>
      </c>
      <c r="E3" s="37">
        <f ca="1">E4-$D$2</f>
        <v>708</v>
      </c>
      <c r="F3" s="25">
        <f>SUM(学习任务!E:E)</f>
        <v>1220.81978135403</v>
      </c>
      <c r="G3" s="37">
        <f ca="1" t="shared" ref="G3:H3" si="0">G4-$D$2</f>
        <v>-33</v>
      </c>
      <c r="H3" s="37">
        <f ca="1" t="shared" si="0"/>
        <v>133</v>
      </c>
    </row>
    <row r="4" spans="5:8">
      <c r="E4" s="38">
        <v>43581</v>
      </c>
      <c r="F4" s="39">
        <f ca="1">$D$2+F3</f>
        <v>44093.819781354</v>
      </c>
      <c r="G4" s="38">
        <v>42840</v>
      </c>
      <c r="H4" s="38">
        <v>43006</v>
      </c>
    </row>
    <row r="5" spans="1:7">
      <c r="A5" s="21" t="s">
        <v>0</v>
      </c>
      <c r="B5" s="22" t="s">
        <v>8</v>
      </c>
      <c r="C5" s="22" t="s">
        <v>9</v>
      </c>
      <c r="D5" s="40" t="s">
        <v>10</v>
      </c>
      <c r="E5" s="41" t="s">
        <v>11</v>
      </c>
      <c r="F5" s="42" t="s">
        <v>12</v>
      </c>
      <c r="G5" s="42" t="s">
        <v>13</v>
      </c>
    </row>
    <row r="10" spans="1:7">
      <c r="A10" s="21">
        <v>42759</v>
      </c>
      <c r="B10" s="22">
        <f t="shared" ref="B10:B39" si="1">WEEKNUM(A10)</f>
        <v>4</v>
      </c>
      <c r="C10" s="22" t="str">
        <f t="shared" ref="C10:C39" si="2">TEXT(WEEKDAY(A10),"aaaa")</f>
        <v>星期二</v>
      </c>
      <c r="G10" s="43"/>
    </row>
    <row r="11" spans="1:7">
      <c r="A11" s="21">
        <v>42760</v>
      </c>
      <c r="B11" s="22">
        <f t="shared" si="1"/>
        <v>4</v>
      </c>
      <c r="C11" s="22" t="str">
        <f t="shared" si="2"/>
        <v>星期三</v>
      </c>
      <c r="G11" s="43"/>
    </row>
    <row r="12" spans="1:6">
      <c r="A12" s="21">
        <v>42761</v>
      </c>
      <c r="B12" s="22">
        <f t="shared" si="1"/>
        <v>4</v>
      </c>
      <c r="C12" s="22" t="str">
        <f t="shared" si="2"/>
        <v>星期四</v>
      </c>
      <c r="F12" s="42"/>
    </row>
    <row r="13" spans="1:6">
      <c r="A13" s="21">
        <v>42762</v>
      </c>
      <c r="B13" s="22">
        <f t="shared" si="1"/>
        <v>4</v>
      </c>
      <c r="C13" s="22" t="str">
        <f t="shared" si="2"/>
        <v>星期五</v>
      </c>
      <c r="F13" s="42"/>
    </row>
    <row r="14" spans="1:7">
      <c r="A14" s="21">
        <v>42763</v>
      </c>
      <c r="B14" s="22">
        <f t="shared" si="1"/>
        <v>4</v>
      </c>
      <c r="C14" s="22" t="str">
        <f t="shared" si="2"/>
        <v>星期六</v>
      </c>
      <c r="D14" s="40"/>
      <c r="E14" s="41"/>
      <c r="G14" s="42"/>
    </row>
    <row r="15" spans="1:7">
      <c r="A15" s="21">
        <v>42764</v>
      </c>
      <c r="B15" s="22">
        <f t="shared" si="1"/>
        <v>5</v>
      </c>
      <c r="C15" s="22" t="str">
        <f t="shared" si="2"/>
        <v>星期日</v>
      </c>
      <c r="E15" s="41"/>
      <c r="G15" s="42"/>
    </row>
    <row r="16" spans="1:7">
      <c r="A16" s="21">
        <v>42765</v>
      </c>
      <c r="B16" s="22">
        <f t="shared" si="1"/>
        <v>5</v>
      </c>
      <c r="C16" s="22" t="str">
        <f t="shared" si="2"/>
        <v>星期一</v>
      </c>
      <c r="E16" s="41"/>
      <c r="F16" s="44"/>
      <c r="G16" s="45"/>
    </row>
    <row r="17" spans="1:7">
      <c r="A17" s="21">
        <v>42766</v>
      </c>
      <c r="B17" s="22">
        <f t="shared" si="1"/>
        <v>5</v>
      </c>
      <c r="C17" s="22" t="str">
        <f t="shared" si="2"/>
        <v>星期二</v>
      </c>
      <c r="D17" s="40"/>
      <c r="E17" s="41"/>
      <c r="F17" s="44"/>
      <c r="G17" s="46"/>
    </row>
    <row r="18" spans="1:7">
      <c r="A18" s="21">
        <v>42767</v>
      </c>
      <c r="B18" s="22">
        <f t="shared" si="1"/>
        <v>5</v>
      </c>
      <c r="C18" s="22" t="str">
        <f t="shared" si="2"/>
        <v>星期三</v>
      </c>
      <c r="E18" s="41"/>
      <c r="G18" s="43"/>
    </row>
    <row r="19" spans="1:4">
      <c r="A19" s="21">
        <v>42768</v>
      </c>
      <c r="B19" s="22">
        <f t="shared" si="1"/>
        <v>5</v>
      </c>
      <c r="C19" s="22" t="str">
        <f t="shared" si="2"/>
        <v>星期四</v>
      </c>
      <c r="D19" s="47"/>
    </row>
    <row r="20" spans="1:6">
      <c r="A20" s="21">
        <v>42769</v>
      </c>
      <c r="B20" s="22">
        <f t="shared" si="1"/>
        <v>5</v>
      </c>
      <c r="C20" s="22" t="str">
        <f t="shared" si="2"/>
        <v>星期五</v>
      </c>
      <c r="D20" s="48" t="s">
        <v>14</v>
      </c>
      <c r="F20" s="42"/>
    </row>
    <row r="21" ht="14.15" spans="1:6">
      <c r="A21" s="21">
        <v>42770</v>
      </c>
      <c r="B21" s="22">
        <f t="shared" si="1"/>
        <v>5</v>
      </c>
      <c r="C21" s="22" t="str">
        <f t="shared" si="2"/>
        <v>星期六</v>
      </c>
      <c r="D21" s="47"/>
      <c r="F21" s="43" t="s">
        <v>15</v>
      </c>
    </row>
    <row r="22" spans="1:6">
      <c r="A22" s="21">
        <v>42771</v>
      </c>
      <c r="B22" s="22">
        <f t="shared" si="1"/>
        <v>6</v>
      </c>
      <c r="C22" s="22" t="str">
        <f t="shared" si="2"/>
        <v>星期日</v>
      </c>
      <c r="D22" s="47"/>
      <c r="F22" s="42" t="s">
        <v>16</v>
      </c>
    </row>
    <row r="23" spans="1:6">
      <c r="A23" s="21">
        <v>42772</v>
      </c>
      <c r="B23" s="22">
        <f t="shared" si="1"/>
        <v>6</v>
      </c>
      <c r="C23" s="49" t="str">
        <f t="shared" si="2"/>
        <v>星期一</v>
      </c>
      <c r="D23" s="50" t="s">
        <v>17</v>
      </c>
      <c r="F23" s="42" t="s">
        <v>18</v>
      </c>
    </row>
    <row r="24" spans="1:6">
      <c r="A24" s="21">
        <v>42773</v>
      </c>
      <c r="B24" s="22">
        <f t="shared" si="1"/>
        <v>6</v>
      </c>
      <c r="C24" s="22" t="str">
        <f t="shared" si="2"/>
        <v>星期二</v>
      </c>
      <c r="D24" s="51"/>
      <c r="F24" s="42" t="s">
        <v>19</v>
      </c>
    </row>
    <row r="25" spans="1:6">
      <c r="A25" s="21">
        <v>42774</v>
      </c>
      <c r="B25" s="22">
        <f t="shared" si="1"/>
        <v>6</v>
      </c>
      <c r="C25" s="22" t="str">
        <f t="shared" si="2"/>
        <v>星期三</v>
      </c>
      <c r="E25" s="41" t="s">
        <v>20</v>
      </c>
      <c r="F25" s="42" t="s">
        <v>21</v>
      </c>
    </row>
    <row r="26" spans="1:6">
      <c r="A26" s="21">
        <v>42775</v>
      </c>
      <c r="B26" s="22">
        <f t="shared" si="1"/>
        <v>6</v>
      </c>
      <c r="C26" s="22" t="str">
        <f t="shared" si="2"/>
        <v>星期四</v>
      </c>
      <c r="E26" s="41" t="s">
        <v>22</v>
      </c>
      <c r="F26" s="42" t="s">
        <v>23</v>
      </c>
    </row>
    <row r="27" spans="1:3">
      <c r="A27" s="21">
        <v>42776</v>
      </c>
      <c r="B27" s="22">
        <f t="shared" si="1"/>
        <v>6</v>
      </c>
      <c r="C27" s="22" t="str">
        <f t="shared" si="2"/>
        <v>星期五</v>
      </c>
    </row>
    <row r="28" spans="1:6">
      <c r="A28" s="21">
        <v>42777</v>
      </c>
      <c r="B28" s="22">
        <f t="shared" si="1"/>
        <v>6</v>
      </c>
      <c r="C28" s="22" t="str">
        <f t="shared" si="2"/>
        <v>星期六</v>
      </c>
      <c r="F28" s="43"/>
    </row>
    <row r="29" spans="1:3">
      <c r="A29" s="21">
        <v>42778</v>
      </c>
      <c r="B29" s="22">
        <f t="shared" si="1"/>
        <v>7</v>
      </c>
      <c r="C29" s="22" t="str">
        <f t="shared" si="2"/>
        <v>星期日</v>
      </c>
    </row>
    <row r="30" spans="1:3">
      <c r="A30" s="21">
        <v>42779</v>
      </c>
      <c r="B30" s="22">
        <f t="shared" si="1"/>
        <v>7</v>
      </c>
      <c r="C30" s="22" t="str">
        <f t="shared" si="2"/>
        <v>星期一</v>
      </c>
    </row>
    <row r="31" spans="1:4">
      <c r="A31" s="21">
        <v>42780</v>
      </c>
      <c r="B31" s="22">
        <f t="shared" si="1"/>
        <v>7</v>
      </c>
      <c r="C31" s="22" t="str">
        <f t="shared" si="2"/>
        <v>星期二</v>
      </c>
      <c r="D31" s="52"/>
    </row>
    <row r="32" spans="1:3">
      <c r="A32" s="21">
        <v>42781</v>
      </c>
      <c r="B32" s="22">
        <f t="shared" si="1"/>
        <v>7</v>
      </c>
      <c r="C32" s="22" t="str">
        <f t="shared" si="2"/>
        <v>星期三</v>
      </c>
    </row>
    <row r="33" ht="14.15" spans="1:6">
      <c r="A33" s="21">
        <v>42782</v>
      </c>
      <c r="B33" s="22">
        <f t="shared" si="1"/>
        <v>7</v>
      </c>
      <c r="C33" s="22" t="str">
        <f t="shared" si="2"/>
        <v>星期四</v>
      </c>
      <c r="D33" s="40"/>
      <c r="F33" s="42" t="s">
        <v>24</v>
      </c>
    </row>
    <row r="34" spans="1:3">
      <c r="A34" s="21">
        <v>42783</v>
      </c>
      <c r="B34" s="22">
        <f t="shared" si="1"/>
        <v>7</v>
      </c>
      <c r="C34" s="22" t="str">
        <f t="shared" si="2"/>
        <v>星期五</v>
      </c>
    </row>
    <row r="35" spans="1:3">
      <c r="A35" s="21">
        <v>42784</v>
      </c>
      <c r="B35" s="22">
        <f t="shared" si="1"/>
        <v>7</v>
      </c>
      <c r="C35" s="22" t="str">
        <f t="shared" si="2"/>
        <v>星期六</v>
      </c>
    </row>
    <row r="36" ht="56.55" spans="1:6">
      <c r="A36" s="21">
        <v>42785</v>
      </c>
      <c r="B36" s="22">
        <f t="shared" si="1"/>
        <v>8</v>
      </c>
      <c r="C36" s="22" t="str">
        <f t="shared" si="2"/>
        <v>星期日</v>
      </c>
      <c r="D36" s="40"/>
      <c r="E36" s="41"/>
      <c r="F36" s="43" t="s">
        <v>25</v>
      </c>
    </row>
    <row r="37" spans="1:4">
      <c r="A37" s="21">
        <v>42786</v>
      </c>
      <c r="B37" s="22">
        <f t="shared" si="1"/>
        <v>8</v>
      </c>
      <c r="C37" s="22" t="str">
        <f t="shared" si="2"/>
        <v>星期一</v>
      </c>
      <c r="D37" s="40"/>
    </row>
    <row r="38" ht="42.45" spans="1:6">
      <c r="A38" s="21">
        <v>42787</v>
      </c>
      <c r="B38" s="22">
        <f t="shared" si="1"/>
        <v>8</v>
      </c>
      <c r="C38" s="22" t="str">
        <f t="shared" si="2"/>
        <v>星期二</v>
      </c>
      <c r="F38" s="43" t="s">
        <v>26</v>
      </c>
    </row>
    <row r="39" spans="1:3">
      <c r="A39" s="21">
        <v>42788</v>
      </c>
      <c r="B39" s="22">
        <f t="shared" si="1"/>
        <v>8</v>
      </c>
      <c r="C39" s="22" t="str">
        <f t="shared" si="2"/>
        <v>星期三</v>
      </c>
    </row>
    <row r="40" spans="1:6">
      <c r="A40" s="21">
        <v>42789</v>
      </c>
      <c r="D40" s="40"/>
      <c r="F40" s="42" t="s">
        <v>27</v>
      </c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18" activePane="bottomRight" state="frozen"/>
      <selection/>
      <selection pane="topRight"/>
      <selection pane="bottomLeft"/>
      <selection pane="bottomRight" activeCell="D34" sqref="D34"/>
    </sheetView>
  </sheetViews>
  <sheetFormatPr defaultColWidth="9" defaultRowHeight="14.1"/>
  <cols>
    <col min="1" max="1" width="8.87387387387387" style="21" customWidth="1"/>
    <col min="2" max="2" width="3.25225225225225" style="22" customWidth="1"/>
    <col min="3" max="3" width="7.37837837837838" style="22" customWidth="1"/>
    <col min="4" max="4" width="16.7477477477477" style="23" customWidth="1"/>
    <col min="5" max="5" width="18.5045045045045" style="24" customWidth="1"/>
    <col min="6" max="7" width="24.6216216216216" style="25" customWidth="1"/>
    <col min="8" max="8" width="12" style="22" customWidth="1"/>
    <col min="9" max="16384" width="9" style="22"/>
  </cols>
  <sheetData>
    <row r="1" ht="30.4" spans="1:3">
      <c r="A1" s="26"/>
      <c r="B1" s="27"/>
      <c r="C1" s="28"/>
    </row>
    <row r="2" spans="1:10">
      <c r="A2" s="29" t="s">
        <v>0</v>
      </c>
      <c r="B2" s="30"/>
      <c r="C2" s="31"/>
      <c r="D2" s="32">
        <f ca="1">ROUNDDOWN(NOW(),0)</f>
        <v>42873</v>
      </c>
      <c r="E2" s="33" t="s">
        <v>1</v>
      </c>
      <c r="F2" s="35" t="s">
        <v>2</v>
      </c>
      <c r="G2" s="35" t="s">
        <v>3</v>
      </c>
      <c r="H2" s="35" t="s">
        <v>4</v>
      </c>
      <c r="I2" s="55" t="s">
        <v>5</v>
      </c>
      <c r="J2" s="55" t="s">
        <v>6</v>
      </c>
    </row>
    <row r="3" spans="1:8">
      <c r="A3" s="29" t="s">
        <v>7</v>
      </c>
      <c r="B3" s="30"/>
      <c r="C3" s="31"/>
      <c r="D3" s="36">
        <f ca="1">NOW()-ROUNDDOWN(NOW(),0)</f>
        <v>0.968483796299552</v>
      </c>
      <c r="E3" s="37">
        <f ca="1">E4-$D$2</f>
        <v>708</v>
      </c>
      <c r="F3" s="25">
        <f>SUM(学习任务!E:E)</f>
        <v>1220.81978135403</v>
      </c>
      <c r="G3" s="37">
        <f ca="1" t="shared" ref="G3:H3" si="0">G4-$D$2</f>
        <v>-33</v>
      </c>
      <c r="H3" s="37">
        <f ca="1" t="shared" si="0"/>
        <v>133</v>
      </c>
    </row>
    <row r="4" spans="5:8">
      <c r="E4" s="38">
        <v>43581</v>
      </c>
      <c r="F4" s="39">
        <f ca="1">$D$2+F3</f>
        <v>44093.819781354</v>
      </c>
      <c r="G4" s="38">
        <v>42840</v>
      </c>
      <c r="H4" s="38">
        <v>43006</v>
      </c>
    </row>
    <row r="5" spans="1:7">
      <c r="A5" s="21" t="s">
        <v>0</v>
      </c>
      <c r="B5" s="22" t="s">
        <v>8</v>
      </c>
      <c r="C5" s="22" t="s">
        <v>9</v>
      </c>
      <c r="D5" s="40" t="s">
        <v>10</v>
      </c>
      <c r="E5" s="41" t="s">
        <v>11</v>
      </c>
      <c r="F5" s="42" t="s">
        <v>12</v>
      </c>
      <c r="G5" s="42" t="s">
        <v>13</v>
      </c>
    </row>
    <row r="10" spans="1:7">
      <c r="A10" s="21">
        <v>42849</v>
      </c>
      <c r="B10" s="22">
        <f t="shared" ref="B10:B39" si="1">WEEKNUM(A10)</f>
        <v>17</v>
      </c>
      <c r="C10" s="22" t="str">
        <f t="shared" ref="C10:C39" si="2">TEXT(WEEKDAY(A10),"aaaa")</f>
        <v>星期一</v>
      </c>
      <c r="G10" s="43"/>
    </row>
    <row r="11" spans="1:7">
      <c r="A11" s="21">
        <f>A10+1</f>
        <v>42850</v>
      </c>
      <c r="B11" s="22">
        <f t="shared" si="1"/>
        <v>17</v>
      </c>
      <c r="C11" s="22" t="str">
        <f t="shared" si="2"/>
        <v>星期二</v>
      </c>
      <c r="G11" s="43"/>
    </row>
    <row r="12" spans="1:6">
      <c r="A12" s="21">
        <f t="shared" ref="A12:A39" si="3">A11+1</f>
        <v>42851</v>
      </c>
      <c r="B12" s="22">
        <f t="shared" si="1"/>
        <v>17</v>
      </c>
      <c r="C12" s="22" t="str">
        <f t="shared" si="2"/>
        <v>星期三</v>
      </c>
      <c r="F12" s="42"/>
    </row>
    <row r="13" spans="1:6">
      <c r="A13" s="21">
        <f t="shared" si="3"/>
        <v>42852</v>
      </c>
      <c r="B13" s="22">
        <f t="shared" si="1"/>
        <v>17</v>
      </c>
      <c r="C13" s="22" t="str">
        <f t="shared" si="2"/>
        <v>星期四</v>
      </c>
      <c r="F13" s="42"/>
    </row>
    <row r="14" spans="1:7">
      <c r="A14" s="21">
        <f t="shared" si="3"/>
        <v>42853</v>
      </c>
      <c r="B14" s="22">
        <f t="shared" si="1"/>
        <v>17</v>
      </c>
      <c r="C14" s="22" t="str">
        <f t="shared" si="2"/>
        <v>星期五</v>
      </c>
      <c r="D14" s="53" t="s">
        <v>72</v>
      </c>
      <c r="E14" s="41"/>
      <c r="G14" s="42"/>
    </row>
    <row r="15" spans="1:7">
      <c r="A15" s="21">
        <f t="shared" si="3"/>
        <v>42854</v>
      </c>
      <c r="B15" s="22">
        <f t="shared" si="1"/>
        <v>17</v>
      </c>
      <c r="C15" s="22" t="str">
        <f t="shared" si="2"/>
        <v>星期六</v>
      </c>
      <c r="E15" s="41"/>
      <c r="G15" s="42"/>
    </row>
    <row r="16" spans="1:7">
      <c r="A16" s="21">
        <f t="shared" si="3"/>
        <v>42855</v>
      </c>
      <c r="B16" s="22">
        <f t="shared" si="1"/>
        <v>18</v>
      </c>
      <c r="C16" s="22" t="str">
        <f t="shared" si="2"/>
        <v>星期日</v>
      </c>
      <c r="E16" s="41"/>
      <c r="F16" s="44"/>
      <c r="G16" s="45"/>
    </row>
    <row r="17" spans="1:7">
      <c r="A17" s="21">
        <f t="shared" si="3"/>
        <v>42856</v>
      </c>
      <c r="B17" s="22">
        <f t="shared" si="1"/>
        <v>18</v>
      </c>
      <c r="C17" s="22" t="str">
        <f t="shared" si="2"/>
        <v>星期一</v>
      </c>
      <c r="D17" s="53"/>
      <c r="E17" s="41"/>
      <c r="F17" s="57" t="s">
        <v>73</v>
      </c>
      <c r="G17" s="46"/>
    </row>
    <row r="18" spans="1:7">
      <c r="A18" s="21">
        <f t="shared" si="3"/>
        <v>42857</v>
      </c>
      <c r="B18" s="22">
        <f t="shared" si="1"/>
        <v>18</v>
      </c>
      <c r="C18" s="22" t="str">
        <f t="shared" si="2"/>
        <v>星期二</v>
      </c>
      <c r="E18" s="41"/>
      <c r="F18" s="58" t="s">
        <v>73</v>
      </c>
      <c r="G18" s="43"/>
    </row>
    <row r="19" spans="1:6">
      <c r="A19" s="21">
        <f t="shared" si="3"/>
        <v>42858</v>
      </c>
      <c r="B19" s="22">
        <f t="shared" si="1"/>
        <v>18</v>
      </c>
      <c r="C19" s="22" t="str">
        <f t="shared" si="2"/>
        <v>星期三</v>
      </c>
      <c r="D19" s="47"/>
      <c r="F19" s="58" t="s">
        <v>73</v>
      </c>
    </row>
    <row r="20" spans="1:6">
      <c r="A20" s="21">
        <f t="shared" si="3"/>
        <v>42859</v>
      </c>
      <c r="B20" s="22">
        <f t="shared" si="1"/>
        <v>18</v>
      </c>
      <c r="C20" s="22" t="str">
        <f t="shared" si="2"/>
        <v>星期四</v>
      </c>
      <c r="D20" s="48"/>
      <c r="F20" s="58" t="s">
        <v>74</v>
      </c>
    </row>
    <row r="21" ht="14.15" spans="1:6">
      <c r="A21" s="21">
        <f t="shared" si="3"/>
        <v>42860</v>
      </c>
      <c r="B21" s="22">
        <f t="shared" si="1"/>
        <v>18</v>
      </c>
      <c r="C21" s="22" t="str">
        <f t="shared" si="2"/>
        <v>星期五</v>
      </c>
      <c r="D21" s="47" t="s">
        <v>75</v>
      </c>
      <c r="F21" s="59" t="s">
        <v>74</v>
      </c>
    </row>
    <row r="22" spans="1:6">
      <c r="A22" s="21">
        <f t="shared" si="3"/>
        <v>42861</v>
      </c>
      <c r="B22" s="22">
        <f t="shared" si="1"/>
        <v>18</v>
      </c>
      <c r="C22" s="22" t="str">
        <f t="shared" si="2"/>
        <v>星期六</v>
      </c>
      <c r="D22" s="47"/>
      <c r="F22" s="58" t="s">
        <v>74</v>
      </c>
    </row>
    <row r="23" spans="1:6">
      <c r="A23" s="21">
        <f t="shared" si="3"/>
        <v>42862</v>
      </c>
      <c r="B23" s="22">
        <f t="shared" si="1"/>
        <v>19</v>
      </c>
      <c r="C23" s="49" t="str">
        <f t="shared" si="2"/>
        <v>星期日</v>
      </c>
      <c r="D23" s="50"/>
      <c r="F23" s="58" t="s">
        <v>76</v>
      </c>
    </row>
    <row r="24" ht="14.15" spans="1:6">
      <c r="A24" s="21">
        <f t="shared" si="3"/>
        <v>42863</v>
      </c>
      <c r="B24" s="22">
        <f t="shared" si="1"/>
        <v>19</v>
      </c>
      <c r="C24" s="22" t="str">
        <f t="shared" si="2"/>
        <v>星期一</v>
      </c>
      <c r="D24" s="60" t="s">
        <v>77</v>
      </c>
      <c r="F24" s="58" t="s">
        <v>78</v>
      </c>
    </row>
    <row r="25" spans="1:6">
      <c r="A25" s="21">
        <f t="shared" si="3"/>
        <v>42864</v>
      </c>
      <c r="B25" s="22">
        <f t="shared" si="1"/>
        <v>19</v>
      </c>
      <c r="C25" s="22" t="str">
        <f t="shared" si="2"/>
        <v>星期二</v>
      </c>
      <c r="E25" s="41"/>
      <c r="F25" s="42"/>
    </row>
    <row r="26" spans="1:6">
      <c r="A26" s="21">
        <f t="shared" si="3"/>
        <v>42865</v>
      </c>
      <c r="B26" s="22">
        <f t="shared" si="1"/>
        <v>19</v>
      </c>
      <c r="C26" s="22" t="str">
        <f t="shared" si="2"/>
        <v>星期三</v>
      </c>
      <c r="E26" s="41"/>
      <c r="F26" s="42"/>
    </row>
    <row r="27" spans="1:3">
      <c r="A27" s="21">
        <f t="shared" si="3"/>
        <v>42866</v>
      </c>
      <c r="B27" s="22">
        <f t="shared" si="1"/>
        <v>19</v>
      </c>
      <c r="C27" s="22" t="str">
        <f t="shared" si="2"/>
        <v>星期四</v>
      </c>
    </row>
    <row r="28" spans="1:6">
      <c r="A28" s="21">
        <f t="shared" si="3"/>
        <v>42867</v>
      </c>
      <c r="B28" s="22">
        <f t="shared" si="1"/>
        <v>19</v>
      </c>
      <c r="C28" s="22" t="str">
        <f t="shared" si="2"/>
        <v>星期五</v>
      </c>
      <c r="F28" s="43"/>
    </row>
    <row r="29" spans="1:4">
      <c r="A29" s="21">
        <f t="shared" si="3"/>
        <v>42868</v>
      </c>
      <c r="B29" s="22">
        <f t="shared" si="1"/>
        <v>19</v>
      </c>
      <c r="C29" s="22" t="str">
        <f t="shared" si="2"/>
        <v>星期六</v>
      </c>
      <c r="D29" s="53" t="s">
        <v>79</v>
      </c>
    </row>
    <row r="30" spans="1:4">
      <c r="A30" s="21">
        <f t="shared" si="3"/>
        <v>42869</v>
      </c>
      <c r="B30" s="22">
        <f t="shared" si="1"/>
        <v>20</v>
      </c>
      <c r="C30" s="22" t="str">
        <f t="shared" si="2"/>
        <v>星期日</v>
      </c>
      <c r="D30" s="53" t="s">
        <v>80</v>
      </c>
    </row>
    <row r="31" spans="1:4">
      <c r="A31" s="21">
        <f t="shared" si="3"/>
        <v>42870</v>
      </c>
      <c r="B31" s="22">
        <f t="shared" si="1"/>
        <v>20</v>
      </c>
      <c r="C31" s="22" t="str">
        <f t="shared" si="2"/>
        <v>星期一</v>
      </c>
      <c r="D31" s="52"/>
    </row>
    <row r="32" spans="1:5">
      <c r="A32" s="21">
        <f t="shared" si="3"/>
        <v>42871</v>
      </c>
      <c r="B32" s="22">
        <f t="shared" si="1"/>
        <v>20</v>
      </c>
      <c r="C32" s="22" t="str">
        <f t="shared" si="2"/>
        <v>星期二</v>
      </c>
      <c r="D32" s="53" t="s">
        <v>81</v>
      </c>
      <c r="E32" s="61" t="s">
        <v>82</v>
      </c>
    </row>
    <row r="33" spans="1:6">
      <c r="A33" s="21">
        <f t="shared" si="3"/>
        <v>42872</v>
      </c>
      <c r="B33" s="22">
        <f t="shared" si="1"/>
        <v>20</v>
      </c>
      <c r="C33" s="22" t="str">
        <f t="shared" si="2"/>
        <v>星期三</v>
      </c>
      <c r="D33" s="53" t="s">
        <v>83</v>
      </c>
      <c r="E33" s="61" t="s">
        <v>84</v>
      </c>
      <c r="F33" s="42"/>
    </row>
    <row r="34" spans="1:3">
      <c r="A34" s="21">
        <f t="shared" si="3"/>
        <v>42873</v>
      </c>
      <c r="B34" s="22">
        <f t="shared" si="1"/>
        <v>20</v>
      </c>
      <c r="C34" s="22" t="str">
        <f t="shared" si="2"/>
        <v>星期四</v>
      </c>
    </row>
    <row r="35" spans="1:3">
      <c r="A35" s="21">
        <f t="shared" si="3"/>
        <v>42874</v>
      </c>
      <c r="B35" s="22">
        <f t="shared" si="1"/>
        <v>20</v>
      </c>
      <c r="C35" s="22" t="str">
        <f t="shared" si="2"/>
        <v>星期五</v>
      </c>
    </row>
    <row r="36" spans="1:6">
      <c r="A36" s="21">
        <f t="shared" si="3"/>
        <v>42875</v>
      </c>
      <c r="B36" s="22">
        <f t="shared" si="1"/>
        <v>20</v>
      </c>
      <c r="C36" s="22" t="str">
        <f t="shared" si="2"/>
        <v>星期六</v>
      </c>
      <c r="D36" s="40"/>
      <c r="E36" s="41"/>
      <c r="F36" s="43"/>
    </row>
    <row r="37" spans="1:4">
      <c r="A37" s="21">
        <f t="shared" si="3"/>
        <v>42876</v>
      </c>
      <c r="B37" s="22">
        <f t="shared" si="1"/>
        <v>21</v>
      </c>
      <c r="C37" s="22" t="str">
        <f t="shared" si="2"/>
        <v>星期日</v>
      </c>
      <c r="D37" s="40"/>
    </row>
    <row r="38" spans="1:3">
      <c r="A38" s="21">
        <f t="shared" si="3"/>
        <v>42877</v>
      </c>
      <c r="B38" s="22">
        <f t="shared" si="1"/>
        <v>21</v>
      </c>
      <c r="C38" s="22" t="str">
        <f t="shared" si="2"/>
        <v>星期一</v>
      </c>
    </row>
    <row r="39" spans="1:3">
      <c r="A39" s="21">
        <f t="shared" si="3"/>
        <v>42878</v>
      </c>
      <c r="B39" s="22">
        <f t="shared" si="1"/>
        <v>21</v>
      </c>
      <c r="C39" s="22" t="str">
        <f t="shared" si="2"/>
        <v>星期二</v>
      </c>
    </row>
    <row r="40" spans="4:4">
      <c r="D40" s="40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F4" sqref="F4"/>
    </sheetView>
  </sheetViews>
  <sheetFormatPr defaultColWidth="9" defaultRowHeight="14.1"/>
  <cols>
    <col min="1" max="1" width="8.87387387387387" style="21" customWidth="1"/>
    <col min="2" max="2" width="3.25225225225225" style="22" customWidth="1"/>
    <col min="3" max="3" width="7.37837837837838" style="22" customWidth="1"/>
    <col min="4" max="4" width="16.7477477477477" style="23" customWidth="1"/>
    <col min="5" max="5" width="18.5045045045045" style="24" customWidth="1"/>
    <col min="6" max="7" width="24.6216216216216" style="25" customWidth="1"/>
    <col min="8" max="8" width="12" style="22" customWidth="1"/>
    <col min="9" max="9" width="9.5045045045045" style="22" customWidth="1"/>
    <col min="10" max="16384" width="9" style="22"/>
  </cols>
  <sheetData>
    <row r="1" ht="30.4" spans="1:3">
      <c r="A1" s="26"/>
      <c r="B1" s="27"/>
      <c r="C1" s="28"/>
    </row>
    <row r="2" spans="1:10">
      <c r="A2" s="29" t="s">
        <v>0</v>
      </c>
      <c r="B2" s="30"/>
      <c r="C2" s="31"/>
      <c r="D2" s="32">
        <f ca="1">ROUNDDOWN(NOW(),0)</f>
        <v>42873</v>
      </c>
      <c r="E2" s="33" t="s">
        <v>1</v>
      </c>
      <c r="F2" s="34" t="s">
        <v>85</v>
      </c>
      <c r="G2" s="35" t="s">
        <v>3</v>
      </c>
      <c r="H2" s="35" t="s">
        <v>4</v>
      </c>
      <c r="I2" s="54" t="s">
        <v>86</v>
      </c>
      <c r="J2" s="55"/>
    </row>
    <row r="3" spans="1:9">
      <c r="A3" s="29" t="s">
        <v>7</v>
      </c>
      <c r="B3" s="30"/>
      <c r="C3" s="31"/>
      <c r="D3" s="36">
        <f ca="1">NOW()-ROUNDDOWN(NOW(),0)</f>
        <v>0.968483796299552</v>
      </c>
      <c r="E3" s="37">
        <f ca="1">E4-$D$2</f>
        <v>708</v>
      </c>
      <c r="F3" s="25">
        <f>SUM(学习任务!E:E)</f>
        <v>1220.81978135403</v>
      </c>
      <c r="G3" s="37">
        <f ca="1" t="shared" ref="G3:H3" si="0">G4-$D$2</f>
        <v>-111</v>
      </c>
      <c r="H3" s="37">
        <f ca="1" t="shared" si="0"/>
        <v>133</v>
      </c>
      <c r="I3" s="22">
        <f>SUM(学习任务!C:C)</f>
        <v>1351</v>
      </c>
    </row>
    <row r="4" spans="5:10">
      <c r="E4" s="38">
        <v>43581</v>
      </c>
      <c r="F4" s="39">
        <f ca="1">$D$2+F3</f>
        <v>44093.819781354</v>
      </c>
      <c r="G4" s="38">
        <v>42762</v>
      </c>
      <c r="H4" s="38">
        <v>43006</v>
      </c>
      <c r="I4" s="56">
        <v>42736</v>
      </c>
      <c r="J4" s="54" t="s">
        <v>87</v>
      </c>
    </row>
    <row r="5" spans="1:7">
      <c r="A5" s="21" t="s">
        <v>0</v>
      </c>
      <c r="B5" s="22" t="s">
        <v>8</v>
      </c>
      <c r="C5" s="22" t="s">
        <v>9</v>
      </c>
      <c r="D5" s="40" t="s">
        <v>10</v>
      </c>
      <c r="E5" s="41" t="s">
        <v>11</v>
      </c>
      <c r="F5" s="42" t="s">
        <v>12</v>
      </c>
      <c r="G5" s="42" t="s">
        <v>13</v>
      </c>
    </row>
    <row r="10" spans="1:7">
      <c r="A10" s="21">
        <v>43063</v>
      </c>
      <c r="B10" s="22">
        <f t="shared" ref="B10:B39" si="1">WEEKNUM(A10)</f>
        <v>47</v>
      </c>
      <c r="C10" s="22" t="str">
        <f t="shared" ref="C10:C39" si="2">TEXT(WEEKDAY(A10),"aaaa")</f>
        <v>星期五</v>
      </c>
      <c r="D10" s="40" t="s">
        <v>71</v>
      </c>
      <c r="G10" s="43"/>
    </row>
    <row r="11" spans="1:7">
      <c r="A11" s="21">
        <f>A10+1</f>
        <v>43064</v>
      </c>
      <c r="B11" s="22">
        <f t="shared" si="1"/>
        <v>47</v>
      </c>
      <c r="C11" s="22" t="str">
        <f t="shared" si="2"/>
        <v>星期六</v>
      </c>
      <c r="D11" s="40" t="s">
        <v>71</v>
      </c>
      <c r="G11" s="43"/>
    </row>
    <row r="12" spans="1:6">
      <c r="A12" s="21">
        <f t="shared" ref="A12:A40" si="3">A11+1</f>
        <v>43065</v>
      </c>
      <c r="B12" s="22">
        <f t="shared" si="1"/>
        <v>48</v>
      </c>
      <c r="C12" s="22" t="str">
        <f t="shared" si="2"/>
        <v>星期日</v>
      </c>
      <c r="F12" s="42"/>
    </row>
    <row r="13" spans="1:6">
      <c r="A13" s="21">
        <f t="shared" si="3"/>
        <v>43066</v>
      </c>
      <c r="B13" s="22">
        <f t="shared" si="1"/>
        <v>48</v>
      </c>
      <c r="C13" s="22" t="str">
        <f t="shared" si="2"/>
        <v>星期一</v>
      </c>
      <c r="F13" s="42"/>
    </row>
    <row r="14" spans="1:7">
      <c r="A14" s="21">
        <f t="shared" si="3"/>
        <v>43067</v>
      </c>
      <c r="B14" s="22">
        <f t="shared" si="1"/>
        <v>48</v>
      </c>
      <c r="C14" s="22" t="str">
        <f t="shared" si="2"/>
        <v>星期二</v>
      </c>
      <c r="D14" s="40"/>
      <c r="E14" s="41"/>
      <c r="G14" s="42"/>
    </row>
    <row r="15" spans="1:7">
      <c r="A15" s="21">
        <f t="shared" si="3"/>
        <v>43068</v>
      </c>
      <c r="B15" s="22">
        <f t="shared" si="1"/>
        <v>48</v>
      </c>
      <c r="C15" s="22" t="str">
        <f t="shared" si="2"/>
        <v>星期三</v>
      </c>
      <c r="E15" s="41"/>
      <c r="G15" s="42"/>
    </row>
    <row r="16" spans="1:7">
      <c r="A16" s="21">
        <f t="shared" si="3"/>
        <v>43069</v>
      </c>
      <c r="B16" s="22">
        <f t="shared" si="1"/>
        <v>48</v>
      </c>
      <c r="C16" s="22" t="str">
        <f t="shared" si="2"/>
        <v>星期四</v>
      </c>
      <c r="E16" s="41"/>
      <c r="F16" s="44"/>
      <c r="G16" s="45"/>
    </row>
    <row r="17" spans="1:7">
      <c r="A17" s="21">
        <f t="shared" si="3"/>
        <v>43070</v>
      </c>
      <c r="B17" s="22">
        <f t="shared" si="1"/>
        <v>48</v>
      </c>
      <c r="C17" s="22" t="str">
        <f t="shared" si="2"/>
        <v>星期五</v>
      </c>
      <c r="D17" s="40"/>
      <c r="E17" s="41"/>
      <c r="F17" s="44"/>
      <c r="G17" s="46"/>
    </row>
    <row r="18" spans="1:7">
      <c r="A18" s="21">
        <f t="shared" si="3"/>
        <v>43071</v>
      </c>
      <c r="B18" s="22">
        <f t="shared" si="1"/>
        <v>48</v>
      </c>
      <c r="C18" s="22" t="str">
        <f t="shared" si="2"/>
        <v>星期六</v>
      </c>
      <c r="E18" s="41"/>
      <c r="G18" s="43"/>
    </row>
    <row r="19" spans="1:4">
      <c r="A19" s="21">
        <f t="shared" si="3"/>
        <v>43072</v>
      </c>
      <c r="B19" s="22">
        <f t="shared" si="1"/>
        <v>49</v>
      </c>
      <c r="C19" s="22" t="str">
        <f t="shared" si="2"/>
        <v>星期日</v>
      </c>
      <c r="D19" s="47"/>
    </row>
    <row r="20" spans="1:6">
      <c r="A20" s="21">
        <f t="shared" si="3"/>
        <v>43073</v>
      </c>
      <c r="B20" s="22">
        <f t="shared" si="1"/>
        <v>49</v>
      </c>
      <c r="C20" s="22" t="str">
        <f t="shared" si="2"/>
        <v>星期一</v>
      </c>
      <c r="D20" s="48"/>
      <c r="F20" s="42"/>
    </row>
    <row r="21" spans="1:6">
      <c r="A21" s="21">
        <f t="shared" si="3"/>
        <v>43074</v>
      </c>
      <c r="B21" s="22">
        <f t="shared" si="1"/>
        <v>49</v>
      </c>
      <c r="C21" s="22" t="str">
        <f t="shared" si="2"/>
        <v>星期二</v>
      </c>
      <c r="D21" s="47"/>
      <c r="F21" s="43"/>
    </row>
    <row r="22" spans="1:6">
      <c r="A22" s="21">
        <f t="shared" si="3"/>
        <v>43075</v>
      </c>
      <c r="B22" s="22">
        <f t="shared" si="1"/>
        <v>49</v>
      </c>
      <c r="C22" s="22" t="str">
        <f t="shared" si="2"/>
        <v>星期三</v>
      </c>
      <c r="D22" s="47"/>
      <c r="F22" s="42"/>
    </row>
    <row r="23" spans="1:6">
      <c r="A23" s="21">
        <f t="shared" si="3"/>
        <v>43076</v>
      </c>
      <c r="B23" s="22">
        <f t="shared" si="1"/>
        <v>49</v>
      </c>
      <c r="C23" s="49" t="str">
        <f t="shared" si="2"/>
        <v>星期四</v>
      </c>
      <c r="D23" s="50"/>
      <c r="F23" s="42"/>
    </row>
    <row r="24" spans="1:6">
      <c r="A24" s="21">
        <f t="shared" si="3"/>
        <v>43077</v>
      </c>
      <c r="B24" s="22">
        <f t="shared" si="1"/>
        <v>49</v>
      </c>
      <c r="C24" s="22" t="str">
        <f t="shared" si="2"/>
        <v>星期五</v>
      </c>
      <c r="D24" s="51"/>
      <c r="F24" s="42"/>
    </row>
    <row r="25" spans="1:6">
      <c r="A25" s="21">
        <f t="shared" si="3"/>
        <v>43078</v>
      </c>
      <c r="B25" s="22">
        <f t="shared" si="1"/>
        <v>49</v>
      </c>
      <c r="C25" s="22" t="str">
        <f t="shared" si="2"/>
        <v>星期六</v>
      </c>
      <c r="E25" s="41"/>
      <c r="F25" s="42"/>
    </row>
    <row r="26" spans="1:6">
      <c r="A26" s="21">
        <f t="shared" si="3"/>
        <v>43079</v>
      </c>
      <c r="B26" s="22">
        <f t="shared" si="1"/>
        <v>50</v>
      </c>
      <c r="C26" s="22" t="str">
        <f t="shared" si="2"/>
        <v>星期日</v>
      </c>
      <c r="E26" s="41"/>
      <c r="F26" s="42"/>
    </row>
    <row r="27" spans="1:3">
      <c r="A27" s="21">
        <f t="shared" si="3"/>
        <v>43080</v>
      </c>
      <c r="B27" s="22">
        <f t="shared" si="1"/>
        <v>50</v>
      </c>
      <c r="C27" s="22" t="str">
        <f t="shared" si="2"/>
        <v>星期一</v>
      </c>
    </row>
    <row r="28" spans="1:6">
      <c r="A28" s="21">
        <f t="shared" si="3"/>
        <v>43081</v>
      </c>
      <c r="B28" s="22">
        <f t="shared" si="1"/>
        <v>50</v>
      </c>
      <c r="C28" s="22" t="str">
        <f t="shared" si="2"/>
        <v>星期二</v>
      </c>
      <c r="F28" s="43"/>
    </row>
    <row r="29" spans="1:3">
      <c r="A29" s="21">
        <f t="shared" si="3"/>
        <v>43082</v>
      </c>
      <c r="B29" s="22">
        <f t="shared" si="1"/>
        <v>50</v>
      </c>
      <c r="C29" s="22" t="str">
        <f t="shared" si="2"/>
        <v>星期三</v>
      </c>
    </row>
    <row r="30" spans="1:3">
      <c r="A30" s="21">
        <f t="shared" si="3"/>
        <v>43083</v>
      </c>
      <c r="B30" s="22">
        <f t="shared" si="1"/>
        <v>50</v>
      </c>
      <c r="C30" s="22" t="str">
        <f t="shared" si="2"/>
        <v>星期四</v>
      </c>
    </row>
    <row r="31" spans="1:4">
      <c r="A31" s="21">
        <f t="shared" si="3"/>
        <v>43084</v>
      </c>
      <c r="B31" s="22">
        <f t="shared" si="1"/>
        <v>50</v>
      </c>
      <c r="C31" s="22" t="str">
        <f t="shared" si="2"/>
        <v>星期五</v>
      </c>
      <c r="D31" s="52"/>
    </row>
    <row r="32" spans="1:3">
      <c r="A32" s="21">
        <f t="shared" si="3"/>
        <v>43085</v>
      </c>
      <c r="B32" s="22">
        <f t="shared" si="1"/>
        <v>50</v>
      </c>
      <c r="C32" s="22" t="str">
        <f t="shared" si="2"/>
        <v>星期六</v>
      </c>
    </row>
    <row r="33" spans="1:6">
      <c r="A33" s="21">
        <f t="shared" si="3"/>
        <v>43086</v>
      </c>
      <c r="B33" s="22">
        <f t="shared" si="1"/>
        <v>51</v>
      </c>
      <c r="C33" s="22" t="str">
        <f t="shared" si="2"/>
        <v>星期日</v>
      </c>
      <c r="D33" s="40"/>
      <c r="F33" s="42"/>
    </row>
    <row r="34" spans="1:3">
      <c r="A34" s="21">
        <f t="shared" si="3"/>
        <v>43087</v>
      </c>
      <c r="B34" s="22">
        <f t="shared" si="1"/>
        <v>51</v>
      </c>
      <c r="C34" s="22" t="str">
        <f t="shared" si="2"/>
        <v>星期一</v>
      </c>
    </row>
    <row r="35" spans="1:3">
      <c r="A35" s="21">
        <f t="shared" si="3"/>
        <v>43088</v>
      </c>
      <c r="B35" s="22">
        <f t="shared" si="1"/>
        <v>51</v>
      </c>
      <c r="C35" s="22" t="str">
        <f t="shared" si="2"/>
        <v>星期二</v>
      </c>
    </row>
    <row r="36" spans="1:6">
      <c r="A36" s="21">
        <f t="shared" si="3"/>
        <v>43089</v>
      </c>
      <c r="B36" s="22">
        <f t="shared" si="1"/>
        <v>51</v>
      </c>
      <c r="C36" s="22" t="str">
        <f t="shared" si="2"/>
        <v>星期三</v>
      </c>
      <c r="D36" s="40"/>
      <c r="E36" s="41"/>
      <c r="F36" s="43"/>
    </row>
    <row r="37" ht="14.15" spans="1:4">
      <c r="A37" s="21">
        <f t="shared" si="3"/>
        <v>43090</v>
      </c>
      <c r="B37" s="22">
        <f t="shared" si="1"/>
        <v>51</v>
      </c>
      <c r="C37" s="22" t="str">
        <f t="shared" si="2"/>
        <v>星期四</v>
      </c>
      <c r="D37" s="53" t="s">
        <v>88</v>
      </c>
    </row>
    <row r="38" spans="1:3">
      <c r="A38" s="21">
        <f t="shared" si="3"/>
        <v>43091</v>
      </c>
      <c r="B38" s="22">
        <f t="shared" si="1"/>
        <v>51</v>
      </c>
      <c r="C38" s="22" t="str">
        <f t="shared" si="2"/>
        <v>星期五</v>
      </c>
    </row>
    <row r="39" spans="1:3">
      <c r="A39" s="21">
        <f t="shared" si="3"/>
        <v>43092</v>
      </c>
      <c r="B39" s="22">
        <f t="shared" si="1"/>
        <v>51</v>
      </c>
      <c r="C39" s="22" t="str">
        <f t="shared" si="2"/>
        <v>星期六</v>
      </c>
    </row>
    <row r="40" spans="1:4">
      <c r="A40" s="21">
        <f t="shared" si="3"/>
        <v>43093</v>
      </c>
      <c r="B40" s="22">
        <f t="shared" ref="B40" si="4">WEEKNUM(A40)</f>
        <v>52</v>
      </c>
      <c r="C40" s="22" t="str">
        <f t="shared" ref="C40" si="5">TEXT(WEEKDAY(A40),"aaaa")</f>
        <v>星期日</v>
      </c>
      <c r="D40" s="40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3"/>
  <sheetViews>
    <sheetView workbookViewId="0">
      <pane ySplit="1" topLeftCell="A53" activePane="bottomLeft" state="frozen"/>
      <selection/>
      <selection pane="bottomLeft" activeCell="A67" sqref="$A67:$XFD67"/>
    </sheetView>
  </sheetViews>
  <sheetFormatPr defaultColWidth="9" defaultRowHeight="14.1" outlineLevelCol="4"/>
  <cols>
    <col min="1" max="1" width="13.7477477477477" customWidth="1"/>
    <col min="4" max="4" width="12.7477477477477" customWidth="1"/>
  </cols>
  <sheetData>
    <row r="1" spans="2:5">
      <c r="B1" s="3" t="s">
        <v>89</v>
      </c>
      <c r="C1" s="3" t="s">
        <v>90</v>
      </c>
      <c r="D1" s="11" t="s">
        <v>91</v>
      </c>
      <c r="E1" s="11" t="s">
        <v>92</v>
      </c>
    </row>
    <row r="2" spans="1:5">
      <c r="A2" s="3" t="s">
        <v>93</v>
      </c>
      <c r="B2">
        <v>93</v>
      </c>
      <c r="C2">
        <v>55</v>
      </c>
      <c r="D2">
        <f>C2/B2</f>
        <v>0.591397849462366</v>
      </c>
      <c r="E2" s="3" t="s">
        <v>94</v>
      </c>
    </row>
    <row r="3" spans="1:4">
      <c r="A3" s="3" t="s">
        <v>95</v>
      </c>
      <c r="B3">
        <v>105</v>
      </c>
      <c r="C3">
        <v>30</v>
      </c>
      <c r="D3">
        <f t="shared" ref="D3:D13" si="0">C3/B3</f>
        <v>0.285714285714286</v>
      </c>
    </row>
    <row r="4" spans="1:4">
      <c r="A4" s="3" t="s">
        <v>96</v>
      </c>
      <c r="B4">
        <v>100</v>
      </c>
      <c r="C4">
        <v>43</v>
      </c>
      <c r="D4">
        <f t="shared" si="0"/>
        <v>0.43</v>
      </c>
    </row>
    <row r="5" spans="1:4">
      <c r="A5" s="3" t="s">
        <v>97</v>
      </c>
      <c r="B5">
        <v>28</v>
      </c>
      <c r="C5">
        <v>0</v>
      </c>
      <c r="D5">
        <f t="shared" si="0"/>
        <v>0</v>
      </c>
    </row>
    <row r="6" spans="1:4">
      <c r="A6" s="3" t="s">
        <v>98</v>
      </c>
      <c r="B6">
        <v>79</v>
      </c>
      <c r="C6">
        <v>0</v>
      </c>
      <c r="D6">
        <f t="shared" si="0"/>
        <v>0</v>
      </c>
    </row>
    <row r="7" spans="1:4">
      <c r="A7" s="3" t="s">
        <v>99</v>
      </c>
      <c r="B7">
        <v>86</v>
      </c>
      <c r="C7">
        <v>0</v>
      </c>
      <c r="D7">
        <f t="shared" si="0"/>
        <v>0</v>
      </c>
    </row>
    <row r="8" spans="1:4">
      <c r="A8" s="3" t="s">
        <v>100</v>
      </c>
      <c r="B8">
        <v>70</v>
      </c>
      <c r="C8">
        <v>0</v>
      </c>
      <c r="D8">
        <f t="shared" si="0"/>
        <v>0</v>
      </c>
    </row>
    <row r="9" spans="1:4">
      <c r="A9" s="3" t="s">
        <v>101</v>
      </c>
      <c r="B9">
        <v>62</v>
      </c>
      <c r="C9">
        <v>0</v>
      </c>
      <c r="D9">
        <f t="shared" si="0"/>
        <v>0</v>
      </c>
    </row>
    <row r="10" spans="1:4">
      <c r="A10" s="3" t="s">
        <v>102</v>
      </c>
      <c r="B10">
        <v>67</v>
      </c>
      <c r="C10">
        <v>0</v>
      </c>
      <c r="D10">
        <f t="shared" si="0"/>
        <v>0</v>
      </c>
    </row>
    <row r="11" spans="1:4">
      <c r="A11" s="3" t="s">
        <v>103</v>
      </c>
      <c r="B11">
        <v>10</v>
      </c>
      <c r="C11">
        <v>0</v>
      </c>
      <c r="D11">
        <f t="shared" si="0"/>
        <v>0</v>
      </c>
    </row>
    <row r="12" spans="1:4">
      <c r="A12" s="3" t="s">
        <v>104</v>
      </c>
      <c r="B12">
        <v>72</v>
      </c>
      <c r="C12">
        <v>0</v>
      </c>
      <c r="D12">
        <f t="shared" si="0"/>
        <v>0</v>
      </c>
    </row>
    <row r="13" spans="1:4">
      <c r="A13" s="3" t="s">
        <v>105</v>
      </c>
      <c r="B13">
        <v>15</v>
      </c>
      <c r="C13">
        <v>0</v>
      </c>
      <c r="D13">
        <f t="shared" si="0"/>
        <v>0</v>
      </c>
    </row>
    <row r="14" spans="1:4">
      <c r="A14" s="3"/>
      <c r="D14">
        <f>SUM(C2:C13)/SUM(B2:B13)</f>
        <v>0.162642947903431</v>
      </c>
    </row>
    <row r="15" spans="1:1">
      <c r="A15" s="3"/>
    </row>
    <row r="16" spans="1:1">
      <c r="A16" s="3"/>
    </row>
    <row r="17" ht="14.15" spans="1:5">
      <c r="A17" s="3" t="s">
        <v>106</v>
      </c>
      <c r="B17">
        <v>83</v>
      </c>
      <c r="C17">
        <v>83</v>
      </c>
      <c r="D17">
        <f>C17/B17</f>
        <v>1</v>
      </c>
      <c r="E17" s="3" t="s">
        <v>107</v>
      </c>
    </row>
    <row r="18" spans="1:4">
      <c r="A18" s="3" t="s">
        <v>108</v>
      </c>
      <c r="B18">
        <v>108</v>
      </c>
      <c r="C18">
        <v>108</v>
      </c>
      <c r="D18">
        <f t="shared" ref="D18:D27" si="1">C18/B18</f>
        <v>1</v>
      </c>
    </row>
    <row r="19" spans="1:4">
      <c r="A19" s="3" t="s">
        <v>109</v>
      </c>
      <c r="B19">
        <v>56</v>
      </c>
      <c r="C19">
        <v>56</v>
      </c>
      <c r="D19">
        <f t="shared" si="1"/>
        <v>1</v>
      </c>
    </row>
    <row r="20" spans="1:4">
      <c r="A20" s="3" t="s">
        <v>110</v>
      </c>
      <c r="B20">
        <v>77</v>
      </c>
      <c r="C20">
        <v>77</v>
      </c>
      <c r="D20">
        <f t="shared" si="1"/>
        <v>1</v>
      </c>
    </row>
    <row r="21" spans="1:5">
      <c r="A21" s="3" t="s">
        <v>111</v>
      </c>
      <c r="B21">
        <v>71</v>
      </c>
      <c r="C21">
        <v>66</v>
      </c>
      <c r="D21">
        <f t="shared" si="1"/>
        <v>0.929577464788732</v>
      </c>
      <c r="E21" t="s">
        <v>112</v>
      </c>
    </row>
    <row r="22" spans="1:4">
      <c r="A22" s="3" t="s">
        <v>113</v>
      </c>
      <c r="B22">
        <v>85</v>
      </c>
      <c r="C22">
        <v>0</v>
      </c>
      <c r="D22">
        <f t="shared" si="1"/>
        <v>0</v>
      </c>
    </row>
    <row r="23" spans="1:4">
      <c r="A23" s="3" t="s">
        <v>114</v>
      </c>
      <c r="B23">
        <v>8</v>
      </c>
      <c r="C23">
        <v>0</v>
      </c>
      <c r="D23">
        <f t="shared" si="1"/>
        <v>0</v>
      </c>
    </row>
    <row r="24" spans="1:4">
      <c r="A24" s="3" t="s">
        <v>115</v>
      </c>
      <c r="B24">
        <v>99</v>
      </c>
      <c r="C24">
        <v>0</v>
      </c>
      <c r="D24">
        <f t="shared" si="1"/>
        <v>0</v>
      </c>
    </row>
    <row r="25" spans="1:4">
      <c r="A25" s="3" t="s">
        <v>116</v>
      </c>
      <c r="B25">
        <v>25</v>
      </c>
      <c r="C25">
        <v>0</v>
      </c>
      <c r="D25">
        <f t="shared" si="1"/>
        <v>0</v>
      </c>
    </row>
    <row r="26" spans="1:4">
      <c r="A26" s="3" t="s">
        <v>117</v>
      </c>
      <c r="B26">
        <v>100</v>
      </c>
      <c r="C26">
        <v>0</v>
      </c>
      <c r="D26">
        <f t="shared" si="1"/>
        <v>0</v>
      </c>
    </row>
    <row r="27" spans="1:4">
      <c r="A27" s="3" t="s">
        <v>118</v>
      </c>
      <c r="B27">
        <v>85</v>
      </c>
      <c r="C27">
        <v>0</v>
      </c>
      <c r="D27">
        <f t="shared" si="1"/>
        <v>0</v>
      </c>
    </row>
    <row r="28" spans="4:4">
      <c r="D28">
        <f>SUM(C17:C27)/SUM(B17:B27)</f>
        <v>0.489335006273526</v>
      </c>
    </row>
    <row r="31" spans="1:1">
      <c r="A31" s="3" t="s">
        <v>119</v>
      </c>
    </row>
    <row r="32" spans="2:4">
      <c r="B32" t="s">
        <v>120</v>
      </c>
      <c r="D32">
        <v>1</v>
      </c>
    </row>
    <row r="33" spans="2:2">
      <c r="B33" t="s">
        <v>121</v>
      </c>
    </row>
    <row r="34" spans="2:3">
      <c r="B34" t="s">
        <v>122</v>
      </c>
      <c r="C34" t="s">
        <v>123</v>
      </c>
    </row>
    <row r="35" spans="2:2">
      <c r="B35" t="s">
        <v>124</v>
      </c>
    </row>
    <row r="36" spans="2:2">
      <c r="B36" t="s">
        <v>125</v>
      </c>
    </row>
    <row r="37" spans="2:3">
      <c r="B37" t="s">
        <v>126</v>
      </c>
      <c r="C37" t="s">
        <v>127</v>
      </c>
    </row>
    <row r="38" spans="2:3">
      <c r="B38" t="s">
        <v>128</v>
      </c>
      <c r="C38" t="s">
        <v>129</v>
      </c>
    </row>
    <row r="39" spans="2:3">
      <c r="B39" t="s">
        <v>130</v>
      </c>
      <c r="C39" t="s">
        <v>131</v>
      </c>
    </row>
    <row r="40" spans="2:3">
      <c r="B40" t="s">
        <v>132</v>
      </c>
      <c r="C40" t="s">
        <v>133</v>
      </c>
    </row>
    <row r="41" spans="2:3">
      <c r="B41" t="s">
        <v>134</v>
      </c>
      <c r="C41" t="s">
        <v>135</v>
      </c>
    </row>
    <row r="42" spans="2:3">
      <c r="B42" t="s">
        <v>136</v>
      </c>
      <c r="C42" t="s">
        <v>137</v>
      </c>
    </row>
    <row r="43" spans="2:2">
      <c r="B43" t="s">
        <v>138</v>
      </c>
    </row>
    <row r="45" spans="2:4">
      <c r="B45" s="11" t="s">
        <v>36</v>
      </c>
      <c r="D45">
        <v>1</v>
      </c>
    </row>
    <row r="46" spans="2:2">
      <c r="B46" s="11" t="s">
        <v>139</v>
      </c>
    </row>
    <row r="47" spans="1:4">
      <c r="A47" s="3" t="s">
        <v>140</v>
      </c>
      <c r="B47">
        <v>134</v>
      </c>
      <c r="C47">
        <v>209</v>
      </c>
      <c r="D47">
        <f>B47/C47</f>
        <v>0.641148325358852</v>
      </c>
    </row>
    <row r="48" spans="1:1">
      <c r="A48" s="3"/>
    </row>
    <row r="51" spans="1:2">
      <c r="A51" s="3" t="s">
        <v>141</v>
      </c>
      <c r="B51" t="s">
        <v>142</v>
      </c>
    </row>
    <row r="53" spans="1:1">
      <c r="A53" t="s">
        <v>143</v>
      </c>
    </row>
    <row r="55" spans="1:2">
      <c r="A55" t="s">
        <v>144</v>
      </c>
      <c r="B55" t="s">
        <v>145</v>
      </c>
    </row>
    <row r="56" spans="2:2">
      <c r="B56" t="s">
        <v>146</v>
      </c>
    </row>
    <row r="58" spans="1:1">
      <c r="A58" s="11" t="s">
        <v>71</v>
      </c>
    </row>
    <row r="60" spans="1:1">
      <c r="A60" s="11" t="s">
        <v>147</v>
      </c>
    </row>
    <row r="62" spans="1:4">
      <c r="A62" s="11" t="s">
        <v>148</v>
      </c>
      <c r="B62">
        <v>0.2</v>
      </c>
      <c r="C62">
        <f>B62*D62</f>
        <v>0.2</v>
      </c>
      <c r="D62">
        <v>1</v>
      </c>
    </row>
    <row r="63" spans="1:4">
      <c r="A63" s="11" t="s">
        <v>149</v>
      </c>
      <c r="B63">
        <v>1.4</v>
      </c>
      <c r="C63">
        <f t="shared" ref="C63:C72" si="2">B63*D63</f>
        <v>1.4</v>
      </c>
      <c r="D63">
        <v>1</v>
      </c>
    </row>
    <row r="64" spans="1:4">
      <c r="A64" s="11" t="s">
        <v>150</v>
      </c>
      <c r="B64">
        <v>3.81666666666667</v>
      </c>
      <c r="C64">
        <f t="shared" si="2"/>
        <v>3.81666666666667</v>
      </c>
      <c r="D64">
        <v>1</v>
      </c>
    </row>
    <row r="65" spans="1:4">
      <c r="A65" s="11" t="s">
        <v>151</v>
      </c>
      <c r="B65">
        <v>1.75</v>
      </c>
      <c r="C65">
        <f t="shared" si="2"/>
        <v>1.75</v>
      </c>
      <c r="D65">
        <v>1</v>
      </c>
    </row>
    <row r="66" spans="1:4">
      <c r="A66" s="11" t="s">
        <v>152</v>
      </c>
      <c r="B66">
        <v>1.8</v>
      </c>
      <c r="C66">
        <f t="shared" si="2"/>
        <v>1.8</v>
      </c>
      <c r="D66">
        <v>1</v>
      </c>
    </row>
    <row r="67" spans="1:4">
      <c r="A67" s="11" t="s">
        <v>153</v>
      </c>
      <c r="B67">
        <v>1.58333333333333</v>
      </c>
      <c r="C67">
        <f t="shared" si="2"/>
        <v>0</v>
      </c>
      <c r="D67">
        <v>0</v>
      </c>
    </row>
    <row r="68" spans="1:4">
      <c r="A68" s="11" t="s">
        <v>154</v>
      </c>
      <c r="B68">
        <v>1.78333333333333</v>
      </c>
      <c r="C68">
        <f t="shared" si="2"/>
        <v>0</v>
      </c>
      <c r="D68">
        <v>0</v>
      </c>
    </row>
    <row r="69" spans="1:4">
      <c r="A69" s="11" t="s">
        <v>155</v>
      </c>
      <c r="B69">
        <v>1.91666666666667</v>
      </c>
      <c r="C69">
        <f t="shared" si="2"/>
        <v>0</v>
      </c>
      <c r="D69">
        <v>0</v>
      </c>
    </row>
    <row r="70" spans="1:4">
      <c r="A70" s="11" t="s">
        <v>156</v>
      </c>
      <c r="B70">
        <v>1.58333333333333</v>
      </c>
      <c r="C70">
        <f t="shared" si="2"/>
        <v>0</v>
      </c>
      <c r="D70">
        <v>0</v>
      </c>
    </row>
    <row r="71" spans="1:4">
      <c r="A71" s="11" t="s">
        <v>157</v>
      </c>
      <c r="B71">
        <v>1.71666666666667</v>
      </c>
      <c r="C71">
        <f t="shared" si="2"/>
        <v>0</v>
      </c>
      <c r="D71">
        <v>0</v>
      </c>
    </row>
    <row r="72" spans="1:4">
      <c r="A72" s="11" t="s">
        <v>158</v>
      </c>
      <c r="B72">
        <v>2.83333333333333</v>
      </c>
      <c r="C72">
        <f t="shared" si="2"/>
        <v>0</v>
      </c>
      <c r="D72">
        <v>0</v>
      </c>
    </row>
    <row r="73" spans="4:4">
      <c r="D73">
        <f>SUM(C62:C72)/SUM(B62:B72)</f>
        <v>0.439901880621423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92"/>
  <sheetViews>
    <sheetView topLeftCell="A79" workbookViewId="0">
      <selection activeCell="B105" sqref="B105"/>
    </sheetView>
  </sheetViews>
  <sheetFormatPr defaultColWidth="9" defaultRowHeight="14.1"/>
  <cols>
    <col min="1" max="1" width="12.8738738738739" customWidth="1"/>
    <col min="2" max="2" width="10.7477477477477" style="16" customWidth="1"/>
    <col min="3" max="3" width="10.8738738738739" customWidth="1"/>
    <col min="4" max="4" width="10.5045045045045" customWidth="1"/>
  </cols>
  <sheetData>
    <row r="1" spans="1:12">
      <c r="A1" s="3" t="s">
        <v>159</v>
      </c>
      <c r="B1" s="17" t="s">
        <v>160</v>
      </c>
      <c r="C1" s="18">
        <f ca="1">ROUNDDOWN(NOW(),0)</f>
        <v>42873</v>
      </c>
      <c r="D1" s="19">
        <v>17</v>
      </c>
      <c r="E1" s="18"/>
      <c r="F1" s="18"/>
      <c r="G1" s="18"/>
      <c r="H1" s="18"/>
      <c r="I1" s="18"/>
      <c r="J1" s="18"/>
      <c r="K1" s="18"/>
      <c r="L1" s="18"/>
    </row>
    <row r="2" spans="1:3">
      <c r="A2" s="18">
        <v>42770</v>
      </c>
      <c r="B2" s="16">
        <v>44315.6824485892</v>
      </c>
      <c r="C2" s="19"/>
    </row>
    <row r="3" spans="1:3">
      <c r="A3" s="18">
        <v>42771</v>
      </c>
      <c r="B3" s="20">
        <v>44376.6824485892</v>
      </c>
      <c r="C3" s="19"/>
    </row>
    <row r="4" spans="1:3">
      <c r="A4" s="18">
        <v>42772</v>
      </c>
      <c r="B4" s="16">
        <f>B3</f>
        <v>44376.6824485892</v>
      </c>
      <c r="C4" s="19"/>
    </row>
    <row r="5" spans="1:3">
      <c r="A5" s="18">
        <v>42773</v>
      </c>
      <c r="B5" s="16">
        <f t="shared" ref="B5" si="0">B4</f>
        <v>44376.6824485892</v>
      </c>
      <c r="C5" s="19"/>
    </row>
    <row r="6" spans="1:3">
      <c r="A6" s="18">
        <v>42774</v>
      </c>
      <c r="B6" s="16">
        <v>44379.6824485892</v>
      </c>
      <c r="C6" s="19"/>
    </row>
    <row r="7" spans="1:3">
      <c r="A7" s="18">
        <v>42775</v>
      </c>
      <c r="B7" s="16">
        <v>44380.6824485892</v>
      </c>
      <c r="C7" s="19"/>
    </row>
    <row r="8" spans="1:3">
      <c r="A8" s="18">
        <v>42776</v>
      </c>
      <c r="C8" s="19"/>
    </row>
    <row r="9" spans="1:3">
      <c r="A9" s="18">
        <v>42777</v>
      </c>
      <c r="C9" s="19"/>
    </row>
    <row r="10" spans="1:3">
      <c r="A10" s="18">
        <v>42778</v>
      </c>
      <c r="B10" s="16">
        <v>44383.6824485892</v>
      </c>
      <c r="C10" s="19"/>
    </row>
    <row r="11" spans="1:3">
      <c r="A11" s="18">
        <v>42779</v>
      </c>
      <c r="C11" s="19"/>
    </row>
    <row r="12" spans="1:3">
      <c r="A12" s="18">
        <v>42780</v>
      </c>
      <c r="C12" s="19"/>
    </row>
    <row r="13" spans="1:3">
      <c r="A13" s="18">
        <v>42781</v>
      </c>
      <c r="C13" s="19"/>
    </row>
    <row r="14" spans="1:3">
      <c r="A14" s="18">
        <v>42782</v>
      </c>
      <c r="C14" s="19"/>
    </row>
    <row r="15" spans="1:3">
      <c r="A15" s="18">
        <v>42783</v>
      </c>
      <c r="B15" s="16">
        <v>44388.6824485892</v>
      </c>
      <c r="C15" s="19"/>
    </row>
    <row r="16" spans="1:3">
      <c r="A16" s="18">
        <v>42784</v>
      </c>
      <c r="B16" s="16">
        <v>44389.6824485892</v>
      </c>
      <c r="C16" s="19"/>
    </row>
    <row r="17" spans="1:3">
      <c r="A17" s="18">
        <v>42785</v>
      </c>
      <c r="B17" s="16">
        <v>44390.6824485892</v>
      </c>
      <c r="C17" s="19"/>
    </row>
    <row r="18" spans="1:3">
      <c r="A18" s="18">
        <v>42786</v>
      </c>
      <c r="B18" s="16">
        <v>44390.6824485892</v>
      </c>
      <c r="C18" s="19"/>
    </row>
    <row r="19" spans="1:3">
      <c r="A19" s="18">
        <v>42787</v>
      </c>
      <c r="B19" s="16">
        <v>44386.0239120038</v>
      </c>
      <c r="C19" s="19"/>
    </row>
    <row r="20" spans="1:3">
      <c r="A20" s="18">
        <v>42788</v>
      </c>
      <c r="B20" s="16">
        <v>44418.7710530458</v>
      </c>
      <c r="C20" s="19"/>
    </row>
    <row r="21" spans="1:3">
      <c r="A21" s="18">
        <v>42789</v>
      </c>
      <c r="B21" s="16">
        <v>44419.7710530458</v>
      </c>
      <c r="C21" s="19"/>
    </row>
    <row r="22" spans="1:3">
      <c r="A22" s="18">
        <v>42790</v>
      </c>
      <c r="B22" s="16">
        <v>44420.7710530458</v>
      </c>
      <c r="C22" s="19"/>
    </row>
    <row r="23" spans="1:2">
      <c r="A23" s="18">
        <v>42791</v>
      </c>
      <c r="B23" s="16">
        <v>44420.7710530458</v>
      </c>
    </row>
    <row r="24" spans="1:1">
      <c r="A24" s="18">
        <v>42792</v>
      </c>
    </row>
    <row r="25" spans="1:2">
      <c r="A25" s="18">
        <v>42793</v>
      </c>
      <c r="B25" s="16">
        <v>44151.4295896311</v>
      </c>
    </row>
    <row r="26" spans="1:2">
      <c r="A26" s="18">
        <v>42794</v>
      </c>
      <c r="B26" s="16">
        <v>44152.3794014254</v>
      </c>
    </row>
    <row r="27" spans="1:2">
      <c r="A27" s="18">
        <v>42795</v>
      </c>
      <c r="B27" s="16">
        <v>44151.923943458</v>
      </c>
    </row>
    <row r="28" spans="1:2">
      <c r="A28" s="18">
        <v>42796</v>
      </c>
      <c r="B28" s="16">
        <v>44152.923943458</v>
      </c>
    </row>
    <row r="29" spans="1:1">
      <c r="A29" s="18">
        <v>42797</v>
      </c>
    </row>
    <row r="30" spans="1:1">
      <c r="A30" s="18">
        <v>42798</v>
      </c>
    </row>
    <row r="31" spans="1:2">
      <c r="A31" s="18">
        <v>42799</v>
      </c>
      <c r="B31" s="16">
        <v>44153.2639685521</v>
      </c>
    </row>
    <row r="32" spans="1:2">
      <c r="A32" s="18">
        <v>42800</v>
      </c>
      <c r="B32" s="16">
        <v>44154.2639685521</v>
      </c>
    </row>
    <row r="33" spans="1:2">
      <c r="A33" s="18">
        <v>42801</v>
      </c>
      <c r="B33" s="16">
        <v>44154.611521877</v>
      </c>
    </row>
    <row r="34" spans="1:2">
      <c r="A34" s="18">
        <v>42802</v>
      </c>
      <c r="B34" s="16">
        <v>44155.3103926424</v>
      </c>
    </row>
    <row r="35" spans="1:2">
      <c r="A35" s="18">
        <v>42803</v>
      </c>
      <c r="B35" s="16">
        <v>44144.3103926424</v>
      </c>
    </row>
    <row r="36" spans="1:2">
      <c r="A36" s="18">
        <v>42804</v>
      </c>
      <c r="B36" s="16">
        <v>44143.1522997942</v>
      </c>
    </row>
    <row r="37" spans="1:2">
      <c r="A37" s="18">
        <v>42805</v>
      </c>
      <c r="B37" s="16">
        <v>44162.3522997942</v>
      </c>
    </row>
    <row r="38" spans="1:2">
      <c r="A38" s="18">
        <v>42806</v>
      </c>
      <c r="B38" s="16">
        <v>44163.3522997942</v>
      </c>
    </row>
    <row r="39" spans="1:2">
      <c r="A39" s="18">
        <v>42807</v>
      </c>
      <c r="B39" s="16">
        <v>44163.0436423287</v>
      </c>
    </row>
    <row r="40" spans="1:2">
      <c r="A40" s="18">
        <v>42808</v>
      </c>
      <c r="B40" s="16">
        <v>44164.0436423287</v>
      </c>
    </row>
    <row r="41" spans="1:2">
      <c r="A41" s="18">
        <v>42809</v>
      </c>
      <c r="B41" s="16">
        <v>44164.0436423287</v>
      </c>
    </row>
    <row r="42" spans="1:2">
      <c r="A42" s="18">
        <v>42810</v>
      </c>
      <c r="B42" s="16">
        <v>44163.2331028055</v>
      </c>
    </row>
    <row r="43" spans="1:2">
      <c r="A43" s="18">
        <v>42811</v>
      </c>
      <c r="B43" s="16">
        <v>44163.2331028055</v>
      </c>
    </row>
    <row r="44" spans="1:2">
      <c r="A44" s="18">
        <v>42812</v>
      </c>
      <c r="B44" s="16">
        <v>44165.2331028055</v>
      </c>
    </row>
    <row r="45" spans="1:1">
      <c r="A45" s="18">
        <v>42813</v>
      </c>
    </row>
    <row r="46" spans="1:2">
      <c r="A46" s="18">
        <v>42814</v>
      </c>
      <c r="B46" s="16">
        <v>44167.2331028055</v>
      </c>
    </row>
    <row r="47" spans="1:2">
      <c r="A47" s="18">
        <v>42815</v>
      </c>
      <c r="B47" s="16">
        <v>44167.2331028055</v>
      </c>
    </row>
    <row r="48" spans="1:2">
      <c r="A48" s="18">
        <v>42816</v>
      </c>
      <c r="B48" s="16">
        <v>44165.3686109611</v>
      </c>
    </row>
    <row r="49" spans="1:2">
      <c r="A49" s="18">
        <v>42817</v>
      </c>
      <c r="B49" s="16">
        <v>44166.3686109611</v>
      </c>
    </row>
    <row r="50" spans="1:2">
      <c r="A50" s="18">
        <v>42818</v>
      </c>
      <c r="B50" s="16">
        <v>44167.3686109611</v>
      </c>
    </row>
    <row r="51" spans="1:2">
      <c r="A51" s="18">
        <v>42819</v>
      </c>
      <c r="B51" s="16">
        <v>44167.3686109611</v>
      </c>
    </row>
    <row r="52" spans="1:2">
      <c r="A52" s="18">
        <v>42820</v>
      </c>
      <c r="B52" s="16">
        <v>44168.3686109611</v>
      </c>
    </row>
    <row r="53" spans="1:2">
      <c r="A53" s="18">
        <v>42821</v>
      </c>
      <c r="B53" s="16">
        <v>44169.3686109611</v>
      </c>
    </row>
    <row r="54" spans="1:2">
      <c r="A54" s="18">
        <v>42822</v>
      </c>
      <c r="B54" s="16">
        <v>44170.3686109611</v>
      </c>
    </row>
    <row r="55" spans="1:2">
      <c r="A55" s="18">
        <v>42823</v>
      </c>
      <c r="B55" s="16">
        <v>44169.0561893802</v>
      </c>
    </row>
    <row r="56" spans="1:1">
      <c r="A56" s="18">
        <v>42824</v>
      </c>
    </row>
    <row r="57" spans="1:1">
      <c r="A57" s="18">
        <v>42825</v>
      </c>
    </row>
    <row r="58" spans="1:1">
      <c r="A58" s="18">
        <v>42826</v>
      </c>
    </row>
    <row r="59" spans="1:1">
      <c r="A59" s="18">
        <v>42827</v>
      </c>
    </row>
    <row r="60" spans="1:1">
      <c r="A60" s="18">
        <v>42828</v>
      </c>
    </row>
    <row r="61" spans="1:1">
      <c r="A61" s="18">
        <v>42829</v>
      </c>
    </row>
    <row r="62" spans="1:1">
      <c r="A62" s="18">
        <v>42830</v>
      </c>
    </row>
    <row r="63" spans="1:1">
      <c r="A63" s="18">
        <v>42831</v>
      </c>
    </row>
    <row r="64" spans="1:1">
      <c r="A64" s="18">
        <v>42832</v>
      </c>
    </row>
    <row r="65" spans="1:1">
      <c r="A65" s="18">
        <v>42833</v>
      </c>
    </row>
    <row r="66" spans="1:1">
      <c r="A66" s="18">
        <v>42834</v>
      </c>
    </row>
    <row r="67" spans="1:1">
      <c r="A67" s="18">
        <v>42835</v>
      </c>
    </row>
    <row r="68" spans="1:1">
      <c r="A68" s="18">
        <v>42836</v>
      </c>
    </row>
    <row r="69" spans="1:1">
      <c r="A69" s="18">
        <v>42837</v>
      </c>
    </row>
    <row r="70" spans="1:1">
      <c r="A70" s="18">
        <v>42838</v>
      </c>
    </row>
    <row r="71" spans="1:1">
      <c r="A71" s="18">
        <v>42839</v>
      </c>
    </row>
    <row r="72" spans="1:1">
      <c r="A72" s="18">
        <v>42840</v>
      </c>
    </row>
    <row r="73" spans="1:2">
      <c r="A73" s="18">
        <v>42841</v>
      </c>
      <c r="B73" s="16">
        <v>44187.0561893802</v>
      </c>
    </row>
    <row r="74" spans="1:2">
      <c r="A74" s="18">
        <v>42842</v>
      </c>
      <c r="B74" s="16">
        <v>44188.615414494</v>
      </c>
    </row>
    <row r="75" spans="1:2">
      <c r="A75" s="18">
        <v>42843</v>
      </c>
      <c r="B75" s="16">
        <v>44140.5828786088</v>
      </c>
    </row>
    <row r="76" spans="1:2">
      <c r="A76" s="18">
        <v>42844</v>
      </c>
      <c r="B76" s="16">
        <v>44140.5828786088</v>
      </c>
    </row>
    <row r="77" spans="1:1">
      <c r="A77" s="18">
        <v>42845</v>
      </c>
    </row>
    <row r="78" spans="1:2">
      <c r="A78" s="18">
        <v>42846</v>
      </c>
      <c r="B78" s="16">
        <v>44142.8173283696</v>
      </c>
    </row>
    <row r="79" spans="1:1">
      <c r="A79" s="18">
        <v>42847</v>
      </c>
    </row>
    <row r="80" spans="1:2">
      <c r="A80" s="18">
        <v>42848</v>
      </c>
      <c r="B80" s="16">
        <v>44142.8173283696</v>
      </c>
    </row>
    <row r="81" spans="1:1">
      <c r="A81" s="18">
        <v>42849</v>
      </c>
    </row>
    <row r="82" spans="1:1">
      <c r="A82" s="18">
        <v>42850</v>
      </c>
    </row>
    <row r="83" spans="1:2">
      <c r="A83" s="18">
        <v>42851</v>
      </c>
      <c r="B83" s="16">
        <v>44145.8173283696</v>
      </c>
    </row>
    <row r="84" spans="1:1">
      <c r="A84" s="18">
        <v>42852</v>
      </c>
    </row>
    <row r="85" spans="1:1">
      <c r="A85" s="18">
        <v>42853</v>
      </c>
    </row>
    <row r="86" spans="1:1">
      <c r="A86" s="18">
        <v>42854</v>
      </c>
    </row>
    <row r="87" spans="1:1">
      <c r="A87" s="18">
        <v>42855</v>
      </c>
    </row>
    <row r="88" spans="1:2">
      <c r="A88" s="18">
        <v>42856</v>
      </c>
      <c r="B88" s="16">
        <v>44149.8173283696</v>
      </c>
    </row>
    <row r="89" spans="1:1">
      <c r="A89" s="18">
        <v>42857</v>
      </c>
    </row>
    <row r="90" spans="1:2">
      <c r="A90" s="18">
        <v>42858</v>
      </c>
      <c r="B90" s="16">
        <v>44152.8173283696</v>
      </c>
    </row>
    <row r="91" spans="1:1">
      <c r="A91" s="18">
        <v>42859</v>
      </c>
    </row>
    <row r="92" spans="1:1">
      <c r="A92" s="18">
        <v>42860</v>
      </c>
    </row>
    <row r="93" spans="1:2">
      <c r="A93" s="18">
        <v>42861</v>
      </c>
      <c r="B93" s="16">
        <v>-1514.81732836957</v>
      </c>
    </row>
    <row r="94" spans="1:1">
      <c r="A94" s="18">
        <v>42862</v>
      </c>
    </row>
    <row r="95" spans="1:2">
      <c r="A95" s="18">
        <v>42863</v>
      </c>
      <c r="B95" s="16">
        <v>-1518.81732836957</v>
      </c>
    </row>
    <row r="96" spans="1:2">
      <c r="A96" s="18">
        <v>42864</v>
      </c>
      <c r="B96" s="16">
        <v>-1518.85494079802</v>
      </c>
    </row>
    <row r="97" spans="1:2">
      <c r="A97" s="18">
        <v>42865</v>
      </c>
      <c r="B97" s="16">
        <v>24.1450592019828</v>
      </c>
    </row>
    <row r="98" spans="1:2">
      <c r="A98" s="18">
        <v>42866</v>
      </c>
      <c r="B98" s="16">
        <v>27.8261712216067</v>
      </c>
    </row>
    <row r="99" spans="1:1">
      <c r="A99" s="18">
        <v>42867</v>
      </c>
    </row>
    <row r="100" spans="1:1">
      <c r="A100" s="18">
        <v>42868</v>
      </c>
    </row>
    <row r="101" spans="1:2">
      <c r="A101" s="18">
        <v>42869</v>
      </c>
      <c r="B101" s="16">
        <v>29.1802186459731</v>
      </c>
    </row>
    <row r="102" spans="1:2">
      <c r="A102" s="18">
        <v>42870</v>
      </c>
      <c r="B102" s="16">
        <v>28.1802186459731</v>
      </c>
    </row>
    <row r="103" spans="1:2">
      <c r="A103" s="18">
        <v>42871</v>
      </c>
      <c r="B103" s="16">
        <v>27.1802186459731</v>
      </c>
    </row>
    <row r="104" spans="1:2">
      <c r="A104" s="18">
        <v>42872</v>
      </c>
      <c r="B104" s="16">
        <v>26.1802186459731</v>
      </c>
    </row>
    <row r="105" spans="1:1">
      <c r="A105" s="18">
        <v>42873</v>
      </c>
    </row>
    <row r="106" spans="1:1">
      <c r="A106" s="18">
        <v>42874</v>
      </c>
    </row>
    <row r="107" spans="1:1">
      <c r="A107" s="18">
        <v>42875</v>
      </c>
    </row>
    <row r="108" spans="1:1">
      <c r="A108" s="18">
        <v>42876</v>
      </c>
    </row>
    <row r="109" spans="1:1">
      <c r="A109" s="18">
        <v>42877</v>
      </c>
    </row>
    <row r="110" spans="1:1">
      <c r="A110" s="18">
        <v>42878</v>
      </c>
    </row>
    <row r="111" spans="1:1">
      <c r="A111" s="18">
        <v>42879</v>
      </c>
    </row>
    <row r="112" spans="1:1">
      <c r="A112" s="18">
        <v>42880</v>
      </c>
    </row>
    <row r="113" spans="1:1">
      <c r="A113" s="18">
        <v>42881</v>
      </c>
    </row>
    <row r="114" spans="1:1">
      <c r="A114" s="18">
        <v>42882</v>
      </c>
    </row>
    <row r="115" spans="1:1">
      <c r="A115" s="18">
        <v>42883</v>
      </c>
    </row>
    <row r="116" spans="1:1">
      <c r="A116" s="18">
        <v>42884</v>
      </c>
    </row>
    <row r="117" spans="1:1">
      <c r="A117" s="18">
        <v>42885</v>
      </c>
    </row>
    <row r="118" spans="1:1">
      <c r="A118" s="18">
        <v>42886</v>
      </c>
    </row>
    <row r="119" spans="1:1">
      <c r="A119" s="18">
        <v>42887</v>
      </c>
    </row>
    <row r="120" spans="1:1">
      <c r="A120" s="18">
        <v>42888</v>
      </c>
    </row>
    <row r="121" spans="1:1">
      <c r="A121" s="18">
        <v>42889</v>
      </c>
    </row>
    <row r="122" spans="1:1">
      <c r="A122" s="18">
        <v>42890</v>
      </c>
    </row>
    <row r="123" spans="1:1">
      <c r="A123" s="18">
        <v>42891</v>
      </c>
    </row>
    <row r="124" spans="1:1">
      <c r="A124" s="18">
        <v>42892</v>
      </c>
    </row>
    <row r="125" spans="1:1">
      <c r="A125" s="18">
        <v>42893</v>
      </c>
    </row>
    <row r="126" spans="1:1">
      <c r="A126" s="18">
        <v>42894</v>
      </c>
    </row>
    <row r="127" spans="1:1">
      <c r="A127" s="18">
        <v>42895</v>
      </c>
    </row>
    <row r="128" spans="1:1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conditionalFormatting sqref="A1:A300">
    <cfRule type="expression" dxfId="0" priority="1">
      <formula>($A1&lt;$C$1)</formula>
    </cfRule>
    <cfRule type="expression" dxfId="5" priority="2">
      <formula>$A1=$C$1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3"/>
  <sheetViews>
    <sheetView tabSelected="1" workbookViewId="0">
      <pane ySplit="1" topLeftCell="A26" activePane="bottomLeft" state="frozen"/>
      <selection/>
      <selection pane="bottomLeft" activeCell="B51" sqref="B51"/>
    </sheetView>
  </sheetViews>
  <sheetFormatPr defaultColWidth="9" defaultRowHeight="14.1" outlineLevelCol="6"/>
  <cols>
    <col min="2" max="2" width="32" customWidth="1"/>
    <col min="3" max="3" width="13.6216216216216" customWidth="1"/>
    <col min="4" max="4" width="13.7477477477477" customWidth="1"/>
    <col min="5" max="5" width="12.7837837837838"/>
    <col min="6" max="6" width="18.5045045045045" customWidth="1"/>
    <col min="7" max="7" width="12.7837837837838"/>
  </cols>
  <sheetData>
    <row r="1" spans="1:7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  <c r="G1">
        <f>SUM(E:E)</f>
        <v>1220.81978135403</v>
      </c>
    </row>
    <row r="2" ht="14.15" spans="1:6">
      <c r="A2">
        <v>5</v>
      </c>
      <c r="B2" s="10" t="s">
        <v>167</v>
      </c>
      <c r="C2" s="10">
        <v>25</v>
      </c>
      <c r="D2">
        <f>任务分解!D73</f>
        <v>0.439901880621423</v>
      </c>
      <c r="E2">
        <f>C2*(1-D2)</f>
        <v>14.0024529844644</v>
      </c>
      <c r="F2" s="3" t="s">
        <v>168</v>
      </c>
    </row>
    <row r="3" ht="14.15" spans="1:6">
      <c r="A3">
        <v>6</v>
      </c>
      <c r="B3" s="10" t="s">
        <v>169</v>
      </c>
      <c r="C3" s="10">
        <v>25</v>
      </c>
      <c r="D3">
        <v>0</v>
      </c>
      <c r="E3">
        <f>C3*(1-D3)</f>
        <v>25</v>
      </c>
      <c r="F3" s="3" t="s">
        <v>168</v>
      </c>
    </row>
    <row r="4" ht="14.15" spans="1:6">
      <c r="A4">
        <v>12</v>
      </c>
      <c r="B4" s="10" t="s">
        <v>170</v>
      </c>
      <c r="C4" s="10">
        <v>10</v>
      </c>
      <c r="D4">
        <v>0</v>
      </c>
      <c r="E4">
        <f>C4*(1-D4)</f>
        <v>10</v>
      </c>
      <c r="F4" s="11" t="s">
        <v>171</v>
      </c>
    </row>
    <row r="5" ht="14.15" spans="1:5">
      <c r="A5">
        <v>16</v>
      </c>
      <c r="B5" s="10" t="s">
        <v>172</v>
      </c>
      <c r="C5" s="10">
        <v>15</v>
      </c>
      <c r="D5">
        <v>0</v>
      </c>
      <c r="E5">
        <f t="shared" ref="E5:E28" si="0">C5*(1-D5)</f>
        <v>15</v>
      </c>
    </row>
    <row r="6" ht="14.15" spans="1:5">
      <c r="A6">
        <v>17</v>
      </c>
      <c r="B6" s="10" t="s">
        <v>173</v>
      </c>
      <c r="C6" s="10">
        <v>15</v>
      </c>
      <c r="D6">
        <v>0</v>
      </c>
      <c r="E6">
        <f t="shared" si="0"/>
        <v>15</v>
      </c>
    </row>
    <row r="7" ht="14.15" spans="1:5">
      <c r="A7">
        <v>18</v>
      </c>
      <c r="B7" s="10" t="s">
        <v>174</v>
      </c>
      <c r="C7" s="10">
        <v>15</v>
      </c>
      <c r="D7">
        <v>0</v>
      </c>
      <c r="E7">
        <f t="shared" si="0"/>
        <v>15</v>
      </c>
    </row>
    <row r="8" ht="14.15" spans="1:5">
      <c r="A8">
        <v>20</v>
      </c>
      <c r="B8" s="10" t="s">
        <v>175</v>
      </c>
      <c r="C8" s="10">
        <v>3</v>
      </c>
      <c r="D8">
        <v>0</v>
      </c>
      <c r="E8">
        <f t="shared" si="0"/>
        <v>3</v>
      </c>
    </row>
    <row r="9" ht="14.15" spans="1:5">
      <c r="A9">
        <v>21</v>
      </c>
      <c r="B9" s="10" t="s">
        <v>176</v>
      </c>
      <c r="C9" s="10">
        <v>3</v>
      </c>
      <c r="D9">
        <v>0</v>
      </c>
      <c r="E9">
        <f t="shared" si="0"/>
        <v>3</v>
      </c>
    </row>
    <row r="10" ht="14.15" spans="1:5">
      <c r="A10">
        <v>22</v>
      </c>
      <c r="B10" s="10" t="s">
        <v>177</v>
      </c>
      <c r="C10" s="10">
        <v>7</v>
      </c>
      <c r="D10">
        <v>0</v>
      </c>
      <c r="E10">
        <f t="shared" si="0"/>
        <v>7</v>
      </c>
    </row>
    <row r="11" ht="14.15" spans="1:5">
      <c r="A11">
        <v>23</v>
      </c>
      <c r="B11" s="10" t="s">
        <v>178</v>
      </c>
      <c r="C11" s="10">
        <v>10</v>
      </c>
      <c r="D11">
        <v>0</v>
      </c>
      <c r="E11">
        <f t="shared" si="0"/>
        <v>10</v>
      </c>
    </row>
    <row r="12" ht="14.15" spans="1:5">
      <c r="A12">
        <v>24</v>
      </c>
      <c r="B12" s="10" t="s">
        <v>179</v>
      </c>
      <c r="C12" s="10">
        <v>10</v>
      </c>
      <c r="D12">
        <v>0</v>
      </c>
      <c r="E12">
        <f t="shared" si="0"/>
        <v>10</v>
      </c>
    </row>
    <row r="13" ht="14.15" spans="1:5">
      <c r="A13">
        <v>25</v>
      </c>
      <c r="B13" s="10" t="s">
        <v>180</v>
      </c>
      <c r="C13" s="10">
        <v>10</v>
      </c>
      <c r="D13">
        <v>0.3</v>
      </c>
      <c r="E13">
        <f t="shared" si="0"/>
        <v>7</v>
      </c>
    </row>
    <row r="14" s="12" customFormat="1" ht="14.15" spans="1:5">
      <c r="A14" s="12">
        <v>27</v>
      </c>
      <c r="B14" s="13" t="s">
        <v>181</v>
      </c>
      <c r="C14" s="13">
        <f>16*7</f>
        <v>112</v>
      </c>
      <c r="D14" s="12">
        <f>4/16</f>
        <v>0.25</v>
      </c>
      <c r="E14" s="12">
        <f t="shared" si="0"/>
        <v>84</v>
      </c>
    </row>
    <row r="15" ht="14.15" spans="1:5">
      <c r="A15">
        <v>28</v>
      </c>
      <c r="B15" s="10" t="s">
        <v>182</v>
      </c>
      <c r="C15" s="10">
        <v>15</v>
      </c>
      <c r="D15">
        <v>0</v>
      </c>
      <c r="E15">
        <f t="shared" si="0"/>
        <v>15</v>
      </c>
    </row>
    <row r="16" ht="14.15" spans="1:5">
      <c r="A16">
        <v>29</v>
      </c>
      <c r="B16" s="10" t="s">
        <v>183</v>
      </c>
      <c r="C16" s="10">
        <v>10</v>
      </c>
      <c r="D16">
        <v>0</v>
      </c>
      <c r="E16">
        <f t="shared" si="0"/>
        <v>10</v>
      </c>
    </row>
    <row r="17" ht="14.15" spans="1:5">
      <c r="A17">
        <v>30</v>
      </c>
      <c r="B17" s="10" t="s">
        <v>184</v>
      </c>
      <c r="C17" s="10">
        <v>10</v>
      </c>
      <c r="D17">
        <v>0</v>
      </c>
      <c r="E17">
        <f t="shared" si="0"/>
        <v>10</v>
      </c>
    </row>
    <row r="18" ht="14.15" spans="1:5">
      <c r="A18">
        <v>31</v>
      </c>
      <c r="B18" s="10" t="s">
        <v>185</v>
      </c>
      <c r="C18" s="10">
        <v>15</v>
      </c>
      <c r="D18">
        <v>0</v>
      </c>
      <c r="E18">
        <f t="shared" si="0"/>
        <v>15</v>
      </c>
    </row>
    <row r="19" ht="14.15" spans="1:5">
      <c r="A19">
        <v>32</v>
      </c>
      <c r="B19" s="10" t="s">
        <v>186</v>
      </c>
      <c r="C19" s="10">
        <v>15</v>
      </c>
      <c r="D19">
        <v>0</v>
      </c>
      <c r="E19">
        <f t="shared" si="0"/>
        <v>15</v>
      </c>
    </row>
    <row r="20" ht="14.15" spans="1:6">
      <c r="A20">
        <v>34</v>
      </c>
      <c r="B20" s="10" t="s">
        <v>187</v>
      </c>
      <c r="C20" s="10">
        <v>10</v>
      </c>
      <c r="D20" s="3">
        <f>130/255</f>
        <v>0.509803921568627</v>
      </c>
      <c r="E20">
        <f t="shared" si="0"/>
        <v>4.90196078431373</v>
      </c>
      <c r="F20" s="3" t="s">
        <v>188</v>
      </c>
    </row>
    <row r="21" ht="28.3" spans="1:5">
      <c r="A21">
        <v>35</v>
      </c>
      <c r="B21" s="10" t="s">
        <v>189</v>
      </c>
      <c r="C21" s="10">
        <v>15</v>
      </c>
      <c r="D21">
        <v>0</v>
      </c>
      <c r="E21">
        <f t="shared" si="0"/>
        <v>15</v>
      </c>
    </row>
    <row r="22" ht="14.15" spans="1:5">
      <c r="A22">
        <v>37</v>
      </c>
      <c r="B22" s="10" t="s">
        <v>190</v>
      </c>
      <c r="C22" s="10">
        <v>215</v>
      </c>
      <c r="D22">
        <v>0</v>
      </c>
      <c r="E22">
        <f t="shared" si="0"/>
        <v>215</v>
      </c>
    </row>
    <row r="23" ht="14.15" spans="2:5">
      <c r="B23" s="10" t="s">
        <v>191</v>
      </c>
      <c r="C23" s="10">
        <v>20</v>
      </c>
      <c r="D23">
        <f>任务分解!D14</f>
        <v>0.162642947903431</v>
      </c>
      <c r="E23">
        <f t="shared" si="0"/>
        <v>16.7471410419314</v>
      </c>
    </row>
    <row r="24" ht="14.15" spans="2:5">
      <c r="B24" s="13" t="s">
        <v>192</v>
      </c>
      <c r="C24" s="10">
        <v>40</v>
      </c>
      <c r="D24">
        <f>任务分解!D28</f>
        <v>0.489335006273526</v>
      </c>
      <c r="E24">
        <f t="shared" si="0"/>
        <v>20.426599749059</v>
      </c>
    </row>
    <row r="25" ht="14.15" spans="2:5">
      <c r="B25" s="13" t="s">
        <v>193</v>
      </c>
      <c r="C25" s="10">
        <v>40</v>
      </c>
      <c r="D25">
        <v>0</v>
      </c>
      <c r="E25">
        <f t="shared" si="0"/>
        <v>40</v>
      </c>
    </row>
    <row r="26" ht="14.15" spans="2:5">
      <c r="B26" s="10" t="s">
        <v>194</v>
      </c>
      <c r="C26" s="10">
        <v>40</v>
      </c>
      <c r="D26">
        <v>0</v>
      </c>
      <c r="E26">
        <f t="shared" si="0"/>
        <v>40</v>
      </c>
    </row>
    <row r="27" ht="14.15" spans="2:5">
      <c r="B27" s="10" t="s">
        <v>195</v>
      </c>
      <c r="C27" s="10">
        <v>40</v>
      </c>
      <c r="D27">
        <v>0</v>
      </c>
      <c r="E27">
        <f t="shared" si="0"/>
        <v>40</v>
      </c>
    </row>
    <row r="28" ht="14.15" spans="2:5">
      <c r="B28" s="10" t="s">
        <v>196</v>
      </c>
      <c r="C28" s="10">
        <v>40</v>
      </c>
      <c r="D28">
        <v>0</v>
      </c>
      <c r="E28">
        <f t="shared" si="0"/>
        <v>40</v>
      </c>
    </row>
    <row r="29" ht="14.15" spans="2:5">
      <c r="B29" s="10" t="s">
        <v>197</v>
      </c>
      <c r="C29" s="10">
        <v>40</v>
      </c>
      <c r="D29">
        <v>0</v>
      </c>
      <c r="E29">
        <f t="shared" ref="E29:E49" si="1">C29*(1-D29)</f>
        <v>40</v>
      </c>
    </row>
    <row r="30" ht="14.15" spans="1:6">
      <c r="A30">
        <v>42</v>
      </c>
      <c r="B30" s="13" t="s">
        <v>198</v>
      </c>
      <c r="C30" s="10">
        <v>20</v>
      </c>
      <c r="D30">
        <f>任务分解!D47*0.8</f>
        <v>0.512918660287081</v>
      </c>
      <c r="E30">
        <f t="shared" si="1"/>
        <v>9.74162679425837</v>
      </c>
      <c r="F30" s="3" t="s">
        <v>199</v>
      </c>
    </row>
    <row r="31" ht="14.15" spans="1:5">
      <c r="A31">
        <v>43</v>
      </c>
      <c r="B31" s="10" t="s">
        <v>200</v>
      </c>
      <c r="C31" s="10">
        <v>20</v>
      </c>
      <c r="D31">
        <v>0.1</v>
      </c>
      <c r="E31">
        <f t="shared" si="1"/>
        <v>18</v>
      </c>
    </row>
    <row r="32" ht="14.15" spans="1:5">
      <c r="A32">
        <v>44</v>
      </c>
      <c r="B32" s="10" t="s">
        <v>201</v>
      </c>
      <c r="C32" s="10">
        <v>10</v>
      </c>
      <c r="D32">
        <v>0</v>
      </c>
      <c r="E32">
        <f t="shared" si="1"/>
        <v>10</v>
      </c>
    </row>
    <row r="33" ht="14.15" spans="1:5">
      <c r="A33">
        <v>46</v>
      </c>
      <c r="B33" s="14" t="s">
        <v>202</v>
      </c>
      <c r="C33" s="10">
        <v>30</v>
      </c>
      <c r="D33">
        <v>0</v>
      </c>
      <c r="E33">
        <f t="shared" si="1"/>
        <v>30</v>
      </c>
    </row>
    <row r="34" ht="14.15" spans="1:5">
      <c r="A34">
        <v>47</v>
      </c>
      <c r="B34" s="14" t="s">
        <v>203</v>
      </c>
      <c r="C34" s="10">
        <v>30</v>
      </c>
      <c r="D34">
        <v>0</v>
      </c>
      <c r="E34">
        <f t="shared" si="1"/>
        <v>30</v>
      </c>
    </row>
    <row r="35" ht="14.15" spans="1:5">
      <c r="A35">
        <v>48</v>
      </c>
      <c r="B35" s="14" t="s">
        <v>204</v>
      </c>
      <c r="C35" s="10">
        <v>26</v>
      </c>
      <c r="D35">
        <v>0</v>
      </c>
      <c r="E35">
        <f t="shared" si="1"/>
        <v>26</v>
      </c>
    </row>
    <row r="36" ht="14.15" spans="1:5">
      <c r="A36">
        <v>49</v>
      </c>
      <c r="B36" s="14" t="s">
        <v>205</v>
      </c>
      <c r="C36" s="10">
        <v>30</v>
      </c>
      <c r="D36">
        <v>0</v>
      </c>
      <c r="E36">
        <f t="shared" si="1"/>
        <v>30</v>
      </c>
    </row>
    <row r="37" ht="14.15" spans="1:5">
      <c r="A37">
        <v>50</v>
      </c>
      <c r="B37" s="14" t="s">
        <v>206</v>
      </c>
      <c r="C37" s="10">
        <v>30</v>
      </c>
      <c r="D37">
        <v>0</v>
      </c>
      <c r="E37">
        <f t="shared" si="1"/>
        <v>30</v>
      </c>
    </row>
    <row r="38" ht="14.15" spans="1:5">
      <c r="A38">
        <v>52</v>
      </c>
      <c r="B38" s="14" t="s">
        <v>207</v>
      </c>
      <c r="C38" s="10">
        <v>30</v>
      </c>
      <c r="D38">
        <v>0</v>
      </c>
      <c r="E38">
        <f t="shared" si="1"/>
        <v>30</v>
      </c>
    </row>
    <row r="39" ht="14.15" spans="1:5">
      <c r="A39">
        <v>53</v>
      </c>
      <c r="B39" s="14" t="s">
        <v>208</v>
      </c>
      <c r="C39" s="10">
        <v>30</v>
      </c>
      <c r="D39">
        <v>0</v>
      </c>
      <c r="E39">
        <f t="shared" si="1"/>
        <v>30</v>
      </c>
    </row>
    <row r="40" ht="14.15" spans="1:5">
      <c r="A40">
        <v>55</v>
      </c>
      <c r="B40" s="14" t="s">
        <v>209</v>
      </c>
      <c r="C40" s="10">
        <v>30</v>
      </c>
      <c r="D40">
        <v>0</v>
      </c>
      <c r="E40">
        <f t="shared" si="1"/>
        <v>30</v>
      </c>
    </row>
    <row r="41" ht="14.15" spans="1:5">
      <c r="A41">
        <v>56</v>
      </c>
      <c r="B41" s="14" t="s">
        <v>210</v>
      </c>
      <c r="C41" s="10">
        <v>30</v>
      </c>
      <c r="D41">
        <v>0</v>
      </c>
      <c r="E41">
        <f t="shared" si="1"/>
        <v>30</v>
      </c>
    </row>
    <row r="42" ht="14.15" spans="1:5">
      <c r="A42">
        <v>58</v>
      </c>
      <c r="B42" s="14" t="s">
        <v>211</v>
      </c>
      <c r="C42" s="10">
        <v>30</v>
      </c>
      <c r="D42">
        <v>0</v>
      </c>
      <c r="E42">
        <f t="shared" si="1"/>
        <v>30</v>
      </c>
    </row>
    <row r="43" ht="14.15" spans="1:5">
      <c r="A43">
        <v>59</v>
      </c>
      <c r="B43" s="14" t="s">
        <v>212</v>
      </c>
      <c r="C43" s="10">
        <v>30</v>
      </c>
      <c r="D43">
        <v>0</v>
      </c>
      <c r="E43">
        <f t="shared" si="1"/>
        <v>30</v>
      </c>
    </row>
    <row r="44" ht="14.15" spans="1:5">
      <c r="A44">
        <v>61</v>
      </c>
      <c r="B44" s="10" t="s">
        <v>213</v>
      </c>
      <c r="C44" s="10">
        <v>10</v>
      </c>
      <c r="D44">
        <v>0</v>
      </c>
      <c r="E44">
        <f t="shared" si="1"/>
        <v>10</v>
      </c>
    </row>
    <row r="45" ht="14.15" spans="1:5">
      <c r="A45">
        <v>62</v>
      </c>
      <c r="B45" s="10" t="s">
        <v>214</v>
      </c>
      <c r="C45" s="10">
        <v>20</v>
      </c>
      <c r="D45">
        <v>0</v>
      </c>
      <c r="E45">
        <f t="shared" si="1"/>
        <v>20</v>
      </c>
    </row>
    <row r="46" ht="14.15" spans="2:5">
      <c r="B46" s="10" t="s">
        <v>215</v>
      </c>
      <c r="C46" s="10">
        <v>20</v>
      </c>
      <c r="D46">
        <v>0</v>
      </c>
      <c r="E46">
        <f t="shared" si="1"/>
        <v>20</v>
      </c>
    </row>
    <row r="47" ht="14.15" spans="2:5">
      <c r="B47" s="10" t="s">
        <v>216</v>
      </c>
      <c r="C47" s="10">
        <v>20</v>
      </c>
      <c r="D47">
        <v>0</v>
      </c>
      <c r="E47">
        <f t="shared" si="1"/>
        <v>20</v>
      </c>
    </row>
    <row r="48" spans="2:5">
      <c r="B48" s="3" t="s">
        <v>217</v>
      </c>
      <c r="C48">
        <v>20</v>
      </c>
      <c r="D48">
        <v>0</v>
      </c>
      <c r="E48">
        <f t="shared" si="1"/>
        <v>20</v>
      </c>
    </row>
    <row r="49" ht="14.15" spans="2:6">
      <c r="B49" s="3" t="s">
        <v>218</v>
      </c>
      <c r="C49">
        <v>60</v>
      </c>
      <c r="D49">
        <v>0.8</v>
      </c>
      <c r="E49">
        <f t="shared" si="1"/>
        <v>12</v>
      </c>
      <c r="F49" s="3" t="s">
        <v>219</v>
      </c>
    </row>
    <row r="50" ht="14.15" spans="2:3">
      <c r="B50" s="15" t="s">
        <v>220</v>
      </c>
      <c r="C50" s="15"/>
    </row>
    <row r="51" spans="2:4">
      <c r="B51" s="3"/>
      <c r="D51" s="3"/>
    </row>
    <row r="52" spans="2:2">
      <c r="B52" s="3" t="s">
        <v>221</v>
      </c>
    </row>
    <row r="53" spans="2:2">
      <c r="B53" s="3" t="s">
        <v>222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G19" sqref="G19"/>
    </sheetView>
  </sheetViews>
  <sheetFormatPr defaultColWidth="9" defaultRowHeight="14.1" outlineLevelRow="6" outlineLevelCol="5"/>
  <cols>
    <col min="2" max="2" width="11.954954954955" customWidth="1"/>
  </cols>
  <sheetData>
    <row r="1" spans="1:6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</row>
    <row r="2" ht="28.3" spans="1:4">
      <c r="A2" s="6" t="s">
        <v>223</v>
      </c>
      <c r="B2" s="6">
        <v>300</v>
      </c>
      <c r="C2" s="7">
        <v>0</v>
      </c>
      <c r="D2" s="7">
        <v>0</v>
      </c>
    </row>
    <row r="3" ht="28.3" spans="1:4">
      <c r="A3" s="8" t="s">
        <v>224</v>
      </c>
      <c r="B3" s="8">
        <v>40</v>
      </c>
      <c r="C3" s="9">
        <v>1</v>
      </c>
      <c r="D3" s="9">
        <f>B3*(1-C3)</f>
        <v>0</v>
      </c>
    </row>
    <row r="5" ht="14.15" spans="1:6">
      <c r="A5">
        <v>3</v>
      </c>
      <c r="B5" s="10" t="s">
        <v>225</v>
      </c>
      <c r="C5" s="10">
        <v>20</v>
      </c>
      <c r="D5">
        <v>0</v>
      </c>
      <c r="E5">
        <f t="shared" ref="E5:E7" si="0">C5*(1-D5)</f>
        <v>20</v>
      </c>
      <c r="F5" s="3" t="s">
        <v>168</v>
      </c>
    </row>
    <row r="6" ht="14.15" spans="1:6">
      <c r="A6">
        <v>4</v>
      </c>
      <c r="B6" s="10" t="s">
        <v>226</v>
      </c>
      <c r="C6" s="10">
        <v>25</v>
      </c>
      <c r="D6">
        <v>0</v>
      </c>
      <c r="E6">
        <f t="shared" si="0"/>
        <v>25</v>
      </c>
      <c r="F6" s="3" t="s">
        <v>168</v>
      </c>
    </row>
    <row r="7" ht="28.3" spans="1:5">
      <c r="A7">
        <v>13</v>
      </c>
      <c r="B7" s="10" t="s">
        <v>227</v>
      </c>
      <c r="C7" s="10">
        <v>10</v>
      </c>
      <c r="D7">
        <v>0</v>
      </c>
      <c r="E7">
        <f t="shared" si="0"/>
        <v>10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5"/>
  <sheetViews>
    <sheetView topLeftCell="A4" workbookViewId="0">
      <selection activeCell="B9" sqref="B9"/>
    </sheetView>
  </sheetViews>
  <sheetFormatPr defaultColWidth="9" defaultRowHeight="14.1"/>
  <cols>
    <col min="1" max="1" width="41.1261261261261" customWidth="1"/>
  </cols>
  <sheetData>
    <row r="1" ht="14.15" spans="1:1">
      <c r="A1" s="1" t="s">
        <v>228</v>
      </c>
    </row>
    <row r="2" ht="14.15" spans="1:1">
      <c r="A2" s="1" t="s">
        <v>229</v>
      </c>
    </row>
    <row r="3" ht="14.15" spans="1:1">
      <c r="A3" s="1" t="s">
        <v>230</v>
      </c>
    </row>
    <row r="4" ht="14.15" spans="1:1">
      <c r="A4" s="1" t="s">
        <v>231</v>
      </c>
    </row>
    <row r="5" ht="14.15" spans="1:1">
      <c r="A5" s="1" t="s">
        <v>232</v>
      </c>
    </row>
    <row r="6" ht="28.3" spans="1:1">
      <c r="A6" s="1" t="s">
        <v>233</v>
      </c>
    </row>
    <row r="7" ht="14.15" spans="1:1">
      <c r="A7" s="1" t="s">
        <v>234</v>
      </c>
    </row>
    <row r="8" ht="14.15" spans="1:1">
      <c r="A8" s="1" t="s">
        <v>235</v>
      </c>
    </row>
    <row r="9" ht="28.3" spans="1:1">
      <c r="A9" s="1" t="s">
        <v>236</v>
      </c>
    </row>
    <row r="10" ht="14.15" spans="1:1">
      <c r="A10" s="1" t="s">
        <v>237</v>
      </c>
    </row>
    <row r="11" ht="14.15" spans="1:1">
      <c r="A11" s="1" t="s">
        <v>238</v>
      </c>
    </row>
    <row r="12" ht="14.15" spans="1:1">
      <c r="A12" s="1" t="s">
        <v>239</v>
      </c>
    </row>
    <row r="13" ht="14.15" spans="1:1">
      <c r="A13" s="1" t="s">
        <v>240</v>
      </c>
    </row>
    <row r="14" ht="14.15" spans="1:1">
      <c r="A14" s="1" t="s">
        <v>241</v>
      </c>
    </row>
    <row r="15" spans="1:1">
      <c r="A15" s="2"/>
    </row>
  </sheetData>
  <hyperlinks>
    <hyperlink ref="A1" r:id="rId1" display="计算机组成"/>
    <hyperlink ref="A2" r:id="rId2" display="高级数据结构与算法"/>
    <hyperlink ref="A3" r:id="rId3" display="C程序设计进阶"/>
    <hyperlink ref="A4" r:id="rId4" display="计算导论与C语言基础"/>
    <hyperlink ref="A5" r:id="rId5" display="操作系统原理（Operating Systems）"/>
    <hyperlink ref="A6" r:id="rId6" display="算法设计与分析 Design and Analysis of Algorithms"/>
    <hyperlink ref="A7" r:id="rId7" display="C++程序设计"/>
    <hyperlink ref="A8" r:id="rId8" display="真格—北大在线创业课堂"/>
    <hyperlink ref="A9" r:id="rId9" display="面向对象技术高级课程（The Advanced Object-Oriented Technology）"/>
    <hyperlink ref="A10" r:id="rId10" display="悖论：思维的魔方"/>
    <hyperlink ref="A11" r:id="rId11" display="软件工程"/>
    <hyperlink ref="A12" r:id="rId12" display="算法基础"/>
    <hyperlink ref="A13" r:id="rId13" display="数据结构基础"/>
    <hyperlink ref="A14" r:id="rId14" display="程序开发项目实践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30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14.1"/>
  <cols>
    <col min="1" max="1" width="8.87387387387387" style="21" customWidth="1"/>
    <col min="2" max="2" width="3.25225225225225" style="22" customWidth="1"/>
    <col min="3" max="3" width="7.37837837837838" style="22" customWidth="1"/>
    <col min="4" max="4" width="16.7477477477477" style="23" customWidth="1"/>
    <col min="5" max="5" width="18.5045045045045" style="24" customWidth="1"/>
    <col min="6" max="7" width="24.6216216216216" style="25" customWidth="1"/>
    <col min="8" max="8" width="12" style="22" customWidth="1"/>
    <col min="9" max="16384" width="9" style="22"/>
  </cols>
  <sheetData>
    <row r="1" ht="42" customHeight="1" spans="1:3">
      <c r="A1" s="64" t="s">
        <v>28</v>
      </c>
      <c r="B1" s="65"/>
      <c r="C1" s="66"/>
    </row>
    <row r="2" spans="1:10">
      <c r="A2" s="29" t="s">
        <v>0</v>
      </c>
      <c r="B2" s="30"/>
      <c r="C2" s="31"/>
      <c r="D2" s="32">
        <f ca="1">ROUNDDOWN(NOW(),0)</f>
        <v>42873</v>
      </c>
      <c r="E2" s="33" t="s">
        <v>1</v>
      </c>
      <c r="F2" s="35" t="s">
        <v>2</v>
      </c>
      <c r="G2" s="35" t="s">
        <v>3</v>
      </c>
      <c r="H2" s="35" t="s">
        <v>4</v>
      </c>
      <c r="I2" s="55" t="s">
        <v>5</v>
      </c>
      <c r="J2" s="55" t="s">
        <v>6</v>
      </c>
    </row>
    <row r="3" spans="1:8">
      <c r="A3" s="29" t="s">
        <v>7</v>
      </c>
      <c r="B3" s="30"/>
      <c r="C3" s="31"/>
      <c r="D3" s="36">
        <f ca="1">NOW()-ROUNDDOWN(NOW(),0)</f>
        <v>0.968483796299552</v>
      </c>
      <c r="E3" s="37">
        <f ca="1">E4-$D$2</f>
        <v>708</v>
      </c>
      <c r="F3" s="25">
        <f>SUM(学习任务!E:E)</f>
        <v>1220.81978135403</v>
      </c>
      <c r="G3" s="37">
        <f ca="1" t="shared" ref="G3:H3" si="0">G4-$D$2</f>
        <v>-33</v>
      </c>
      <c r="H3" s="37">
        <f ca="1" t="shared" si="0"/>
        <v>133</v>
      </c>
    </row>
    <row r="4" spans="5:8">
      <c r="E4" s="38">
        <v>43581</v>
      </c>
      <c r="F4" s="39">
        <f ca="1">$D$2+F3</f>
        <v>44093.819781354</v>
      </c>
      <c r="G4" s="38">
        <v>42840</v>
      </c>
      <c r="H4" s="38">
        <v>43006</v>
      </c>
    </row>
    <row r="5" spans="1:7">
      <c r="A5" s="21" t="s">
        <v>0</v>
      </c>
      <c r="B5" s="22" t="s">
        <v>8</v>
      </c>
      <c r="C5" s="22" t="s">
        <v>9</v>
      </c>
      <c r="D5" s="40" t="s">
        <v>10</v>
      </c>
      <c r="E5" s="41" t="s">
        <v>11</v>
      </c>
      <c r="F5" s="42" t="s">
        <v>12</v>
      </c>
      <c r="G5" s="42" t="s">
        <v>13</v>
      </c>
    </row>
    <row r="10" spans="1:7">
      <c r="A10" s="21">
        <v>42790</v>
      </c>
      <c r="B10" s="22">
        <f t="shared" ref="B10:B37" si="1">WEEKNUM(A10)</f>
        <v>8</v>
      </c>
      <c r="C10" s="22" t="str">
        <f t="shared" ref="C10:C37" si="2">TEXT(WEEKDAY(A10),"aaaa")</f>
        <v>星期五</v>
      </c>
      <c r="F10" s="42" t="s">
        <v>27</v>
      </c>
      <c r="G10" s="43"/>
    </row>
    <row r="11" spans="1:7">
      <c r="A11" s="21">
        <v>42791</v>
      </c>
      <c r="B11" s="22">
        <f t="shared" si="1"/>
        <v>8</v>
      </c>
      <c r="C11" s="22" t="str">
        <f t="shared" si="2"/>
        <v>星期六</v>
      </c>
      <c r="F11" s="42" t="s">
        <v>29</v>
      </c>
      <c r="G11" s="43"/>
    </row>
    <row r="12" spans="1:6">
      <c r="A12" s="21">
        <v>42792</v>
      </c>
      <c r="B12" s="22">
        <f t="shared" si="1"/>
        <v>9</v>
      </c>
      <c r="C12" s="22" t="str">
        <f t="shared" si="2"/>
        <v>星期日</v>
      </c>
      <c r="F12" s="42" t="s">
        <v>30</v>
      </c>
    </row>
    <row r="13" spans="1:6">
      <c r="A13" s="21">
        <v>42793</v>
      </c>
      <c r="B13" s="22">
        <f t="shared" si="1"/>
        <v>9</v>
      </c>
      <c r="C13" s="22" t="str">
        <f t="shared" si="2"/>
        <v>星期一</v>
      </c>
      <c r="D13" s="40" t="s">
        <v>31</v>
      </c>
      <c r="E13" s="41" t="s">
        <v>32</v>
      </c>
      <c r="F13" s="42"/>
    </row>
    <row r="14" spans="1:7">
      <c r="A14" s="21">
        <v>42794</v>
      </c>
      <c r="B14" s="22">
        <f t="shared" si="1"/>
        <v>9</v>
      </c>
      <c r="C14" s="22" t="str">
        <f t="shared" si="2"/>
        <v>星期二</v>
      </c>
      <c r="D14" s="40"/>
      <c r="E14" s="41"/>
      <c r="G14" s="42"/>
    </row>
    <row r="15" spans="1:7">
      <c r="A15" s="21">
        <v>42795</v>
      </c>
      <c r="B15" s="22">
        <f t="shared" si="1"/>
        <v>9</v>
      </c>
      <c r="C15" s="22" t="str">
        <f t="shared" si="2"/>
        <v>星期三</v>
      </c>
      <c r="E15" s="41"/>
      <c r="G15" s="42"/>
    </row>
    <row r="16" spans="1:7">
      <c r="A16" s="21">
        <v>42796</v>
      </c>
      <c r="B16" s="22">
        <f t="shared" si="1"/>
        <v>9</v>
      </c>
      <c r="C16" s="22" t="str">
        <f t="shared" si="2"/>
        <v>星期四</v>
      </c>
      <c r="E16" s="41"/>
      <c r="F16" s="44"/>
      <c r="G16" s="45"/>
    </row>
    <row r="17" spans="1:7">
      <c r="A17" s="21">
        <v>42797</v>
      </c>
      <c r="B17" s="22">
        <f t="shared" si="1"/>
        <v>9</v>
      </c>
      <c r="C17" s="22" t="str">
        <f t="shared" si="2"/>
        <v>星期五</v>
      </c>
      <c r="D17" s="40" t="s">
        <v>31</v>
      </c>
      <c r="E17" s="41" t="s">
        <v>33</v>
      </c>
      <c r="F17" s="44"/>
      <c r="G17" s="46"/>
    </row>
    <row r="18" ht="14.25" customHeight="1" spans="1:7">
      <c r="A18" s="21">
        <v>42798</v>
      </c>
      <c r="B18" s="22">
        <f t="shared" si="1"/>
        <v>9</v>
      </c>
      <c r="C18" s="22" t="str">
        <f t="shared" si="2"/>
        <v>星期六</v>
      </c>
      <c r="E18" s="41"/>
      <c r="G18" s="43"/>
    </row>
    <row r="19" spans="1:6">
      <c r="A19" s="21">
        <v>42799</v>
      </c>
      <c r="B19" s="22">
        <f t="shared" si="1"/>
        <v>10</v>
      </c>
      <c r="C19" s="22" t="str">
        <f t="shared" si="2"/>
        <v>星期日</v>
      </c>
      <c r="D19" s="47"/>
      <c r="F19" s="42" t="s">
        <v>34</v>
      </c>
    </row>
    <row r="20" spans="1:6">
      <c r="A20" s="21">
        <v>42800</v>
      </c>
      <c r="B20" s="22">
        <f t="shared" si="1"/>
        <v>10</v>
      </c>
      <c r="C20" s="22" t="str">
        <f t="shared" si="2"/>
        <v>星期一</v>
      </c>
      <c r="D20" s="48" t="s">
        <v>31</v>
      </c>
      <c r="E20" s="41" t="s">
        <v>35</v>
      </c>
      <c r="F20" s="42"/>
    </row>
    <row r="21" spans="1:6">
      <c r="A21" s="21">
        <v>42801</v>
      </c>
      <c r="B21" s="22">
        <f t="shared" si="1"/>
        <v>10</v>
      </c>
      <c r="C21" s="22" t="str">
        <f t="shared" si="2"/>
        <v>星期二</v>
      </c>
      <c r="D21" s="47"/>
      <c r="F21" s="43"/>
    </row>
    <row r="22" spans="1:6">
      <c r="A22" s="21">
        <v>42802</v>
      </c>
      <c r="B22" s="22">
        <f t="shared" si="1"/>
        <v>10</v>
      </c>
      <c r="C22" s="22" t="str">
        <f t="shared" si="2"/>
        <v>星期三</v>
      </c>
      <c r="D22" s="47"/>
      <c r="E22" s="41" t="s">
        <v>36</v>
      </c>
      <c r="F22" s="42"/>
    </row>
    <row r="23" spans="1:6">
      <c r="A23" s="21">
        <v>42803</v>
      </c>
      <c r="B23" s="22">
        <f t="shared" si="1"/>
        <v>10</v>
      </c>
      <c r="C23" s="49" t="str">
        <f t="shared" si="2"/>
        <v>星期四</v>
      </c>
      <c r="D23" s="50"/>
      <c r="E23" s="41" t="s">
        <v>37</v>
      </c>
      <c r="F23" s="42"/>
    </row>
    <row r="24" spans="1:6">
      <c r="A24" s="21">
        <v>42804</v>
      </c>
      <c r="B24" s="22">
        <f t="shared" si="1"/>
        <v>10</v>
      </c>
      <c r="C24" s="22" t="str">
        <f t="shared" si="2"/>
        <v>星期五</v>
      </c>
      <c r="D24" s="63" t="s">
        <v>38</v>
      </c>
      <c r="E24" s="41" t="s">
        <v>39</v>
      </c>
      <c r="F24" s="42"/>
    </row>
    <row r="25" spans="1:6">
      <c r="A25" s="21">
        <v>42805</v>
      </c>
      <c r="B25" s="22">
        <f t="shared" si="1"/>
        <v>10</v>
      </c>
      <c r="C25" s="22" t="str">
        <f t="shared" si="2"/>
        <v>星期六</v>
      </c>
      <c r="E25" s="41" t="s">
        <v>40</v>
      </c>
      <c r="F25" s="42"/>
    </row>
    <row r="26" spans="1:6">
      <c r="A26" s="21">
        <v>42806</v>
      </c>
      <c r="B26" s="22">
        <f t="shared" si="1"/>
        <v>11</v>
      </c>
      <c r="C26" s="22" t="str">
        <f t="shared" si="2"/>
        <v>星期日</v>
      </c>
      <c r="E26" s="41"/>
      <c r="F26" s="42"/>
    </row>
    <row r="27" spans="1:6">
      <c r="A27" s="21">
        <v>42807</v>
      </c>
      <c r="B27" s="22">
        <f t="shared" si="1"/>
        <v>11</v>
      </c>
      <c r="C27" s="22" t="str">
        <f t="shared" si="2"/>
        <v>星期一</v>
      </c>
      <c r="D27" s="40" t="s">
        <v>31</v>
      </c>
      <c r="E27" s="41" t="s">
        <v>41</v>
      </c>
      <c r="F27" s="42" t="s">
        <v>42</v>
      </c>
    </row>
    <row r="28" ht="14.15" spans="1:6">
      <c r="A28" s="21">
        <v>42808</v>
      </c>
      <c r="B28" s="22">
        <f t="shared" si="1"/>
        <v>11</v>
      </c>
      <c r="C28" s="22" t="str">
        <f t="shared" si="2"/>
        <v>星期二</v>
      </c>
      <c r="F28" s="43" t="s">
        <v>43</v>
      </c>
    </row>
    <row r="29" spans="1:3">
      <c r="A29" s="21">
        <v>42809</v>
      </c>
      <c r="B29" s="22">
        <f t="shared" si="1"/>
        <v>11</v>
      </c>
      <c r="C29" s="22" t="str">
        <f t="shared" si="2"/>
        <v>星期三</v>
      </c>
    </row>
    <row r="30" spans="1:6">
      <c r="A30" s="21">
        <v>42810</v>
      </c>
      <c r="B30" s="22">
        <f t="shared" si="1"/>
        <v>11</v>
      </c>
      <c r="C30" s="22" t="str">
        <f t="shared" si="2"/>
        <v>星期四</v>
      </c>
      <c r="F30" s="42" t="s">
        <v>44</v>
      </c>
    </row>
    <row r="31" spans="1:5">
      <c r="A31" s="21">
        <v>42811</v>
      </c>
      <c r="B31" s="22">
        <f t="shared" si="1"/>
        <v>11</v>
      </c>
      <c r="C31" s="22" t="str">
        <f t="shared" si="2"/>
        <v>星期五</v>
      </c>
      <c r="D31" s="52" t="s">
        <v>31</v>
      </c>
      <c r="E31" s="41" t="s">
        <v>45</v>
      </c>
    </row>
    <row r="32" spans="1:6">
      <c r="A32" s="21">
        <v>42812</v>
      </c>
      <c r="B32" s="22">
        <f t="shared" si="1"/>
        <v>11</v>
      </c>
      <c r="C32" s="22" t="str">
        <f t="shared" si="2"/>
        <v>星期六</v>
      </c>
      <c r="F32" s="42" t="s">
        <v>46</v>
      </c>
    </row>
    <row r="33" spans="1:6">
      <c r="A33" s="21">
        <v>42813</v>
      </c>
      <c r="B33" s="22">
        <f t="shared" si="1"/>
        <v>12</v>
      </c>
      <c r="C33" s="22" t="str">
        <f t="shared" si="2"/>
        <v>星期日</v>
      </c>
      <c r="D33" s="40"/>
      <c r="F33" s="42"/>
    </row>
    <row r="34" spans="1:5">
      <c r="A34" s="21">
        <v>42814</v>
      </c>
      <c r="B34" s="22">
        <f t="shared" si="1"/>
        <v>12</v>
      </c>
      <c r="C34" s="22" t="str">
        <f t="shared" si="2"/>
        <v>星期一</v>
      </c>
      <c r="D34" s="40" t="s">
        <v>31</v>
      </c>
      <c r="E34" s="41" t="s">
        <v>47</v>
      </c>
    </row>
    <row r="35" spans="1:3">
      <c r="A35" s="21">
        <v>42815</v>
      </c>
      <c r="B35" s="22">
        <f t="shared" si="1"/>
        <v>12</v>
      </c>
      <c r="C35" s="22" t="str">
        <f t="shared" si="2"/>
        <v>星期二</v>
      </c>
    </row>
    <row r="36" ht="14.15" spans="1:6">
      <c r="A36" s="21">
        <v>42816</v>
      </c>
      <c r="B36" s="22">
        <f t="shared" si="1"/>
        <v>12</v>
      </c>
      <c r="C36" s="22" t="str">
        <f t="shared" si="2"/>
        <v>星期三</v>
      </c>
      <c r="D36" s="40"/>
      <c r="E36" s="41"/>
      <c r="F36" s="43" t="s">
        <v>48</v>
      </c>
    </row>
    <row r="37" spans="1:4">
      <c r="A37" s="21">
        <v>42817</v>
      </c>
      <c r="B37" s="22">
        <f t="shared" si="1"/>
        <v>12</v>
      </c>
      <c r="C37" s="22" t="str">
        <f t="shared" si="2"/>
        <v>星期四</v>
      </c>
      <c r="D37" s="40"/>
    </row>
    <row r="40" spans="4:4">
      <c r="D40" s="40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21" activePane="bottomRight" state="frozen"/>
      <selection/>
      <selection pane="topRight"/>
      <selection pane="bottomLeft"/>
      <selection pane="bottomRight" activeCell="D35" sqref="D35"/>
    </sheetView>
  </sheetViews>
  <sheetFormatPr defaultColWidth="9" defaultRowHeight="14.1"/>
  <cols>
    <col min="1" max="1" width="8.87387387387387" style="21" customWidth="1"/>
    <col min="2" max="2" width="3.25225225225225" style="22" customWidth="1"/>
    <col min="3" max="3" width="7.37837837837838" style="22" customWidth="1"/>
    <col min="4" max="4" width="16.7477477477477" style="23" customWidth="1"/>
    <col min="5" max="5" width="18.5045045045045" style="24" customWidth="1"/>
    <col min="6" max="7" width="24.6216216216216" style="25" customWidth="1"/>
    <col min="8" max="8" width="12" style="22" customWidth="1"/>
    <col min="9" max="16384" width="9" style="22"/>
  </cols>
  <sheetData>
    <row r="1" ht="30.4" spans="1:3">
      <c r="A1" s="26"/>
      <c r="B1" s="27"/>
      <c r="C1" s="28"/>
    </row>
    <row r="2" spans="1:10">
      <c r="A2" s="29" t="s">
        <v>0</v>
      </c>
      <c r="B2" s="30"/>
      <c r="C2" s="31"/>
      <c r="D2" s="32">
        <f ca="1">ROUNDDOWN(NOW(),0)</f>
        <v>42873</v>
      </c>
      <c r="E2" s="33" t="s">
        <v>1</v>
      </c>
      <c r="F2" s="35" t="s">
        <v>2</v>
      </c>
      <c r="G2" s="35" t="s">
        <v>3</v>
      </c>
      <c r="H2" s="35" t="s">
        <v>4</v>
      </c>
      <c r="I2" s="55" t="s">
        <v>5</v>
      </c>
      <c r="J2" s="55" t="s">
        <v>6</v>
      </c>
    </row>
    <row r="3" spans="1:8">
      <c r="A3" s="29" t="s">
        <v>7</v>
      </c>
      <c r="B3" s="30"/>
      <c r="C3" s="31"/>
      <c r="D3" s="36">
        <f ca="1">NOW()-ROUNDDOWN(NOW(),0)</f>
        <v>0.968483796299552</v>
      </c>
      <c r="E3" s="37">
        <f ca="1">E4-$D$2</f>
        <v>708</v>
      </c>
      <c r="F3" s="25">
        <f>SUM(学习任务!E:E)</f>
        <v>1220.81978135403</v>
      </c>
      <c r="G3" s="37">
        <f ca="1" t="shared" ref="G3:H3" si="0">G4-$D$2</f>
        <v>-33</v>
      </c>
      <c r="H3" s="37">
        <f ca="1" t="shared" si="0"/>
        <v>133</v>
      </c>
    </row>
    <row r="4" spans="5:8">
      <c r="E4" s="38">
        <v>43581</v>
      </c>
      <c r="F4" s="39">
        <f ca="1">$D$2+F3</f>
        <v>44093.819781354</v>
      </c>
      <c r="G4" s="38">
        <v>42840</v>
      </c>
      <c r="H4" s="38">
        <v>43006</v>
      </c>
    </row>
    <row r="5" spans="1:7">
      <c r="A5" s="21" t="s">
        <v>0</v>
      </c>
      <c r="B5" s="22" t="s">
        <v>8</v>
      </c>
      <c r="C5" s="22" t="s">
        <v>9</v>
      </c>
      <c r="D5" s="40" t="s">
        <v>10</v>
      </c>
      <c r="E5" s="41" t="s">
        <v>11</v>
      </c>
      <c r="F5" s="42" t="s">
        <v>12</v>
      </c>
      <c r="G5" s="42" t="s">
        <v>13</v>
      </c>
    </row>
    <row r="10" spans="1:7">
      <c r="A10" s="21">
        <v>42818</v>
      </c>
      <c r="B10" s="22">
        <f t="shared" ref="B10:B39" si="1">WEEKNUM(A10)</f>
        <v>12</v>
      </c>
      <c r="C10" s="22" t="str">
        <f t="shared" ref="C10:C39" si="2">TEXT(WEEKDAY(A10),"aaaa")</f>
        <v>星期五</v>
      </c>
      <c r="D10" s="40" t="s">
        <v>31</v>
      </c>
      <c r="E10" s="41" t="s">
        <v>49</v>
      </c>
      <c r="G10" s="43"/>
    </row>
    <row r="11" spans="1:7">
      <c r="A11" s="21">
        <f>A10+1</f>
        <v>42819</v>
      </c>
      <c r="B11" s="22">
        <f t="shared" si="1"/>
        <v>12</v>
      </c>
      <c r="C11" s="22" t="str">
        <f t="shared" si="2"/>
        <v>星期六</v>
      </c>
      <c r="D11" s="40" t="s">
        <v>50</v>
      </c>
      <c r="F11" s="42" t="s">
        <v>51</v>
      </c>
      <c r="G11" s="43"/>
    </row>
    <row r="12" spans="1:6">
      <c r="A12" s="21">
        <f t="shared" ref="A12:A40" si="3">A11+1</f>
        <v>42820</v>
      </c>
      <c r="B12" s="22">
        <f t="shared" si="1"/>
        <v>13</v>
      </c>
      <c r="C12" s="22" t="str">
        <f t="shared" si="2"/>
        <v>星期日</v>
      </c>
      <c r="F12" s="42" t="s">
        <v>52</v>
      </c>
    </row>
    <row r="13" spans="1:6">
      <c r="A13" s="21">
        <f t="shared" si="3"/>
        <v>42821</v>
      </c>
      <c r="B13" s="22">
        <f t="shared" si="1"/>
        <v>13</v>
      </c>
      <c r="C13" s="22" t="str">
        <f t="shared" si="2"/>
        <v>星期一</v>
      </c>
      <c r="F13" s="42" t="s">
        <v>53</v>
      </c>
    </row>
    <row r="14" ht="14.15" spans="1:7">
      <c r="A14" s="21">
        <f t="shared" si="3"/>
        <v>42822</v>
      </c>
      <c r="B14" s="22">
        <f t="shared" si="1"/>
        <v>13</v>
      </c>
      <c r="C14" s="22" t="str">
        <f t="shared" si="2"/>
        <v>星期二</v>
      </c>
      <c r="D14" s="40"/>
      <c r="E14" s="41"/>
      <c r="F14" s="42" t="s">
        <v>54</v>
      </c>
      <c r="G14" s="42"/>
    </row>
    <row r="15" spans="1:7">
      <c r="A15" s="21">
        <f t="shared" si="3"/>
        <v>42823</v>
      </c>
      <c r="B15" s="22">
        <f t="shared" si="1"/>
        <v>13</v>
      </c>
      <c r="C15" s="22" t="str">
        <f t="shared" si="2"/>
        <v>星期三</v>
      </c>
      <c r="E15" s="41"/>
      <c r="F15" s="42" t="s">
        <v>55</v>
      </c>
      <c r="G15" s="42"/>
    </row>
    <row r="16" spans="1:7">
      <c r="A16" s="21">
        <f t="shared" si="3"/>
        <v>42824</v>
      </c>
      <c r="B16" s="22">
        <f t="shared" si="1"/>
        <v>13</v>
      </c>
      <c r="C16" s="22" t="str">
        <f t="shared" si="2"/>
        <v>星期四</v>
      </c>
      <c r="E16" s="41"/>
      <c r="F16" s="44"/>
      <c r="G16" s="45"/>
    </row>
    <row r="17" spans="1:7">
      <c r="A17" s="21">
        <f t="shared" si="3"/>
        <v>42825</v>
      </c>
      <c r="B17" s="22">
        <f t="shared" si="1"/>
        <v>13</v>
      </c>
      <c r="C17" s="22" t="str">
        <f t="shared" si="2"/>
        <v>星期五</v>
      </c>
      <c r="D17" s="40"/>
      <c r="E17" s="41"/>
      <c r="F17" s="44"/>
      <c r="G17" s="46"/>
    </row>
    <row r="18" spans="1:7">
      <c r="A18" s="21">
        <f t="shared" si="3"/>
        <v>42826</v>
      </c>
      <c r="B18" s="22">
        <f t="shared" si="1"/>
        <v>13</v>
      </c>
      <c r="C18" s="22" t="str">
        <f t="shared" si="2"/>
        <v>星期六</v>
      </c>
      <c r="D18" s="40" t="s">
        <v>56</v>
      </c>
      <c r="E18" s="41"/>
      <c r="G18" s="43"/>
    </row>
    <row r="19" spans="1:4">
      <c r="A19" s="21">
        <f t="shared" si="3"/>
        <v>42827</v>
      </c>
      <c r="B19" s="22">
        <f t="shared" si="1"/>
        <v>14</v>
      </c>
      <c r="C19" s="22" t="str">
        <f t="shared" si="2"/>
        <v>星期日</v>
      </c>
      <c r="D19" s="48" t="s">
        <v>57</v>
      </c>
    </row>
    <row r="20" spans="1:6">
      <c r="A20" s="21">
        <f t="shared" si="3"/>
        <v>42828</v>
      </c>
      <c r="B20" s="22">
        <f t="shared" si="1"/>
        <v>14</v>
      </c>
      <c r="C20" s="22" t="str">
        <f t="shared" si="2"/>
        <v>星期一</v>
      </c>
      <c r="D20" s="48"/>
      <c r="F20" s="42"/>
    </row>
    <row r="21" ht="24" customHeight="1" spans="1:6">
      <c r="A21" s="21">
        <f t="shared" si="3"/>
        <v>42829</v>
      </c>
      <c r="B21" s="22">
        <f t="shared" si="1"/>
        <v>14</v>
      </c>
      <c r="C21" s="22" t="str">
        <f t="shared" si="2"/>
        <v>星期二</v>
      </c>
      <c r="D21" s="47"/>
      <c r="F21" s="43"/>
    </row>
    <row r="22" spans="1:6">
      <c r="A22" s="21">
        <f t="shared" si="3"/>
        <v>42830</v>
      </c>
      <c r="B22" s="22">
        <f t="shared" si="1"/>
        <v>14</v>
      </c>
      <c r="C22" s="22" t="str">
        <f t="shared" si="2"/>
        <v>星期三</v>
      </c>
      <c r="D22" s="47"/>
      <c r="E22" s="41" t="s">
        <v>58</v>
      </c>
      <c r="F22" s="42" t="s">
        <v>59</v>
      </c>
    </row>
    <row r="23" spans="1:6">
      <c r="A23" s="21">
        <f t="shared" si="3"/>
        <v>42831</v>
      </c>
      <c r="B23" s="22">
        <f t="shared" si="1"/>
        <v>14</v>
      </c>
      <c r="C23" s="49" t="str">
        <f t="shared" si="2"/>
        <v>星期四</v>
      </c>
      <c r="D23" s="50" t="s">
        <v>60</v>
      </c>
      <c r="F23" s="42"/>
    </row>
    <row r="24" spans="1:6">
      <c r="A24" s="21">
        <f t="shared" si="3"/>
        <v>42832</v>
      </c>
      <c r="B24" s="22">
        <f t="shared" si="1"/>
        <v>14</v>
      </c>
      <c r="C24" s="22" t="str">
        <f t="shared" si="2"/>
        <v>星期五</v>
      </c>
      <c r="D24" s="63" t="s">
        <v>60</v>
      </c>
      <c r="F24" s="42"/>
    </row>
    <row r="25" spans="1:6">
      <c r="A25" s="21">
        <f t="shared" si="3"/>
        <v>42833</v>
      </c>
      <c r="B25" s="22">
        <f t="shared" si="1"/>
        <v>14</v>
      </c>
      <c r="C25" s="22" t="str">
        <f t="shared" si="2"/>
        <v>星期六</v>
      </c>
      <c r="D25" s="40" t="s">
        <v>57</v>
      </c>
      <c r="E25" s="41"/>
      <c r="F25" s="42"/>
    </row>
    <row r="26" spans="1:6">
      <c r="A26" s="21">
        <f t="shared" si="3"/>
        <v>42834</v>
      </c>
      <c r="B26" s="22">
        <f t="shared" si="1"/>
        <v>15</v>
      </c>
      <c r="C26" s="22" t="str">
        <f t="shared" si="2"/>
        <v>星期日</v>
      </c>
      <c r="D26" s="40" t="s">
        <v>57</v>
      </c>
      <c r="E26" s="41"/>
      <c r="F26" s="42"/>
    </row>
    <row r="27" spans="1:5">
      <c r="A27" s="21">
        <f t="shared" si="3"/>
        <v>42835</v>
      </c>
      <c r="B27" s="22">
        <f t="shared" si="1"/>
        <v>15</v>
      </c>
      <c r="C27" s="22" t="str">
        <f t="shared" si="2"/>
        <v>星期一</v>
      </c>
      <c r="D27" s="23" t="s">
        <v>61</v>
      </c>
      <c r="E27" s="41" t="s">
        <v>62</v>
      </c>
    </row>
    <row r="28" spans="1:6">
      <c r="A28" s="21">
        <f t="shared" si="3"/>
        <v>42836</v>
      </c>
      <c r="B28" s="22">
        <f t="shared" si="1"/>
        <v>15</v>
      </c>
      <c r="C28" s="22" t="str">
        <f t="shared" si="2"/>
        <v>星期二</v>
      </c>
      <c r="D28" s="23" t="s">
        <v>61</v>
      </c>
      <c r="E28" s="41" t="s">
        <v>63</v>
      </c>
      <c r="F28" s="43"/>
    </row>
    <row r="29" spans="1:5">
      <c r="A29" s="21">
        <f t="shared" si="3"/>
        <v>42837</v>
      </c>
      <c r="B29" s="22">
        <f t="shared" si="1"/>
        <v>15</v>
      </c>
      <c r="C29" s="22" t="str">
        <f t="shared" si="2"/>
        <v>星期三</v>
      </c>
      <c r="D29" s="23" t="s">
        <v>61</v>
      </c>
      <c r="E29" s="41" t="s">
        <v>64</v>
      </c>
    </row>
    <row r="30" spans="1:5">
      <c r="A30" s="21">
        <f t="shared" si="3"/>
        <v>42838</v>
      </c>
      <c r="B30" s="22">
        <f t="shared" si="1"/>
        <v>15</v>
      </c>
      <c r="C30" s="22" t="str">
        <f t="shared" si="2"/>
        <v>星期四</v>
      </c>
      <c r="D30" s="23" t="s">
        <v>61</v>
      </c>
      <c r="E30" s="41" t="s">
        <v>65</v>
      </c>
    </row>
    <row r="31" spans="1:5">
      <c r="A31" s="21">
        <f t="shared" si="3"/>
        <v>42839</v>
      </c>
      <c r="B31" s="22">
        <f t="shared" si="1"/>
        <v>15</v>
      </c>
      <c r="C31" s="22" t="str">
        <f t="shared" si="2"/>
        <v>星期五</v>
      </c>
      <c r="D31" s="52"/>
      <c r="E31" s="41" t="s">
        <v>66</v>
      </c>
    </row>
    <row r="32" spans="1:5">
      <c r="A32" s="21">
        <f t="shared" si="3"/>
        <v>42840</v>
      </c>
      <c r="B32" s="22">
        <f t="shared" si="1"/>
        <v>15</v>
      </c>
      <c r="C32" s="22" t="str">
        <f t="shared" si="2"/>
        <v>星期六</v>
      </c>
      <c r="D32" s="40" t="s">
        <v>57</v>
      </c>
      <c r="E32" s="41" t="s">
        <v>67</v>
      </c>
    </row>
    <row r="33" spans="1:6">
      <c r="A33" s="21">
        <f t="shared" si="3"/>
        <v>42841</v>
      </c>
      <c r="B33" s="22">
        <f t="shared" si="1"/>
        <v>16</v>
      </c>
      <c r="C33" s="22" t="str">
        <f t="shared" si="2"/>
        <v>星期日</v>
      </c>
      <c r="D33" s="40" t="s">
        <v>57</v>
      </c>
      <c r="E33" s="41" t="s">
        <v>68</v>
      </c>
      <c r="F33" s="42"/>
    </row>
    <row r="34" spans="1:5">
      <c r="A34" s="21">
        <f t="shared" si="3"/>
        <v>42842</v>
      </c>
      <c r="B34" s="22">
        <f t="shared" si="1"/>
        <v>16</v>
      </c>
      <c r="C34" s="22" t="str">
        <f t="shared" si="2"/>
        <v>星期一</v>
      </c>
      <c r="E34" s="41"/>
    </row>
    <row r="35" spans="1:5">
      <c r="A35" s="21">
        <f t="shared" si="3"/>
        <v>42843</v>
      </c>
      <c r="B35" s="22">
        <f t="shared" si="1"/>
        <v>16</v>
      </c>
      <c r="C35" s="22" t="str">
        <f t="shared" si="2"/>
        <v>星期二</v>
      </c>
      <c r="E35" s="41"/>
    </row>
    <row r="36" spans="1:6">
      <c r="A36" s="21">
        <f t="shared" si="3"/>
        <v>42844</v>
      </c>
      <c r="B36" s="22">
        <f t="shared" si="1"/>
        <v>16</v>
      </c>
      <c r="C36" s="22" t="str">
        <f t="shared" si="2"/>
        <v>星期三</v>
      </c>
      <c r="D36" s="40"/>
      <c r="E36" s="41"/>
      <c r="F36" s="43"/>
    </row>
    <row r="37" spans="1:5">
      <c r="A37" s="21">
        <f t="shared" si="3"/>
        <v>42845</v>
      </c>
      <c r="B37" s="22">
        <f t="shared" si="1"/>
        <v>16</v>
      </c>
      <c r="C37" s="22" t="str">
        <f t="shared" si="2"/>
        <v>星期四</v>
      </c>
      <c r="D37" s="40"/>
      <c r="E37" s="41"/>
    </row>
    <row r="38" spans="1:5">
      <c r="A38" s="21">
        <f t="shared" si="3"/>
        <v>42846</v>
      </c>
      <c r="B38" s="22">
        <f t="shared" si="1"/>
        <v>16</v>
      </c>
      <c r="C38" s="22" t="str">
        <f t="shared" si="2"/>
        <v>星期五</v>
      </c>
      <c r="E38" s="41"/>
    </row>
    <row r="39" spans="1:3">
      <c r="A39" s="21">
        <f t="shared" si="3"/>
        <v>42847</v>
      </c>
      <c r="B39" s="22">
        <f t="shared" si="1"/>
        <v>16</v>
      </c>
      <c r="C39" s="22" t="str">
        <f t="shared" si="2"/>
        <v>星期六</v>
      </c>
    </row>
    <row r="40" spans="1:4">
      <c r="A40" s="21">
        <f t="shared" si="3"/>
        <v>42848</v>
      </c>
      <c r="D40" s="40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12" activePane="bottomRight" state="frozen"/>
      <selection/>
      <selection pane="topRight"/>
      <selection pane="bottomLeft"/>
      <selection pane="bottomRight" activeCell="D22" sqref="D22"/>
    </sheetView>
  </sheetViews>
  <sheetFormatPr defaultColWidth="9" defaultRowHeight="14.1"/>
  <cols>
    <col min="1" max="1" width="8.87387387387387" style="21" customWidth="1"/>
    <col min="2" max="2" width="3.25225225225225" style="22" customWidth="1"/>
    <col min="3" max="3" width="7.37837837837838" style="22" customWidth="1"/>
    <col min="4" max="4" width="16.7477477477477" style="23" customWidth="1"/>
    <col min="5" max="5" width="18.5045045045045" style="24" customWidth="1"/>
    <col min="6" max="7" width="24.6216216216216" style="25" customWidth="1"/>
    <col min="8" max="8" width="12" style="22" customWidth="1"/>
    <col min="9" max="16384" width="9" style="22"/>
  </cols>
  <sheetData>
    <row r="1" ht="30.4" spans="1:3">
      <c r="A1" s="26"/>
      <c r="B1" s="27"/>
      <c r="C1" s="28"/>
    </row>
    <row r="2" spans="1:10">
      <c r="A2" s="29" t="s">
        <v>0</v>
      </c>
      <c r="B2" s="30"/>
      <c r="C2" s="31"/>
      <c r="D2" s="32">
        <f ca="1">ROUNDDOWN(NOW(),0)</f>
        <v>42873</v>
      </c>
      <c r="E2" s="33" t="s">
        <v>1</v>
      </c>
      <c r="F2" s="35" t="s">
        <v>2</v>
      </c>
      <c r="G2" s="35" t="s">
        <v>3</v>
      </c>
      <c r="H2" s="35" t="s">
        <v>4</v>
      </c>
      <c r="I2" s="55" t="s">
        <v>5</v>
      </c>
      <c r="J2" s="55" t="s">
        <v>6</v>
      </c>
    </row>
    <row r="3" spans="1:8">
      <c r="A3" s="29" t="s">
        <v>7</v>
      </c>
      <c r="B3" s="30"/>
      <c r="C3" s="31"/>
      <c r="D3" s="36">
        <f ca="1">NOW()-ROUNDDOWN(NOW(),0)</f>
        <v>0.968483796299552</v>
      </c>
      <c r="E3" s="37">
        <f ca="1">E4-$D$2</f>
        <v>708</v>
      </c>
      <c r="F3" s="25">
        <f>SUM(学习任务!E:E)</f>
        <v>1220.81978135403</v>
      </c>
      <c r="G3" s="37">
        <f ca="1" t="shared" ref="G3:H3" si="0">G4-$D$2</f>
        <v>-33</v>
      </c>
      <c r="H3" s="37">
        <f ca="1" t="shared" si="0"/>
        <v>133</v>
      </c>
    </row>
    <row r="4" spans="5:8">
      <c r="E4" s="38">
        <v>43581</v>
      </c>
      <c r="F4" s="39">
        <f ca="1">$D$2+F3</f>
        <v>44093.819781354</v>
      </c>
      <c r="G4" s="38">
        <v>42840</v>
      </c>
      <c r="H4" s="38">
        <v>43006</v>
      </c>
    </row>
    <row r="5" spans="1:7">
      <c r="A5" s="21" t="s">
        <v>0</v>
      </c>
      <c r="B5" s="22" t="s">
        <v>8</v>
      </c>
      <c r="C5" s="22" t="s">
        <v>9</v>
      </c>
      <c r="D5" s="40" t="s">
        <v>10</v>
      </c>
      <c r="E5" s="41" t="s">
        <v>11</v>
      </c>
      <c r="F5" s="42" t="s">
        <v>12</v>
      </c>
      <c r="G5" s="42" t="s">
        <v>13</v>
      </c>
    </row>
    <row r="10" spans="1:7">
      <c r="A10" s="21">
        <v>42879</v>
      </c>
      <c r="B10" s="22">
        <f t="shared" ref="B10:B39" si="1">WEEKNUM(A10)</f>
        <v>21</v>
      </c>
      <c r="C10" s="22" t="str">
        <f t="shared" ref="C10:C39" si="2">TEXT(WEEKDAY(A10),"aaaa")</f>
        <v>星期三</v>
      </c>
      <c r="G10" s="43"/>
    </row>
    <row r="11" spans="1:7">
      <c r="A11" s="21">
        <f>A10+1</f>
        <v>42880</v>
      </c>
      <c r="B11" s="22">
        <f t="shared" si="1"/>
        <v>21</v>
      </c>
      <c r="C11" s="22" t="str">
        <f t="shared" si="2"/>
        <v>星期四</v>
      </c>
      <c r="G11" s="43"/>
    </row>
    <row r="12" spans="1:6">
      <c r="A12" s="21">
        <f t="shared" ref="A12:A39" si="3">A11+1</f>
        <v>42881</v>
      </c>
      <c r="B12" s="22">
        <f t="shared" si="1"/>
        <v>21</v>
      </c>
      <c r="C12" s="22" t="str">
        <f t="shared" si="2"/>
        <v>星期五</v>
      </c>
      <c r="F12" s="42"/>
    </row>
    <row r="13" spans="1:6">
      <c r="A13" s="21">
        <f t="shared" si="3"/>
        <v>42882</v>
      </c>
      <c r="B13" s="22">
        <f t="shared" si="1"/>
        <v>21</v>
      </c>
      <c r="C13" s="22" t="str">
        <f t="shared" si="2"/>
        <v>星期六</v>
      </c>
      <c r="F13" s="42"/>
    </row>
    <row r="14" spans="1:7">
      <c r="A14" s="21">
        <f t="shared" si="3"/>
        <v>42883</v>
      </c>
      <c r="B14" s="22">
        <f t="shared" si="1"/>
        <v>22</v>
      </c>
      <c r="C14" s="22" t="str">
        <f t="shared" si="2"/>
        <v>星期日</v>
      </c>
      <c r="D14" s="40"/>
      <c r="E14" s="41"/>
      <c r="G14" s="42"/>
    </row>
    <row r="15" spans="1:7">
      <c r="A15" s="21">
        <f t="shared" si="3"/>
        <v>42884</v>
      </c>
      <c r="B15" s="22">
        <f t="shared" si="1"/>
        <v>22</v>
      </c>
      <c r="C15" s="22" t="str">
        <f t="shared" si="2"/>
        <v>星期一</v>
      </c>
      <c r="E15" s="41"/>
      <c r="G15" s="42"/>
    </row>
    <row r="16" spans="1:7">
      <c r="A16" s="21">
        <f t="shared" si="3"/>
        <v>42885</v>
      </c>
      <c r="B16" s="22">
        <f t="shared" si="1"/>
        <v>22</v>
      </c>
      <c r="C16" s="22" t="str">
        <f t="shared" si="2"/>
        <v>星期二</v>
      </c>
      <c r="E16" s="41"/>
      <c r="F16" s="44"/>
      <c r="G16" s="45"/>
    </row>
    <row r="17" spans="1:7">
      <c r="A17" s="21">
        <f t="shared" si="3"/>
        <v>42886</v>
      </c>
      <c r="B17" s="22">
        <f t="shared" si="1"/>
        <v>22</v>
      </c>
      <c r="C17" s="22" t="str">
        <f t="shared" si="2"/>
        <v>星期三</v>
      </c>
      <c r="D17" s="40"/>
      <c r="E17" s="41"/>
      <c r="F17" s="44"/>
      <c r="G17" s="46"/>
    </row>
    <row r="18" spans="1:7">
      <c r="A18" s="21">
        <f t="shared" si="3"/>
        <v>42887</v>
      </c>
      <c r="B18" s="22">
        <f t="shared" si="1"/>
        <v>22</v>
      </c>
      <c r="C18" s="22" t="str">
        <f t="shared" si="2"/>
        <v>星期四</v>
      </c>
      <c r="E18" s="41"/>
      <c r="G18" s="43"/>
    </row>
    <row r="19" spans="1:4">
      <c r="A19" s="21">
        <f t="shared" si="3"/>
        <v>42888</v>
      </c>
      <c r="B19" s="22">
        <f t="shared" si="1"/>
        <v>22</v>
      </c>
      <c r="C19" s="22" t="str">
        <f t="shared" si="2"/>
        <v>星期五</v>
      </c>
      <c r="D19" s="47"/>
    </row>
    <row r="20" spans="1:6">
      <c r="A20" s="21">
        <f t="shared" si="3"/>
        <v>42889</v>
      </c>
      <c r="B20" s="22">
        <f t="shared" si="1"/>
        <v>22</v>
      </c>
      <c r="C20" s="22" t="str">
        <f t="shared" si="2"/>
        <v>星期六</v>
      </c>
      <c r="D20" s="48"/>
      <c r="F20" s="42"/>
    </row>
    <row r="21" spans="1:6">
      <c r="A21" s="21">
        <f t="shared" si="3"/>
        <v>42890</v>
      </c>
      <c r="B21" s="22">
        <f t="shared" si="1"/>
        <v>23</v>
      </c>
      <c r="C21" s="22" t="str">
        <f t="shared" si="2"/>
        <v>星期日</v>
      </c>
      <c r="D21" s="47"/>
      <c r="F21" s="43"/>
    </row>
    <row r="22" ht="84.85" spans="1:6">
      <c r="A22" s="21">
        <f t="shared" si="3"/>
        <v>42891</v>
      </c>
      <c r="B22" s="22">
        <f t="shared" si="1"/>
        <v>23</v>
      </c>
      <c r="C22" s="22" t="str">
        <f t="shared" si="2"/>
        <v>星期一</v>
      </c>
      <c r="D22" s="62" t="s">
        <v>69</v>
      </c>
      <c r="F22" s="42"/>
    </row>
    <row r="23" spans="1:6">
      <c r="A23" s="21">
        <f t="shared" si="3"/>
        <v>42892</v>
      </c>
      <c r="B23" s="22">
        <f t="shared" si="1"/>
        <v>23</v>
      </c>
      <c r="C23" s="49" t="str">
        <f t="shared" si="2"/>
        <v>星期二</v>
      </c>
      <c r="D23" s="50"/>
      <c r="F23" s="42"/>
    </row>
    <row r="24" spans="1:6">
      <c r="A24" s="21">
        <f t="shared" si="3"/>
        <v>42893</v>
      </c>
      <c r="B24" s="22">
        <f t="shared" si="1"/>
        <v>23</v>
      </c>
      <c r="C24" s="22" t="str">
        <f t="shared" si="2"/>
        <v>星期三</v>
      </c>
      <c r="D24" s="51"/>
      <c r="F24" s="42"/>
    </row>
    <row r="25" spans="1:6">
      <c r="A25" s="21">
        <f t="shared" si="3"/>
        <v>42894</v>
      </c>
      <c r="B25" s="22">
        <f t="shared" si="1"/>
        <v>23</v>
      </c>
      <c r="C25" s="22" t="str">
        <f t="shared" si="2"/>
        <v>星期四</v>
      </c>
      <c r="E25" s="41"/>
      <c r="F25" s="42"/>
    </row>
    <row r="26" spans="1:6">
      <c r="A26" s="21">
        <f t="shared" si="3"/>
        <v>42895</v>
      </c>
      <c r="B26" s="22">
        <f t="shared" si="1"/>
        <v>23</v>
      </c>
      <c r="C26" s="22" t="str">
        <f t="shared" si="2"/>
        <v>星期五</v>
      </c>
      <c r="E26" s="41"/>
      <c r="F26" s="42"/>
    </row>
    <row r="27" spans="1:3">
      <c r="A27" s="21">
        <f t="shared" si="3"/>
        <v>42896</v>
      </c>
      <c r="B27" s="22">
        <f t="shared" si="1"/>
        <v>23</v>
      </c>
      <c r="C27" s="22" t="str">
        <f t="shared" si="2"/>
        <v>星期六</v>
      </c>
    </row>
    <row r="28" spans="1:6">
      <c r="A28" s="21">
        <f t="shared" si="3"/>
        <v>42897</v>
      </c>
      <c r="B28" s="22">
        <f t="shared" si="1"/>
        <v>24</v>
      </c>
      <c r="C28" s="22" t="str">
        <f t="shared" si="2"/>
        <v>星期日</v>
      </c>
      <c r="F28" s="43"/>
    </row>
    <row r="29" spans="1:3">
      <c r="A29" s="21">
        <f t="shared" si="3"/>
        <v>42898</v>
      </c>
      <c r="B29" s="22">
        <f t="shared" si="1"/>
        <v>24</v>
      </c>
      <c r="C29" s="22" t="str">
        <f t="shared" si="2"/>
        <v>星期一</v>
      </c>
    </row>
    <row r="30" spans="1:3">
      <c r="A30" s="21">
        <f t="shared" si="3"/>
        <v>42899</v>
      </c>
      <c r="B30" s="22">
        <f t="shared" si="1"/>
        <v>24</v>
      </c>
      <c r="C30" s="22" t="str">
        <f t="shared" si="2"/>
        <v>星期二</v>
      </c>
    </row>
    <row r="31" spans="1:4">
      <c r="A31" s="21">
        <f t="shared" si="3"/>
        <v>42900</v>
      </c>
      <c r="B31" s="22">
        <f t="shared" si="1"/>
        <v>24</v>
      </c>
      <c r="C31" s="22" t="str">
        <f t="shared" si="2"/>
        <v>星期三</v>
      </c>
      <c r="D31" s="52"/>
    </row>
    <row r="32" spans="1:3">
      <c r="A32" s="21">
        <f t="shared" si="3"/>
        <v>42901</v>
      </c>
      <c r="B32" s="22">
        <f t="shared" si="1"/>
        <v>24</v>
      </c>
      <c r="C32" s="22" t="str">
        <f t="shared" si="2"/>
        <v>星期四</v>
      </c>
    </row>
    <row r="33" spans="1:6">
      <c r="A33" s="21">
        <f t="shared" si="3"/>
        <v>42902</v>
      </c>
      <c r="B33" s="22">
        <f t="shared" si="1"/>
        <v>24</v>
      </c>
      <c r="C33" s="22" t="str">
        <f t="shared" si="2"/>
        <v>星期五</v>
      </c>
      <c r="D33" s="40"/>
      <c r="F33" s="42"/>
    </row>
    <row r="34" spans="1:3">
      <c r="A34" s="21">
        <f t="shared" si="3"/>
        <v>42903</v>
      </c>
      <c r="B34" s="22">
        <f t="shared" si="1"/>
        <v>24</v>
      </c>
      <c r="C34" s="22" t="str">
        <f t="shared" si="2"/>
        <v>星期六</v>
      </c>
    </row>
    <row r="35" spans="1:3">
      <c r="A35" s="21">
        <f t="shared" si="3"/>
        <v>42904</v>
      </c>
      <c r="B35" s="22">
        <f t="shared" si="1"/>
        <v>25</v>
      </c>
      <c r="C35" s="22" t="str">
        <f t="shared" si="2"/>
        <v>星期日</v>
      </c>
    </row>
    <row r="36" spans="1:6">
      <c r="A36" s="21">
        <f t="shared" si="3"/>
        <v>42905</v>
      </c>
      <c r="B36" s="22">
        <f t="shared" si="1"/>
        <v>25</v>
      </c>
      <c r="C36" s="22" t="str">
        <f t="shared" si="2"/>
        <v>星期一</v>
      </c>
      <c r="D36" s="40"/>
      <c r="E36" s="41"/>
      <c r="F36" s="43"/>
    </row>
    <row r="37" spans="1:4">
      <c r="A37" s="21">
        <f t="shared" si="3"/>
        <v>42906</v>
      </c>
      <c r="B37" s="22">
        <f t="shared" si="1"/>
        <v>25</v>
      </c>
      <c r="C37" s="22" t="str">
        <f t="shared" si="2"/>
        <v>星期二</v>
      </c>
      <c r="D37" s="40"/>
    </row>
    <row r="38" spans="1:3">
      <c r="A38" s="21">
        <f t="shared" si="3"/>
        <v>42907</v>
      </c>
      <c r="B38" s="22">
        <f t="shared" si="1"/>
        <v>25</v>
      </c>
      <c r="C38" s="22" t="str">
        <f t="shared" si="2"/>
        <v>星期三</v>
      </c>
    </row>
    <row r="39" spans="1:3">
      <c r="A39" s="21">
        <f t="shared" si="3"/>
        <v>42908</v>
      </c>
      <c r="B39" s="22">
        <f t="shared" si="1"/>
        <v>25</v>
      </c>
      <c r="C39" s="22" t="str">
        <f t="shared" si="2"/>
        <v>星期四</v>
      </c>
    </row>
    <row r="40" spans="1:4">
      <c r="A40" s="21">
        <f t="shared" ref="A40" si="4">A39+1</f>
        <v>42909</v>
      </c>
      <c r="B40" s="22">
        <f t="shared" ref="B40" si="5">WEEKNUM(A40)</f>
        <v>25</v>
      </c>
      <c r="C40" s="22" t="str">
        <f t="shared" ref="C40" si="6">TEXT(WEEKDAY(A40),"aaaa")</f>
        <v>星期五</v>
      </c>
      <c r="D40" s="40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D12" sqref="D12"/>
    </sheetView>
  </sheetViews>
  <sheetFormatPr defaultColWidth="9" defaultRowHeight="14.1"/>
  <cols>
    <col min="1" max="1" width="8.87387387387387" style="21" customWidth="1"/>
    <col min="2" max="2" width="3.25225225225225" style="22" customWidth="1"/>
    <col min="3" max="3" width="7.37837837837838" style="22" customWidth="1"/>
    <col min="4" max="4" width="16.7477477477477" style="23" customWidth="1"/>
    <col min="5" max="5" width="18.5045045045045" style="24" customWidth="1"/>
    <col min="6" max="7" width="24.6216216216216" style="25" customWidth="1"/>
    <col min="8" max="8" width="12" style="22" customWidth="1"/>
    <col min="9" max="16384" width="9" style="22"/>
  </cols>
  <sheetData>
    <row r="1" ht="30.4" spans="1:3">
      <c r="A1" s="26"/>
      <c r="B1" s="27"/>
      <c r="C1" s="28"/>
    </row>
    <row r="2" spans="1:10">
      <c r="A2" s="29" t="s">
        <v>0</v>
      </c>
      <c r="B2" s="30"/>
      <c r="C2" s="31"/>
      <c r="D2" s="32">
        <f ca="1">ROUNDDOWN(NOW(),0)</f>
        <v>42873</v>
      </c>
      <c r="E2" s="33" t="s">
        <v>1</v>
      </c>
      <c r="F2" s="35" t="s">
        <v>2</v>
      </c>
      <c r="G2" s="35" t="s">
        <v>3</v>
      </c>
      <c r="H2" s="35" t="s">
        <v>4</v>
      </c>
      <c r="I2" s="55" t="s">
        <v>5</v>
      </c>
      <c r="J2" s="55" t="s">
        <v>6</v>
      </c>
    </row>
    <row r="3" spans="1:8">
      <c r="A3" s="29" t="s">
        <v>7</v>
      </c>
      <c r="B3" s="30"/>
      <c r="C3" s="31"/>
      <c r="D3" s="36">
        <f ca="1">NOW()-ROUNDDOWN(NOW(),0)</f>
        <v>0.968483796299552</v>
      </c>
      <c r="E3" s="37">
        <f ca="1">E4-$D$2</f>
        <v>708</v>
      </c>
      <c r="F3" s="25">
        <f>SUM(学习任务!E:E)</f>
        <v>1220.81978135403</v>
      </c>
      <c r="G3" s="37">
        <f ca="1" t="shared" ref="G3:H3" si="0">G4-$D$2</f>
        <v>-111</v>
      </c>
      <c r="H3" s="37">
        <f ca="1" t="shared" si="0"/>
        <v>133</v>
      </c>
    </row>
    <row r="4" spans="5:8">
      <c r="E4" s="38">
        <v>43581</v>
      </c>
      <c r="F4" s="39">
        <f ca="1">$D$2+F3</f>
        <v>44093.819781354</v>
      </c>
      <c r="G4" s="38">
        <v>42762</v>
      </c>
      <c r="H4" s="38">
        <v>43006</v>
      </c>
    </row>
    <row r="5" spans="1:7">
      <c r="A5" s="21" t="s">
        <v>0</v>
      </c>
      <c r="B5" s="22" t="s">
        <v>8</v>
      </c>
      <c r="C5" s="22" t="s">
        <v>9</v>
      </c>
      <c r="D5" s="40" t="s">
        <v>10</v>
      </c>
      <c r="E5" s="41" t="s">
        <v>11</v>
      </c>
      <c r="F5" s="42" t="s">
        <v>12</v>
      </c>
      <c r="G5" s="42" t="s">
        <v>13</v>
      </c>
    </row>
    <row r="10" spans="1:7">
      <c r="A10" s="21">
        <v>42910</v>
      </c>
      <c r="B10" s="22">
        <f t="shared" ref="B10:B39" si="1">WEEKNUM(A10)</f>
        <v>25</v>
      </c>
      <c r="C10" s="22" t="str">
        <f t="shared" ref="C10:C39" si="2">TEXT(WEEKDAY(A10),"aaaa")</f>
        <v>星期六</v>
      </c>
      <c r="D10" s="53" t="s">
        <v>70</v>
      </c>
      <c r="G10" s="43"/>
    </row>
    <row r="11" spans="1:7">
      <c r="A11" s="21">
        <f>A10+1</f>
        <v>42911</v>
      </c>
      <c r="B11" s="22">
        <f t="shared" si="1"/>
        <v>26</v>
      </c>
      <c r="C11" s="22" t="str">
        <f t="shared" si="2"/>
        <v>星期日</v>
      </c>
      <c r="D11" s="53" t="s">
        <v>70</v>
      </c>
      <c r="G11" s="43"/>
    </row>
    <row r="12" spans="1:6">
      <c r="A12" s="21">
        <f t="shared" ref="A12:A39" si="3">A11+1</f>
        <v>42912</v>
      </c>
      <c r="B12" s="22">
        <f t="shared" si="1"/>
        <v>26</v>
      </c>
      <c r="C12" s="22" t="str">
        <f t="shared" si="2"/>
        <v>星期一</v>
      </c>
      <c r="F12" s="42"/>
    </row>
    <row r="13" spans="1:6">
      <c r="A13" s="21">
        <f t="shared" si="3"/>
        <v>42913</v>
      </c>
      <c r="B13" s="22">
        <f t="shared" si="1"/>
        <v>26</v>
      </c>
      <c r="C13" s="22" t="str">
        <f t="shared" si="2"/>
        <v>星期二</v>
      </c>
      <c r="F13" s="42"/>
    </row>
    <row r="14" spans="1:7">
      <c r="A14" s="21">
        <f t="shared" si="3"/>
        <v>42914</v>
      </c>
      <c r="B14" s="22">
        <f t="shared" si="1"/>
        <v>26</v>
      </c>
      <c r="C14" s="22" t="str">
        <f t="shared" si="2"/>
        <v>星期三</v>
      </c>
      <c r="D14" s="40"/>
      <c r="E14" s="41"/>
      <c r="G14" s="42"/>
    </row>
    <row r="15" spans="1:7">
      <c r="A15" s="21">
        <f t="shared" si="3"/>
        <v>42915</v>
      </c>
      <c r="B15" s="22">
        <f t="shared" si="1"/>
        <v>26</v>
      </c>
      <c r="C15" s="22" t="str">
        <f t="shared" si="2"/>
        <v>星期四</v>
      </c>
      <c r="E15" s="41"/>
      <c r="G15" s="42"/>
    </row>
    <row r="16" spans="1:7">
      <c r="A16" s="21">
        <f t="shared" si="3"/>
        <v>42916</v>
      </c>
      <c r="B16" s="22">
        <f t="shared" si="1"/>
        <v>26</v>
      </c>
      <c r="C16" s="22" t="str">
        <f t="shared" si="2"/>
        <v>星期五</v>
      </c>
      <c r="E16" s="41"/>
      <c r="F16" s="44"/>
      <c r="G16" s="45"/>
    </row>
    <row r="17" spans="1:7">
      <c r="A17" s="21">
        <f t="shared" si="3"/>
        <v>42917</v>
      </c>
      <c r="B17" s="22">
        <f t="shared" si="1"/>
        <v>26</v>
      </c>
      <c r="C17" s="22" t="str">
        <f t="shared" si="2"/>
        <v>星期六</v>
      </c>
      <c r="D17" s="40"/>
      <c r="E17" s="41"/>
      <c r="F17" s="44"/>
      <c r="G17" s="46"/>
    </row>
    <row r="18" spans="1:7">
      <c r="A18" s="21">
        <f t="shared" si="3"/>
        <v>42918</v>
      </c>
      <c r="B18" s="22">
        <f t="shared" si="1"/>
        <v>27</v>
      </c>
      <c r="C18" s="22" t="str">
        <f t="shared" si="2"/>
        <v>星期日</v>
      </c>
      <c r="E18" s="41"/>
      <c r="G18" s="43"/>
    </row>
    <row r="19" spans="1:4">
      <c r="A19" s="21">
        <f t="shared" si="3"/>
        <v>42919</v>
      </c>
      <c r="B19" s="22">
        <f t="shared" si="1"/>
        <v>27</v>
      </c>
      <c r="C19" s="22" t="str">
        <f t="shared" si="2"/>
        <v>星期一</v>
      </c>
      <c r="D19" s="47"/>
    </row>
    <row r="20" spans="1:6">
      <c r="A20" s="21">
        <f t="shared" si="3"/>
        <v>42920</v>
      </c>
      <c r="B20" s="22">
        <f t="shared" si="1"/>
        <v>27</v>
      </c>
      <c r="C20" s="22" t="str">
        <f t="shared" si="2"/>
        <v>星期二</v>
      </c>
      <c r="D20" s="48"/>
      <c r="F20" s="42"/>
    </row>
    <row r="21" spans="1:6">
      <c r="A21" s="21">
        <f t="shared" si="3"/>
        <v>42921</v>
      </c>
      <c r="B21" s="22">
        <f t="shared" si="1"/>
        <v>27</v>
      </c>
      <c r="C21" s="22" t="str">
        <f t="shared" si="2"/>
        <v>星期三</v>
      </c>
      <c r="D21" s="47"/>
      <c r="F21" s="43"/>
    </row>
    <row r="22" spans="1:6">
      <c r="A22" s="21">
        <f t="shared" si="3"/>
        <v>42922</v>
      </c>
      <c r="B22" s="22">
        <f t="shared" si="1"/>
        <v>27</v>
      </c>
      <c r="C22" s="22" t="str">
        <f t="shared" si="2"/>
        <v>星期四</v>
      </c>
      <c r="D22" s="47"/>
      <c r="F22" s="42"/>
    </row>
    <row r="23" spans="1:6">
      <c r="A23" s="21">
        <f t="shared" si="3"/>
        <v>42923</v>
      </c>
      <c r="B23" s="22">
        <f t="shared" si="1"/>
        <v>27</v>
      </c>
      <c r="C23" s="49" t="str">
        <f t="shared" si="2"/>
        <v>星期五</v>
      </c>
      <c r="D23" s="50"/>
      <c r="F23" s="42"/>
    </row>
    <row r="24" spans="1:6">
      <c r="A24" s="21">
        <f t="shared" si="3"/>
        <v>42924</v>
      </c>
      <c r="B24" s="22">
        <f t="shared" si="1"/>
        <v>27</v>
      </c>
      <c r="C24" s="22" t="str">
        <f t="shared" si="2"/>
        <v>星期六</v>
      </c>
      <c r="D24" s="51"/>
      <c r="F24" s="42"/>
    </row>
    <row r="25" spans="1:6">
      <c r="A25" s="21">
        <f t="shared" si="3"/>
        <v>42925</v>
      </c>
      <c r="B25" s="22">
        <f t="shared" si="1"/>
        <v>28</v>
      </c>
      <c r="C25" s="22" t="str">
        <f t="shared" si="2"/>
        <v>星期日</v>
      </c>
      <c r="E25" s="41"/>
      <c r="F25" s="42"/>
    </row>
    <row r="26" spans="1:6">
      <c r="A26" s="21">
        <f t="shared" si="3"/>
        <v>42926</v>
      </c>
      <c r="B26" s="22">
        <f t="shared" si="1"/>
        <v>28</v>
      </c>
      <c r="C26" s="22" t="str">
        <f t="shared" si="2"/>
        <v>星期一</v>
      </c>
      <c r="E26" s="41"/>
      <c r="F26" s="42"/>
    </row>
    <row r="27" spans="1:3">
      <c r="A27" s="21">
        <f t="shared" si="3"/>
        <v>42927</v>
      </c>
      <c r="B27" s="22">
        <f t="shared" si="1"/>
        <v>28</v>
      </c>
      <c r="C27" s="22" t="str">
        <f t="shared" si="2"/>
        <v>星期二</v>
      </c>
    </row>
    <row r="28" spans="1:6">
      <c r="A28" s="21">
        <f t="shared" si="3"/>
        <v>42928</v>
      </c>
      <c r="B28" s="22">
        <f t="shared" si="1"/>
        <v>28</v>
      </c>
      <c r="C28" s="22" t="str">
        <f t="shared" si="2"/>
        <v>星期三</v>
      </c>
      <c r="F28" s="43"/>
    </row>
    <row r="29" spans="1:3">
      <c r="A29" s="21">
        <f t="shared" si="3"/>
        <v>42929</v>
      </c>
      <c r="B29" s="22">
        <f t="shared" si="1"/>
        <v>28</v>
      </c>
      <c r="C29" s="22" t="str">
        <f t="shared" si="2"/>
        <v>星期四</v>
      </c>
    </row>
    <row r="30" spans="1:3">
      <c r="A30" s="21">
        <f t="shared" si="3"/>
        <v>42930</v>
      </c>
      <c r="B30" s="22">
        <f t="shared" si="1"/>
        <v>28</v>
      </c>
      <c r="C30" s="22" t="str">
        <f t="shared" si="2"/>
        <v>星期五</v>
      </c>
    </row>
    <row r="31" spans="1:4">
      <c r="A31" s="21">
        <f t="shared" si="3"/>
        <v>42931</v>
      </c>
      <c r="B31" s="22">
        <f t="shared" si="1"/>
        <v>28</v>
      </c>
      <c r="C31" s="22" t="str">
        <f t="shared" si="2"/>
        <v>星期六</v>
      </c>
      <c r="D31" s="52"/>
    </row>
    <row r="32" spans="1:3">
      <c r="A32" s="21">
        <f t="shared" si="3"/>
        <v>42932</v>
      </c>
      <c r="B32" s="22">
        <f t="shared" si="1"/>
        <v>29</v>
      </c>
      <c r="C32" s="22" t="str">
        <f t="shared" si="2"/>
        <v>星期日</v>
      </c>
    </row>
    <row r="33" spans="1:6">
      <c r="A33" s="21">
        <f t="shared" si="3"/>
        <v>42933</v>
      </c>
      <c r="B33" s="22">
        <f t="shared" si="1"/>
        <v>29</v>
      </c>
      <c r="C33" s="22" t="str">
        <f t="shared" si="2"/>
        <v>星期一</v>
      </c>
      <c r="D33" s="40"/>
      <c r="F33" s="42"/>
    </row>
    <row r="34" spans="1:3">
      <c r="A34" s="21">
        <f t="shared" si="3"/>
        <v>42934</v>
      </c>
      <c r="B34" s="22">
        <f t="shared" si="1"/>
        <v>29</v>
      </c>
      <c r="C34" s="22" t="str">
        <f t="shared" si="2"/>
        <v>星期二</v>
      </c>
    </row>
    <row r="35" spans="1:3">
      <c r="A35" s="21">
        <f t="shared" si="3"/>
        <v>42935</v>
      </c>
      <c r="B35" s="22">
        <f t="shared" si="1"/>
        <v>29</v>
      </c>
      <c r="C35" s="22" t="str">
        <f t="shared" si="2"/>
        <v>星期三</v>
      </c>
    </row>
    <row r="36" spans="1:6">
      <c r="A36" s="21">
        <f t="shared" si="3"/>
        <v>42936</v>
      </c>
      <c r="B36" s="22">
        <f t="shared" si="1"/>
        <v>29</v>
      </c>
      <c r="C36" s="22" t="str">
        <f t="shared" si="2"/>
        <v>星期四</v>
      </c>
      <c r="D36" s="40"/>
      <c r="E36" s="41"/>
      <c r="F36" s="43"/>
    </row>
    <row r="37" spans="1:4">
      <c r="A37" s="21">
        <f t="shared" si="3"/>
        <v>42937</v>
      </c>
      <c r="B37" s="22">
        <f t="shared" si="1"/>
        <v>29</v>
      </c>
      <c r="C37" s="22" t="str">
        <f t="shared" si="2"/>
        <v>星期五</v>
      </c>
      <c r="D37" s="40"/>
    </row>
    <row r="38" spans="1:3">
      <c r="A38" s="21">
        <f t="shared" si="3"/>
        <v>42938</v>
      </c>
      <c r="B38" s="22">
        <f t="shared" si="1"/>
        <v>29</v>
      </c>
      <c r="C38" s="22" t="str">
        <f t="shared" si="2"/>
        <v>星期六</v>
      </c>
    </row>
    <row r="39" spans="1:3">
      <c r="A39" s="21">
        <f t="shared" si="3"/>
        <v>42939</v>
      </c>
      <c r="B39" s="22">
        <f t="shared" si="1"/>
        <v>30</v>
      </c>
      <c r="C39" s="22" t="str">
        <f t="shared" si="2"/>
        <v>星期日</v>
      </c>
    </row>
    <row r="40" spans="4:4">
      <c r="D40" s="40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4.1"/>
  <cols>
    <col min="1" max="1" width="8.87387387387387" style="21" customWidth="1"/>
    <col min="2" max="2" width="3.25225225225225" style="22" customWidth="1"/>
    <col min="3" max="3" width="7.37837837837838" style="22" customWidth="1"/>
    <col min="4" max="4" width="16.7477477477477" style="23" customWidth="1"/>
    <col min="5" max="5" width="18.5045045045045" style="24" customWidth="1"/>
    <col min="6" max="7" width="24.6216216216216" style="25" customWidth="1"/>
    <col min="8" max="8" width="12" style="22" customWidth="1"/>
    <col min="9" max="16384" width="9" style="22"/>
  </cols>
  <sheetData>
    <row r="1" ht="30.4" spans="1:3">
      <c r="A1" s="26"/>
      <c r="B1" s="27"/>
      <c r="C1" s="28"/>
    </row>
    <row r="2" spans="1:10">
      <c r="A2" s="29" t="s">
        <v>0</v>
      </c>
      <c r="B2" s="30"/>
      <c r="C2" s="31"/>
      <c r="D2" s="32">
        <f ca="1">ROUNDDOWN(NOW(),0)</f>
        <v>42873</v>
      </c>
      <c r="E2" s="33" t="s">
        <v>1</v>
      </c>
      <c r="F2" s="35" t="s">
        <v>2</v>
      </c>
      <c r="G2" s="35" t="s">
        <v>3</v>
      </c>
      <c r="H2" s="35" t="s">
        <v>4</v>
      </c>
      <c r="I2" s="55" t="s">
        <v>5</v>
      </c>
      <c r="J2" s="55" t="s">
        <v>6</v>
      </c>
    </row>
    <row r="3" spans="1:8">
      <c r="A3" s="29" t="s">
        <v>7</v>
      </c>
      <c r="B3" s="30"/>
      <c r="C3" s="31"/>
      <c r="D3" s="36">
        <f ca="1">NOW()-ROUNDDOWN(NOW(),0)</f>
        <v>0.968483796299552</v>
      </c>
      <c r="E3" s="37">
        <f ca="1">E4-$D$2</f>
        <v>708</v>
      </c>
      <c r="F3" s="25">
        <f>SUM(学习任务!E:E)</f>
        <v>1220.81978135403</v>
      </c>
      <c r="G3" s="37">
        <f ca="1" t="shared" ref="G3:H3" si="0">G4-$D$2</f>
        <v>-111</v>
      </c>
      <c r="H3" s="37">
        <f ca="1" t="shared" si="0"/>
        <v>133</v>
      </c>
    </row>
    <row r="4" spans="5:8">
      <c r="E4" s="38">
        <v>43581</v>
      </c>
      <c r="F4" s="39">
        <f ca="1">$D$2+F3</f>
        <v>44093.819781354</v>
      </c>
      <c r="G4" s="38">
        <v>42762</v>
      </c>
      <c r="H4" s="38">
        <v>43006</v>
      </c>
    </row>
    <row r="5" spans="1:7">
      <c r="A5" s="21" t="s">
        <v>0</v>
      </c>
      <c r="B5" s="22" t="s">
        <v>8</v>
      </c>
      <c r="C5" s="22" t="s">
        <v>9</v>
      </c>
      <c r="D5" s="40" t="s">
        <v>10</v>
      </c>
      <c r="E5" s="41" t="s">
        <v>11</v>
      </c>
      <c r="F5" s="42" t="s">
        <v>12</v>
      </c>
      <c r="G5" s="42" t="s">
        <v>13</v>
      </c>
    </row>
    <row r="10" spans="1:7">
      <c r="A10" s="21">
        <v>42940</v>
      </c>
      <c r="B10" s="22">
        <f t="shared" ref="B10:B39" si="1">WEEKNUM(A10)</f>
        <v>30</v>
      </c>
      <c r="C10" s="22" t="str">
        <f t="shared" ref="C10:C39" si="2">TEXT(WEEKDAY(A10),"aaaa")</f>
        <v>星期一</v>
      </c>
      <c r="D10" s="40" t="s">
        <v>71</v>
      </c>
      <c r="G10" s="43"/>
    </row>
    <row r="11" spans="1:7">
      <c r="A11" s="21">
        <f>A10+1</f>
        <v>42941</v>
      </c>
      <c r="B11" s="22">
        <f t="shared" si="1"/>
        <v>30</v>
      </c>
      <c r="C11" s="22" t="str">
        <f t="shared" si="2"/>
        <v>星期二</v>
      </c>
      <c r="D11" s="40" t="s">
        <v>71</v>
      </c>
      <c r="G11" s="43"/>
    </row>
    <row r="12" spans="1:6">
      <c r="A12" s="21">
        <f t="shared" ref="A12:A39" si="3">A11+1</f>
        <v>42942</v>
      </c>
      <c r="B12" s="22">
        <f t="shared" si="1"/>
        <v>30</v>
      </c>
      <c r="C12" s="22" t="str">
        <f t="shared" si="2"/>
        <v>星期三</v>
      </c>
      <c r="F12" s="42"/>
    </row>
    <row r="13" spans="1:6">
      <c r="A13" s="21">
        <f t="shared" si="3"/>
        <v>42943</v>
      </c>
      <c r="B13" s="22">
        <f t="shared" si="1"/>
        <v>30</v>
      </c>
      <c r="C13" s="22" t="str">
        <f t="shared" si="2"/>
        <v>星期四</v>
      </c>
      <c r="F13" s="42"/>
    </row>
    <row r="14" spans="1:7">
      <c r="A14" s="21">
        <f t="shared" si="3"/>
        <v>42944</v>
      </c>
      <c r="B14" s="22">
        <f t="shared" si="1"/>
        <v>30</v>
      </c>
      <c r="C14" s="22" t="str">
        <f t="shared" si="2"/>
        <v>星期五</v>
      </c>
      <c r="D14" s="40"/>
      <c r="E14" s="41"/>
      <c r="G14" s="42"/>
    </row>
    <row r="15" spans="1:7">
      <c r="A15" s="21">
        <f t="shared" si="3"/>
        <v>42945</v>
      </c>
      <c r="B15" s="22">
        <f t="shared" si="1"/>
        <v>30</v>
      </c>
      <c r="C15" s="22" t="str">
        <f t="shared" si="2"/>
        <v>星期六</v>
      </c>
      <c r="E15" s="41"/>
      <c r="G15" s="42"/>
    </row>
    <row r="16" spans="1:7">
      <c r="A16" s="21">
        <f t="shared" si="3"/>
        <v>42946</v>
      </c>
      <c r="B16" s="22">
        <f t="shared" si="1"/>
        <v>31</v>
      </c>
      <c r="C16" s="22" t="str">
        <f t="shared" si="2"/>
        <v>星期日</v>
      </c>
      <c r="E16" s="41"/>
      <c r="F16" s="44"/>
      <c r="G16" s="45"/>
    </row>
    <row r="17" spans="1:7">
      <c r="A17" s="21">
        <f t="shared" si="3"/>
        <v>42947</v>
      </c>
      <c r="B17" s="22">
        <f t="shared" si="1"/>
        <v>31</v>
      </c>
      <c r="C17" s="22" t="str">
        <f t="shared" si="2"/>
        <v>星期一</v>
      </c>
      <c r="D17" s="40"/>
      <c r="E17" s="41"/>
      <c r="F17" s="44"/>
      <c r="G17" s="46"/>
    </row>
    <row r="18" spans="1:7">
      <c r="A18" s="21">
        <f t="shared" si="3"/>
        <v>42948</v>
      </c>
      <c r="B18" s="22">
        <f t="shared" si="1"/>
        <v>31</v>
      </c>
      <c r="C18" s="22" t="str">
        <f t="shared" si="2"/>
        <v>星期二</v>
      </c>
      <c r="E18" s="41"/>
      <c r="G18" s="43"/>
    </row>
    <row r="19" spans="1:4">
      <c r="A19" s="21">
        <f t="shared" si="3"/>
        <v>42949</v>
      </c>
      <c r="B19" s="22">
        <f t="shared" si="1"/>
        <v>31</v>
      </c>
      <c r="C19" s="22" t="str">
        <f t="shared" si="2"/>
        <v>星期三</v>
      </c>
      <c r="D19" s="47"/>
    </row>
    <row r="20" spans="1:6">
      <c r="A20" s="21">
        <f t="shared" si="3"/>
        <v>42950</v>
      </c>
      <c r="B20" s="22">
        <f t="shared" si="1"/>
        <v>31</v>
      </c>
      <c r="C20" s="22" t="str">
        <f t="shared" si="2"/>
        <v>星期四</v>
      </c>
      <c r="D20" s="48"/>
      <c r="F20" s="42"/>
    </row>
    <row r="21" spans="1:6">
      <c r="A21" s="21">
        <f t="shared" si="3"/>
        <v>42951</v>
      </c>
      <c r="B21" s="22">
        <f t="shared" si="1"/>
        <v>31</v>
      </c>
      <c r="C21" s="22" t="str">
        <f t="shared" si="2"/>
        <v>星期五</v>
      </c>
      <c r="D21" s="47"/>
      <c r="F21" s="43"/>
    </row>
    <row r="22" spans="1:6">
      <c r="A22" s="21">
        <f t="shared" si="3"/>
        <v>42952</v>
      </c>
      <c r="B22" s="22">
        <f t="shared" si="1"/>
        <v>31</v>
      </c>
      <c r="C22" s="22" t="str">
        <f t="shared" si="2"/>
        <v>星期六</v>
      </c>
      <c r="D22" s="47"/>
      <c r="F22" s="42"/>
    </row>
    <row r="23" spans="1:6">
      <c r="A23" s="21">
        <f t="shared" si="3"/>
        <v>42953</v>
      </c>
      <c r="B23" s="22">
        <f t="shared" si="1"/>
        <v>32</v>
      </c>
      <c r="C23" s="49" t="str">
        <f t="shared" si="2"/>
        <v>星期日</v>
      </c>
      <c r="D23" s="50"/>
      <c r="F23" s="42"/>
    </row>
    <row r="24" spans="1:6">
      <c r="A24" s="21">
        <f t="shared" si="3"/>
        <v>42954</v>
      </c>
      <c r="B24" s="22">
        <f t="shared" si="1"/>
        <v>32</v>
      </c>
      <c r="C24" s="22" t="str">
        <f t="shared" si="2"/>
        <v>星期一</v>
      </c>
      <c r="D24" s="51"/>
      <c r="F24" s="42"/>
    </row>
    <row r="25" spans="1:6">
      <c r="A25" s="21">
        <f t="shared" si="3"/>
        <v>42955</v>
      </c>
      <c r="B25" s="22">
        <f t="shared" si="1"/>
        <v>32</v>
      </c>
      <c r="C25" s="22" t="str">
        <f t="shared" si="2"/>
        <v>星期二</v>
      </c>
      <c r="E25" s="41"/>
      <c r="F25" s="42"/>
    </row>
    <row r="26" spans="1:6">
      <c r="A26" s="21">
        <f t="shared" si="3"/>
        <v>42956</v>
      </c>
      <c r="B26" s="22">
        <f t="shared" si="1"/>
        <v>32</v>
      </c>
      <c r="C26" s="22" t="str">
        <f t="shared" si="2"/>
        <v>星期三</v>
      </c>
      <c r="E26" s="41"/>
      <c r="F26" s="42"/>
    </row>
    <row r="27" spans="1:3">
      <c r="A27" s="21">
        <f t="shared" si="3"/>
        <v>42957</v>
      </c>
      <c r="B27" s="22">
        <f t="shared" si="1"/>
        <v>32</v>
      </c>
      <c r="C27" s="22" t="str">
        <f t="shared" si="2"/>
        <v>星期四</v>
      </c>
    </row>
    <row r="28" spans="1:6">
      <c r="A28" s="21">
        <f t="shared" si="3"/>
        <v>42958</v>
      </c>
      <c r="B28" s="22">
        <f t="shared" si="1"/>
        <v>32</v>
      </c>
      <c r="C28" s="22" t="str">
        <f t="shared" si="2"/>
        <v>星期五</v>
      </c>
      <c r="F28" s="43"/>
    </row>
    <row r="29" spans="1:3">
      <c r="A29" s="21">
        <f t="shared" si="3"/>
        <v>42959</v>
      </c>
      <c r="B29" s="22">
        <f t="shared" si="1"/>
        <v>32</v>
      </c>
      <c r="C29" s="22" t="str">
        <f t="shared" si="2"/>
        <v>星期六</v>
      </c>
    </row>
    <row r="30" spans="1:3">
      <c r="A30" s="21">
        <f t="shared" si="3"/>
        <v>42960</v>
      </c>
      <c r="B30" s="22">
        <f t="shared" si="1"/>
        <v>33</v>
      </c>
      <c r="C30" s="22" t="str">
        <f t="shared" si="2"/>
        <v>星期日</v>
      </c>
    </row>
    <row r="31" spans="1:4">
      <c r="A31" s="21">
        <f t="shared" si="3"/>
        <v>42961</v>
      </c>
      <c r="B31" s="22">
        <f t="shared" si="1"/>
        <v>33</v>
      </c>
      <c r="C31" s="22" t="str">
        <f t="shared" si="2"/>
        <v>星期一</v>
      </c>
      <c r="D31" s="52"/>
    </row>
    <row r="32" spans="1:3">
      <c r="A32" s="21">
        <f t="shared" si="3"/>
        <v>42962</v>
      </c>
      <c r="B32" s="22">
        <f t="shared" si="1"/>
        <v>33</v>
      </c>
      <c r="C32" s="22" t="str">
        <f t="shared" si="2"/>
        <v>星期二</v>
      </c>
    </row>
    <row r="33" spans="1:6">
      <c r="A33" s="21">
        <f t="shared" si="3"/>
        <v>42963</v>
      </c>
      <c r="B33" s="22">
        <f t="shared" si="1"/>
        <v>33</v>
      </c>
      <c r="C33" s="22" t="str">
        <f t="shared" si="2"/>
        <v>星期三</v>
      </c>
      <c r="D33" s="40"/>
      <c r="F33" s="42"/>
    </row>
    <row r="34" spans="1:3">
      <c r="A34" s="21">
        <f t="shared" si="3"/>
        <v>42964</v>
      </c>
      <c r="B34" s="22">
        <f t="shared" si="1"/>
        <v>33</v>
      </c>
      <c r="C34" s="22" t="str">
        <f t="shared" si="2"/>
        <v>星期四</v>
      </c>
    </row>
    <row r="35" spans="1:3">
      <c r="A35" s="21">
        <f t="shared" si="3"/>
        <v>42965</v>
      </c>
      <c r="B35" s="22">
        <f t="shared" si="1"/>
        <v>33</v>
      </c>
      <c r="C35" s="22" t="str">
        <f t="shared" si="2"/>
        <v>星期五</v>
      </c>
    </row>
    <row r="36" spans="1:6">
      <c r="A36" s="21">
        <f t="shared" si="3"/>
        <v>42966</v>
      </c>
      <c r="B36" s="22">
        <f t="shared" si="1"/>
        <v>33</v>
      </c>
      <c r="C36" s="22" t="str">
        <f t="shared" si="2"/>
        <v>星期六</v>
      </c>
      <c r="D36" s="40"/>
      <c r="E36" s="41"/>
      <c r="F36" s="43"/>
    </row>
    <row r="37" spans="1:4">
      <c r="A37" s="21">
        <f t="shared" si="3"/>
        <v>42967</v>
      </c>
      <c r="B37" s="22">
        <f t="shared" si="1"/>
        <v>34</v>
      </c>
      <c r="C37" s="22" t="str">
        <f t="shared" si="2"/>
        <v>星期日</v>
      </c>
      <c r="D37" s="40"/>
    </row>
    <row r="38" spans="1:3">
      <c r="A38" s="21">
        <f t="shared" si="3"/>
        <v>42968</v>
      </c>
      <c r="B38" s="22">
        <f t="shared" si="1"/>
        <v>34</v>
      </c>
      <c r="C38" s="22" t="str">
        <f t="shared" si="2"/>
        <v>星期一</v>
      </c>
    </row>
    <row r="39" spans="1:3">
      <c r="A39" s="21">
        <f t="shared" si="3"/>
        <v>42969</v>
      </c>
      <c r="B39" s="22">
        <f t="shared" si="1"/>
        <v>34</v>
      </c>
      <c r="C39" s="22" t="str">
        <f t="shared" si="2"/>
        <v>星期二</v>
      </c>
    </row>
    <row r="40" spans="4:4">
      <c r="D40" s="40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A11" sqref="A11"/>
    </sheetView>
  </sheetViews>
  <sheetFormatPr defaultColWidth="9" defaultRowHeight="14.1"/>
  <cols>
    <col min="1" max="1" width="8.87387387387387" style="21" customWidth="1"/>
    <col min="2" max="2" width="3.25225225225225" style="22" customWidth="1"/>
    <col min="3" max="3" width="7.37837837837838" style="22" customWidth="1"/>
    <col min="4" max="4" width="16.7477477477477" style="23" customWidth="1"/>
    <col min="5" max="5" width="18.5045045045045" style="24" customWidth="1"/>
    <col min="6" max="7" width="24.6216216216216" style="25" customWidth="1"/>
    <col min="8" max="8" width="12" style="22" customWidth="1"/>
    <col min="9" max="16384" width="9" style="22"/>
  </cols>
  <sheetData>
    <row r="1" ht="30.4" spans="1:3">
      <c r="A1" s="26"/>
      <c r="B1" s="27"/>
      <c r="C1" s="28"/>
    </row>
    <row r="2" spans="1:10">
      <c r="A2" s="29" t="s">
        <v>0</v>
      </c>
      <c r="B2" s="30"/>
      <c r="C2" s="31"/>
      <c r="D2" s="32">
        <f ca="1">ROUNDDOWN(NOW(),0)</f>
        <v>42873</v>
      </c>
      <c r="E2" s="33" t="s">
        <v>1</v>
      </c>
      <c r="F2" s="35" t="s">
        <v>2</v>
      </c>
      <c r="G2" s="35" t="s">
        <v>3</v>
      </c>
      <c r="H2" s="35" t="s">
        <v>4</v>
      </c>
      <c r="I2" s="55" t="s">
        <v>5</v>
      </c>
      <c r="J2" s="55" t="s">
        <v>6</v>
      </c>
    </row>
    <row r="3" spans="1:8">
      <c r="A3" s="29" t="s">
        <v>7</v>
      </c>
      <c r="B3" s="30"/>
      <c r="C3" s="31"/>
      <c r="D3" s="36">
        <f ca="1">NOW()-ROUNDDOWN(NOW(),0)</f>
        <v>0.968483796299552</v>
      </c>
      <c r="E3" s="37">
        <f ca="1">E4-$D$2</f>
        <v>708</v>
      </c>
      <c r="F3" s="25">
        <f>SUM(学习任务!E:E)</f>
        <v>1220.81978135403</v>
      </c>
      <c r="G3" s="37">
        <f ca="1" t="shared" ref="G3:H3" si="0">G4-$D$2</f>
        <v>-111</v>
      </c>
      <c r="H3" s="37">
        <f ca="1" t="shared" si="0"/>
        <v>133</v>
      </c>
    </row>
    <row r="4" spans="5:8">
      <c r="E4" s="38">
        <v>43581</v>
      </c>
      <c r="F4" s="39">
        <f ca="1">$D$2+F3</f>
        <v>44093.819781354</v>
      </c>
      <c r="G4" s="38">
        <v>42762</v>
      </c>
      <c r="H4" s="38">
        <v>43006</v>
      </c>
    </row>
    <row r="5" spans="1:7">
      <c r="A5" s="21" t="s">
        <v>0</v>
      </c>
      <c r="B5" s="22" t="s">
        <v>8</v>
      </c>
      <c r="C5" s="22" t="s">
        <v>9</v>
      </c>
      <c r="D5" s="40" t="s">
        <v>10</v>
      </c>
      <c r="E5" s="41" t="s">
        <v>11</v>
      </c>
      <c r="F5" s="42" t="s">
        <v>12</v>
      </c>
      <c r="G5" s="42" t="s">
        <v>13</v>
      </c>
    </row>
    <row r="10" spans="1:7">
      <c r="A10" s="21">
        <v>42971</v>
      </c>
      <c r="B10" s="22">
        <f t="shared" ref="B10:B39" si="1">WEEKNUM(A10)</f>
        <v>34</v>
      </c>
      <c r="C10" s="22" t="str">
        <f t="shared" ref="C10:C39" si="2">TEXT(WEEKDAY(A10),"aaaa")</f>
        <v>星期四</v>
      </c>
      <c r="D10" s="40" t="s">
        <v>71</v>
      </c>
      <c r="G10" s="43"/>
    </row>
    <row r="11" spans="1:7">
      <c r="A11" s="21">
        <f>A10+1</f>
        <v>42972</v>
      </c>
      <c r="B11" s="22">
        <f t="shared" si="1"/>
        <v>34</v>
      </c>
      <c r="C11" s="22" t="str">
        <f t="shared" si="2"/>
        <v>星期五</v>
      </c>
      <c r="D11" s="40" t="s">
        <v>71</v>
      </c>
      <c r="G11" s="43"/>
    </row>
    <row r="12" spans="1:6">
      <c r="A12" s="21">
        <f t="shared" ref="A12:A39" si="3">A11+1</f>
        <v>42973</v>
      </c>
      <c r="B12" s="22">
        <f t="shared" si="1"/>
        <v>34</v>
      </c>
      <c r="C12" s="22" t="str">
        <f t="shared" si="2"/>
        <v>星期六</v>
      </c>
      <c r="F12" s="42"/>
    </row>
    <row r="13" spans="1:6">
      <c r="A13" s="21">
        <f t="shared" si="3"/>
        <v>42974</v>
      </c>
      <c r="B13" s="22">
        <f t="shared" si="1"/>
        <v>35</v>
      </c>
      <c r="C13" s="22" t="str">
        <f t="shared" si="2"/>
        <v>星期日</v>
      </c>
      <c r="F13" s="42"/>
    </row>
    <row r="14" spans="1:7">
      <c r="A14" s="21">
        <f t="shared" si="3"/>
        <v>42975</v>
      </c>
      <c r="B14" s="22">
        <f t="shared" si="1"/>
        <v>35</v>
      </c>
      <c r="C14" s="22" t="str">
        <f t="shared" si="2"/>
        <v>星期一</v>
      </c>
      <c r="D14" s="40"/>
      <c r="E14" s="41"/>
      <c r="G14" s="42"/>
    </row>
    <row r="15" spans="1:7">
      <c r="A15" s="21">
        <f t="shared" si="3"/>
        <v>42976</v>
      </c>
      <c r="B15" s="22">
        <f t="shared" si="1"/>
        <v>35</v>
      </c>
      <c r="C15" s="22" t="str">
        <f t="shared" si="2"/>
        <v>星期二</v>
      </c>
      <c r="E15" s="41"/>
      <c r="G15" s="42"/>
    </row>
    <row r="16" spans="1:7">
      <c r="A16" s="21">
        <f t="shared" si="3"/>
        <v>42977</v>
      </c>
      <c r="B16" s="22">
        <f t="shared" si="1"/>
        <v>35</v>
      </c>
      <c r="C16" s="22" t="str">
        <f t="shared" si="2"/>
        <v>星期三</v>
      </c>
      <c r="E16" s="41"/>
      <c r="F16" s="44"/>
      <c r="G16" s="45"/>
    </row>
    <row r="17" spans="1:7">
      <c r="A17" s="21">
        <f t="shared" si="3"/>
        <v>42978</v>
      </c>
      <c r="B17" s="22">
        <f t="shared" si="1"/>
        <v>35</v>
      </c>
      <c r="C17" s="22" t="str">
        <f t="shared" si="2"/>
        <v>星期四</v>
      </c>
      <c r="D17" s="40"/>
      <c r="E17" s="41"/>
      <c r="F17" s="44"/>
      <c r="G17" s="46"/>
    </row>
    <row r="18" spans="1:7">
      <c r="A18" s="21">
        <f t="shared" si="3"/>
        <v>42979</v>
      </c>
      <c r="B18" s="22">
        <f t="shared" si="1"/>
        <v>35</v>
      </c>
      <c r="C18" s="22" t="str">
        <f t="shared" si="2"/>
        <v>星期五</v>
      </c>
      <c r="E18" s="41"/>
      <c r="G18" s="43"/>
    </row>
    <row r="19" spans="1:4">
      <c r="A19" s="21">
        <f t="shared" si="3"/>
        <v>42980</v>
      </c>
      <c r="B19" s="22">
        <f t="shared" si="1"/>
        <v>35</v>
      </c>
      <c r="C19" s="22" t="str">
        <f t="shared" si="2"/>
        <v>星期六</v>
      </c>
      <c r="D19" s="47"/>
    </row>
    <row r="20" spans="1:6">
      <c r="A20" s="21">
        <f t="shared" si="3"/>
        <v>42981</v>
      </c>
      <c r="B20" s="22">
        <f t="shared" si="1"/>
        <v>36</v>
      </c>
      <c r="C20" s="22" t="str">
        <f t="shared" si="2"/>
        <v>星期日</v>
      </c>
      <c r="D20" s="48"/>
      <c r="F20" s="42"/>
    </row>
    <row r="21" spans="1:6">
      <c r="A21" s="21">
        <f t="shared" si="3"/>
        <v>42982</v>
      </c>
      <c r="B21" s="22">
        <f t="shared" si="1"/>
        <v>36</v>
      </c>
      <c r="C21" s="22" t="str">
        <f t="shared" si="2"/>
        <v>星期一</v>
      </c>
      <c r="D21" s="47"/>
      <c r="F21" s="43"/>
    </row>
    <row r="22" spans="1:6">
      <c r="A22" s="21">
        <f t="shared" si="3"/>
        <v>42983</v>
      </c>
      <c r="B22" s="22">
        <f t="shared" si="1"/>
        <v>36</v>
      </c>
      <c r="C22" s="22" t="str">
        <f t="shared" si="2"/>
        <v>星期二</v>
      </c>
      <c r="D22" s="47"/>
      <c r="F22" s="42"/>
    </row>
    <row r="23" spans="1:6">
      <c r="A23" s="21">
        <f t="shared" si="3"/>
        <v>42984</v>
      </c>
      <c r="B23" s="22">
        <f t="shared" si="1"/>
        <v>36</v>
      </c>
      <c r="C23" s="49" t="str">
        <f t="shared" si="2"/>
        <v>星期三</v>
      </c>
      <c r="D23" s="50"/>
      <c r="F23" s="42"/>
    </row>
    <row r="24" spans="1:6">
      <c r="A24" s="21">
        <f t="shared" si="3"/>
        <v>42985</v>
      </c>
      <c r="B24" s="22">
        <f t="shared" si="1"/>
        <v>36</v>
      </c>
      <c r="C24" s="22" t="str">
        <f t="shared" si="2"/>
        <v>星期四</v>
      </c>
      <c r="D24" s="51"/>
      <c r="F24" s="42"/>
    </row>
    <row r="25" spans="1:6">
      <c r="A25" s="21">
        <f t="shared" si="3"/>
        <v>42986</v>
      </c>
      <c r="B25" s="22">
        <f t="shared" si="1"/>
        <v>36</v>
      </c>
      <c r="C25" s="22" t="str">
        <f t="shared" si="2"/>
        <v>星期五</v>
      </c>
      <c r="E25" s="41"/>
      <c r="F25" s="42"/>
    </row>
    <row r="26" spans="1:6">
      <c r="A26" s="21">
        <f t="shared" si="3"/>
        <v>42987</v>
      </c>
      <c r="B26" s="22">
        <f t="shared" si="1"/>
        <v>36</v>
      </c>
      <c r="C26" s="22" t="str">
        <f t="shared" si="2"/>
        <v>星期六</v>
      </c>
      <c r="E26" s="41"/>
      <c r="F26" s="42"/>
    </row>
    <row r="27" spans="1:3">
      <c r="A27" s="21">
        <f t="shared" si="3"/>
        <v>42988</v>
      </c>
      <c r="B27" s="22">
        <f t="shared" si="1"/>
        <v>37</v>
      </c>
      <c r="C27" s="22" t="str">
        <f t="shared" si="2"/>
        <v>星期日</v>
      </c>
    </row>
    <row r="28" spans="1:6">
      <c r="A28" s="21">
        <f t="shared" si="3"/>
        <v>42989</v>
      </c>
      <c r="B28" s="22">
        <f t="shared" si="1"/>
        <v>37</v>
      </c>
      <c r="C28" s="22" t="str">
        <f t="shared" si="2"/>
        <v>星期一</v>
      </c>
      <c r="F28" s="43"/>
    </row>
    <row r="29" spans="1:3">
      <c r="A29" s="21">
        <f t="shared" si="3"/>
        <v>42990</v>
      </c>
      <c r="B29" s="22">
        <f t="shared" si="1"/>
        <v>37</v>
      </c>
      <c r="C29" s="22" t="str">
        <f t="shared" si="2"/>
        <v>星期二</v>
      </c>
    </row>
    <row r="30" spans="1:3">
      <c r="A30" s="21">
        <f t="shared" si="3"/>
        <v>42991</v>
      </c>
      <c r="B30" s="22">
        <f t="shared" si="1"/>
        <v>37</v>
      </c>
      <c r="C30" s="22" t="str">
        <f t="shared" si="2"/>
        <v>星期三</v>
      </c>
    </row>
    <row r="31" spans="1:4">
      <c r="A31" s="21">
        <f t="shared" si="3"/>
        <v>42992</v>
      </c>
      <c r="B31" s="22">
        <f t="shared" si="1"/>
        <v>37</v>
      </c>
      <c r="C31" s="22" t="str">
        <f t="shared" si="2"/>
        <v>星期四</v>
      </c>
      <c r="D31" s="52"/>
    </row>
    <row r="32" spans="1:3">
      <c r="A32" s="21">
        <f t="shared" si="3"/>
        <v>42993</v>
      </c>
      <c r="B32" s="22">
        <f t="shared" si="1"/>
        <v>37</v>
      </c>
      <c r="C32" s="22" t="str">
        <f t="shared" si="2"/>
        <v>星期五</v>
      </c>
    </row>
    <row r="33" spans="1:6">
      <c r="A33" s="21">
        <f t="shared" si="3"/>
        <v>42994</v>
      </c>
      <c r="B33" s="22">
        <f t="shared" si="1"/>
        <v>37</v>
      </c>
      <c r="C33" s="22" t="str">
        <f t="shared" si="2"/>
        <v>星期六</v>
      </c>
      <c r="D33" s="40"/>
      <c r="F33" s="42"/>
    </row>
    <row r="34" spans="1:3">
      <c r="A34" s="21">
        <f t="shared" si="3"/>
        <v>42995</v>
      </c>
      <c r="B34" s="22">
        <f t="shared" si="1"/>
        <v>38</v>
      </c>
      <c r="C34" s="22" t="str">
        <f t="shared" si="2"/>
        <v>星期日</v>
      </c>
    </row>
    <row r="35" spans="1:3">
      <c r="A35" s="21">
        <f t="shared" si="3"/>
        <v>42996</v>
      </c>
      <c r="B35" s="22">
        <f t="shared" si="1"/>
        <v>38</v>
      </c>
      <c r="C35" s="22" t="str">
        <f t="shared" si="2"/>
        <v>星期一</v>
      </c>
    </row>
    <row r="36" spans="1:6">
      <c r="A36" s="21">
        <f t="shared" si="3"/>
        <v>42997</v>
      </c>
      <c r="B36" s="22">
        <f t="shared" si="1"/>
        <v>38</v>
      </c>
      <c r="C36" s="22" t="str">
        <f t="shared" si="2"/>
        <v>星期二</v>
      </c>
      <c r="D36" s="40"/>
      <c r="E36" s="41"/>
      <c r="F36" s="43"/>
    </row>
    <row r="37" spans="1:4">
      <c r="A37" s="21">
        <f t="shared" si="3"/>
        <v>42998</v>
      </c>
      <c r="B37" s="22">
        <f t="shared" si="1"/>
        <v>38</v>
      </c>
      <c r="C37" s="22" t="str">
        <f t="shared" si="2"/>
        <v>星期三</v>
      </c>
      <c r="D37" s="40"/>
    </row>
    <row r="38" spans="1:3">
      <c r="A38" s="21">
        <f t="shared" si="3"/>
        <v>42999</v>
      </c>
      <c r="B38" s="22">
        <f t="shared" si="1"/>
        <v>38</v>
      </c>
      <c r="C38" s="22" t="str">
        <f t="shared" si="2"/>
        <v>星期四</v>
      </c>
    </row>
    <row r="39" spans="1:3">
      <c r="A39" s="21">
        <f t="shared" si="3"/>
        <v>43000</v>
      </c>
      <c r="B39" s="22">
        <f t="shared" si="1"/>
        <v>38</v>
      </c>
      <c r="C39" s="22" t="str">
        <f t="shared" si="2"/>
        <v>星期五</v>
      </c>
    </row>
    <row r="40" spans="4:4">
      <c r="D40" s="40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6" activePane="bottomRight" state="frozen"/>
      <selection/>
      <selection pane="topRight"/>
      <selection pane="bottomLeft"/>
      <selection pane="bottomRight" activeCell="A11" sqref="A11"/>
    </sheetView>
  </sheetViews>
  <sheetFormatPr defaultColWidth="9" defaultRowHeight="14.1"/>
  <cols>
    <col min="1" max="1" width="8.87387387387387" style="21" customWidth="1"/>
    <col min="2" max="2" width="3.25225225225225" style="22" customWidth="1"/>
    <col min="3" max="3" width="7.37837837837838" style="22" customWidth="1"/>
    <col min="4" max="4" width="16.7477477477477" style="23" customWidth="1"/>
    <col min="5" max="5" width="18.5045045045045" style="24" customWidth="1"/>
    <col min="6" max="7" width="24.6216216216216" style="25" customWidth="1"/>
    <col min="8" max="8" width="12" style="22" customWidth="1"/>
    <col min="9" max="16384" width="9" style="22"/>
  </cols>
  <sheetData>
    <row r="1" ht="30.4" spans="1:3">
      <c r="A1" s="26"/>
      <c r="B1" s="27"/>
      <c r="C1" s="28"/>
    </row>
    <row r="2" spans="1:10">
      <c r="A2" s="29" t="s">
        <v>0</v>
      </c>
      <c r="B2" s="30"/>
      <c r="C2" s="31"/>
      <c r="D2" s="32">
        <f ca="1">ROUNDDOWN(NOW(),0)</f>
        <v>42873</v>
      </c>
      <c r="E2" s="33" t="s">
        <v>1</v>
      </c>
      <c r="F2" s="35" t="s">
        <v>2</v>
      </c>
      <c r="G2" s="35" t="s">
        <v>3</v>
      </c>
      <c r="H2" s="35" t="s">
        <v>4</v>
      </c>
      <c r="I2" s="55" t="s">
        <v>5</v>
      </c>
      <c r="J2" s="55" t="s">
        <v>6</v>
      </c>
    </row>
    <row r="3" spans="1:8">
      <c r="A3" s="29" t="s">
        <v>7</v>
      </c>
      <c r="B3" s="30"/>
      <c r="C3" s="31"/>
      <c r="D3" s="36">
        <f ca="1">NOW()-ROUNDDOWN(NOW(),0)</f>
        <v>0.968483796299552</v>
      </c>
      <c r="E3" s="37">
        <f ca="1">E4-$D$2</f>
        <v>708</v>
      </c>
      <c r="F3" s="25">
        <f>SUM(学习任务!E:E)</f>
        <v>1220.81978135403</v>
      </c>
      <c r="G3" s="37">
        <f ca="1" t="shared" ref="G3:H3" si="0">G4-$D$2</f>
        <v>-111</v>
      </c>
      <c r="H3" s="37">
        <f ca="1" t="shared" si="0"/>
        <v>133</v>
      </c>
    </row>
    <row r="4" spans="5:8">
      <c r="E4" s="38">
        <v>43581</v>
      </c>
      <c r="F4" s="39">
        <f ca="1">$D$2+F3</f>
        <v>44093.819781354</v>
      </c>
      <c r="G4" s="38">
        <v>42762</v>
      </c>
      <c r="H4" s="38">
        <v>43006</v>
      </c>
    </row>
    <row r="5" spans="1:7">
      <c r="A5" s="21" t="s">
        <v>0</v>
      </c>
      <c r="B5" s="22" t="s">
        <v>8</v>
      </c>
      <c r="C5" s="22" t="s">
        <v>9</v>
      </c>
      <c r="D5" s="40" t="s">
        <v>10</v>
      </c>
      <c r="E5" s="41" t="s">
        <v>11</v>
      </c>
      <c r="F5" s="42" t="s">
        <v>12</v>
      </c>
      <c r="G5" s="42" t="s">
        <v>13</v>
      </c>
    </row>
    <row r="10" spans="1:7">
      <c r="A10" s="21">
        <v>43002</v>
      </c>
      <c r="B10" s="22">
        <f t="shared" ref="B10:B39" si="1">WEEKNUM(A10)</f>
        <v>39</v>
      </c>
      <c r="C10" s="22" t="str">
        <f t="shared" ref="C10:C39" si="2">TEXT(WEEKDAY(A10),"aaaa")</f>
        <v>星期日</v>
      </c>
      <c r="D10" s="40" t="s">
        <v>71</v>
      </c>
      <c r="G10" s="43"/>
    </row>
    <row r="11" spans="1:7">
      <c r="A11" s="21">
        <f>A10+1</f>
        <v>43003</v>
      </c>
      <c r="B11" s="22">
        <f t="shared" si="1"/>
        <v>39</v>
      </c>
      <c r="C11" s="22" t="str">
        <f t="shared" si="2"/>
        <v>星期一</v>
      </c>
      <c r="D11" s="40" t="s">
        <v>71</v>
      </c>
      <c r="G11" s="43"/>
    </row>
    <row r="12" spans="1:6">
      <c r="A12" s="21">
        <f t="shared" ref="A12:A39" si="3">A11+1</f>
        <v>43004</v>
      </c>
      <c r="B12" s="22">
        <f t="shared" si="1"/>
        <v>39</v>
      </c>
      <c r="C12" s="22" t="str">
        <f t="shared" si="2"/>
        <v>星期二</v>
      </c>
      <c r="F12" s="42"/>
    </row>
    <row r="13" spans="1:6">
      <c r="A13" s="21">
        <f t="shared" si="3"/>
        <v>43005</v>
      </c>
      <c r="B13" s="22">
        <f t="shared" si="1"/>
        <v>39</v>
      </c>
      <c r="C13" s="22" t="str">
        <f t="shared" si="2"/>
        <v>星期三</v>
      </c>
      <c r="F13" s="42"/>
    </row>
    <row r="14" spans="1:7">
      <c r="A14" s="21">
        <f t="shared" si="3"/>
        <v>43006</v>
      </c>
      <c r="B14" s="22">
        <f t="shared" si="1"/>
        <v>39</v>
      </c>
      <c r="C14" s="22" t="str">
        <f t="shared" si="2"/>
        <v>星期四</v>
      </c>
      <c r="D14" s="40"/>
      <c r="E14" s="41"/>
      <c r="G14" s="42"/>
    </row>
    <row r="15" spans="1:7">
      <c r="A15" s="21">
        <f t="shared" si="3"/>
        <v>43007</v>
      </c>
      <c r="B15" s="22">
        <f t="shared" si="1"/>
        <v>39</v>
      </c>
      <c r="C15" s="22" t="str">
        <f t="shared" si="2"/>
        <v>星期五</v>
      </c>
      <c r="E15" s="41"/>
      <c r="G15" s="42"/>
    </row>
    <row r="16" spans="1:7">
      <c r="A16" s="21">
        <f t="shared" si="3"/>
        <v>43008</v>
      </c>
      <c r="B16" s="22">
        <f t="shared" si="1"/>
        <v>39</v>
      </c>
      <c r="C16" s="22" t="str">
        <f t="shared" si="2"/>
        <v>星期六</v>
      </c>
      <c r="E16" s="41"/>
      <c r="F16" s="44"/>
      <c r="G16" s="45"/>
    </row>
    <row r="17" spans="1:7">
      <c r="A17" s="21">
        <f t="shared" si="3"/>
        <v>43009</v>
      </c>
      <c r="B17" s="22">
        <f t="shared" si="1"/>
        <v>40</v>
      </c>
      <c r="C17" s="22" t="str">
        <f t="shared" si="2"/>
        <v>星期日</v>
      </c>
      <c r="D17" s="40"/>
      <c r="E17" s="41"/>
      <c r="F17" s="44"/>
      <c r="G17" s="46"/>
    </row>
    <row r="18" spans="1:7">
      <c r="A18" s="21">
        <f t="shared" si="3"/>
        <v>43010</v>
      </c>
      <c r="B18" s="22">
        <f t="shared" si="1"/>
        <v>40</v>
      </c>
      <c r="C18" s="22" t="str">
        <f t="shared" si="2"/>
        <v>星期一</v>
      </c>
      <c r="E18" s="41"/>
      <c r="G18" s="43"/>
    </row>
    <row r="19" spans="1:4">
      <c r="A19" s="21">
        <f t="shared" si="3"/>
        <v>43011</v>
      </c>
      <c r="B19" s="22">
        <f t="shared" si="1"/>
        <v>40</v>
      </c>
      <c r="C19" s="22" t="str">
        <f t="shared" si="2"/>
        <v>星期二</v>
      </c>
      <c r="D19" s="47"/>
    </row>
    <row r="20" spans="1:6">
      <c r="A20" s="21">
        <f t="shared" si="3"/>
        <v>43012</v>
      </c>
      <c r="B20" s="22">
        <f t="shared" si="1"/>
        <v>40</v>
      </c>
      <c r="C20" s="22" t="str">
        <f t="shared" si="2"/>
        <v>星期三</v>
      </c>
      <c r="D20" s="48"/>
      <c r="F20" s="42"/>
    </row>
    <row r="21" spans="1:6">
      <c r="A21" s="21">
        <f t="shared" si="3"/>
        <v>43013</v>
      </c>
      <c r="B21" s="22">
        <f t="shared" si="1"/>
        <v>40</v>
      </c>
      <c r="C21" s="22" t="str">
        <f t="shared" si="2"/>
        <v>星期四</v>
      </c>
      <c r="D21" s="47"/>
      <c r="F21" s="43"/>
    </row>
    <row r="22" spans="1:6">
      <c r="A22" s="21">
        <f t="shared" si="3"/>
        <v>43014</v>
      </c>
      <c r="B22" s="22">
        <f t="shared" si="1"/>
        <v>40</v>
      </c>
      <c r="C22" s="22" t="str">
        <f t="shared" si="2"/>
        <v>星期五</v>
      </c>
      <c r="D22" s="47"/>
      <c r="F22" s="42"/>
    </row>
    <row r="23" spans="1:6">
      <c r="A23" s="21">
        <f t="shared" si="3"/>
        <v>43015</v>
      </c>
      <c r="B23" s="22">
        <f t="shared" si="1"/>
        <v>40</v>
      </c>
      <c r="C23" s="49" t="str">
        <f t="shared" si="2"/>
        <v>星期六</v>
      </c>
      <c r="D23" s="50"/>
      <c r="F23" s="42"/>
    </row>
    <row r="24" spans="1:6">
      <c r="A24" s="21">
        <f t="shared" si="3"/>
        <v>43016</v>
      </c>
      <c r="B24" s="22">
        <f t="shared" si="1"/>
        <v>41</v>
      </c>
      <c r="C24" s="22" t="str">
        <f t="shared" si="2"/>
        <v>星期日</v>
      </c>
      <c r="D24" s="51"/>
      <c r="F24" s="42"/>
    </row>
    <row r="25" spans="1:6">
      <c r="A25" s="21">
        <f t="shared" si="3"/>
        <v>43017</v>
      </c>
      <c r="B25" s="22">
        <f t="shared" si="1"/>
        <v>41</v>
      </c>
      <c r="C25" s="22" t="str">
        <f t="shared" si="2"/>
        <v>星期一</v>
      </c>
      <c r="E25" s="41"/>
      <c r="F25" s="42"/>
    </row>
    <row r="26" spans="1:6">
      <c r="A26" s="21">
        <f t="shared" si="3"/>
        <v>43018</v>
      </c>
      <c r="B26" s="22">
        <f t="shared" si="1"/>
        <v>41</v>
      </c>
      <c r="C26" s="22" t="str">
        <f t="shared" si="2"/>
        <v>星期二</v>
      </c>
      <c r="E26" s="41"/>
      <c r="F26" s="42"/>
    </row>
    <row r="27" spans="1:3">
      <c r="A27" s="21">
        <f t="shared" si="3"/>
        <v>43019</v>
      </c>
      <c r="B27" s="22">
        <f t="shared" si="1"/>
        <v>41</v>
      </c>
      <c r="C27" s="22" t="str">
        <f t="shared" si="2"/>
        <v>星期三</v>
      </c>
    </row>
    <row r="28" spans="1:6">
      <c r="A28" s="21">
        <f t="shared" si="3"/>
        <v>43020</v>
      </c>
      <c r="B28" s="22">
        <f t="shared" si="1"/>
        <v>41</v>
      </c>
      <c r="C28" s="22" t="str">
        <f t="shared" si="2"/>
        <v>星期四</v>
      </c>
      <c r="F28" s="43"/>
    </row>
    <row r="29" spans="1:3">
      <c r="A29" s="21">
        <f t="shared" si="3"/>
        <v>43021</v>
      </c>
      <c r="B29" s="22">
        <f t="shared" si="1"/>
        <v>41</v>
      </c>
      <c r="C29" s="22" t="str">
        <f t="shared" si="2"/>
        <v>星期五</v>
      </c>
    </row>
    <row r="30" spans="1:3">
      <c r="A30" s="21">
        <f t="shared" si="3"/>
        <v>43022</v>
      </c>
      <c r="B30" s="22">
        <f t="shared" si="1"/>
        <v>41</v>
      </c>
      <c r="C30" s="22" t="str">
        <f t="shared" si="2"/>
        <v>星期六</v>
      </c>
    </row>
    <row r="31" spans="1:4">
      <c r="A31" s="21">
        <f t="shared" si="3"/>
        <v>43023</v>
      </c>
      <c r="B31" s="22">
        <f t="shared" si="1"/>
        <v>42</v>
      </c>
      <c r="C31" s="22" t="str">
        <f t="shared" si="2"/>
        <v>星期日</v>
      </c>
      <c r="D31" s="52"/>
    </row>
    <row r="32" spans="1:3">
      <c r="A32" s="21">
        <f t="shared" si="3"/>
        <v>43024</v>
      </c>
      <c r="B32" s="22">
        <f t="shared" si="1"/>
        <v>42</v>
      </c>
      <c r="C32" s="22" t="str">
        <f t="shared" si="2"/>
        <v>星期一</v>
      </c>
    </row>
    <row r="33" spans="1:6">
      <c r="A33" s="21">
        <f t="shared" si="3"/>
        <v>43025</v>
      </c>
      <c r="B33" s="22">
        <f t="shared" si="1"/>
        <v>42</v>
      </c>
      <c r="C33" s="22" t="str">
        <f t="shared" si="2"/>
        <v>星期二</v>
      </c>
      <c r="D33" s="40"/>
      <c r="F33" s="42"/>
    </row>
    <row r="34" spans="1:3">
      <c r="A34" s="21">
        <f t="shared" si="3"/>
        <v>43026</v>
      </c>
      <c r="B34" s="22">
        <f t="shared" si="1"/>
        <v>42</v>
      </c>
      <c r="C34" s="22" t="str">
        <f t="shared" si="2"/>
        <v>星期三</v>
      </c>
    </row>
    <row r="35" spans="1:3">
      <c r="A35" s="21">
        <f t="shared" si="3"/>
        <v>43027</v>
      </c>
      <c r="B35" s="22">
        <f t="shared" si="1"/>
        <v>42</v>
      </c>
      <c r="C35" s="22" t="str">
        <f t="shared" si="2"/>
        <v>星期四</v>
      </c>
    </row>
    <row r="36" spans="1:6">
      <c r="A36" s="21">
        <f t="shared" si="3"/>
        <v>43028</v>
      </c>
      <c r="B36" s="22">
        <f t="shared" si="1"/>
        <v>42</v>
      </c>
      <c r="C36" s="22" t="str">
        <f t="shared" si="2"/>
        <v>星期五</v>
      </c>
      <c r="D36" s="40"/>
      <c r="E36" s="41"/>
      <c r="F36" s="43"/>
    </row>
    <row r="37" spans="1:4">
      <c r="A37" s="21">
        <f t="shared" si="3"/>
        <v>43029</v>
      </c>
      <c r="B37" s="22">
        <f t="shared" si="1"/>
        <v>42</v>
      </c>
      <c r="C37" s="22" t="str">
        <f t="shared" si="2"/>
        <v>星期六</v>
      </c>
      <c r="D37" s="40"/>
    </row>
    <row r="38" spans="1:3">
      <c r="A38" s="21">
        <f t="shared" si="3"/>
        <v>43030</v>
      </c>
      <c r="B38" s="22">
        <f t="shared" si="1"/>
        <v>43</v>
      </c>
      <c r="C38" s="22" t="str">
        <f t="shared" si="2"/>
        <v>星期日</v>
      </c>
    </row>
    <row r="39" spans="1:3">
      <c r="A39" s="21">
        <f t="shared" si="3"/>
        <v>43031</v>
      </c>
      <c r="B39" s="22">
        <f t="shared" si="1"/>
        <v>43</v>
      </c>
      <c r="C39" s="22" t="str">
        <f t="shared" si="2"/>
        <v>星期一</v>
      </c>
    </row>
    <row r="40" spans="4:4">
      <c r="D40" s="40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workbookViewId="0">
      <pane xSplit="3" ySplit="5" topLeftCell="D9" activePane="bottomRight" state="frozen"/>
      <selection/>
      <selection pane="topRight"/>
      <selection pane="bottomLeft"/>
      <selection pane="bottomRight" activeCell="A11" sqref="A11"/>
    </sheetView>
  </sheetViews>
  <sheetFormatPr defaultColWidth="9" defaultRowHeight="14.1"/>
  <cols>
    <col min="1" max="1" width="8.87387387387387" style="21" customWidth="1"/>
    <col min="2" max="2" width="3.25225225225225" style="22" customWidth="1"/>
    <col min="3" max="3" width="7.37837837837838" style="22" customWidth="1"/>
    <col min="4" max="4" width="16.7477477477477" style="23" customWidth="1"/>
    <col min="5" max="5" width="18.5045045045045" style="24" customWidth="1"/>
    <col min="6" max="7" width="24.6216216216216" style="25" customWidth="1"/>
    <col min="8" max="8" width="12" style="22" customWidth="1"/>
    <col min="9" max="16384" width="9" style="22"/>
  </cols>
  <sheetData>
    <row r="1" ht="30.4" spans="1:3">
      <c r="A1" s="26"/>
      <c r="B1" s="27"/>
      <c r="C1" s="28"/>
    </row>
    <row r="2" spans="1:10">
      <c r="A2" s="29" t="s">
        <v>0</v>
      </c>
      <c r="B2" s="30"/>
      <c r="C2" s="31"/>
      <c r="D2" s="32">
        <f ca="1">ROUNDDOWN(NOW(),0)</f>
        <v>42873</v>
      </c>
      <c r="E2" s="33" t="s">
        <v>1</v>
      </c>
      <c r="F2" s="35" t="s">
        <v>2</v>
      </c>
      <c r="G2" s="35" t="s">
        <v>3</v>
      </c>
      <c r="H2" s="35" t="s">
        <v>4</v>
      </c>
      <c r="I2" s="55" t="s">
        <v>5</v>
      </c>
      <c r="J2" s="55" t="s">
        <v>6</v>
      </c>
    </row>
    <row r="3" spans="1:8">
      <c r="A3" s="29" t="s">
        <v>7</v>
      </c>
      <c r="B3" s="30"/>
      <c r="C3" s="31"/>
      <c r="D3" s="36">
        <f ca="1">NOW()-ROUNDDOWN(NOW(),0)</f>
        <v>0.968483796299552</v>
      </c>
      <c r="E3" s="37">
        <f ca="1">E4-$D$2</f>
        <v>708</v>
      </c>
      <c r="F3" s="25">
        <f>SUM(学习任务!E:E)</f>
        <v>1220.81978135403</v>
      </c>
      <c r="G3" s="37">
        <f ca="1" t="shared" ref="G3:H3" si="0">G4-$D$2</f>
        <v>-111</v>
      </c>
      <c r="H3" s="37">
        <f ca="1" t="shared" si="0"/>
        <v>133</v>
      </c>
    </row>
    <row r="4" spans="5:8">
      <c r="E4" s="38">
        <v>43581</v>
      </c>
      <c r="F4" s="39">
        <f ca="1">$D$2+F3</f>
        <v>44093.819781354</v>
      </c>
      <c r="G4" s="38">
        <v>42762</v>
      </c>
      <c r="H4" s="38">
        <v>43006</v>
      </c>
    </row>
    <row r="5" spans="1:7">
      <c r="A5" s="21" t="s">
        <v>0</v>
      </c>
      <c r="B5" s="22" t="s">
        <v>8</v>
      </c>
      <c r="C5" s="22" t="s">
        <v>9</v>
      </c>
      <c r="D5" s="40" t="s">
        <v>10</v>
      </c>
      <c r="E5" s="41" t="s">
        <v>11</v>
      </c>
      <c r="F5" s="42" t="s">
        <v>12</v>
      </c>
      <c r="G5" s="42" t="s">
        <v>13</v>
      </c>
    </row>
    <row r="10" spans="1:7">
      <c r="A10" s="21">
        <v>43032</v>
      </c>
      <c r="B10" s="22">
        <f t="shared" ref="B10:B39" si="1">WEEKNUM(A10)</f>
        <v>43</v>
      </c>
      <c r="C10" s="22" t="str">
        <f t="shared" ref="C10:C39" si="2">TEXT(WEEKDAY(A10),"aaaa")</f>
        <v>星期二</v>
      </c>
      <c r="D10" s="40" t="s">
        <v>71</v>
      </c>
      <c r="G10" s="43"/>
    </row>
    <row r="11" spans="1:7">
      <c r="A11" s="21">
        <f>A10+1</f>
        <v>43033</v>
      </c>
      <c r="B11" s="22">
        <f t="shared" si="1"/>
        <v>43</v>
      </c>
      <c r="C11" s="22" t="str">
        <f t="shared" si="2"/>
        <v>星期三</v>
      </c>
      <c r="D11" s="40" t="s">
        <v>71</v>
      </c>
      <c r="G11" s="43"/>
    </row>
    <row r="12" spans="1:6">
      <c r="A12" s="21">
        <f t="shared" ref="A12:A39" si="3">A11+1</f>
        <v>43034</v>
      </c>
      <c r="B12" s="22">
        <f t="shared" si="1"/>
        <v>43</v>
      </c>
      <c r="C12" s="22" t="str">
        <f t="shared" si="2"/>
        <v>星期四</v>
      </c>
      <c r="F12" s="42"/>
    </row>
    <row r="13" spans="1:6">
      <c r="A13" s="21">
        <f t="shared" si="3"/>
        <v>43035</v>
      </c>
      <c r="B13" s="22">
        <f t="shared" si="1"/>
        <v>43</v>
      </c>
      <c r="C13" s="22" t="str">
        <f t="shared" si="2"/>
        <v>星期五</v>
      </c>
      <c r="F13" s="42"/>
    </row>
    <row r="14" spans="1:7">
      <c r="A14" s="21">
        <f t="shared" si="3"/>
        <v>43036</v>
      </c>
      <c r="B14" s="22">
        <f t="shared" si="1"/>
        <v>43</v>
      </c>
      <c r="C14" s="22" t="str">
        <f t="shared" si="2"/>
        <v>星期六</v>
      </c>
      <c r="D14" s="40"/>
      <c r="E14" s="41"/>
      <c r="G14" s="42"/>
    </row>
    <row r="15" spans="1:7">
      <c r="A15" s="21">
        <f t="shared" si="3"/>
        <v>43037</v>
      </c>
      <c r="B15" s="22">
        <f t="shared" si="1"/>
        <v>44</v>
      </c>
      <c r="C15" s="22" t="str">
        <f t="shared" si="2"/>
        <v>星期日</v>
      </c>
      <c r="E15" s="41"/>
      <c r="G15" s="42"/>
    </row>
    <row r="16" spans="1:7">
      <c r="A16" s="21">
        <f t="shared" si="3"/>
        <v>43038</v>
      </c>
      <c r="B16" s="22">
        <f t="shared" si="1"/>
        <v>44</v>
      </c>
      <c r="C16" s="22" t="str">
        <f t="shared" si="2"/>
        <v>星期一</v>
      </c>
      <c r="E16" s="41"/>
      <c r="F16" s="44"/>
      <c r="G16" s="45"/>
    </row>
    <row r="17" spans="1:7">
      <c r="A17" s="21">
        <f t="shared" si="3"/>
        <v>43039</v>
      </c>
      <c r="B17" s="22">
        <f t="shared" si="1"/>
        <v>44</v>
      </c>
      <c r="C17" s="22" t="str">
        <f t="shared" si="2"/>
        <v>星期二</v>
      </c>
      <c r="D17" s="40"/>
      <c r="E17" s="41"/>
      <c r="F17" s="44"/>
      <c r="G17" s="46"/>
    </row>
    <row r="18" spans="1:7">
      <c r="A18" s="21">
        <f t="shared" si="3"/>
        <v>43040</v>
      </c>
      <c r="B18" s="22">
        <f t="shared" si="1"/>
        <v>44</v>
      </c>
      <c r="C18" s="22" t="str">
        <f t="shared" si="2"/>
        <v>星期三</v>
      </c>
      <c r="E18" s="41"/>
      <c r="G18" s="43"/>
    </row>
    <row r="19" spans="1:4">
      <c r="A19" s="21">
        <f t="shared" si="3"/>
        <v>43041</v>
      </c>
      <c r="B19" s="22">
        <f t="shared" si="1"/>
        <v>44</v>
      </c>
      <c r="C19" s="22" t="str">
        <f t="shared" si="2"/>
        <v>星期四</v>
      </c>
      <c r="D19" s="47"/>
    </row>
    <row r="20" spans="1:6">
      <c r="A20" s="21">
        <f t="shared" si="3"/>
        <v>43042</v>
      </c>
      <c r="B20" s="22">
        <f t="shared" si="1"/>
        <v>44</v>
      </c>
      <c r="C20" s="22" t="str">
        <f t="shared" si="2"/>
        <v>星期五</v>
      </c>
      <c r="D20" s="48"/>
      <c r="F20" s="42"/>
    </row>
    <row r="21" spans="1:6">
      <c r="A21" s="21">
        <f t="shared" si="3"/>
        <v>43043</v>
      </c>
      <c r="B21" s="22">
        <f t="shared" si="1"/>
        <v>44</v>
      </c>
      <c r="C21" s="22" t="str">
        <f t="shared" si="2"/>
        <v>星期六</v>
      </c>
      <c r="D21" s="47"/>
      <c r="F21" s="43"/>
    </row>
    <row r="22" spans="1:6">
      <c r="A22" s="21">
        <f t="shared" si="3"/>
        <v>43044</v>
      </c>
      <c r="B22" s="22">
        <f t="shared" si="1"/>
        <v>45</v>
      </c>
      <c r="C22" s="22" t="str">
        <f t="shared" si="2"/>
        <v>星期日</v>
      </c>
      <c r="D22" s="47"/>
      <c r="F22" s="42"/>
    </row>
    <row r="23" spans="1:6">
      <c r="A23" s="21">
        <f t="shared" si="3"/>
        <v>43045</v>
      </c>
      <c r="B23" s="22">
        <f t="shared" si="1"/>
        <v>45</v>
      </c>
      <c r="C23" s="49" t="str">
        <f t="shared" si="2"/>
        <v>星期一</v>
      </c>
      <c r="D23" s="50"/>
      <c r="F23" s="42"/>
    </row>
    <row r="24" spans="1:6">
      <c r="A24" s="21">
        <f t="shared" si="3"/>
        <v>43046</v>
      </c>
      <c r="B24" s="22">
        <f t="shared" si="1"/>
        <v>45</v>
      </c>
      <c r="C24" s="22" t="str">
        <f t="shared" si="2"/>
        <v>星期二</v>
      </c>
      <c r="D24" s="51"/>
      <c r="F24" s="42"/>
    </row>
    <row r="25" spans="1:6">
      <c r="A25" s="21">
        <f t="shared" si="3"/>
        <v>43047</v>
      </c>
      <c r="B25" s="22">
        <f t="shared" si="1"/>
        <v>45</v>
      </c>
      <c r="C25" s="22" t="str">
        <f t="shared" si="2"/>
        <v>星期三</v>
      </c>
      <c r="E25" s="41"/>
      <c r="F25" s="42"/>
    </row>
    <row r="26" spans="1:6">
      <c r="A26" s="21">
        <f t="shared" si="3"/>
        <v>43048</v>
      </c>
      <c r="B26" s="22">
        <f t="shared" si="1"/>
        <v>45</v>
      </c>
      <c r="C26" s="22" t="str">
        <f t="shared" si="2"/>
        <v>星期四</v>
      </c>
      <c r="E26" s="41"/>
      <c r="F26" s="42"/>
    </row>
    <row r="27" spans="1:3">
      <c r="A27" s="21">
        <f t="shared" si="3"/>
        <v>43049</v>
      </c>
      <c r="B27" s="22">
        <f t="shared" si="1"/>
        <v>45</v>
      </c>
      <c r="C27" s="22" t="str">
        <f t="shared" si="2"/>
        <v>星期五</v>
      </c>
    </row>
    <row r="28" spans="1:6">
      <c r="A28" s="21">
        <f t="shared" si="3"/>
        <v>43050</v>
      </c>
      <c r="B28" s="22">
        <f t="shared" si="1"/>
        <v>45</v>
      </c>
      <c r="C28" s="22" t="str">
        <f t="shared" si="2"/>
        <v>星期六</v>
      </c>
      <c r="F28" s="43"/>
    </row>
    <row r="29" spans="1:3">
      <c r="A29" s="21">
        <f t="shared" si="3"/>
        <v>43051</v>
      </c>
      <c r="B29" s="22">
        <f t="shared" si="1"/>
        <v>46</v>
      </c>
      <c r="C29" s="22" t="str">
        <f t="shared" si="2"/>
        <v>星期日</v>
      </c>
    </row>
    <row r="30" spans="1:3">
      <c r="A30" s="21">
        <f t="shared" si="3"/>
        <v>43052</v>
      </c>
      <c r="B30" s="22">
        <f t="shared" si="1"/>
        <v>46</v>
      </c>
      <c r="C30" s="22" t="str">
        <f t="shared" si="2"/>
        <v>星期一</v>
      </c>
    </row>
    <row r="31" spans="1:4">
      <c r="A31" s="21">
        <f t="shared" si="3"/>
        <v>43053</v>
      </c>
      <c r="B31" s="22">
        <f t="shared" si="1"/>
        <v>46</v>
      </c>
      <c r="C31" s="22" t="str">
        <f t="shared" si="2"/>
        <v>星期二</v>
      </c>
      <c r="D31" s="52"/>
    </row>
    <row r="32" spans="1:3">
      <c r="A32" s="21">
        <f t="shared" si="3"/>
        <v>43054</v>
      </c>
      <c r="B32" s="22">
        <f t="shared" si="1"/>
        <v>46</v>
      </c>
      <c r="C32" s="22" t="str">
        <f t="shared" si="2"/>
        <v>星期三</v>
      </c>
    </row>
    <row r="33" spans="1:6">
      <c r="A33" s="21">
        <f t="shared" si="3"/>
        <v>43055</v>
      </c>
      <c r="B33" s="22">
        <f t="shared" si="1"/>
        <v>46</v>
      </c>
      <c r="C33" s="22" t="str">
        <f t="shared" si="2"/>
        <v>星期四</v>
      </c>
      <c r="D33" s="40"/>
      <c r="F33" s="42"/>
    </row>
    <row r="34" spans="1:3">
      <c r="A34" s="21">
        <f t="shared" si="3"/>
        <v>43056</v>
      </c>
      <c r="B34" s="22">
        <f t="shared" si="1"/>
        <v>46</v>
      </c>
      <c r="C34" s="22" t="str">
        <f t="shared" si="2"/>
        <v>星期五</v>
      </c>
    </row>
    <row r="35" spans="1:3">
      <c r="A35" s="21">
        <f t="shared" si="3"/>
        <v>43057</v>
      </c>
      <c r="B35" s="22">
        <f t="shared" si="1"/>
        <v>46</v>
      </c>
      <c r="C35" s="22" t="str">
        <f t="shared" si="2"/>
        <v>星期六</v>
      </c>
    </row>
    <row r="36" spans="1:6">
      <c r="A36" s="21">
        <f t="shared" si="3"/>
        <v>43058</v>
      </c>
      <c r="B36" s="22">
        <f t="shared" si="1"/>
        <v>47</v>
      </c>
      <c r="C36" s="22" t="str">
        <f t="shared" si="2"/>
        <v>星期日</v>
      </c>
      <c r="D36" s="40"/>
      <c r="E36" s="41"/>
      <c r="F36" s="43"/>
    </row>
    <row r="37" spans="1:4">
      <c r="A37" s="21">
        <f t="shared" si="3"/>
        <v>43059</v>
      </c>
      <c r="B37" s="22">
        <f t="shared" si="1"/>
        <v>47</v>
      </c>
      <c r="C37" s="22" t="str">
        <f t="shared" si="2"/>
        <v>星期一</v>
      </c>
      <c r="D37" s="40"/>
    </row>
    <row r="38" spans="1:3">
      <c r="A38" s="21">
        <f t="shared" si="3"/>
        <v>43060</v>
      </c>
      <c r="B38" s="22">
        <f t="shared" si="1"/>
        <v>47</v>
      </c>
      <c r="C38" s="22" t="str">
        <f t="shared" si="2"/>
        <v>星期二</v>
      </c>
    </row>
    <row r="39" spans="1:3">
      <c r="A39" s="21">
        <f t="shared" si="3"/>
        <v>43061</v>
      </c>
      <c r="B39" s="22">
        <f t="shared" si="1"/>
        <v>47</v>
      </c>
      <c r="C39" s="22" t="str">
        <f t="shared" si="2"/>
        <v>星期三</v>
      </c>
    </row>
    <row r="40" spans="4:4">
      <c r="D40" s="40"/>
    </row>
  </sheetData>
  <mergeCells count="3">
    <mergeCell ref="A1:C1"/>
    <mergeCell ref="A2:C2"/>
    <mergeCell ref="A3:C3"/>
  </mergeCells>
  <conditionalFormatting sqref="A5:C42">
    <cfRule type="expression" dxfId="0" priority="4" stopIfTrue="1">
      <formula>($A5&lt;$D$2)</formula>
    </cfRule>
    <cfRule type="expression" dxfId="1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3" priority="2">
      <formula>($A$5=$D$2)</formula>
    </cfRule>
  </conditionalFormatting>
  <conditionalFormatting sqref="F5:G42">
    <cfRule type="expression" dxfId="4" priority="3" stopIfTrue="1">
      <formula>$A5&lt;$D$2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6月</vt:lpstr>
      <vt:lpstr>7月</vt:lpstr>
      <vt:lpstr>8月</vt:lpstr>
      <vt:lpstr>9月</vt:lpstr>
      <vt:lpstr>10月</vt:lpstr>
      <vt:lpstr>11月</vt:lpstr>
      <vt:lpstr>5月 </vt:lpstr>
      <vt:lpstr>12月</vt:lpstr>
      <vt:lpstr>任务分解</vt:lpstr>
      <vt:lpstr>列表</vt:lpstr>
      <vt:lpstr>学习任务</vt:lpstr>
      <vt:lpstr>封存的任务</vt:lpstr>
      <vt:lpstr>MOOC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2017-05-18T15:14:40Z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