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6" activeTab="13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7月" sheetId="21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E37" i="23" l="1"/>
  <c r="E38" i="23"/>
  <c r="E39" i="23"/>
  <c r="E40" i="23"/>
  <c r="E41" i="23"/>
  <c r="D28" i="11" l="1"/>
  <c r="E2" i="23" l="1"/>
  <c r="D35" i="23" l="1"/>
  <c r="E35" i="23" s="1"/>
  <c r="E43" i="11" l="1"/>
  <c r="E44" i="11"/>
  <c r="E45" i="11"/>
  <c r="E46" i="11"/>
  <c r="E47" i="11"/>
  <c r="E48" i="11"/>
  <c r="E49" i="11"/>
  <c r="E7" i="23"/>
  <c r="E49" i="23" l="1"/>
  <c r="E33" i="23"/>
  <c r="E32" i="23"/>
  <c r="E40" i="11" l="1"/>
  <c r="E41" i="11"/>
  <c r="E42" i="11"/>
  <c r="E33" i="11"/>
  <c r="E34" i="11"/>
  <c r="E35" i="11"/>
  <c r="E36" i="11"/>
  <c r="E37" i="11"/>
  <c r="E38" i="11"/>
  <c r="E6" i="23" l="1"/>
  <c r="E29" i="23" l="1"/>
  <c r="E28" i="23"/>
  <c r="E27" i="23"/>
  <c r="E26" i="23"/>
  <c r="E25" i="23"/>
  <c r="E32" i="11"/>
  <c r="E29" i="11"/>
  <c r="E30" i="11"/>
  <c r="E31" i="11"/>
  <c r="E23" i="23" l="1"/>
  <c r="D22" i="23"/>
  <c r="E22" i="23" s="1"/>
  <c r="E21" i="23"/>
  <c r="E20" i="23"/>
  <c r="E19" i="23"/>
  <c r="E18" i="23"/>
  <c r="E17" i="23"/>
  <c r="E5" i="23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39" i="11"/>
  <c r="D13" i="11"/>
  <c r="C13" i="11"/>
  <c r="I3" i="28" s="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<sst xmlns="http://schemas.openxmlformats.org/spreadsheetml/2006/main" count="506" uniqueCount="294">
  <si>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</si>
  <si>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</si>
  <si>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</si>
  <si>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</si>
  <si>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</si>
  <si>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</si>
  <si>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</si>
  <si>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</si>
  <si>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</si>
  <si>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</si>
  <si>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</si>
  <si>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</si>
  <si>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</si>
  <si>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</si>
  <si>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</si>
  <si>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</si>
  <si>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</si>
  <si>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</si>
  <si>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</si>
  <si>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</si>
  <si>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</si>
  <si>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</si>
  <si>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</si>
  <si>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</si>
  <si>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</si>
  <si>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</si>
  <si>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</si>
  <si>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</si>
  <si>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</si>
  <si>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</si>
  <si>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</si>
  <si>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</si>
  <si>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</si>
  <si>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</si>
  <si>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</si>
  <si>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</si>
  <si>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</si>
  <si>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</si>
  <si>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</si>
  <si>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</si>
  <si>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</si>
  <si>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</si>
  <si>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</si>
  <si>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</si>
  <si>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</si>
  <si>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</si>
  <si>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</si>
  <si>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</si>
  <si>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</si>
  <si>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</si>
  <si>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</si>
  <si>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</si>
  <si>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</si>
  <si>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</si>
  <si>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</si>
  <si>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</si>
  <si>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</si>
  <si>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</si>
  <si>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</si>
  <si>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</si>
  <si>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</si>
  <si>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</si>
  <si>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</si>
  <si>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</si>
  <si>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</si>
  <si>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</si>
  <si>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</si>
  <si>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</si>
  <si>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</si>
  <si>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</si>
  <si>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</si>
  <si>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</si>
  <si>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</si>
  <si>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</si>
  <si>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</si>
  <si>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</si>
  <si>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</si>
  <si>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</si>
  <si>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</si>
  <si>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</si>
  <si>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</si>
  <si>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</si>
  <si>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</si>
  <si>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</si>
  <si>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</si>
  <si>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</si>
  <si>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</si>
  <si>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</si>
  <si>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</si>
  <si>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</si>
  <si>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</si>
  <si>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</si>
  <si>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</si>
  <si>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</si>
  <si>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</si>
  <si>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</si>
  <si>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</si>
  <si>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</si>
  <si>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</si>
  <si>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</si>
  <si>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</si>
  <si>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</si>
  <si>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</si>
  <si>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</si>
  <si>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</si>
  <si>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</si>
  <si>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</si>
  <si>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</si>
  <si>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</si>
  <si>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</si>
  <si>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</si>
  <si>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</si>
  <si>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</si>
  <si>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</si>
  <si>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</si>
  <si>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</si>
  <si>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</si>
  <si>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</si>
  <si>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</si>
  <si>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</si>
  <si>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</si>
  <si>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</si>
  <si>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</si>
  <si>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</si>
  <si>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</si>
  <si>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</si>
  <si>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</si>
  <si>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</si>
  <si>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</si>
  <si>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</si>
  <si>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</si>
  <si>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</si>
  <si>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</si>
  <si>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</si>
  <si>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</si>
  <si>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</si>
  <si>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</si>
  <si>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</si>
  <si>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</si>
  <si>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</si>
  <si>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</si>
  <si>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</si>
  <si>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</si>
  <si>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</si>
  <si>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</si>
  <si>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</si>
  <si>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</si>
  <si>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</si>
  <si>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</si>
  <si>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</si>
  <si>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</si>
  <si>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</si>
  <si>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</si>
  <si>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</si>
  <si>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</si>
  <si>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</si>
  <si>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</si>
  <si>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</si>
  <si>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</si>
  <si>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</si>
  <si>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</si>
  <si>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</si>
  <si>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</si>
  <si>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</si>
  <si>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</si>
  <si>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</si>
  <si>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</si>
  <si>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</si>
  <si>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</si>
  <si>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</si>
  <si>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</si>
  <si>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</si>
  <si>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</si>
  <si>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</si>
  <si>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</si>
  <si>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</si>
  <si>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</si>
  <si>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</si>
  <si>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</si>
  <si>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</si>
  <si>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</si>
  <si>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</si>
  <si>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</si>
  <si>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</si>
  <si>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</si>
  <si>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</si>
  <si>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</si>
  <si>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</si>
  <si>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</si>
  <si>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</si>
  <si>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</si>
  <si>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</si>
  <si>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</si>
  <si>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</si>
  <si>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</si>
  <si>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</si>
  <si>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</si>
  <si>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</si>
  <si>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</si>
  <si>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</si>
  <si>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</si>
  <si>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</si>
  <si>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</si>
  <si>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</si>
  <si>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</si>
  <si>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</si>
  <si>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</si>
  <si>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</si>
  <si>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</si>
  <si>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</si>
  <si>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</si>
  <si>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</si>
  <si>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</si>
  <si>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</si>
  <si>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</si>
  <si>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</si>
  <si>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</si>
  <si>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</si>
  <si>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</si>
  <si>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</si>
  <si>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</si>
  <si>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</si>
  <si>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</si>
  <si>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</si>
  <si>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</si>
  <si>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</si>
  <si>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</si>
  <si>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</si>
  <si>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</si>
  <si>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</si>
  <si>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</si>
  <si>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</si>
  <si>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</si>
  <si>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</si>
  <si>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</si>
  <si>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</si>
  <si>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</si>
  <si>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</si>
  <si>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</si>
  <si>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</si>
  <si>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</si>
  <si>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</si>
  <si>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</si>
  <si>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</si>
  <si>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</si>
  <si>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</si>
  <si>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</si>
  <si>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</si>
  <si>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</si>
  <si>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</si>
  <si>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</si>
  <si>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</si>
  <si>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</si>
  <si>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</si>
  <si>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</si>
  <si>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</si>
  <si>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</si>
  <si>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</si>
  <si>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</si>
  <si>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</si>
  <si>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</si>
  <si>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</si>
  <si>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</si>
  <si>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</si>
  <si>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</si>
  <si>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</si>
  <si>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</si>
  <si>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</si>
  <si>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</si>
  <si>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</si>
  <si>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</si>
  <si>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</si>
  <si>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</si>
  <si>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</si>
  <si>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</si>
  <si>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</si>
  <si>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</si>
  <si>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</si>
  <si>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</si>
  <si>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</si>
  <si>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</si>
  <si>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</si>
  <si>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</si>
  <si>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</si>
  <si>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</si>
  <si>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</si>
  <si>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</si>
  <si>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</si>
  <si>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</si>
  <si>
    <t>《数量金融导论》</t>
    <phoneticPr fontId="11" type="noConversion"/>
  </si>
  <si>
    <t>《机器学习：算法原理与编程实践》</t>
    <phoneticPr fontId="11" type="noConversion"/>
  </si>
  <si>
    <t>仿真与蒙特卡洛方法：金融MCMC（暂停，书太晦涩）</t>
    <phoneticPr fontId="11" type="noConversion"/>
  </si>
  <si>
    <t xml:space="preserve">咱们8月31日上午9点半在113会议室开8月份业务分享会，有时间的同志都可以去听，这次有两个话题：
1、 新彩民的定义标准以及投注特征研究(韩旭)；
2、 竞彩足球票数较高的球队特征(李乔)；
</t>
    <phoneticPr fontId="11" type="noConversion"/>
  </si>
  <si>
    <t>《妙趣横生的算法》：完成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</si>
</sst>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5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4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9" fontId="12" fillId="0" borderId="0" xfId="0" applyNumberFormat="1" applyFont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学习任务!$B$2:$B$42</c:f>
              <c:strCache>
                <c:ptCount val="41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时间序列</c:v>
                </c:pt>
                <c:pt idx="23">
                  <c:v>         随机过程</c:v>
                </c:pt>
                <c:pt idx="24">
                  <c:v>回归分析</c:v>
                </c:pt>
                <c:pt idx="25">
                  <c:v>实验设计</c:v>
                </c:pt>
                <c:pt idx="26">
                  <c:v>统计预测</c:v>
                </c:pt>
                <c:pt idx="27">
                  <c:v>Python科学计算</c:v>
                </c:pt>
                <c:pt idx="28">
                  <c:v>Tkinter</c:v>
                </c:pt>
                <c:pt idx="29">
                  <c:v>神经网络两本书</c:v>
                </c:pt>
                <c:pt idx="30">
                  <c:v>Python算法</c:v>
                </c:pt>
                <c:pt idx="31">
                  <c:v>Python 时间序列</c:v>
                </c:pt>
                <c:pt idx="32">
                  <c:v>感知机</c:v>
                </c:pt>
                <c:pt idx="33">
                  <c:v>KNN</c:v>
                </c:pt>
                <c:pt idx="34">
                  <c:v>朴素贝叶斯</c:v>
                </c:pt>
                <c:pt idx="35">
                  <c:v>logistics regression</c:v>
                </c:pt>
                <c:pt idx="36">
                  <c:v>max entropy</c:v>
                </c:pt>
                <c:pt idx="37">
                  <c:v>         SVM</c:v>
                </c:pt>
                <c:pt idx="38">
                  <c:v>ada boost</c:v>
                </c:pt>
                <c:pt idx="39">
                  <c:v>隐马尔科夫</c:v>
                </c:pt>
                <c:pt idx="40">
                  <c:v>条件随机场</c:v>
                </c:pt>
              </c:strCache>
            </c:strRef>
          </c:cat>
          <c:val>
            <c:numRef>
              <c:f>学习任务!$E$2:$E$42</c:f>
              <c:numCache>
                <c:formatCode>General</c:formatCode>
                <c:ptCount val="41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20</c:v>
                </c:pt>
                <c:pt idx="25">
                  <c:v>20</c:v>
                </c:pt>
                <c:pt idx="26">
                  <c:v>7.6923076923076916</c:v>
                </c:pt>
                <c:pt idx="27">
                  <c:v>7.1999999999999993</c:v>
                </c:pt>
                <c:pt idx="28">
                  <c:v>0</c:v>
                </c:pt>
                <c:pt idx="29">
                  <c:v>30</c:v>
                </c:pt>
                <c:pt idx="30">
                  <c:v>10</c:v>
                </c:pt>
                <c:pt idx="31">
                  <c:v>0</c:v>
                </c:pt>
                <c:pt idx="32">
                  <c:v>2</c:v>
                </c:pt>
                <c:pt idx="33">
                  <c:v>1.6</c:v>
                </c:pt>
                <c:pt idx="34">
                  <c:v>2</c:v>
                </c:pt>
                <c:pt idx="35">
                  <c:v>1.5</c:v>
                </c:pt>
                <c:pt idx="36">
                  <c:v>2</c:v>
                </c:pt>
                <c:pt idx="37">
                  <c:v>15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90">
                  <c:v>-25.591477034089621</c:v>
                </c:pt>
                <c:pt idx="191">
                  <c:v>-27.933484672983468</c:v>
                </c:pt>
                <c:pt idx="192">
                  <c:v>-28.666079927614192</c:v>
                </c:pt>
                <c:pt idx="193">
                  <c:v>-28.926324024832866</c:v>
                </c:pt>
                <c:pt idx="194">
                  <c:v>-29.926340575759241</c:v>
                </c:pt>
                <c:pt idx="195">
                  <c:v>-30.926328885943803</c:v>
                </c:pt>
                <c:pt idx="196">
                  <c:v>-31.926337450757273</c:v>
                </c:pt>
                <c:pt idx="197">
                  <c:v>-32.926333747054741</c:v>
                </c:pt>
                <c:pt idx="199">
                  <c:v>-34.926477844273904</c:v>
                </c:pt>
                <c:pt idx="200">
                  <c:v>-35.926363839644182</c:v>
                </c:pt>
                <c:pt idx="201">
                  <c:v>-37.390264186869899</c:v>
                </c:pt>
                <c:pt idx="205">
                  <c:v>-38.484873214649269</c:v>
                </c:pt>
                <c:pt idx="206">
                  <c:v>-41.926369858163525</c:v>
                </c:pt>
                <c:pt idx="207">
                  <c:v>-42.926370784094615</c:v>
                </c:pt>
                <c:pt idx="208">
                  <c:v>-44.392021131316142</c:v>
                </c:pt>
                <c:pt idx="209">
                  <c:v>-44.926355159092054</c:v>
                </c:pt>
                <c:pt idx="211">
                  <c:v>-45.926356432239118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90">
                  <c:v>-25.591477034089621</c:v>
                </c:pt>
                <c:pt idx="191">
                  <c:v>-27.933484672983468</c:v>
                </c:pt>
                <c:pt idx="192">
                  <c:v>-28.666079927614192</c:v>
                </c:pt>
                <c:pt idx="193">
                  <c:v>-28.926324024832866</c:v>
                </c:pt>
                <c:pt idx="194">
                  <c:v>-29.926340575759241</c:v>
                </c:pt>
                <c:pt idx="195">
                  <c:v>-30.926328885943803</c:v>
                </c:pt>
                <c:pt idx="196">
                  <c:v>-31.926337450757273</c:v>
                </c:pt>
                <c:pt idx="197">
                  <c:v>-32.926333747054741</c:v>
                </c:pt>
                <c:pt idx="199">
                  <c:v>-34.926477844273904</c:v>
                </c:pt>
                <c:pt idx="200">
                  <c:v>-35.926363839644182</c:v>
                </c:pt>
                <c:pt idx="201">
                  <c:v>-37.390264186869899</c:v>
                </c:pt>
                <c:pt idx="205">
                  <c:v>-38.484873214649269</c:v>
                </c:pt>
                <c:pt idx="206">
                  <c:v>-41.926369858163525</c:v>
                </c:pt>
                <c:pt idx="207">
                  <c:v>-42.926370784094615</c:v>
                </c:pt>
                <c:pt idx="208">
                  <c:v>-44.392021131316142</c:v>
                </c:pt>
                <c:pt idx="209">
                  <c:v>-44.926355159092054</c:v>
                </c:pt>
                <c:pt idx="211">
                  <c:v>-45.926356432239118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1304926</xdr:colOff>
      <xdr:row>4</xdr:row>
      <xdr:rowOff>19050</xdr:rowOff>
    </xdr:from>
    <xdr:to>
      <xdr:col>16</xdr:col>
      <xdr:colOff>638175</xdr:colOff>
      <xdr:row>30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30</xdr:row>
      <xdr:rowOff>104775</xdr:rowOff>
    </xdr:from>
    <xdr:to>
      <xdr:col>25</xdr:col>
      <xdr:colOff>90170</xdr:colOff>
      <xdr:row>57</xdr:row>
      <xdr:rowOff>142876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21</xdr:col>
      <xdr:colOff>118745</xdr:colOff>
      <xdr:row>27</xdr:row>
      <xdr:rowOff>57151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42981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0.91671979166858364</v>
      </c>
      <c r="E3" s="31">
        <f ca="1">E4-$D$2</f>
        <v>600</v>
      </c>
      <c r="F3" s="26">
        <f>SUM(学习任务!E:E)</f>
        <v>614.68107552849756</v>
      </c>
      <c r="G3" s="31">
        <f t="shared" ref="G3:H3" ca="1" si="0">G4-$D$2</f>
        <v>-141</v>
      </c>
      <c r="H3" s="31">
        <f t="shared" ca="1" si="0"/>
        <v>25</v>
      </c>
    </row>
    <row r="4" spans="1:10">
      <c r="E4" s="32">
        <v>43581</v>
      </c>
      <c r="F4" s="33">
        <f ca="1">$D$2+F3</f>
        <v>43595.681075528497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42981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70" t="s">
        <v>7</v>
      </c>
      <c r="B3" s="71"/>
      <c r="C3" s="72"/>
      <c r="D3" s="30">
        <f ca="1">NOW()-ROUNDDOWN(NOW(),0)</f>
        <v>0.91671979166858364</v>
      </c>
      <c r="E3" s="31">
        <f ca="1">E4-$D$2</f>
        <v>600</v>
      </c>
      <c r="F3" s="26">
        <f>SUM(学习任务!E:E)</f>
        <v>614.68107552849756</v>
      </c>
      <c r="G3" s="31">
        <f t="shared" ref="G3:H3" ca="1" si="0">G4-$D$2</f>
        <v>-219</v>
      </c>
      <c r="H3" s="31">
        <f t="shared" ca="1" si="0"/>
        <v>25</v>
      </c>
      <c r="I3" s="23">
        <f>SUM(学习任务!C:C)</f>
        <v>732</v>
      </c>
    </row>
    <row r="4" spans="1:10">
      <c r="E4" s="32">
        <v>43581</v>
      </c>
      <c r="F4" s="33">
        <f ca="1">$D$2+F3</f>
        <v>43595.681075528497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42981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0.91671979166858364</v>
      </c>
      <c r="E3" s="31">
        <f ca="1">E4-$D$2</f>
        <v>600</v>
      </c>
      <c r="F3" s="26">
        <f>SUM(学习任务!E:E)</f>
        <v>614.68107552849756</v>
      </c>
      <c r="G3" s="31">
        <f t="shared" ref="G3:H3" ca="1" si="0">G4-$D$2</f>
        <v>-219</v>
      </c>
      <c r="H3" s="31">
        <f t="shared" ca="1" si="0"/>
        <v>25</v>
      </c>
    </row>
    <row r="4" spans="1:10">
      <c r="E4" s="32">
        <v>43581</v>
      </c>
      <c r="F4" s="33">
        <f ca="1">$D$2+F3</f>
        <v>43595.681075528497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27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263</v>
      </c>
      <c r="E13" s="57" t="s">
        <v>264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266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265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267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267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51" sqref="B51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258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268</v>
      </c>
    </row>
    <row r="50" spans="1:2">
      <c r="A50" s="51" t="s">
        <v>269</v>
      </c>
      <c r="B50" s="51" t="s">
        <v>271</v>
      </c>
    </row>
    <row r="51" spans="1:2">
      <c r="A51" s="51" t="s">
        <v>270</v>
      </c>
    </row>
    <row r="52" spans="1:2">
      <c r="A52" s="51" t="s">
        <v>269</v>
      </c>
    </row>
    <row r="53" spans="1:2">
      <c r="A53" s="51" t="s">
        <v>270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pane ySplit="1" topLeftCell="A29" activePane="bottomLeft" state="frozen"/>
      <selection pane="bottomLeft" activeCell="D41" sqref="D41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  <col min="8" max="8" width="16.6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614.68107552849756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>C2*(1-D2)</f>
        <v>25</v>
      </c>
      <c r="F2" s="3" t="s">
        <v>152</v>
      </c>
    </row>
    <row r="3" spans="1:7" ht="14.25">
      <c r="A3">
        <v>2</v>
      </c>
      <c r="B3" s="7" t="s">
        <v>251</v>
      </c>
      <c r="C3" s="7">
        <v>10</v>
      </c>
      <c r="D3">
        <v>0.1</v>
      </c>
      <c r="E3">
        <f>C3*(1-D3)</f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ref="E5:E26" si="0">C5*(1-D5)</f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14</v>
      </c>
      <c r="B15" s="7" t="s">
        <v>252</v>
      </c>
      <c r="C15" s="7">
        <v>15</v>
      </c>
      <c r="D15">
        <v>0</v>
      </c>
      <c r="E15">
        <f t="shared" si="0"/>
        <v>15</v>
      </c>
    </row>
    <row r="16" spans="1:7" ht="14.25">
      <c r="A16">
        <v>15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7" ht="14.25">
      <c r="A17">
        <v>16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7" ht="14.25">
      <c r="A18">
        <v>17</v>
      </c>
      <c r="B18" s="7" t="s">
        <v>175</v>
      </c>
      <c r="C18" s="7">
        <v>20</v>
      </c>
      <c r="D18">
        <v>0.1</v>
      </c>
      <c r="E18">
        <f t="shared" si="0"/>
        <v>18</v>
      </c>
      <c r="G18" s="51" t="s">
        <v>274</v>
      </c>
    </row>
    <row r="19" spans="1:7" ht="14.25">
      <c r="A19">
        <v>18</v>
      </c>
      <c r="B19" s="7" t="s">
        <v>176</v>
      </c>
      <c r="C19" s="7">
        <v>10</v>
      </c>
      <c r="D19">
        <v>0</v>
      </c>
      <c r="E19">
        <f t="shared" si="0"/>
        <v>10</v>
      </c>
      <c r="G19" s="51" t="s">
        <v>275</v>
      </c>
    </row>
    <row r="20" spans="1:7" ht="14.25">
      <c r="A20">
        <v>19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276</v>
      </c>
    </row>
    <row r="21" spans="1:7" ht="14.25">
      <c r="A21">
        <v>20</v>
      </c>
      <c r="B21" s="20" t="s">
        <v>178</v>
      </c>
      <c r="C21" s="7">
        <v>30</v>
      </c>
      <c r="D21">
        <v>0</v>
      </c>
      <c r="E21">
        <f t="shared" si="0"/>
        <v>30</v>
      </c>
      <c r="G21" s="51" t="s">
        <v>277</v>
      </c>
    </row>
    <row r="22" spans="1:7" ht="14.25">
      <c r="A22">
        <v>21</v>
      </c>
      <c r="B22" s="20" t="s">
        <v>179</v>
      </c>
      <c r="C22" s="7">
        <v>26</v>
      </c>
      <c r="D22">
        <v>0</v>
      </c>
      <c r="E22">
        <f t="shared" si="0"/>
        <v>26</v>
      </c>
      <c r="G22" s="51" t="s">
        <v>278</v>
      </c>
    </row>
    <row r="23" spans="1:7" ht="14.25">
      <c r="A23">
        <v>22</v>
      </c>
      <c r="B23" s="20" t="s">
        <v>180</v>
      </c>
      <c r="C23" s="7">
        <v>30</v>
      </c>
      <c r="D23">
        <v>0</v>
      </c>
      <c r="E23">
        <f t="shared" si="0"/>
        <v>30</v>
      </c>
      <c r="G23" s="63" t="s">
        <v>279</v>
      </c>
    </row>
    <row r="24" spans="1:7" ht="14.25">
      <c r="A24">
        <v>23</v>
      </c>
      <c r="B24" s="20" t="s">
        <v>186</v>
      </c>
      <c r="C24" s="7">
        <v>30</v>
      </c>
      <c r="D24">
        <v>0</v>
      </c>
      <c r="E24">
        <f t="shared" si="0"/>
        <v>30</v>
      </c>
      <c r="G24" s="51" t="s">
        <v>281</v>
      </c>
    </row>
    <row r="25" spans="1:7" ht="14.25">
      <c r="A25">
        <v>24</v>
      </c>
      <c r="B25" s="20" t="s">
        <v>187</v>
      </c>
      <c r="C25" s="7">
        <v>30</v>
      </c>
      <c r="D25">
        <v>0</v>
      </c>
      <c r="E25">
        <f t="shared" si="0"/>
        <v>30</v>
      </c>
      <c r="G25" s="51" t="s">
        <v>282</v>
      </c>
    </row>
    <row r="26" spans="1:7" ht="15" customHeight="1">
      <c r="A26">
        <v>25</v>
      </c>
      <c r="B26" s="7" t="s">
        <v>190</v>
      </c>
      <c r="C26" s="7">
        <v>20</v>
      </c>
      <c r="D26">
        <v>0</v>
      </c>
      <c r="E26">
        <f t="shared" si="0"/>
        <v>20</v>
      </c>
    </row>
    <row r="27" spans="1:7" ht="14.25">
      <c r="A27">
        <v>26</v>
      </c>
      <c r="B27" s="7" t="s">
        <v>191</v>
      </c>
      <c r="C27" s="7">
        <v>20</v>
      </c>
      <c r="D27">
        <v>0</v>
      </c>
      <c r="E27">
        <f t="shared" ref="E27:E42" si="1">C27*(1-D27)</f>
        <v>20</v>
      </c>
    </row>
    <row r="28" spans="1:7">
      <c r="A28">
        <v>27</v>
      </c>
      <c r="B28" s="3" t="s">
        <v>192</v>
      </c>
      <c r="C28">
        <v>20</v>
      </c>
      <c r="D28">
        <f>176/286</f>
        <v>0.61538461538461542</v>
      </c>
      <c r="E28">
        <f t="shared" si="1"/>
        <v>7.6923076923076916</v>
      </c>
    </row>
    <row r="29" spans="1:7">
      <c r="A29">
        <v>28</v>
      </c>
      <c r="B29" s="59" t="s">
        <v>193</v>
      </c>
      <c r="C29" s="59">
        <v>60</v>
      </c>
      <c r="D29" s="59">
        <v>0.88</v>
      </c>
      <c r="E29" s="59">
        <f t="shared" si="1"/>
        <v>7.1999999999999993</v>
      </c>
      <c r="F29" s="3"/>
    </row>
    <row r="30" spans="1:7">
      <c r="A30">
        <v>29</v>
      </c>
      <c r="B30" s="61" t="s">
        <v>194</v>
      </c>
      <c r="C30" s="60"/>
      <c r="D30" s="5">
        <v>0</v>
      </c>
      <c r="E30" s="60">
        <f t="shared" si="1"/>
        <v>0</v>
      </c>
    </row>
    <row r="31" spans="1:7">
      <c r="A31">
        <v>30</v>
      </c>
      <c r="B31" s="61" t="s">
        <v>231</v>
      </c>
      <c r="C31" s="60">
        <v>30</v>
      </c>
      <c r="D31" s="60">
        <v>0</v>
      </c>
      <c r="E31" s="60">
        <f t="shared" si="1"/>
        <v>30</v>
      </c>
    </row>
    <row r="32" spans="1:7">
      <c r="A32">
        <v>31</v>
      </c>
      <c r="B32" s="61" t="s">
        <v>232</v>
      </c>
      <c r="C32" s="60">
        <v>10</v>
      </c>
      <c r="D32" s="60">
        <v>0</v>
      </c>
      <c r="E32" s="60">
        <f t="shared" si="1"/>
        <v>10</v>
      </c>
    </row>
    <row r="33" spans="1:11">
      <c r="A33">
        <v>32</v>
      </c>
      <c r="B33" s="3" t="s">
        <v>238</v>
      </c>
      <c r="D33">
        <v>0</v>
      </c>
      <c r="E33">
        <f t="shared" si="1"/>
        <v>0</v>
      </c>
    </row>
    <row r="34" spans="1:11">
      <c r="A34">
        <v>33</v>
      </c>
      <c r="B34" s="3" t="s">
        <v>239</v>
      </c>
      <c r="C34">
        <v>2</v>
      </c>
      <c r="D34" s="5">
        <v>0</v>
      </c>
      <c r="E34">
        <f t="shared" si="1"/>
        <v>2</v>
      </c>
      <c r="J34" s="51"/>
      <c r="K34" s="51"/>
    </row>
    <row r="35" spans="1:11">
      <c r="A35">
        <v>34</v>
      </c>
      <c r="B35" s="59" t="s">
        <v>241</v>
      </c>
      <c r="C35" s="59">
        <v>2</v>
      </c>
      <c r="D35" s="59">
        <v>0.2</v>
      </c>
      <c r="E35" s="59">
        <f t="shared" si="1"/>
        <v>1.6</v>
      </c>
      <c r="K35" s="51"/>
    </row>
    <row r="36" spans="1:11">
      <c r="A36">
        <v>35</v>
      </c>
      <c r="B36" s="3" t="s">
        <v>242</v>
      </c>
      <c r="C36">
        <v>2</v>
      </c>
      <c r="D36">
        <v>0</v>
      </c>
      <c r="E36">
        <f t="shared" si="1"/>
        <v>2</v>
      </c>
      <c r="K36" s="51"/>
    </row>
    <row r="37" spans="1:11">
      <c r="A37">
        <v>36</v>
      </c>
      <c r="B37" s="3" t="s">
        <v>243</v>
      </c>
      <c r="C37">
        <v>2</v>
      </c>
      <c r="D37">
        <v>0.25</v>
      </c>
      <c r="E37">
        <f t="shared" si="1"/>
        <v>1.5</v>
      </c>
    </row>
    <row r="38" spans="1:11">
      <c r="A38">
        <v>37</v>
      </c>
      <c r="B38" s="3" t="s">
        <v>244</v>
      </c>
      <c r="C38">
        <v>2</v>
      </c>
      <c r="D38">
        <v>0</v>
      </c>
      <c r="E38">
        <f t="shared" si="1"/>
        <v>2</v>
      </c>
    </row>
    <row r="39" spans="1:11" ht="14.25">
      <c r="A39">
        <v>38</v>
      </c>
      <c r="B39" s="7" t="s">
        <v>164</v>
      </c>
      <c r="C39" s="7">
        <v>15</v>
      </c>
      <c r="D39" s="5">
        <v>0</v>
      </c>
      <c r="E39">
        <f t="shared" si="1"/>
        <v>15</v>
      </c>
    </row>
    <row r="40" spans="1:11">
      <c r="A40">
        <v>39</v>
      </c>
      <c r="B40" s="5" t="s">
        <v>245</v>
      </c>
      <c r="C40">
        <v>2</v>
      </c>
      <c r="D40">
        <v>0</v>
      </c>
      <c r="E40">
        <f t="shared" si="1"/>
        <v>2</v>
      </c>
      <c r="J40" s="51"/>
    </row>
    <row r="41" spans="1:11">
      <c r="A41">
        <v>40</v>
      </c>
      <c r="B41" s="5" t="s">
        <v>246</v>
      </c>
      <c r="C41">
        <v>2</v>
      </c>
      <c r="D41">
        <v>0</v>
      </c>
      <c r="E41">
        <f t="shared" si="1"/>
        <v>2</v>
      </c>
    </row>
    <row r="42" spans="1:11">
      <c r="A42">
        <v>41</v>
      </c>
      <c r="B42" s="5" t="s">
        <v>247</v>
      </c>
      <c r="C42">
        <v>2</v>
      </c>
      <c r="D42">
        <v>0</v>
      </c>
      <c r="E42">
        <f t="shared" si="1"/>
        <v>2</v>
      </c>
    </row>
    <row r="43" spans="1:11">
      <c r="A43">
        <v>42</v>
      </c>
      <c r="B43" s="58" t="s">
        <v>253</v>
      </c>
      <c r="C43">
        <v>10</v>
      </c>
      <c r="D43">
        <v>0.25</v>
      </c>
      <c r="E43">
        <f t="shared" ref="E43:E49" si="2">C43*(1-D43)</f>
        <v>7.5</v>
      </c>
      <c r="J43" s="51"/>
    </row>
    <row r="44" spans="1:11">
      <c r="A44">
        <v>43</v>
      </c>
      <c r="B44" s="58" t="s">
        <v>254</v>
      </c>
      <c r="C44">
        <v>10</v>
      </c>
      <c r="D44">
        <v>0</v>
      </c>
      <c r="E44">
        <f t="shared" si="2"/>
        <v>10</v>
      </c>
    </row>
    <row r="45" spans="1:11">
      <c r="A45">
        <v>44</v>
      </c>
      <c r="B45" s="58" t="s">
        <v>255</v>
      </c>
      <c r="D45">
        <v>0</v>
      </c>
      <c r="E45">
        <f t="shared" si="2"/>
        <v>0</v>
      </c>
    </row>
    <row r="46" spans="1:11" ht="14.25">
      <c r="A46">
        <v>45</v>
      </c>
      <c r="B46" s="55" t="s">
        <v>237</v>
      </c>
      <c r="C46" s="7">
        <v>15</v>
      </c>
      <c r="D46">
        <v>0.02</v>
      </c>
      <c r="E46">
        <f t="shared" si="2"/>
        <v>14.7</v>
      </c>
      <c r="J46" s="51"/>
      <c r="K46" s="51"/>
    </row>
    <row r="47" spans="1:11">
      <c r="A47">
        <v>46</v>
      </c>
      <c r="B47" s="58" t="s">
        <v>256</v>
      </c>
      <c r="D47">
        <v>0</v>
      </c>
      <c r="E47">
        <f t="shared" si="2"/>
        <v>0</v>
      </c>
      <c r="K47" s="51"/>
    </row>
    <row r="48" spans="1:11">
      <c r="A48">
        <v>47</v>
      </c>
      <c r="B48" s="58" t="s">
        <v>257</v>
      </c>
      <c r="D48">
        <v>0</v>
      </c>
      <c r="E48">
        <f t="shared" si="2"/>
        <v>0</v>
      </c>
      <c r="K48" s="51"/>
    </row>
    <row r="49" spans="1:10">
      <c r="A49">
        <v>48</v>
      </c>
      <c r="B49" s="58" t="s">
        <v>259</v>
      </c>
      <c r="D49">
        <v>0</v>
      </c>
      <c r="E49">
        <f t="shared" si="2"/>
        <v>0</v>
      </c>
    </row>
    <row r="50" spans="1:10">
      <c r="A50">
        <v>49</v>
      </c>
      <c r="B50" s="58" t="s">
        <v>291</v>
      </c>
    </row>
    <row r="51" spans="1:10">
      <c r="J51" s="51"/>
    </row>
    <row r="53" spans="1:10">
      <c r="J53" s="51"/>
    </row>
    <row r="55" spans="1:10">
      <c r="J55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abSelected="1" workbookViewId="0">
      <pane ySplit="1" topLeftCell="A188" activePane="bottomLeft" state="frozen"/>
      <selection pane="bottomLeft" activeCell="C210" sqref="C210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-47.926355853538553</v>
      </c>
      <c r="E1" s="16" t="s">
        <v>199</v>
      </c>
      <c r="F1" s="17">
        <f>SUM(学习任务!E:E)</f>
        <v>614.68107552849756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0.49854665755032246</v>
      </c>
      <c r="C5" s="12"/>
      <c r="D5" s="12"/>
    </row>
    <row r="6" spans="1:12">
      <c r="A6" s="18">
        <v>42774</v>
      </c>
      <c r="B6" s="12">
        <v>1.3813955434004299</v>
      </c>
      <c r="C6" s="12"/>
      <c r="D6" s="12"/>
    </row>
    <row r="7" spans="1:12">
      <c r="A7" s="18">
        <v>42775</v>
      </c>
      <c r="B7" s="12">
        <v>2.3813955434004299</v>
      </c>
      <c r="C7" s="12"/>
      <c r="D7" s="12"/>
    </row>
    <row r="8" spans="1:12">
      <c r="A8" s="18">
        <v>42776</v>
      </c>
      <c r="B8" s="12">
        <v>3.3813955434004299</v>
      </c>
      <c r="C8" s="12"/>
      <c r="D8" s="12"/>
    </row>
    <row r="9" spans="1:12">
      <c r="A9" s="18">
        <v>42777</v>
      </c>
      <c r="B9" s="12">
        <v>4.3813955434004299</v>
      </c>
      <c r="C9" s="12"/>
      <c r="D9" s="12"/>
    </row>
    <row r="10" spans="1:12">
      <c r="A10" s="18">
        <v>42778</v>
      </c>
      <c r="B10" s="12">
        <v>5.3813955434004299</v>
      </c>
      <c r="C10" s="12"/>
      <c r="D10" s="12"/>
    </row>
    <row r="11" spans="1:12">
      <c r="A11" s="18">
        <v>42779</v>
      </c>
      <c r="B11" s="12">
        <v>6.1313955434004299</v>
      </c>
      <c r="C11" s="12"/>
      <c r="D11" s="12"/>
    </row>
    <row r="12" spans="1:12">
      <c r="A12" s="18">
        <v>42780</v>
      </c>
      <c r="B12" s="12">
        <v>6.8813955434004299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8.8813955434004228</v>
      </c>
      <c r="C15" s="12"/>
      <c r="D15" s="12"/>
    </row>
    <row r="16" spans="1:12">
      <c r="A16" s="18">
        <v>42784</v>
      </c>
      <c r="B16" s="12">
        <v>10.381395543400416</v>
      </c>
      <c r="C16" s="12"/>
      <c r="D16" s="12"/>
    </row>
    <row r="17" spans="1:4">
      <c r="A17" s="18">
        <v>42785</v>
      </c>
      <c r="B17" s="12">
        <v>12.131395543400409</v>
      </c>
      <c r="C17" s="12"/>
      <c r="D17" s="12"/>
    </row>
    <row r="18" spans="1:4">
      <c r="A18" s="18">
        <v>42786</v>
      </c>
      <c r="B18" s="12">
        <v>13.8813955434004</v>
      </c>
      <c r="C18" s="12"/>
      <c r="D18" s="12"/>
    </row>
    <row r="19" spans="1:4">
      <c r="A19" s="18">
        <v>42787</v>
      </c>
      <c r="B19" s="12">
        <v>13.216761397051133</v>
      </c>
      <c r="C19" s="12"/>
      <c r="D19" s="12"/>
    </row>
    <row r="20" spans="1:4">
      <c r="A20" s="18">
        <v>42788</v>
      </c>
      <c r="B20" s="12">
        <v>20.488912511201036</v>
      </c>
      <c r="C20" s="12"/>
      <c r="D20" s="12"/>
    </row>
    <row r="21" spans="1:4">
      <c r="A21" s="18">
        <v>42789</v>
      </c>
      <c r="B21" s="12">
        <v>27.761063625350936</v>
      </c>
      <c r="C21" s="12"/>
      <c r="D21" s="12"/>
    </row>
    <row r="22" spans="1:4">
      <c r="A22" s="18">
        <v>42790</v>
      </c>
      <c r="B22" s="12">
        <v>35.283214739500835</v>
      </c>
      <c r="C22" s="12"/>
      <c r="D22" s="12"/>
    </row>
    <row r="23" spans="1:4">
      <c r="A23" s="18">
        <v>42791</v>
      </c>
      <c r="B23" s="12">
        <v>43.97</v>
      </c>
      <c r="C23" s="12"/>
      <c r="D23" s="12"/>
    </row>
    <row r="24" spans="1:4">
      <c r="A24" s="18">
        <v>42792</v>
      </c>
      <c r="B24" s="12">
        <v>44.47</v>
      </c>
      <c r="C24" s="12"/>
    </row>
    <row r="25" spans="1:4">
      <c r="A25" s="18">
        <v>42793</v>
      </c>
      <c r="B25" s="12">
        <v>44.720937951774822</v>
      </c>
      <c r="C25" s="12"/>
    </row>
    <row r="26" spans="1:4">
      <c r="A26" s="18">
        <v>42794</v>
      </c>
      <c r="B26" s="12">
        <v>44.598287446824671</v>
      </c>
      <c r="C26" s="12"/>
    </row>
    <row r="27" spans="1:4">
      <c r="A27" s="18">
        <v>42795</v>
      </c>
      <c r="B27" s="12">
        <v>44.339501433724649</v>
      </c>
      <c r="C27" s="12"/>
    </row>
    <row r="28" spans="1:4">
      <c r="A28" s="18">
        <v>42796</v>
      </c>
      <c r="B28" s="12">
        <v>43.830715420624628</v>
      </c>
      <c r="C28" s="12"/>
    </row>
    <row r="29" spans="1:4">
      <c r="A29" s="18">
        <v>42797</v>
      </c>
      <c r="B29" s="12">
        <v>43.320991455749777</v>
      </c>
      <c r="C29" s="12"/>
    </row>
    <row r="30" spans="1:4">
      <c r="A30" s="18">
        <v>42798</v>
      </c>
      <c r="B30" s="12">
        <v>42.849849674075479</v>
      </c>
      <c r="C30" s="12"/>
    </row>
    <row r="31" spans="1:4">
      <c r="A31" s="18">
        <v>42799</v>
      </c>
      <c r="B31" s="12">
        <v>42.179837127026651</v>
      </c>
      <c r="C31" s="12"/>
    </row>
    <row r="32" spans="1:4">
      <c r="A32" s="18">
        <v>42800</v>
      </c>
      <c r="B32" s="12">
        <v>41.422936248752748</v>
      </c>
      <c r="C32" s="12"/>
    </row>
    <row r="33" spans="1:3">
      <c r="A33" s="18">
        <v>42801</v>
      </c>
      <c r="B33" s="12">
        <v>40.404429347903353</v>
      </c>
      <c r="C33" s="12"/>
    </row>
    <row r="34" spans="1:3">
      <c r="A34" s="18">
        <v>42802</v>
      </c>
      <c r="B34" s="12">
        <v>42.046211029227926</v>
      </c>
      <c r="C34" s="12"/>
    </row>
    <row r="35" spans="1:3">
      <c r="A35" s="18">
        <v>42803</v>
      </c>
      <c r="B35" s="12">
        <v>47.062522196126878</v>
      </c>
      <c r="C35" s="12"/>
    </row>
    <row r="36" spans="1:3">
      <c r="A36" s="18">
        <v>42804</v>
      </c>
      <c r="B36" s="12">
        <v>47.905244906301604</v>
      </c>
      <c r="C36" s="12"/>
    </row>
    <row r="37" spans="1:3">
      <c r="A37" s="18">
        <v>42805</v>
      </c>
      <c r="B37" s="12">
        <v>43.95957363905255</v>
      </c>
      <c r="C37" s="12"/>
    </row>
    <row r="38" spans="1:3">
      <c r="A38" s="18">
        <v>42806</v>
      </c>
      <c r="B38" s="12">
        <v>37.265784429527777</v>
      </c>
      <c r="C38" s="12"/>
    </row>
    <row r="39" spans="1:3">
      <c r="A39" s="18">
        <v>42807</v>
      </c>
      <c r="B39" s="12">
        <v>27.359636374326875</v>
      </c>
      <c r="C39" s="12"/>
    </row>
    <row r="40" spans="1:3">
      <c r="A40" s="18">
        <v>42808</v>
      </c>
      <c r="B40" s="12">
        <v>21.713965107075275</v>
      </c>
      <c r="C40" s="12"/>
    </row>
    <row r="41" spans="1:3">
      <c r="A41" s="18">
        <v>42809</v>
      </c>
      <c r="B41" s="12">
        <v>21.320928720624224</v>
      </c>
      <c r="C41" s="12"/>
    </row>
    <row r="42" spans="1:3">
      <c r="A42" s="18">
        <v>42810</v>
      </c>
      <c r="B42" s="12">
        <v>21.303362848600599</v>
      </c>
      <c r="C42" s="12"/>
    </row>
    <row r="43" spans="1:3">
      <c r="A43" s="18">
        <v>42811</v>
      </c>
      <c r="B43" s="12">
        <v>20.958632610203125</v>
      </c>
      <c r="C43" s="12"/>
    </row>
    <row r="44" spans="1:3">
      <c r="A44" s="18">
        <v>42812</v>
      </c>
      <c r="B44" s="12">
        <v>20.363902371805651</v>
      </c>
      <c r="C44" s="12"/>
    </row>
    <row r="45" spans="1:3">
      <c r="A45" s="18">
        <v>42813</v>
      </c>
      <c r="B45" s="12">
        <v>19.066537252606899</v>
      </c>
      <c r="C45" s="12"/>
    </row>
    <row r="46" spans="1:3">
      <c r="A46" s="18">
        <v>42814</v>
      </c>
      <c r="B46" s="12">
        <v>17.066537252606899</v>
      </c>
      <c r="C46" s="12"/>
    </row>
    <row r="47" spans="1:3">
      <c r="A47" s="18">
        <v>42815</v>
      </c>
      <c r="B47" s="12">
        <v>16.032660213706151</v>
      </c>
      <c r="C47" s="12"/>
    </row>
    <row r="48" spans="1:3">
      <c r="A48" s="18">
        <v>42816</v>
      </c>
      <c r="B48" s="12">
        <v>15.714906135904648</v>
      </c>
      <c r="C48" s="12"/>
    </row>
    <row r="49" spans="1:3">
      <c r="A49" s="18">
        <v>42817</v>
      </c>
      <c r="B49" s="12">
        <v>15.397152058103151</v>
      </c>
      <c r="C49" s="12"/>
    </row>
    <row r="50" spans="1:3">
      <c r="A50" s="18">
        <v>42818</v>
      </c>
      <c r="B50" s="12">
        <v>15.32939798030165</v>
      </c>
      <c r="C50" s="12"/>
    </row>
    <row r="51" spans="1:3">
      <c r="A51" s="18">
        <v>42819</v>
      </c>
      <c r="B51" s="12">
        <v>14.5455209414009</v>
      </c>
      <c r="C51" s="12"/>
    </row>
    <row r="52" spans="1:3">
      <c r="A52" s="18">
        <v>42820</v>
      </c>
      <c r="B52" s="12">
        <v>13.0455209414009</v>
      </c>
      <c r="C52" s="12"/>
    </row>
    <row r="53" spans="1:3">
      <c r="A53" s="18">
        <v>42821</v>
      </c>
      <c r="B53" s="12">
        <v>11.5455209414009</v>
      </c>
      <c r="C53" s="12"/>
    </row>
    <row r="54" spans="1:3">
      <c r="A54" s="18">
        <v>42822</v>
      </c>
      <c r="B54" s="12">
        <v>10.373626336625964</v>
      </c>
      <c r="C54" s="12"/>
    </row>
    <row r="55" spans="1:3">
      <c r="A55" s="18">
        <v>42823</v>
      </c>
      <c r="B55" s="12">
        <v>9.7798371270760907</v>
      </c>
      <c r="C55" s="12"/>
    </row>
    <row r="56" spans="1:3">
      <c r="A56" s="18">
        <v>42824</v>
      </c>
      <c r="B56" s="12">
        <v>9.6860479175262153</v>
      </c>
      <c r="C56" s="12"/>
    </row>
    <row r="57" spans="1:3">
      <c r="A57" s="18">
        <v>42825</v>
      </c>
      <c r="B57" s="12">
        <v>10.09225870797634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3">
      <c r="A145" s="18">
        <v>42913</v>
      </c>
      <c r="B145" s="12">
        <v>-4.9420000000000002</v>
      </c>
    </row>
    <row r="146" spans="1:3">
      <c r="A146" s="18">
        <v>42914</v>
      </c>
      <c r="B146" s="12">
        <v>-5.3943333333333339</v>
      </c>
    </row>
    <row r="147" spans="1:3">
      <c r="A147" s="18">
        <v>42915</v>
      </c>
      <c r="B147" s="12">
        <v>-5.8466666666666676</v>
      </c>
    </row>
    <row r="148" spans="1:3">
      <c r="A148" s="18">
        <v>42916</v>
      </c>
      <c r="B148" s="12">
        <v>-6.2990000000000013</v>
      </c>
    </row>
    <row r="149" spans="1:3">
      <c r="A149" s="18">
        <v>42917</v>
      </c>
      <c r="B149" s="12">
        <v>-6.751333333333335</v>
      </c>
    </row>
    <row r="150" spans="1:3">
      <c r="A150" s="18">
        <v>42918</v>
      </c>
      <c r="B150" s="12">
        <v>-7.2036666666666687</v>
      </c>
    </row>
    <row r="151" spans="1:3">
      <c r="A151" s="18">
        <v>42919</v>
      </c>
      <c r="B151" s="12">
        <v>-7.6560000000000024</v>
      </c>
    </row>
    <row r="152" spans="1:3">
      <c r="A152" s="18">
        <v>42920</v>
      </c>
      <c r="B152" s="12">
        <v>-8.1083333333333361</v>
      </c>
    </row>
    <row r="153" spans="1:3">
      <c r="A153" s="18">
        <v>42921</v>
      </c>
      <c r="B153" s="12">
        <v>-8.5606666666666698</v>
      </c>
    </row>
    <row r="154" spans="1:3">
      <c r="A154" s="18">
        <v>42922</v>
      </c>
      <c r="B154" s="12">
        <v>-9.0130000000000035</v>
      </c>
    </row>
    <row r="155" spans="1:3">
      <c r="A155" s="18">
        <v>42923</v>
      </c>
      <c r="B155" s="12">
        <v>-9.4653333333333372</v>
      </c>
    </row>
    <row r="156" spans="1:3">
      <c r="A156" s="18">
        <v>42924</v>
      </c>
      <c r="B156" s="12">
        <v>-9.9176666666666708</v>
      </c>
    </row>
    <row r="157" spans="1:3">
      <c r="A157" s="18">
        <v>42925</v>
      </c>
      <c r="B157" s="12">
        <v>-10.37</v>
      </c>
    </row>
    <row r="158" spans="1:3">
      <c r="A158" s="18">
        <v>42926</v>
      </c>
      <c r="B158" s="12">
        <v>-10.124302265576262</v>
      </c>
    </row>
    <row r="159" spans="1:3">
      <c r="A159" s="18">
        <v>42927</v>
      </c>
      <c r="B159" s="12">
        <v>-10.326377381315979</v>
      </c>
      <c r="C159" s="12"/>
    </row>
    <row r="160" spans="1:3">
      <c r="A160" s="18">
        <v>42928</v>
      </c>
      <c r="B160" s="12">
        <v>-10.742764835019624</v>
      </c>
      <c r="C160" s="12"/>
    </row>
    <row r="161" spans="1:3">
      <c r="A161" s="18">
        <v>42929</v>
      </c>
      <c r="B161" s="12">
        <v>-11.15915228872327</v>
      </c>
      <c r="C161" s="12"/>
    </row>
    <row r="162" spans="1:3">
      <c r="A162" s="18">
        <v>42930</v>
      </c>
      <c r="B162" s="12">
        <v>-11.575539742426916</v>
      </c>
      <c r="C162" s="12"/>
    </row>
    <row r="163" spans="1:3">
      <c r="A163" s="18">
        <v>42931</v>
      </c>
      <c r="B163" s="12">
        <v>-11.991927196130561</v>
      </c>
      <c r="C163" s="12"/>
    </row>
    <row r="164" spans="1:3">
      <c r="A164" s="18">
        <v>42932</v>
      </c>
      <c r="B164" s="12">
        <v>-12.408314649834207</v>
      </c>
      <c r="C164" s="12"/>
    </row>
    <row r="165" spans="1:3">
      <c r="A165" s="18">
        <v>42933</v>
      </c>
      <c r="B165" s="12">
        <v>-12.824702103537852</v>
      </c>
      <c r="C165" s="12"/>
    </row>
    <row r="166" spans="1:3">
      <c r="A166" s="18">
        <v>42934</v>
      </c>
      <c r="B166" s="12">
        <v>-13.241089557241498</v>
      </c>
      <c r="C166" s="12"/>
    </row>
    <row r="167" spans="1:3">
      <c r="A167" s="18">
        <v>42935</v>
      </c>
      <c r="B167" s="12">
        <v>-13.657477010945144</v>
      </c>
      <c r="C167" s="12"/>
    </row>
    <row r="168" spans="1:3">
      <c r="A168" s="18">
        <v>42936</v>
      </c>
      <c r="B168" s="12">
        <v>-14.073864464648789</v>
      </c>
      <c r="C168" s="12"/>
    </row>
    <row r="169" spans="1:3">
      <c r="A169" s="18">
        <v>42937</v>
      </c>
      <c r="B169" s="12">
        <v>-14.490251918352435</v>
      </c>
      <c r="C169" s="66" t="s">
        <v>289</v>
      </c>
    </row>
    <row r="170" spans="1:3">
      <c r="A170" s="18">
        <v>42938</v>
      </c>
      <c r="B170" s="12">
        <v>-14.90663937205608</v>
      </c>
      <c r="C170" s="66" t="s">
        <v>289</v>
      </c>
    </row>
    <row r="171" spans="1:3">
      <c r="A171" s="18">
        <v>42939</v>
      </c>
      <c r="B171" s="12">
        <v>-15.323026825759726</v>
      </c>
      <c r="C171" s="66" t="s">
        <v>289</v>
      </c>
    </row>
    <row r="172" spans="1:3">
      <c r="A172" s="18">
        <v>42940</v>
      </c>
      <c r="B172" s="12">
        <v>-15.739414279463372</v>
      </c>
      <c r="C172" s="66" t="s">
        <v>289</v>
      </c>
    </row>
    <row r="173" spans="1:3">
      <c r="A173" s="18">
        <v>42941</v>
      </c>
      <c r="B173" s="12">
        <v>-16.155801733167017</v>
      </c>
      <c r="C173" s="66" t="s">
        <v>289</v>
      </c>
    </row>
    <row r="174" spans="1:3">
      <c r="A174" s="18">
        <v>42942</v>
      </c>
      <c r="B174" s="12">
        <v>-16.572189186870663</v>
      </c>
      <c r="C174" s="66" t="s">
        <v>289</v>
      </c>
    </row>
    <row r="175" spans="1:3">
      <c r="A175" s="18">
        <v>42943</v>
      </c>
      <c r="B175" s="12">
        <v>-16.988576640574308</v>
      </c>
      <c r="C175" s="66" t="s">
        <v>289</v>
      </c>
    </row>
    <row r="176" spans="1:3">
      <c r="A176" s="18">
        <v>42944</v>
      </c>
      <c r="B176" s="12">
        <v>-17.404964094277954</v>
      </c>
      <c r="C176" s="66" t="s">
        <v>289</v>
      </c>
    </row>
    <row r="177" spans="1:3">
      <c r="A177" s="18">
        <v>42945</v>
      </c>
      <c r="B177" s="12">
        <v>-17.8213515479816</v>
      </c>
      <c r="C177" s="66" t="s">
        <v>289</v>
      </c>
    </row>
    <row r="178" spans="1:3">
      <c r="A178" s="18">
        <v>42946</v>
      </c>
      <c r="B178" s="12">
        <v>-18.237739001685245</v>
      </c>
      <c r="C178" s="66" t="s">
        <v>289</v>
      </c>
    </row>
    <row r="179" spans="1:3">
      <c r="A179" s="18">
        <v>42947</v>
      </c>
      <c r="B179" s="12">
        <v>-18.654126455388891</v>
      </c>
      <c r="C179" s="66" t="s">
        <v>289</v>
      </c>
    </row>
    <row r="180" spans="1:3">
      <c r="A180" s="18">
        <v>42948</v>
      </c>
      <c r="B180" s="12">
        <v>-19.070513909092536</v>
      </c>
      <c r="C180" s="66" t="s">
        <v>289</v>
      </c>
    </row>
    <row r="181" spans="1:3">
      <c r="A181" s="18">
        <v>42949</v>
      </c>
      <c r="B181" s="12">
        <v>-19.486901362796182</v>
      </c>
      <c r="C181" s="66" t="s">
        <v>289</v>
      </c>
    </row>
    <row r="182" spans="1:3">
      <c r="A182" s="18">
        <v>42950</v>
      </c>
      <c r="B182" s="12">
        <v>-19.903288816499828</v>
      </c>
      <c r="C182" s="66" t="s">
        <v>289</v>
      </c>
    </row>
    <row r="183" spans="1:3">
      <c r="A183" s="18">
        <v>42951</v>
      </c>
      <c r="B183" s="12">
        <v>-20.319676270203473</v>
      </c>
      <c r="C183" s="66" t="s">
        <v>289</v>
      </c>
    </row>
    <row r="184" spans="1:3">
      <c r="A184" s="18">
        <v>42952</v>
      </c>
      <c r="B184" s="12">
        <v>-20.736063723907119</v>
      </c>
      <c r="C184" s="66" t="s">
        <v>289</v>
      </c>
    </row>
    <row r="185" spans="1:3">
      <c r="A185" s="18">
        <v>42953</v>
      </c>
      <c r="B185" s="12">
        <v>-21.152451177610764</v>
      </c>
      <c r="C185" s="66" t="s">
        <v>289</v>
      </c>
    </row>
    <row r="186" spans="1:3">
      <c r="A186" s="18">
        <v>42954</v>
      </c>
      <c r="B186" s="12">
        <v>-21.56883863131441</v>
      </c>
      <c r="C186" s="66" t="s">
        <v>289</v>
      </c>
    </row>
    <row r="187" spans="1:3">
      <c r="A187" s="18">
        <v>42955</v>
      </c>
      <c r="B187" s="12">
        <v>-21.985226085018056</v>
      </c>
      <c r="C187" s="66" t="s">
        <v>289</v>
      </c>
    </row>
    <row r="188" spans="1:3">
      <c r="A188" s="18">
        <v>42956</v>
      </c>
      <c r="B188" s="12">
        <v>-22.401613538721701</v>
      </c>
      <c r="C188" s="66" t="s">
        <v>289</v>
      </c>
    </row>
    <row r="189" spans="1:3">
      <c r="A189" s="18">
        <v>42957</v>
      </c>
      <c r="B189" s="12">
        <v>-23.913645899832773</v>
      </c>
      <c r="C189" s="66" t="s">
        <v>289</v>
      </c>
    </row>
    <row r="190" spans="1:3">
      <c r="A190" s="18">
        <v>42958</v>
      </c>
      <c r="B190" s="12">
        <v>-23.926365344275837</v>
      </c>
      <c r="C190" s="66" t="s">
        <v>290</v>
      </c>
    </row>
    <row r="191" spans="1:3">
      <c r="A191" s="18">
        <v>42959</v>
      </c>
    </row>
    <row r="192" spans="1:3">
      <c r="A192" s="18">
        <v>42960</v>
      </c>
      <c r="B192" s="12">
        <v>-25.591477034089621</v>
      </c>
    </row>
    <row r="193" spans="1:2">
      <c r="A193" s="18">
        <v>42961</v>
      </c>
      <c r="B193" s="12">
        <v>-27.933484672983468</v>
      </c>
    </row>
    <row r="194" spans="1:2">
      <c r="A194" s="18">
        <v>42962</v>
      </c>
      <c r="B194" s="12">
        <v>-28.666079927614192</v>
      </c>
    </row>
    <row r="195" spans="1:2">
      <c r="A195" s="18">
        <v>42963</v>
      </c>
      <c r="B195" s="12">
        <v>-28.926324024832866</v>
      </c>
    </row>
    <row r="196" spans="1:2">
      <c r="A196" s="18">
        <v>42964</v>
      </c>
      <c r="B196" s="12">
        <v>-29.926340575759241</v>
      </c>
    </row>
    <row r="197" spans="1:2">
      <c r="A197" s="18">
        <v>42965</v>
      </c>
      <c r="B197" s="12">
        <v>-30.926328885943803</v>
      </c>
    </row>
    <row r="198" spans="1:2">
      <c r="A198" s="18">
        <v>42966</v>
      </c>
      <c r="B198" s="12">
        <v>-31.926337450757273</v>
      </c>
    </row>
    <row r="199" spans="1:2">
      <c r="A199" s="18">
        <v>42967</v>
      </c>
      <c r="B199" s="12">
        <v>-32.926333747054741</v>
      </c>
    </row>
    <row r="200" spans="1:2">
      <c r="A200" s="18">
        <v>42968</v>
      </c>
    </row>
    <row r="201" spans="1:2">
      <c r="A201" s="18">
        <v>42969</v>
      </c>
      <c r="B201" s="12">
        <v>-34.926477844273904</v>
      </c>
    </row>
    <row r="202" spans="1:2">
      <c r="A202" s="18">
        <v>42970</v>
      </c>
      <c r="B202" s="12">
        <v>-35.926363839644182</v>
      </c>
    </row>
    <row r="203" spans="1:2">
      <c r="A203" s="18">
        <v>42971</v>
      </c>
      <c r="B203" s="12">
        <v>-37.390264186869899</v>
      </c>
    </row>
    <row r="204" spans="1:2">
      <c r="A204" s="18">
        <v>42972</v>
      </c>
    </row>
    <row r="205" spans="1:2">
      <c r="A205" s="18">
        <v>42973</v>
      </c>
    </row>
    <row r="206" spans="1:2">
      <c r="A206" s="18">
        <v>42974</v>
      </c>
    </row>
    <row r="207" spans="1:2">
      <c r="A207" s="18">
        <v>42975</v>
      </c>
      <c r="B207" s="12">
        <v>-38.484873214649269</v>
      </c>
    </row>
    <row r="208" spans="1:2">
      <c r="A208" s="18">
        <v>42976</v>
      </c>
      <c r="B208" s="12">
        <v>-41.926369858163525</v>
      </c>
    </row>
    <row r="209" spans="1:3">
      <c r="A209" s="18">
        <v>42977</v>
      </c>
      <c r="B209" s="12">
        <v>-42.926370784094615</v>
      </c>
      <c r="C209" s="51" t="s">
        <v>293</v>
      </c>
    </row>
    <row r="210" spans="1:3">
      <c r="A210" s="18">
        <v>42978</v>
      </c>
      <c r="B210" s="12">
        <v>-44.392021131316142</v>
      </c>
    </row>
    <row r="211" spans="1:3">
      <c r="A211" s="18">
        <v>42979</v>
      </c>
      <c r="B211" s="12">
        <v>-44.926355159092054</v>
      </c>
    </row>
    <row r="212" spans="1:3">
      <c r="A212" s="18">
        <v>42980</v>
      </c>
    </row>
    <row r="213" spans="1:3">
      <c r="A213" s="18">
        <v>42981</v>
      </c>
      <c r="B213" s="12">
        <v>-45.926356432239118</v>
      </c>
    </row>
    <row r="214" spans="1:3">
      <c r="A214" s="18">
        <v>42982</v>
      </c>
    </row>
    <row r="215" spans="1:3">
      <c r="A215" s="18">
        <v>42983</v>
      </c>
    </row>
    <row r="216" spans="1:3">
      <c r="A216" s="18">
        <v>42984</v>
      </c>
    </row>
    <row r="217" spans="1:3">
      <c r="A217" s="18">
        <v>42985</v>
      </c>
    </row>
    <row r="218" spans="1:3">
      <c r="A218" s="18">
        <v>42986</v>
      </c>
    </row>
    <row r="219" spans="1:3">
      <c r="A219" s="18">
        <v>42987</v>
      </c>
    </row>
    <row r="220" spans="1:3">
      <c r="A220" s="18">
        <v>42988</v>
      </c>
    </row>
    <row r="221" spans="1:3">
      <c r="A221" s="18">
        <v>42989</v>
      </c>
    </row>
    <row r="222" spans="1:3">
      <c r="A222" s="18">
        <v>42990</v>
      </c>
    </row>
    <row r="223" spans="1:3">
      <c r="A223" s="18">
        <v>42991</v>
      </c>
    </row>
    <row r="224" spans="1:3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2" activePane="bottomLeft" state="frozen"/>
      <selection pane="bottomLeft" activeCell="F10" sqref="F10"/>
    </sheetView>
  </sheetViews>
  <sheetFormatPr defaultColWidth="9" defaultRowHeight="13.5"/>
  <cols>
    <col min="1" max="1" width="4.875" customWidth="1"/>
    <col min="2" max="2" width="21.625" customWidth="1"/>
    <col min="3" max="3" width="13.25" customWidth="1"/>
    <col min="4" max="4" width="25.125" customWidth="1"/>
    <col min="5" max="5" width="21.25" customWidth="1"/>
    <col min="6" max="6" width="21.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236</v>
      </c>
    </row>
    <row r="7" spans="1:7">
      <c r="A7">
        <v>43</v>
      </c>
      <c r="B7" s="3" t="s">
        <v>240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8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8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37" spans="1:8" ht="108">
      <c r="A37">
        <v>25</v>
      </c>
      <c r="B37" s="20" t="s">
        <v>181</v>
      </c>
      <c r="C37" s="7">
        <v>30</v>
      </c>
      <c r="D37">
        <v>0.2</v>
      </c>
      <c r="E37">
        <f>C37*(1-D37)</f>
        <v>24</v>
      </c>
      <c r="G37" s="65" t="s">
        <v>285</v>
      </c>
      <c r="H37" s="64" t="s">
        <v>283</v>
      </c>
    </row>
    <row r="38" spans="1:8" ht="14.25">
      <c r="A38">
        <v>26</v>
      </c>
      <c r="B38" s="20" t="s">
        <v>182</v>
      </c>
      <c r="C38" s="7">
        <v>30</v>
      </c>
      <c r="D38">
        <v>0.1</v>
      </c>
      <c r="E38">
        <f>C38*(1-D38)</f>
        <v>27</v>
      </c>
      <c r="G38" s="51" t="s">
        <v>286</v>
      </c>
    </row>
    <row r="39" spans="1:8" ht="14.25">
      <c r="A39">
        <v>27</v>
      </c>
      <c r="B39" s="20" t="s">
        <v>183</v>
      </c>
      <c r="C39" s="7">
        <v>30</v>
      </c>
      <c r="D39">
        <v>0</v>
      </c>
      <c r="E39">
        <f>C39*(1-D39)</f>
        <v>30</v>
      </c>
      <c r="G39" s="51" t="s">
        <v>287</v>
      </c>
    </row>
    <row r="40" spans="1:8" ht="81">
      <c r="A40">
        <v>28</v>
      </c>
      <c r="B40" s="20" t="s">
        <v>184</v>
      </c>
      <c r="C40" s="7">
        <v>30</v>
      </c>
      <c r="D40">
        <v>0.2</v>
      </c>
      <c r="E40">
        <f>C40*(1-D40)</f>
        <v>24</v>
      </c>
      <c r="G40" s="51" t="s">
        <v>280</v>
      </c>
      <c r="H40" s="64" t="s">
        <v>284</v>
      </c>
    </row>
    <row r="41" spans="1:8" ht="14.25">
      <c r="A41">
        <v>29</v>
      </c>
      <c r="B41" s="20" t="s">
        <v>185</v>
      </c>
      <c r="C41" s="7">
        <v>30</v>
      </c>
      <c r="D41">
        <v>0.1</v>
      </c>
      <c r="E41">
        <f>C41*(1-D41)</f>
        <v>27</v>
      </c>
      <c r="G41" s="51" t="s">
        <v>288</v>
      </c>
    </row>
    <row r="45" spans="1:8" s="2" customFormat="1"/>
    <row r="47" spans="1:8">
      <c r="B47" s="51" t="s">
        <v>226</v>
      </c>
      <c r="F47" s="52" t="s">
        <v>227</v>
      </c>
    </row>
    <row r="48" spans="1:8">
      <c r="B48" s="51" t="s">
        <v>230</v>
      </c>
    </row>
    <row r="49" spans="1:6">
      <c r="A49">
        <v>43</v>
      </c>
      <c r="B49" s="3" t="s">
        <v>195</v>
      </c>
      <c r="D49" s="5">
        <v>0</v>
      </c>
      <c r="E49">
        <f>C49*(1-D49)</f>
        <v>0</v>
      </c>
    </row>
    <row r="57" spans="1:6">
      <c r="B57" s="1" t="s">
        <v>87</v>
      </c>
      <c r="F57" s="51" t="s">
        <v>228</v>
      </c>
    </row>
    <row r="58" spans="1:6">
      <c r="B58" s="1" t="s">
        <v>213</v>
      </c>
    </row>
    <row r="59" spans="1:6">
      <c r="B59" s="1" t="s">
        <v>214</v>
      </c>
    </row>
    <row r="60" spans="1:6">
      <c r="B60" s="1" t="s">
        <v>215</v>
      </c>
    </row>
    <row r="61" spans="1:6" ht="27">
      <c r="B61" s="1" t="s">
        <v>216</v>
      </c>
    </row>
    <row r="62" spans="1:6" ht="40.5">
      <c r="B62" s="1" t="s">
        <v>217</v>
      </c>
    </row>
    <row r="63" spans="1:6">
      <c r="B63" s="1" t="s">
        <v>218</v>
      </c>
    </row>
    <row r="64" spans="1:6">
      <c r="B64" s="1" t="s">
        <v>219</v>
      </c>
      <c r="F64" s="51" t="s">
        <v>229</v>
      </c>
    </row>
    <row r="65" spans="1:2" ht="54">
      <c r="B65" s="1" t="s">
        <v>220</v>
      </c>
    </row>
    <row r="66" spans="1:2">
      <c r="B66" s="1" t="s">
        <v>221</v>
      </c>
    </row>
    <row r="67" spans="1:2">
      <c r="B67" s="1" t="s">
        <v>222</v>
      </c>
    </row>
    <row r="68" spans="1:2">
      <c r="B68" s="1" t="s">
        <v>223</v>
      </c>
    </row>
    <row r="69" spans="1:2">
      <c r="B69" s="1" t="s">
        <v>224</v>
      </c>
    </row>
    <row r="70" spans="1:2">
      <c r="B70" s="1" t="s">
        <v>225</v>
      </c>
    </row>
    <row r="71" spans="1:2">
      <c r="A71" s="51" t="s">
        <v>273</v>
      </c>
      <c r="B71" s="62" t="s">
        <v>272</v>
      </c>
    </row>
  </sheetData>
  <phoneticPr fontId="11" type="noConversion"/>
  <hyperlinks>
    <hyperlink ref="B57" r:id="rId1"/>
    <hyperlink ref="B58" r:id="rId2"/>
    <hyperlink ref="B59" r:id="rId3"/>
    <hyperlink ref="B60" r:id="rId4"/>
    <hyperlink ref="B61" r:id="rId5"/>
    <hyperlink ref="B62" r:id="rId6"/>
    <hyperlink ref="B63" r:id="rId7"/>
    <hyperlink ref="B64" r:id="rId8"/>
    <hyperlink ref="B65" r:id="rId9"/>
    <hyperlink ref="B66" r:id="rId10"/>
    <hyperlink ref="B67" r:id="rId11"/>
    <hyperlink ref="B68" r:id="rId12"/>
    <hyperlink ref="B69" r:id="rId13"/>
    <hyperlink ref="B70" r:id="rId14"/>
    <hyperlink ref="B71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3" t="s">
        <v>28</v>
      </c>
      <c r="B1" s="74"/>
      <c r="C1" s="75"/>
    </row>
    <row r="2" spans="1:10">
      <c r="A2" s="70" t="s">
        <v>0</v>
      </c>
      <c r="B2" s="71"/>
      <c r="C2" s="72"/>
      <c r="D2" s="27">
        <f ca="1">ROUNDDOWN(NOW(),0)</f>
        <v>42981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0.91671979166858364</v>
      </c>
      <c r="E3" s="31">
        <f ca="1">E4-$D$2</f>
        <v>600</v>
      </c>
      <c r="F3" s="26">
        <f>SUM(学习任务!E:E)</f>
        <v>614.68107552849756</v>
      </c>
      <c r="G3" s="31">
        <f t="shared" ref="G3:H3" ca="1" si="0">G4-$D$2</f>
        <v>-141</v>
      </c>
      <c r="H3" s="31">
        <f t="shared" ca="1" si="0"/>
        <v>25</v>
      </c>
    </row>
    <row r="4" spans="1:10">
      <c r="E4" s="32">
        <v>43581</v>
      </c>
      <c r="F4" s="33">
        <f ca="1">$D$2+F3</f>
        <v>43595.681075528497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42981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0.91671979166858364</v>
      </c>
      <c r="E3" s="31">
        <f ca="1">E4-$D$2</f>
        <v>600</v>
      </c>
      <c r="F3" s="26">
        <f>SUM(学习任务!E:E)</f>
        <v>614.68107552849756</v>
      </c>
      <c r="G3" s="31">
        <f t="shared" ref="G3:H3" ca="1" si="0">G4-$D$2</f>
        <v>-141</v>
      </c>
      <c r="H3" s="31">
        <f t="shared" ca="1" si="0"/>
        <v>25</v>
      </c>
    </row>
    <row r="4" spans="1:10">
      <c r="E4" s="32">
        <v>43581</v>
      </c>
      <c r="F4" s="33">
        <f ca="1">$D$2+F3</f>
        <v>43595.681075528497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42981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0.91671979166858364</v>
      </c>
      <c r="E3" s="31">
        <f ca="1">E4-$D$2</f>
        <v>600</v>
      </c>
      <c r="F3" s="26">
        <f>SUM(学习任务!E:E)</f>
        <v>614.68107552849756</v>
      </c>
      <c r="G3" s="31">
        <f t="shared" ref="G3:H3" ca="1" si="0">G4-$D$2</f>
        <v>-141</v>
      </c>
      <c r="H3" s="31">
        <f t="shared" ca="1" si="0"/>
        <v>25</v>
      </c>
    </row>
    <row r="4" spans="1:10">
      <c r="E4" s="32">
        <v>43581</v>
      </c>
      <c r="F4" s="33">
        <f ca="1">$D$2+F3</f>
        <v>43595.681075528497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42981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0.91671979166858364</v>
      </c>
      <c r="E3" s="31">
        <f ca="1">E4-$D$2</f>
        <v>600</v>
      </c>
      <c r="F3" s="26">
        <f>SUM(学习任务!E:E)</f>
        <v>614.68107552849756</v>
      </c>
      <c r="G3" s="31">
        <f t="shared" ref="G3:H3" ca="1" si="0">G4-$D$2</f>
        <v>-141</v>
      </c>
      <c r="H3" s="31">
        <f t="shared" ca="1" si="0"/>
        <v>25</v>
      </c>
    </row>
    <row r="4" spans="1:10">
      <c r="E4" s="32">
        <v>43581</v>
      </c>
      <c r="F4" s="33">
        <f ca="1">$D$2+F3</f>
        <v>43595.681075528497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235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234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233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248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249</v>
      </c>
      <c r="E22" s="57" t="s">
        <v>250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261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260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262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42981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0.91671979166858364</v>
      </c>
      <c r="E3" s="31">
        <f ca="1">E4-$D$2</f>
        <v>600</v>
      </c>
      <c r="F3" s="26">
        <f>SUM(学习任务!E:E)</f>
        <v>614.68107552849756</v>
      </c>
      <c r="G3" s="31">
        <f t="shared" ref="G3:H3" ca="1" si="0">G4-$D$2</f>
        <v>-219</v>
      </c>
      <c r="H3" s="31">
        <f t="shared" ca="1" si="0"/>
        <v>25</v>
      </c>
    </row>
    <row r="4" spans="1:10">
      <c r="E4" s="32">
        <v>43581</v>
      </c>
      <c r="F4" s="33">
        <f ca="1">$D$2+F3</f>
        <v>43595.681075528497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3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42981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0.91671979166858364</v>
      </c>
      <c r="E3" s="31">
        <f ca="1">E4-$D$2</f>
        <v>600</v>
      </c>
      <c r="F3" s="26">
        <f>SUM(学习任务!E:E)</f>
        <v>614.68107552849756</v>
      </c>
      <c r="G3" s="31">
        <f t="shared" ref="G3:H3" ca="1" si="0">G4-$D$2</f>
        <v>-219</v>
      </c>
      <c r="H3" s="31">
        <f t="shared" ca="1" si="0"/>
        <v>25</v>
      </c>
    </row>
    <row r="4" spans="1:10">
      <c r="E4" s="32">
        <v>43581</v>
      </c>
      <c r="F4" s="33">
        <f ca="1">$D$2+F3</f>
        <v>43595.681075528497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 ht="175.5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53" t="s">
        <v>292</v>
      </c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42981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0.91671979166858364</v>
      </c>
      <c r="E3" s="31">
        <f ca="1">E4-$D$2</f>
        <v>600</v>
      </c>
      <c r="F3" s="26">
        <f>SUM(学习任务!E:E)</f>
        <v>614.68107552849756</v>
      </c>
      <c r="G3" s="31">
        <f t="shared" ref="G3:H3" ca="1" si="0">G4-$D$2</f>
        <v>-219</v>
      </c>
      <c r="H3" s="31">
        <f t="shared" ca="1" si="0"/>
        <v>25</v>
      </c>
    </row>
    <row r="4" spans="1:10">
      <c r="E4" s="32">
        <v>43581</v>
      </c>
      <c r="F4" s="33">
        <f ca="1">$D$2+F3</f>
        <v>43595.681075528497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42981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0.91671979166858364</v>
      </c>
      <c r="E3" s="31">
        <f ca="1">E4-$D$2</f>
        <v>600</v>
      </c>
      <c r="F3" s="26">
        <f>SUM(学习任务!E:E)</f>
        <v>614.68107552849756</v>
      </c>
      <c r="G3" s="31">
        <f t="shared" ref="G3:H3" ca="1" si="0">G4-$D$2</f>
        <v>-219</v>
      </c>
      <c r="H3" s="31">
        <f t="shared" ca="1" si="0"/>
        <v>25</v>
      </c>
    </row>
    <row r="4" spans="1:10">
      <c r="E4" s="32">
        <v>43581</v>
      </c>
      <c r="F4" s="33">
        <f ca="1">$D$2+F3</f>
        <v>43595.681075528497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9月</vt:lpstr>
      <vt:lpstr>10月</vt:lpstr>
      <vt:lpstr>11月</vt:lpstr>
      <vt:lpstr>12月</vt:lpstr>
      <vt:lpstr>7月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2017-09-03T14:00:04Z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