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2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4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39" i="23" l="1"/>
  <c r="E40" i="23"/>
  <c r="E41" i="23"/>
  <c r="E42" i="23"/>
  <c r="E43" i="23"/>
  <c r="D27" i="11" l="1"/>
  <c r="D37" i="23" l="1"/>
  <c r="E37" i="23" s="1"/>
  <c r="E40" i="11" l="1"/>
  <c r="E41" i="11"/>
  <c r="E42" i="11"/>
  <c r="E43" i="11"/>
  <c r="E44" i="11"/>
  <c r="E45" i="11"/>
  <c r="E46" i="11"/>
  <c r="E7" i="23"/>
  <c r="E52" i="23" l="1"/>
  <c r="E35" i="23"/>
  <c r="E34" i="23"/>
  <c r="E37" i="11" l="1"/>
  <c r="E38" i="11"/>
  <c r="E39" i="11"/>
  <c r="E31" i="11"/>
  <c r="E32" i="11"/>
  <c r="E33" i="11"/>
  <c r="E34" i="11"/>
  <c r="E35" i="11"/>
  <c r="E6" i="23" l="1"/>
  <c r="E31" i="23" l="1"/>
  <c r="E30" i="23"/>
  <c r="E29" i="23"/>
  <c r="E28" i="23"/>
  <c r="E27" i="23"/>
  <c r="E28" i="11"/>
  <c r="E29" i="11"/>
  <c r="E30" i="11"/>
  <c r="E25" i="23" l="1"/>
  <c r="D24" i="23"/>
  <c r="E24" i="23" s="1"/>
  <c r="E23" i="23"/>
  <c r="E22" i="23"/>
  <c r="E21" i="23"/>
  <c r="E20" i="23"/>
  <c r="E19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" i="30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/>
</calcChain>
</file>

<file path=xl/sharedStrings.xml><?xml version="1.0" encoding="utf-8"?>
<sst xmlns="http://schemas.openxmlformats.org/spreadsheetml/2006/main" count="261" uniqueCount="228">
  <si>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</si>
  <si>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</si>
  <si>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</si>
  <si>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</si>
  <si>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</si>
  <si>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</si>
  <si>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</si>
  <si>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</si>
  <si>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</si>
  <si>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</si>
  <si>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</si>
  <si>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</si>
  <si>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</si>
  <si>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</si>
  <si>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</si>
  <si>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</si>
  <si>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</si>
  <si>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</si>
  <si>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</si>
  <si>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</si>
  <si>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</si>
  <si>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</si>
  <si>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</si>
  <si>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</si>
  <si>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</si>
  <si>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</si>
  <si>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</si>
  <si>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</si>
  <si>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</si>
  <si>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</si>
  <si>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</si>
  <si>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</si>
  <si>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</si>
  <si>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</si>
  <si>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</si>
  <si>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</si>
  <si>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</si>
  <si>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</si>
  <si>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</si>
  <si>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</si>
  <si>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</si>
  <si>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</si>
  <si>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</si>
  <si>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</si>
  <si>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</si>
  <si>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</si>
  <si>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</si>
  <si>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</si>
  <si>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</si>
  <si>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</si>
  <si>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</si>
  <si>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</si>
  <si>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</si>
  <si>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</si>
  <si>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</si>
  <si>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</si>
  <si>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</si>
  <si>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</si>
  <si>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</si>
  <si>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</si>
  <si>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</si>
  <si>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</si>
  <si>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</si>
  <si>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</si>
  <si>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</si>
  <si>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</si>
  <si>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</si>
  <si>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</si>
  <si>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</si>
  <si>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</si>
  <si>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</si>
  <si>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</si>
  <si>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</si>
  <si>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</si>
  <si>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</si>
  <si>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</si>
  <si>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</si>
  <si>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</si>
  <si>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</si>
  <si>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</si>
  <si>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</si>
  <si>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</si>
  <si>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</si>
  <si>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</si>
  <si>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</si>
  <si>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</si>
  <si>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</si>
  <si>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</si>
  <si>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</si>
  <si>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</si>
  <si>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</si>
  <si>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</si>
  <si>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</si>
  <si>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</si>
  <si>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</si>
  <si>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</si>
  <si>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</si>
  <si>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</si>
  <si>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</si>
  <si>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</si>
  <si>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</si>
  <si>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</si>
  <si>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</si>
  <si>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</si>
  <si>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</si>
  <si>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</si>
  <si>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</si>
  <si>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</si>
  <si>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</si>
  <si>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</si>
  <si>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</si>
  <si>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</si>
  <si>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</si>
  <si>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</si>
  <si>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</si>
  <si>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</si>
  <si>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</si>
  <si>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</si>
  <si>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</si>
  <si>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</si>
  <si>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</si>
  <si>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</si>
  <si>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</si>
  <si>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</si>
  <si>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</si>
  <si>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</si>
  <si>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</si>
  <si>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</si>
  <si>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</si>
  <si>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</si>
  <si>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</si>
  <si>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</si>
  <si>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</si>
  <si>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</si>
  <si>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</si>
  <si>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</si>
  <si>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</si>
  <si>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</si>
  <si>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</si>
  <si>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</si>
  <si>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</si>
  <si>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</si>
  <si>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</si>
  <si>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</si>
  <si>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</si>
  <si>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</si>
  <si>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</si>
  <si>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</si>
  <si>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</si>
  <si>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</si>
  <si>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</si>
  <si>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</si>
  <si>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</si>
  <si>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</si>
  <si>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</si>
  <si>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</si>
  <si>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</si>
  <si>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</si>
  <si>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</si>
  <si>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</si>
  <si>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</si>
  <si>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</si>
  <si>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</si>
  <si>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</si>
  <si>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</si>
  <si>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</si>
  <si>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</si>
  <si>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</si>
  <si>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</si>
  <si>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</si>
  <si>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</si>
  <si>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</si>
  <si>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</si>
  <si>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</si>
  <si>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</si>
  <si>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</si>
  <si>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</si>
  <si>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</si>
  <si>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</si>
  <si>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</si>
  <si>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</si>
  <si>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</si>
  <si>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</si>
  <si>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</si>
  <si>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</si>
  <si>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</si>
  <si>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</si>
  <si>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</si>
  <si>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</si>
  <si>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</si>
  <si>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</si>
  <si>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</si>
  <si>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</si>
  <si>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</si>
  <si>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</si>
  <si>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</si>
  <si>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</si>
  <si>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</si>
  <si>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</si>
  <si>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</si>
  <si>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</si>
  <si>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</si>
  <si>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</si>
  <si>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</si>
  <si>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</si>
  <si>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</si>
  <si>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</si>
  <si>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</si>
  <si>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</si>
  <si>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</si>
  <si>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</si>
  <si>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</si>
  <si>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</si>
  <si>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</si>
  <si>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</si>
  <si>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</si>
  <si>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</si>
  <si>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</si>
  <si>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</si>
  <si>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charset val="134"/>
        <scheme val="minor"/>
      </rPr>
      <t>）</t>
    </r>
    <phoneticPr fontId="9" type="noConversion"/>
  </si>
  <si>
    <t>CDA视频（十一期间完成！）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</si>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</sst>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学习任务!$B$2:$B$59</c:f>
              <c:strCache>
                <c:ptCount val="48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朴素贝叶斯</c:v>
                </c:pt>
                <c:pt idx="32">
                  <c:v>logistics regression</c:v>
                </c:pt>
                <c:pt idx="33">
                  <c:v>max entropy</c:v>
                </c:pt>
                <c:pt idx="35">
                  <c:v>ada boost</c:v>
                </c:pt>
                <c:pt idx="36">
                  <c:v>隐马尔科夫</c:v>
                </c:pt>
                <c:pt idx="37">
                  <c:v>条件随机场</c:v>
                </c:pt>
                <c:pt idx="38">
                  <c:v>《Python数据分析》</c:v>
                </c:pt>
                <c:pt idx="39">
                  <c:v>《Python科学计算》</c:v>
                </c:pt>
                <c:pt idx="40">
                  <c:v>sklearn官方文档</c:v>
                </c:pt>
                <c:pt idx="41">
                  <c:v>时间序列（2本书）</c:v>
                </c:pt>
                <c:pt idx="42">
                  <c:v>CDA视频（十一期间完成！）</c:v>
                </c:pt>
                <c:pt idx="43">
                  <c:v>statmodle官方文档</c:v>
                </c:pt>
                <c:pt idx="44">
                  <c:v>机器学习（算法原理与编程实践）</c:v>
                </c:pt>
                <c:pt idx="45">
                  <c:v>仿真与蒙特卡洛方法：金融MCMC（暂停，书太晦涩）</c:v>
                </c:pt>
                <c:pt idx="46">
                  <c:v>CDA考试（12月底之前完成！）</c:v>
                </c:pt>
                <c:pt idx="47">
                  <c:v>Python 爬虫教学视频</c:v>
                </c:pt>
              </c:strCache>
            </c:strRef>
          </c:cat>
          <c:val>
            <c:numRef>
              <c:f>学习任务!$E$2:$E$59</c:f>
              <c:numCache>
                <c:formatCode>General</c:formatCode>
                <c:ptCount val="58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1.5</c:v>
                </c:pt>
                <c:pt idx="33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7.5</c:v>
                </c:pt>
                <c:pt idx="39">
                  <c:v>10</c:v>
                </c:pt>
                <c:pt idx="40">
                  <c:v>0</c:v>
                </c:pt>
                <c:pt idx="41">
                  <c:v>14.7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  <c:pt idx="241" formatCode="General">
                  <c:v>-50.818730969280296</c:v>
                </c:pt>
                <c:pt idx="243" formatCode="General">
                  <c:v>-50.879851918354689</c:v>
                </c:pt>
                <c:pt idx="245" formatCode="General">
                  <c:v>-53.584850066501531</c:v>
                </c:pt>
                <c:pt idx="248" formatCode="General">
                  <c:v>-46.357604464647011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54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242</xdr:row>
      <xdr:rowOff>133350</xdr:rowOff>
    </xdr:from>
    <xdr:to>
      <xdr:col>27</xdr:col>
      <xdr:colOff>118745</xdr:colOff>
      <xdr:row>270</xdr:row>
      <xdr:rowOff>12701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pane ySplit="1" topLeftCell="A2" activePane="bottomLeft" state="frozen"/>
      <selection pane="bottomLeft" activeCell="A36" sqref="A36:E36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579.08107552849742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5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35</v>
      </c>
      <c r="B33" s="3" t="s">
        <v>141</v>
      </c>
      <c r="C33">
        <v>2</v>
      </c>
      <c r="D33">
        <v>0</v>
      </c>
      <c r="E33">
        <f t="shared" si="1"/>
        <v>2</v>
      </c>
      <c r="K33" s="24"/>
    </row>
    <row r="34" spans="1:11" x14ac:dyDescent="0.25">
      <c r="A34">
        <v>36</v>
      </c>
      <c r="B34" s="3" t="s">
        <v>142</v>
      </c>
      <c r="C34">
        <v>2</v>
      </c>
      <c r="D34">
        <v>0.25</v>
      </c>
      <c r="E34">
        <f t="shared" si="1"/>
        <v>1.5</v>
      </c>
    </row>
    <row r="35" spans="1:11" x14ac:dyDescent="0.25">
      <c r="A35">
        <v>37</v>
      </c>
      <c r="B35" s="3" t="s">
        <v>143</v>
      </c>
      <c r="C35">
        <v>2</v>
      </c>
      <c r="D35">
        <v>0</v>
      </c>
      <c r="E35">
        <f t="shared" si="1"/>
        <v>2</v>
      </c>
    </row>
    <row r="37" spans="1:11" x14ac:dyDescent="0.25">
      <c r="A37">
        <v>39</v>
      </c>
      <c r="B37" s="34" t="s">
        <v>183</v>
      </c>
      <c r="C37">
        <v>2</v>
      </c>
      <c r="D37">
        <v>0</v>
      </c>
      <c r="E37">
        <f>C37*(1-D37)</f>
        <v>2</v>
      </c>
      <c r="J37" s="24"/>
    </row>
    <row r="38" spans="1:11" x14ac:dyDescent="0.25">
      <c r="A38">
        <v>40</v>
      </c>
      <c r="B38" s="5" t="s">
        <v>144</v>
      </c>
      <c r="C38">
        <v>2</v>
      </c>
      <c r="D38">
        <v>0</v>
      </c>
      <c r="E38">
        <f>C38*(1-D38)</f>
        <v>2</v>
      </c>
    </row>
    <row r="39" spans="1:11" x14ac:dyDescent="0.25">
      <c r="A39">
        <v>41</v>
      </c>
      <c r="B39" s="5" t="s">
        <v>145</v>
      </c>
      <c r="C39">
        <v>2</v>
      </c>
      <c r="D39">
        <v>0</v>
      </c>
      <c r="E39">
        <f>C39*(1-D39)</f>
        <v>2</v>
      </c>
    </row>
    <row r="40" spans="1:11" x14ac:dyDescent="0.25">
      <c r="A40">
        <v>42</v>
      </c>
      <c r="B40" s="26" t="s">
        <v>148</v>
      </c>
      <c r="C40">
        <v>10</v>
      </c>
      <c r="D40">
        <v>0.25</v>
      </c>
      <c r="E40">
        <f t="shared" ref="E40:E46" si="2">C40*(1-D40)</f>
        <v>7.5</v>
      </c>
      <c r="J40" s="24"/>
    </row>
    <row r="41" spans="1:11" x14ac:dyDescent="0.25">
      <c r="A41">
        <v>43</v>
      </c>
      <c r="B41" s="26" t="s">
        <v>149</v>
      </c>
      <c r="C41">
        <v>10</v>
      </c>
      <c r="D41">
        <v>0</v>
      </c>
      <c r="E41">
        <f t="shared" si="2"/>
        <v>10</v>
      </c>
    </row>
    <row r="42" spans="1:11" x14ac:dyDescent="0.25">
      <c r="A42">
        <v>44</v>
      </c>
      <c r="B42" s="26" t="s">
        <v>150</v>
      </c>
      <c r="D42">
        <v>0</v>
      </c>
      <c r="E42">
        <f t="shared" si="2"/>
        <v>0</v>
      </c>
    </row>
    <row r="43" spans="1:11" x14ac:dyDescent="0.25">
      <c r="A43">
        <v>45</v>
      </c>
      <c r="B43" s="25" t="s">
        <v>136</v>
      </c>
      <c r="C43" s="7">
        <v>15</v>
      </c>
      <c r="D43">
        <v>0.02</v>
      </c>
      <c r="E43">
        <f t="shared" si="2"/>
        <v>14.7</v>
      </c>
      <c r="J43" s="24"/>
      <c r="K43" s="24"/>
    </row>
    <row r="44" spans="1:11" x14ac:dyDescent="0.25">
      <c r="A44">
        <v>46</v>
      </c>
      <c r="B44" s="34" t="s">
        <v>220</v>
      </c>
      <c r="D44">
        <v>0</v>
      </c>
      <c r="E44">
        <f t="shared" si="2"/>
        <v>0</v>
      </c>
      <c r="K44" s="24"/>
    </row>
    <row r="45" spans="1:11" x14ac:dyDescent="0.25">
      <c r="A45">
        <v>47</v>
      </c>
      <c r="B45" s="26" t="s">
        <v>151</v>
      </c>
      <c r="D45">
        <v>0</v>
      </c>
      <c r="E45">
        <f t="shared" si="2"/>
        <v>0</v>
      </c>
      <c r="K45" s="24"/>
    </row>
    <row r="46" spans="1:11" x14ac:dyDescent="0.25">
      <c r="A46">
        <v>48</v>
      </c>
      <c r="B46" s="26" t="s">
        <v>153</v>
      </c>
      <c r="D46">
        <v>0</v>
      </c>
      <c r="E46">
        <f t="shared" si="2"/>
        <v>0</v>
      </c>
    </row>
    <row r="47" spans="1:11" x14ac:dyDescent="0.25">
      <c r="A47">
        <v>49</v>
      </c>
      <c r="B47" s="26" t="s">
        <v>177</v>
      </c>
    </row>
    <row r="48" spans="1:11" x14ac:dyDescent="0.25">
      <c r="B48" s="24" t="s">
        <v>219</v>
      </c>
      <c r="J48" s="24"/>
    </row>
    <row r="49" spans="2:10" x14ac:dyDescent="0.25">
      <c r="B49" t="s">
        <v>218</v>
      </c>
    </row>
    <row r="50" spans="2:10" x14ac:dyDescent="0.25">
      <c r="J50" s="24"/>
    </row>
    <row r="52" spans="2:10" x14ac:dyDescent="0.25">
      <c r="J52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pane ySplit="1" topLeftCell="A20" activePane="bottomLeft" state="frozen"/>
      <selection pane="bottomLeft" activeCell="F45" sqref="F45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-290-30-10-18-10-10-5-1</f>
        <v>-374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2" spans="1:7" x14ac:dyDescent="0.25">
      <c r="B12" t="s">
        <v>223</v>
      </c>
      <c r="C12">
        <v>1</v>
      </c>
      <c r="D12">
        <v>1</v>
      </c>
      <c r="E12">
        <v>0</v>
      </c>
    </row>
    <row r="16" spans="1:7" s="2" customFormat="1" x14ac:dyDescent="0.25"/>
    <row r="17" spans="1:6" ht="31" x14ac:dyDescent="0.25">
      <c r="B17" s="36" t="s">
        <v>186</v>
      </c>
    </row>
    <row r="18" spans="1:6" x14ac:dyDescent="0.25">
      <c r="B18" s="8" t="s">
        <v>106</v>
      </c>
      <c r="C18" s="8">
        <v>300</v>
      </c>
      <c r="D18" s="9">
        <v>0</v>
      </c>
      <c r="E18" s="9">
        <v>0</v>
      </c>
      <c r="F18" s="6"/>
    </row>
    <row r="19" spans="1:6" x14ac:dyDescent="0.25">
      <c r="B19" s="10" t="s">
        <v>107</v>
      </c>
      <c r="C19" s="10">
        <v>40</v>
      </c>
      <c r="D19" s="11">
        <v>1</v>
      </c>
      <c r="E19" s="11">
        <f>C19*(1-D19)</f>
        <v>0</v>
      </c>
    </row>
    <row r="20" spans="1:6" x14ac:dyDescent="0.25">
      <c r="A20">
        <v>3</v>
      </c>
      <c r="B20" s="7" t="s">
        <v>108</v>
      </c>
      <c r="C20" s="7">
        <v>20</v>
      </c>
      <c r="D20">
        <v>0</v>
      </c>
      <c r="E20">
        <f t="shared" ref="E20:E25" si="1">C20*(1-D20)</f>
        <v>20</v>
      </c>
      <c r="F20" s="3" t="s">
        <v>58</v>
      </c>
    </row>
    <row r="21" spans="1:6" x14ac:dyDescent="0.25">
      <c r="A21">
        <v>4</v>
      </c>
      <c r="B21" s="7" t="s">
        <v>109</v>
      </c>
      <c r="C21" s="7">
        <v>25</v>
      </c>
      <c r="D21">
        <v>0</v>
      </c>
      <c r="E21">
        <f t="shared" si="1"/>
        <v>25</v>
      </c>
      <c r="F21" s="3" t="s">
        <v>58</v>
      </c>
    </row>
    <row r="22" spans="1:6" x14ac:dyDescent="0.25">
      <c r="A22">
        <v>13</v>
      </c>
      <c r="B22" s="7" t="s">
        <v>110</v>
      </c>
      <c r="C22" s="7">
        <v>10</v>
      </c>
      <c r="D22">
        <v>0</v>
      </c>
      <c r="E22">
        <f t="shared" si="1"/>
        <v>10</v>
      </c>
    </row>
    <row r="23" spans="1:6" x14ac:dyDescent="0.25">
      <c r="A23">
        <v>37</v>
      </c>
      <c r="B23" s="7" t="s">
        <v>111</v>
      </c>
      <c r="C23" s="7">
        <v>215</v>
      </c>
      <c r="D23">
        <v>0</v>
      </c>
      <c r="E23">
        <f t="shared" si="1"/>
        <v>215</v>
      </c>
    </row>
    <row r="24" spans="1:6" x14ac:dyDescent="0.25">
      <c r="A24">
        <v>34</v>
      </c>
      <c r="B24" s="7" t="s">
        <v>112</v>
      </c>
      <c r="C24" s="7">
        <v>10</v>
      </c>
      <c r="D24" s="3">
        <f>130/255</f>
        <v>0.50980392156862742</v>
      </c>
      <c r="E24">
        <f t="shared" si="1"/>
        <v>4.9019607843137258</v>
      </c>
      <c r="F24" s="3" t="s">
        <v>113</v>
      </c>
    </row>
    <row r="25" spans="1:6" ht="28" x14ac:dyDescent="0.25">
      <c r="A25">
        <v>35</v>
      </c>
      <c r="B25" s="7" t="s">
        <v>114</v>
      </c>
      <c r="C25" s="7">
        <v>15</v>
      </c>
      <c r="D25">
        <v>0</v>
      </c>
      <c r="E25">
        <f t="shared" si="1"/>
        <v>15</v>
      </c>
    </row>
    <row r="27" spans="1:6" x14ac:dyDescent="0.25">
      <c r="B27" s="13" t="s">
        <v>73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74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75</v>
      </c>
      <c r="C29" s="7">
        <v>40</v>
      </c>
      <c r="D29">
        <v>0</v>
      </c>
      <c r="E29">
        <f>C29*(1-D29)</f>
        <v>40</v>
      </c>
    </row>
    <row r="30" spans="1:6" x14ac:dyDescent="0.25">
      <c r="B30" s="7" t="s">
        <v>76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77</v>
      </c>
      <c r="C31" s="7">
        <v>40</v>
      </c>
      <c r="D31">
        <v>0</v>
      </c>
      <c r="E31">
        <f>C31*(1-D31)</f>
        <v>40</v>
      </c>
    </row>
    <row r="34" spans="1:8" x14ac:dyDescent="0.25">
      <c r="A34">
        <v>35</v>
      </c>
      <c r="B34" s="7" t="s">
        <v>94</v>
      </c>
      <c r="C34" s="7">
        <v>20</v>
      </c>
      <c r="D34">
        <v>0</v>
      </c>
      <c r="E34">
        <f>C34*(1-D34)</f>
        <v>20</v>
      </c>
    </row>
    <row r="35" spans="1:8" x14ac:dyDescent="0.25">
      <c r="A35">
        <v>34</v>
      </c>
      <c r="B35" s="7" t="s">
        <v>93</v>
      </c>
      <c r="C35" s="7">
        <v>10</v>
      </c>
      <c r="D35">
        <v>0</v>
      </c>
      <c r="E35">
        <f>C35*(1-D35)</f>
        <v>10</v>
      </c>
    </row>
    <row r="37" spans="1:8" x14ac:dyDescent="0.25">
      <c r="A37">
        <v>17</v>
      </c>
      <c r="B37" s="13" t="s">
        <v>72</v>
      </c>
      <c r="C37" s="7">
        <v>40</v>
      </c>
      <c r="D37">
        <f>任务分解!D28</f>
        <v>0.48933500627352572</v>
      </c>
      <c r="E37">
        <f>C37*(1-D37)</f>
        <v>20.426599749058969</v>
      </c>
    </row>
    <row r="39" spans="1:8" ht="112" x14ac:dyDescent="0.25">
      <c r="A39">
        <v>25</v>
      </c>
      <c r="B39" s="13" t="s">
        <v>86</v>
      </c>
      <c r="C39" s="7">
        <v>30</v>
      </c>
      <c r="D39">
        <v>0.2</v>
      </c>
      <c r="E39">
        <f t="shared" ref="E39:E44" si="2">C39*(1-D39)</f>
        <v>24</v>
      </c>
      <c r="G39" s="33" t="s">
        <v>171</v>
      </c>
      <c r="H39" s="32" t="s">
        <v>169</v>
      </c>
    </row>
    <row r="40" spans="1:8" x14ac:dyDescent="0.25">
      <c r="A40">
        <v>26</v>
      </c>
      <c r="B40" s="13" t="s">
        <v>87</v>
      </c>
      <c r="C40" s="7">
        <v>30</v>
      </c>
      <c r="D40">
        <v>0.1</v>
      </c>
      <c r="E40">
        <f t="shared" si="2"/>
        <v>27</v>
      </c>
      <c r="G40" s="24" t="s">
        <v>172</v>
      </c>
    </row>
    <row r="41" spans="1:8" x14ac:dyDescent="0.25">
      <c r="A41">
        <v>27</v>
      </c>
      <c r="B41" s="13" t="s">
        <v>88</v>
      </c>
      <c r="C41" s="7">
        <v>30</v>
      </c>
      <c r="D41">
        <v>0</v>
      </c>
      <c r="E41">
        <f t="shared" si="2"/>
        <v>30</v>
      </c>
      <c r="G41" s="24" t="s">
        <v>173</v>
      </c>
    </row>
    <row r="42" spans="1:8" ht="84" x14ac:dyDescent="0.25">
      <c r="A42">
        <v>28</v>
      </c>
      <c r="B42" s="13" t="s">
        <v>89</v>
      </c>
      <c r="C42" s="7">
        <v>30</v>
      </c>
      <c r="D42">
        <v>0.2</v>
      </c>
      <c r="E42">
        <f t="shared" si="2"/>
        <v>24</v>
      </c>
      <c r="G42" s="24" t="s">
        <v>166</v>
      </c>
      <c r="H42" s="32" t="s">
        <v>170</v>
      </c>
    </row>
    <row r="43" spans="1:8" x14ac:dyDescent="0.25">
      <c r="A43">
        <v>29</v>
      </c>
      <c r="B43" s="13" t="s">
        <v>90</v>
      </c>
      <c r="C43" s="7">
        <v>30</v>
      </c>
      <c r="D43">
        <v>0.1</v>
      </c>
      <c r="E43">
        <f t="shared" si="2"/>
        <v>27</v>
      </c>
      <c r="G43" s="24" t="s">
        <v>174</v>
      </c>
    </row>
    <row r="44" spans="1:8" x14ac:dyDescent="0.25">
      <c r="A44">
        <v>38</v>
      </c>
      <c r="B44" s="7" t="s">
        <v>182</v>
      </c>
      <c r="C44" s="7">
        <v>15</v>
      </c>
      <c r="D44" s="5">
        <v>0.8</v>
      </c>
      <c r="E44">
        <f t="shared" si="2"/>
        <v>2.9999999999999991</v>
      </c>
      <c r="F44" s="24" t="s">
        <v>227</v>
      </c>
    </row>
    <row r="48" spans="1:8" s="2" customFormat="1" x14ac:dyDescent="0.25"/>
    <row r="49" spans="1:6" ht="31" x14ac:dyDescent="0.25">
      <c r="B49" s="35" t="s">
        <v>129</v>
      </c>
    </row>
    <row r="50" spans="1:6" x14ac:dyDescent="0.25">
      <c r="B50" s="24" t="s">
        <v>128</v>
      </c>
    </row>
    <row r="51" spans="1:6" x14ac:dyDescent="0.25">
      <c r="B51" s="24" t="s">
        <v>132</v>
      </c>
    </row>
    <row r="52" spans="1:6" x14ac:dyDescent="0.25">
      <c r="A52">
        <v>43</v>
      </c>
      <c r="B52" s="3" t="s">
        <v>100</v>
      </c>
      <c r="D52" s="5">
        <v>0</v>
      </c>
      <c r="E52">
        <f>C52*(1-D52)</f>
        <v>0</v>
      </c>
    </row>
    <row r="60" spans="1:6" x14ac:dyDescent="0.25">
      <c r="B60" s="1" t="s">
        <v>0</v>
      </c>
      <c r="F60" s="24" t="s">
        <v>130</v>
      </c>
    </row>
    <row r="61" spans="1:6" x14ac:dyDescent="0.25">
      <c r="B61" s="1" t="s">
        <v>115</v>
      </c>
    </row>
    <row r="62" spans="1:6" x14ac:dyDescent="0.25">
      <c r="B62" s="1" t="s">
        <v>116</v>
      </c>
    </row>
    <row r="63" spans="1:6" x14ac:dyDescent="0.25">
      <c r="B63" s="1" t="s">
        <v>117</v>
      </c>
    </row>
    <row r="64" spans="1:6" ht="28" x14ac:dyDescent="0.25">
      <c r="B64" s="1" t="s">
        <v>118</v>
      </c>
    </row>
    <row r="65" spans="1:6" ht="42" x14ac:dyDescent="0.25">
      <c r="B65" s="1" t="s">
        <v>119</v>
      </c>
    </row>
    <row r="66" spans="1:6" x14ac:dyDescent="0.25">
      <c r="B66" s="1" t="s">
        <v>120</v>
      </c>
    </row>
    <row r="67" spans="1:6" ht="28" x14ac:dyDescent="0.25">
      <c r="B67" s="1" t="s">
        <v>121</v>
      </c>
      <c r="F67" s="24" t="s">
        <v>131</v>
      </c>
    </row>
    <row r="68" spans="1:6" ht="56" x14ac:dyDescent="0.25">
      <c r="B68" s="1" t="s">
        <v>122</v>
      </c>
    </row>
    <row r="69" spans="1:6" x14ac:dyDescent="0.25">
      <c r="B69" s="1" t="s">
        <v>123</v>
      </c>
    </row>
    <row r="70" spans="1:6" x14ac:dyDescent="0.25">
      <c r="B70" s="1" t="s">
        <v>124</v>
      </c>
    </row>
    <row r="71" spans="1:6" x14ac:dyDescent="0.25">
      <c r="B71" s="1" t="s">
        <v>125</v>
      </c>
    </row>
    <row r="72" spans="1:6" x14ac:dyDescent="0.25">
      <c r="B72" s="1" t="s">
        <v>126</v>
      </c>
    </row>
    <row r="73" spans="1:6" x14ac:dyDescent="0.25">
      <c r="B73" s="1" t="s">
        <v>127</v>
      </c>
    </row>
    <row r="74" spans="1:6" x14ac:dyDescent="0.25">
      <c r="A74" s="24" t="s">
        <v>159</v>
      </c>
      <c r="B74" s="30" t="s">
        <v>158</v>
      </c>
    </row>
  </sheetData>
  <phoneticPr fontId="9" type="noConversion"/>
  <hyperlinks>
    <hyperlink ref="B60" r:id="rId1"/>
    <hyperlink ref="B61" r:id="rId2"/>
    <hyperlink ref="B62" r:id="rId3"/>
    <hyperlink ref="B63" r:id="rId4"/>
    <hyperlink ref="B64" r:id="rId5"/>
    <hyperlink ref="B65" r:id="rId6"/>
    <hyperlink ref="B66" r:id="rId7"/>
    <hyperlink ref="B67" r:id="rId8"/>
    <hyperlink ref="B68" r:id="rId9"/>
    <hyperlink ref="B69" r:id="rId10"/>
    <hyperlink ref="B70" r:id="rId11"/>
    <hyperlink ref="B71" r:id="rId12"/>
    <hyperlink ref="B72" r:id="rId13"/>
    <hyperlink ref="B73" r:id="rId14"/>
    <hyperlink ref="B74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20" activePane="bottomLeft" state="frozen"/>
      <selection pane="bottomLeft" activeCell="F226" sqref="F226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216</v>
      </c>
      <c r="D1" s="40">
        <f ca="1">43853-SUM(学习任务!E:E)-SUM(历史!E:E)-NOW()</f>
        <v>-46.357735830388265</v>
      </c>
      <c r="E1" s="42" t="s">
        <v>102</v>
      </c>
      <c r="F1" s="44">
        <f>SUM(学习任务!E:E)</f>
        <v>579.08107552849742</v>
      </c>
      <c r="G1" s="45" t="s">
        <v>215</v>
      </c>
      <c r="H1" s="46">
        <f ca="1">ROUNDDOWN(NOW(),0)</f>
        <v>43018</v>
      </c>
      <c r="I1" s="47"/>
      <c r="J1" s="20"/>
      <c r="K1" s="23"/>
      <c r="L1" s="23"/>
    </row>
    <row r="2" spans="1:12" x14ac:dyDescent="0.25">
      <c r="A2" s="22"/>
      <c r="B2" s="48" t="s">
        <v>209</v>
      </c>
      <c r="C2" s="48" t="s">
        <v>210</v>
      </c>
      <c r="E2" s="48" t="s">
        <v>211</v>
      </c>
      <c r="F2" s="48" t="s">
        <v>212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-47.808319395204308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/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-48.342982589645544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/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-49.629688723907748</v>
      </c>
      <c r="E243" s="48" t="s">
        <v>217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-49.638336524832994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-50.818730969280296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-50.879851918354689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-53.584850066501531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E251" s="48" t="s">
        <v>224</v>
      </c>
      <c r="F251" s="48" t="s">
        <v>225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-46.357604464647011</v>
      </c>
      <c r="F252" s="50" t="s">
        <v>226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214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214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213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9" ht="23" x14ac:dyDescent="0.25">
      <c r="G18" s="39" t="s">
        <v>202</v>
      </c>
    </row>
    <row r="19" spans="7:9" x14ac:dyDescent="0.25">
      <c r="G19" s="24" t="s">
        <v>203</v>
      </c>
      <c r="H19" s="24" t="s">
        <v>207</v>
      </c>
    </row>
    <row r="20" spans="7:9" x14ac:dyDescent="0.25">
      <c r="G20" s="24" t="s">
        <v>204</v>
      </c>
    </row>
    <row r="21" spans="7:9" x14ac:dyDescent="0.25">
      <c r="G21" s="24" t="s">
        <v>205</v>
      </c>
    </row>
    <row r="22" spans="7:9" x14ac:dyDescent="0.25">
      <c r="G22" s="24" t="s">
        <v>206</v>
      </c>
    </row>
    <row r="24" spans="7:9" x14ac:dyDescent="0.25">
      <c r="G24" s="24" t="s">
        <v>208</v>
      </c>
      <c r="H24" s="24" t="s">
        <v>221</v>
      </c>
      <c r="I24" s="24" t="s">
        <v>222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2017-10-10T14:45:15Z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