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ofei\Desktop\GitH\plans\"/>
    </mc:Choice>
  </mc:AlternateContent>
  <bookViews>
    <workbookView xWindow="0" yWindow="0" windowWidth="18405" windowHeight="9945" tabRatio="606" firstSheet="7" activeTab="14"/>
  </bookViews>
  <sheets>
    <sheet name="2月" sheetId="13" r:id="rId1"/>
    <sheet name="3月" sheetId="15" r:id="rId2"/>
    <sheet name="4月" sheetId="16" r:id="rId3"/>
    <sheet name="5月 " sheetId="19" r:id="rId4"/>
    <sheet name="6月" sheetId="20" r:id="rId5"/>
    <sheet name="8月" sheetId="26" r:id="rId6"/>
    <sheet name="9月" sheetId="25" r:id="rId7"/>
    <sheet name="10月" sheetId="24" r:id="rId8"/>
    <sheet name="11月" sheetId="27" r:id="rId9"/>
    <sheet name="12月" sheetId="28" r:id="rId10"/>
    <sheet name="7月" sheetId="21" r:id="rId11"/>
    <sheet name="任务分解" sheetId="22" r:id="rId12"/>
    <sheet name="学习任务" sheetId="11" r:id="rId13"/>
    <sheet name="列表" sheetId="30" r:id="rId14"/>
    <sheet name="历史" sheetId="23" r:id="rId15"/>
  </sheets>
  <calcPr calcId="162913"/>
</workbook>
</file>

<file path=xl/calcChain.xml><?xml version="1.0" encoding="utf-8"?>
<calcChain xmlns="http://schemas.openxmlformats.org/spreadsheetml/2006/main">
  <c r="D33" i="11" l="1"/>
  <c r="E2" i="23" l="1"/>
  <c r="D35" i="23" l="1"/>
  <c r="E35" i="23"/>
  <c r="E49" i="11" l="1"/>
  <c r="E50" i="11"/>
  <c r="E51" i="11"/>
  <c r="E52" i="11"/>
  <c r="E53" i="11"/>
  <c r="E54" i="11"/>
  <c r="E55" i="11"/>
  <c r="E7" i="23"/>
  <c r="E44" i="23" l="1"/>
  <c r="E33" i="23"/>
  <c r="E32" i="23"/>
  <c r="E46" i="11" l="1"/>
  <c r="E47" i="11"/>
  <c r="E48" i="11"/>
  <c r="E39" i="11"/>
  <c r="E40" i="11"/>
  <c r="E41" i="11"/>
  <c r="E42" i="11"/>
  <c r="E43" i="11"/>
  <c r="E44" i="11"/>
  <c r="E6" i="23" l="1"/>
  <c r="E29" i="23" l="1"/>
  <c r="E28" i="23"/>
  <c r="E27" i="23"/>
  <c r="E26" i="23"/>
  <c r="E25" i="23"/>
  <c r="E38" i="11"/>
  <c r="E34" i="11"/>
  <c r="E35" i="11"/>
  <c r="E36" i="11"/>
  <c r="E37" i="11"/>
  <c r="E23" i="23" l="1"/>
  <c r="D22" i="23"/>
  <c r="E22" i="23" s="1"/>
  <c r="E21" i="23"/>
  <c r="E20" i="23"/>
  <c r="E19" i="23"/>
  <c r="E18" i="23"/>
  <c r="E17" i="23"/>
  <c r="E5" i="23"/>
  <c r="E33" i="11"/>
  <c r="E32" i="11"/>
  <c r="E31" i="11"/>
  <c r="E30" i="11"/>
  <c r="E29" i="11"/>
  <c r="E28" i="11"/>
  <c r="E27" i="11"/>
  <c r="E26" i="11"/>
  <c r="E25" i="11"/>
  <c r="E24" i="11"/>
  <c r="E23" i="11"/>
  <c r="E22" i="11"/>
  <c r="E21" i="11"/>
  <c r="E20" i="11"/>
  <c r="E19" i="11"/>
  <c r="E18" i="11"/>
  <c r="E15" i="11"/>
  <c r="E14" i="11"/>
  <c r="E45" i="11"/>
  <c r="D13" i="11"/>
  <c r="C13" i="11"/>
  <c r="E12" i="11"/>
  <c r="E11" i="11"/>
  <c r="E10" i="11"/>
  <c r="E9" i="11"/>
  <c r="E8" i="11"/>
  <c r="E7" i="11"/>
  <c r="E6" i="11"/>
  <c r="E5" i="11"/>
  <c r="E3" i="11"/>
  <c r="E2" i="11"/>
  <c r="D46" i="22"/>
  <c r="D17" i="11" s="1"/>
  <c r="E17" i="11" s="1"/>
  <c r="D28" i="22"/>
  <c r="D27" i="22"/>
  <c r="D26" i="22"/>
  <c r="D25" i="22"/>
  <c r="D24" i="22"/>
  <c r="D23" i="22"/>
  <c r="D22" i="22"/>
  <c r="D21" i="22"/>
  <c r="D20" i="22"/>
  <c r="D19" i="22"/>
  <c r="D18" i="22"/>
  <c r="D17" i="22"/>
  <c r="D14" i="22"/>
  <c r="D16" i="11" s="1"/>
  <c r="E16" i="11" s="1"/>
  <c r="D13" i="22"/>
  <c r="D12" i="22"/>
  <c r="D11" i="22"/>
  <c r="D10" i="22"/>
  <c r="D9" i="22"/>
  <c r="D8" i="22"/>
  <c r="D7" i="22"/>
  <c r="D6" i="22"/>
  <c r="D5" i="22"/>
  <c r="D4" i="22"/>
  <c r="D3" i="22"/>
  <c r="D2" i="22"/>
  <c r="A13" i="28"/>
  <c r="A12" i="28"/>
  <c r="C12" i="28" s="1"/>
  <c r="C11" i="28"/>
  <c r="A11" i="28"/>
  <c r="B11" i="28" s="1"/>
  <c r="C10" i="28"/>
  <c r="B10" i="28"/>
  <c r="I3" i="28"/>
  <c r="D3" i="28"/>
  <c r="D2" i="28"/>
  <c r="A12" i="20"/>
  <c r="C12" i="20" s="1"/>
  <c r="C11" i="20"/>
  <c r="A11" i="20"/>
  <c r="B11" i="20" s="1"/>
  <c r="C10" i="20"/>
  <c r="B10" i="20"/>
  <c r="D3" i="20"/>
  <c r="D2" i="20"/>
  <c r="G3" i="20" s="1"/>
  <c r="A11" i="27"/>
  <c r="B11" i="27" s="1"/>
  <c r="C10" i="27"/>
  <c r="B10" i="27"/>
  <c r="D3" i="27"/>
  <c r="D2" i="27"/>
  <c r="G3" i="27" s="1"/>
  <c r="C12" i="24"/>
  <c r="A12" i="24"/>
  <c r="A13" i="24" s="1"/>
  <c r="B11" i="24"/>
  <c r="A11" i="24"/>
  <c r="C11" i="24" s="1"/>
  <c r="C10" i="24"/>
  <c r="B10" i="24"/>
  <c r="D3" i="24"/>
  <c r="D2" i="24"/>
  <c r="H3" i="24" s="1"/>
  <c r="C12" i="25"/>
  <c r="A12" i="25"/>
  <c r="A13" i="25" s="1"/>
  <c r="A14" i="25" s="1"/>
  <c r="B11" i="25"/>
  <c r="A11" i="25"/>
  <c r="C11" i="25" s="1"/>
  <c r="C10" i="25"/>
  <c r="B10" i="25"/>
  <c r="D3" i="25"/>
  <c r="D2" i="25"/>
  <c r="E3" i="25" s="1"/>
  <c r="A11" i="26"/>
  <c r="A12" i="26" s="1"/>
  <c r="C10" i="26"/>
  <c r="B10" i="26"/>
  <c r="D3" i="26"/>
  <c r="D2" i="26"/>
  <c r="H3" i="26" s="1"/>
  <c r="A12" i="21"/>
  <c r="B12" i="21" s="1"/>
  <c r="A11" i="21"/>
  <c r="C11" i="21" s="1"/>
  <c r="C10" i="21"/>
  <c r="B10" i="21"/>
  <c r="D3" i="21"/>
  <c r="D2" i="21"/>
  <c r="G3" i="21" s="1"/>
  <c r="A12" i="19"/>
  <c r="B12" i="19" s="1"/>
  <c r="A11" i="19"/>
  <c r="C10" i="19"/>
  <c r="B10" i="19"/>
  <c r="D3" i="19"/>
  <c r="D2" i="19"/>
  <c r="G3" i="19" s="1"/>
  <c r="C12" i="16"/>
  <c r="A12" i="16"/>
  <c r="A13" i="16" s="1"/>
  <c r="B11" i="16"/>
  <c r="A11" i="16"/>
  <c r="C11" i="16" s="1"/>
  <c r="C10" i="16"/>
  <c r="B10" i="16"/>
  <c r="D3" i="16"/>
  <c r="D2" i="16"/>
  <c r="G3" i="16" s="1"/>
  <c r="C37" i="15"/>
  <c r="B37" i="15"/>
  <c r="C36" i="15"/>
  <c r="B36" i="15"/>
  <c r="C35" i="15"/>
  <c r="B35" i="15"/>
  <c r="C34" i="15"/>
  <c r="B34" i="15"/>
  <c r="C33" i="15"/>
  <c r="B33" i="15"/>
  <c r="C32" i="15"/>
  <c r="B32" i="15"/>
  <c r="C31" i="15"/>
  <c r="B31" i="15"/>
  <c r="C30" i="15"/>
  <c r="B30" i="15"/>
  <c r="C29" i="15"/>
  <c r="B29" i="15"/>
  <c r="C28" i="15"/>
  <c r="B28" i="15"/>
  <c r="C27" i="15"/>
  <c r="B27" i="15"/>
  <c r="C26" i="15"/>
  <c r="B26" i="15"/>
  <c r="C25" i="15"/>
  <c r="B25" i="15"/>
  <c r="C24" i="15"/>
  <c r="B24" i="15"/>
  <c r="C23" i="15"/>
  <c r="B23" i="15"/>
  <c r="C22" i="15"/>
  <c r="B22" i="15"/>
  <c r="C21" i="15"/>
  <c r="B21" i="15"/>
  <c r="C20" i="15"/>
  <c r="B20" i="15"/>
  <c r="C19" i="15"/>
  <c r="B19" i="15"/>
  <c r="C18" i="15"/>
  <c r="B18" i="15"/>
  <c r="C17" i="15"/>
  <c r="B17" i="15"/>
  <c r="C16" i="15"/>
  <c r="B16" i="15"/>
  <c r="C15" i="15"/>
  <c r="B15" i="15"/>
  <c r="C14" i="15"/>
  <c r="B14" i="15"/>
  <c r="C13" i="15"/>
  <c r="B13" i="15"/>
  <c r="C12" i="15"/>
  <c r="B12" i="15"/>
  <c r="C11" i="15"/>
  <c r="B11" i="15"/>
  <c r="C10" i="15"/>
  <c r="B10" i="15"/>
  <c r="D3" i="15"/>
  <c r="D2" i="15"/>
  <c r="C39" i="13"/>
  <c r="B39" i="13"/>
  <c r="C38" i="13"/>
  <c r="B38" i="13"/>
  <c r="C37" i="13"/>
  <c r="B37" i="13"/>
  <c r="C36" i="13"/>
  <c r="B36" i="13"/>
  <c r="C35" i="13"/>
  <c r="B35" i="13"/>
  <c r="C34" i="13"/>
  <c r="B34" i="13"/>
  <c r="C33" i="13"/>
  <c r="B33" i="13"/>
  <c r="C32" i="13"/>
  <c r="B32" i="13"/>
  <c r="C31" i="13"/>
  <c r="B31" i="13"/>
  <c r="C30" i="13"/>
  <c r="B30" i="13"/>
  <c r="C29" i="13"/>
  <c r="B29" i="13"/>
  <c r="C28" i="13"/>
  <c r="B28" i="13"/>
  <c r="C27" i="13"/>
  <c r="B27" i="13"/>
  <c r="C26" i="13"/>
  <c r="B26" i="13"/>
  <c r="C25" i="13"/>
  <c r="B25" i="13"/>
  <c r="C24" i="13"/>
  <c r="B24" i="13"/>
  <c r="C23" i="13"/>
  <c r="B23" i="13"/>
  <c r="C22" i="13"/>
  <c r="B22" i="13"/>
  <c r="C21" i="13"/>
  <c r="B21" i="13"/>
  <c r="C20" i="13"/>
  <c r="B20" i="13"/>
  <c r="C19" i="13"/>
  <c r="B19" i="13"/>
  <c r="C18" i="13"/>
  <c r="B18" i="13"/>
  <c r="C17" i="13"/>
  <c r="B17" i="13"/>
  <c r="C16" i="13"/>
  <c r="B16" i="13"/>
  <c r="C15" i="13"/>
  <c r="B15" i="13"/>
  <c r="C14" i="13"/>
  <c r="B14" i="13"/>
  <c r="C13" i="13"/>
  <c r="B13" i="13"/>
  <c r="C12" i="13"/>
  <c r="B12" i="13"/>
  <c r="C11" i="13"/>
  <c r="B11" i="13"/>
  <c r="C10" i="13"/>
  <c r="B10" i="13"/>
  <c r="D3" i="13"/>
  <c r="D2" i="13"/>
  <c r="H3" i="13" s="1"/>
  <c r="E13" i="11" l="1"/>
  <c r="G1" i="11" s="1"/>
  <c r="E3" i="16"/>
  <c r="E3" i="24"/>
  <c r="B13" i="16"/>
  <c r="A14" i="16"/>
  <c r="C13" i="16"/>
  <c r="E3" i="13"/>
  <c r="G3" i="15"/>
  <c r="H3" i="16"/>
  <c r="B12" i="16"/>
  <c r="H3" i="15"/>
  <c r="H3" i="21"/>
  <c r="E3" i="21"/>
  <c r="G3" i="13"/>
  <c r="E3" i="15"/>
  <c r="C11" i="19"/>
  <c r="B11" i="19"/>
  <c r="B12" i="26"/>
  <c r="A13" i="26"/>
  <c r="C12" i="26"/>
  <c r="E3" i="19"/>
  <c r="H3" i="19"/>
  <c r="A13" i="19"/>
  <c r="C12" i="19"/>
  <c r="B14" i="25"/>
  <c r="A15" i="25"/>
  <c r="C14" i="25"/>
  <c r="B11" i="21"/>
  <c r="C12" i="21"/>
  <c r="E3" i="26"/>
  <c r="B11" i="26"/>
  <c r="A13" i="21"/>
  <c r="C11" i="26"/>
  <c r="H3" i="25"/>
  <c r="G3" i="25"/>
  <c r="C13" i="24"/>
  <c r="B13" i="24"/>
  <c r="G3" i="26"/>
  <c r="C13" i="25"/>
  <c r="B13" i="25"/>
  <c r="A14" i="24"/>
  <c r="G3" i="24"/>
  <c r="A12" i="27"/>
  <c r="E3" i="28"/>
  <c r="B12" i="25"/>
  <c r="B12" i="24"/>
  <c r="B12" i="20"/>
  <c r="A13" i="20"/>
  <c r="G3" i="28"/>
  <c r="A14" i="28"/>
  <c r="C13" i="28"/>
  <c r="B13" i="28"/>
  <c r="F3" i="28"/>
  <c r="F4" i="28" s="1"/>
  <c r="F1" i="30"/>
  <c r="D1" i="30"/>
  <c r="E3" i="27"/>
  <c r="H3" i="27"/>
  <c r="C11" i="27"/>
  <c r="E3" i="20"/>
  <c r="H3" i="20"/>
  <c r="H3" i="28"/>
  <c r="B12" i="28"/>
  <c r="F3" i="24" l="1"/>
  <c r="F4" i="24" s="1"/>
  <c r="F3" i="26"/>
  <c r="F4" i="26" s="1"/>
  <c r="F3" i="20"/>
  <c r="F4" i="20" s="1"/>
  <c r="F3" i="25"/>
  <c r="F4" i="25" s="1"/>
  <c r="F3" i="13"/>
  <c r="F4" i="13" s="1"/>
  <c r="F3" i="27"/>
  <c r="F4" i="27" s="1"/>
  <c r="F3" i="21"/>
  <c r="F4" i="21" s="1"/>
  <c r="F3" i="19"/>
  <c r="F4" i="19" s="1"/>
  <c r="F3" i="15"/>
  <c r="F4" i="15" s="1"/>
  <c r="F3" i="16"/>
  <c r="F4" i="16" s="1"/>
  <c r="A14" i="20"/>
  <c r="B13" i="20"/>
  <c r="C13" i="20"/>
  <c r="B14" i="24"/>
  <c r="A15" i="24"/>
  <c r="C14" i="24"/>
  <c r="A14" i="19"/>
  <c r="C13" i="19"/>
  <c r="B13" i="19"/>
  <c r="C15" i="25"/>
  <c r="A16" i="25"/>
  <c r="B15" i="25"/>
  <c r="C13" i="26"/>
  <c r="B13" i="26"/>
  <c r="A14" i="26"/>
  <c r="C14" i="16"/>
  <c r="B14" i="16"/>
  <c r="A15" i="16"/>
  <c r="A15" i="28"/>
  <c r="C14" i="28"/>
  <c r="B14" i="28"/>
  <c r="C12" i="27"/>
  <c r="A13" i="27"/>
  <c r="B12" i="27"/>
  <c r="C13" i="21"/>
  <c r="B13" i="21"/>
  <c r="A14" i="21"/>
  <c r="A15" i="21" l="1"/>
  <c r="C14" i="21"/>
  <c r="B14" i="21"/>
  <c r="A14" i="27"/>
  <c r="B13" i="27"/>
  <c r="C13" i="27"/>
  <c r="B15" i="28"/>
  <c r="A16" i="28"/>
  <c r="C15" i="28"/>
  <c r="A15" i="26"/>
  <c r="C14" i="26"/>
  <c r="B14" i="26"/>
  <c r="A17" i="25"/>
  <c r="B16" i="25"/>
  <c r="C16" i="25"/>
  <c r="B14" i="19"/>
  <c r="C14" i="19"/>
  <c r="A15" i="19"/>
  <c r="A16" i="16"/>
  <c r="C15" i="16"/>
  <c r="B15" i="16"/>
  <c r="C15" i="24"/>
  <c r="A16" i="24"/>
  <c r="B15" i="24"/>
  <c r="A15" i="20"/>
  <c r="C14" i="20"/>
  <c r="B14" i="20"/>
  <c r="B15" i="20" l="1"/>
  <c r="A16" i="20"/>
  <c r="C15" i="20"/>
  <c r="C16" i="28"/>
  <c r="B16" i="28"/>
  <c r="A17" i="28"/>
  <c r="A15" i="27"/>
  <c r="C14" i="27"/>
  <c r="B14" i="27"/>
  <c r="A17" i="24"/>
  <c r="B16" i="24"/>
  <c r="C16" i="24"/>
  <c r="A17" i="16"/>
  <c r="C16" i="16"/>
  <c r="B16" i="16"/>
  <c r="C15" i="19"/>
  <c r="B15" i="19"/>
  <c r="A16" i="19"/>
  <c r="A16" i="26"/>
  <c r="C15" i="26"/>
  <c r="B15" i="26"/>
  <c r="C17" i="25"/>
  <c r="B17" i="25"/>
  <c r="A18" i="25"/>
  <c r="A16" i="21"/>
  <c r="C15" i="21"/>
  <c r="B15" i="21"/>
  <c r="B18" i="25" l="1"/>
  <c r="A19" i="25"/>
  <c r="C18" i="25"/>
  <c r="B16" i="26"/>
  <c r="A17" i="26"/>
  <c r="C16" i="26"/>
  <c r="B15" i="27"/>
  <c r="A16" i="27"/>
  <c r="C15" i="27"/>
  <c r="C17" i="24"/>
  <c r="B17" i="24"/>
  <c r="A18" i="24"/>
  <c r="A18" i="28"/>
  <c r="C17" i="28"/>
  <c r="B17" i="28"/>
  <c r="C16" i="20"/>
  <c r="A17" i="20"/>
  <c r="B16" i="20"/>
  <c r="A17" i="19"/>
  <c r="C16" i="19"/>
  <c r="B16" i="19"/>
  <c r="B16" i="21"/>
  <c r="A17" i="21"/>
  <c r="C16" i="21"/>
  <c r="B17" i="16"/>
  <c r="A18" i="16"/>
  <c r="C17" i="16"/>
  <c r="B18" i="24" l="1"/>
  <c r="A19" i="24"/>
  <c r="C18" i="24"/>
  <c r="C16" i="27"/>
  <c r="A17" i="27"/>
  <c r="B16" i="27"/>
  <c r="C18" i="16"/>
  <c r="B18" i="16"/>
  <c r="A19" i="16"/>
  <c r="C17" i="21"/>
  <c r="B17" i="21"/>
  <c r="A18" i="21"/>
  <c r="A18" i="19"/>
  <c r="B17" i="19"/>
  <c r="C17" i="19"/>
  <c r="C19" i="25"/>
  <c r="A20" i="25"/>
  <c r="B19" i="25"/>
  <c r="A18" i="20"/>
  <c r="C17" i="20"/>
  <c r="B17" i="20"/>
  <c r="A19" i="28"/>
  <c r="C18" i="28"/>
  <c r="B18" i="28"/>
  <c r="C17" i="26"/>
  <c r="B17" i="26"/>
  <c r="A18" i="26"/>
  <c r="A19" i="21" l="1"/>
  <c r="C18" i="21"/>
  <c r="B18" i="21"/>
  <c r="A19" i="26"/>
  <c r="C18" i="26"/>
  <c r="B18" i="26"/>
  <c r="B19" i="28"/>
  <c r="A20" i="28"/>
  <c r="C19" i="28"/>
  <c r="C19" i="24"/>
  <c r="A20" i="24"/>
  <c r="B19" i="24"/>
  <c r="C18" i="20"/>
  <c r="B18" i="20"/>
  <c r="A19" i="20"/>
  <c r="A21" i="25"/>
  <c r="B20" i="25"/>
  <c r="C20" i="25"/>
  <c r="B18" i="19"/>
  <c r="A19" i="19"/>
  <c r="C18" i="19"/>
  <c r="A20" i="16"/>
  <c r="C19" i="16"/>
  <c r="B19" i="16"/>
  <c r="A18" i="27"/>
  <c r="C17" i="27"/>
  <c r="B17" i="27"/>
  <c r="A21" i="16" l="1"/>
  <c r="C20" i="16"/>
  <c r="B20" i="16"/>
  <c r="C18" i="27"/>
  <c r="B18" i="27"/>
  <c r="A19" i="27"/>
  <c r="C19" i="19"/>
  <c r="B19" i="19"/>
  <c r="A20" i="19"/>
  <c r="C21" i="25"/>
  <c r="B21" i="25"/>
  <c r="A22" i="25"/>
  <c r="C20" i="28"/>
  <c r="B20" i="28"/>
  <c r="A21" i="28"/>
  <c r="A20" i="26"/>
  <c r="C19" i="26"/>
  <c r="B19" i="26"/>
  <c r="B19" i="20"/>
  <c r="A20" i="20"/>
  <c r="C19" i="20"/>
  <c r="A21" i="24"/>
  <c r="B20" i="24"/>
  <c r="C20" i="24"/>
  <c r="A20" i="21"/>
  <c r="C19" i="21"/>
  <c r="B19" i="21"/>
  <c r="C20" i="20" l="1"/>
  <c r="B20" i="20"/>
  <c r="A21" i="20"/>
  <c r="B20" i="26"/>
  <c r="A21" i="26"/>
  <c r="C20" i="26"/>
  <c r="B22" i="25"/>
  <c r="A23" i="25"/>
  <c r="C22" i="25"/>
  <c r="B20" i="21"/>
  <c r="A21" i="21"/>
  <c r="C20" i="21"/>
  <c r="A22" i="28"/>
  <c r="C21" i="28"/>
  <c r="B21" i="28"/>
  <c r="B19" i="27"/>
  <c r="A20" i="27"/>
  <c r="C19" i="27"/>
  <c r="C21" i="24"/>
  <c r="B21" i="24"/>
  <c r="A22" i="24"/>
  <c r="A21" i="19"/>
  <c r="C20" i="19"/>
  <c r="B20" i="19"/>
  <c r="B21" i="16"/>
  <c r="A22" i="16"/>
  <c r="C21" i="16"/>
  <c r="C22" i="16" l="1"/>
  <c r="B22" i="16"/>
  <c r="A23" i="16"/>
  <c r="A22" i="19"/>
  <c r="C21" i="19"/>
  <c r="B21" i="19"/>
  <c r="C20" i="27"/>
  <c r="B20" i="27"/>
  <c r="A21" i="27"/>
  <c r="C23" i="25"/>
  <c r="A24" i="25"/>
  <c r="B23" i="25"/>
  <c r="C21" i="21"/>
  <c r="B21" i="21"/>
  <c r="A22" i="21"/>
  <c r="A22" i="20"/>
  <c r="C21" i="20"/>
  <c r="B21" i="20"/>
  <c r="B22" i="24"/>
  <c r="A23" i="24"/>
  <c r="C22" i="24"/>
  <c r="A23" i="28"/>
  <c r="C22" i="28"/>
  <c r="B22" i="28"/>
  <c r="C21" i="26"/>
  <c r="B21" i="26"/>
  <c r="A22" i="26"/>
  <c r="C23" i="24" l="1"/>
  <c r="A24" i="24"/>
  <c r="B23" i="24"/>
  <c r="B22" i="20"/>
  <c r="A23" i="20"/>
  <c r="C22" i="20"/>
  <c r="B22" i="19"/>
  <c r="C22" i="19"/>
  <c r="A23" i="19"/>
  <c r="A23" i="21"/>
  <c r="C22" i="21"/>
  <c r="B22" i="21"/>
  <c r="A25" i="25"/>
  <c r="B24" i="25"/>
  <c r="C24" i="25"/>
  <c r="A24" i="16"/>
  <c r="C23" i="16"/>
  <c r="B23" i="16"/>
  <c r="A23" i="26"/>
  <c r="C22" i="26"/>
  <c r="B22" i="26"/>
  <c r="B23" i="28"/>
  <c r="A24" i="28"/>
  <c r="C23" i="28"/>
  <c r="A22" i="27"/>
  <c r="C21" i="27"/>
  <c r="B21" i="27"/>
  <c r="A25" i="16" l="1"/>
  <c r="C24" i="16"/>
  <c r="B24" i="16"/>
  <c r="C24" i="28"/>
  <c r="B24" i="28"/>
  <c r="A25" i="28"/>
  <c r="A24" i="26"/>
  <c r="C23" i="26"/>
  <c r="B23" i="26"/>
  <c r="A24" i="21"/>
  <c r="C23" i="21"/>
  <c r="B23" i="21"/>
  <c r="A25" i="24"/>
  <c r="B24" i="24"/>
  <c r="C24" i="24"/>
  <c r="B22" i="27"/>
  <c r="A23" i="27"/>
  <c r="C22" i="27"/>
  <c r="C25" i="25"/>
  <c r="B25" i="25"/>
  <c r="A26" i="25"/>
  <c r="C23" i="19"/>
  <c r="B23" i="19"/>
  <c r="A24" i="19"/>
  <c r="B23" i="20"/>
  <c r="A24" i="20"/>
  <c r="C23" i="20"/>
  <c r="A25" i="19" l="1"/>
  <c r="C24" i="19"/>
  <c r="B24" i="19"/>
  <c r="B24" i="26"/>
  <c r="A25" i="26"/>
  <c r="C24" i="26"/>
  <c r="C24" i="20"/>
  <c r="A25" i="20"/>
  <c r="B24" i="20"/>
  <c r="B24" i="21"/>
  <c r="A25" i="21"/>
  <c r="C24" i="21"/>
  <c r="A26" i="28"/>
  <c r="C25" i="28"/>
  <c r="B25" i="28"/>
  <c r="B26" i="25"/>
  <c r="A27" i="25"/>
  <c r="C26" i="25"/>
  <c r="B23" i="27"/>
  <c r="A24" i="27"/>
  <c r="C23" i="27"/>
  <c r="C25" i="24"/>
  <c r="B25" i="24"/>
  <c r="A26" i="24"/>
  <c r="B25" i="16"/>
  <c r="A26" i="16"/>
  <c r="C25" i="16"/>
  <c r="C26" i="16" l="1"/>
  <c r="B26" i="16"/>
  <c r="A27" i="16"/>
  <c r="B26" i="24"/>
  <c r="A27" i="24"/>
  <c r="C26" i="24"/>
  <c r="C24" i="27"/>
  <c r="A25" i="27"/>
  <c r="B24" i="27"/>
  <c r="A26" i="20"/>
  <c r="C25" i="20"/>
  <c r="B25" i="20"/>
  <c r="C25" i="21"/>
  <c r="B25" i="21"/>
  <c r="A26" i="21"/>
  <c r="C27" i="25"/>
  <c r="A28" i="25"/>
  <c r="B27" i="25"/>
  <c r="A27" i="28"/>
  <c r="C26" i="28"/>
  <c r="B26" i="28"/>
  <c r="C25" i="26"/>
  <c r="B25" i="26"/>
  <c r="A26" i="26"/>
  <c r="A26" i="19"/>
  <c r="B25" i="19"/>
  <c r="C25" i="19"/>
  <c r="A27" i="26" l="1"/>
  <c r="C26" i="26"/>
  <c r="B26" i="26"/>
  <c r="A26" i="27"/>
  <c r="C25" i="27"/>
  <c r="B25" i="27"/>
  <c r="B27" i="28"/>
  <c r="A28" i="28"/>
  <c r="C27" i="28"/>
  <c r="A27" i="21"/>
  <c r="C26" i="21"/>
  <c r="B26" i="21"/>
  <c r="A28" i="16"/>
  <c r="C27" i="16"/>
  <c r="B27" i="16"/>
  <c r="A27" i="20"/>
  <c r="C26" i="20"/>
  <c r="B26" i="20"/>
  <c r="B26" i="19"/>
  <c r="A27" i="19"/>
  <c r="C26" i="19"/>
  <c r="A29" i="25"/>
  <c r="B28" i="25"/>
  <c r="C28" i="25"/>
  <c r="C27" i="24"/>
  <c r="A28" i="24"/>
  <c r="B27" i="24"/>
  <c r="C28" i="24" l="1"/>
  <c r="B28" i="24"/>
  <c r="A29" i="24"/>
  <c r="A29" i="16"/>
  <c r="C28" i="16"/>
  <c r="B28" i="16"/>
  <c r="C27" i="19"/>
  <c r="B27" i="19"/>
  <c r="A28" i="19"/>
  <c r="B27" i="20"/>
  <c r="C27" i="20"/>
  <c r="A28" i="20"/>
  <c r="C28" i="28"/>
  <c r="B28" i="28"/>
  <c r="A29" i="28"/>
  <c r="A27" i="27"/>
  <c r="C26" i="27"/>
  <c r="B26" i="27"/>
  <c r="C29" i="25"/>
  <c r="B29" i="25"/>
  <c r="A30" i="25"/>
  <c r="A28" i="21"/>
  <c r="C27" i="21"/>
  <c r="B27" i="21"/>
  <c r="A28" i="26"/>
  <c r="C27" i="26"/>
  <c r="B27" i="26"/>
  <c r="A30" i="28" l="1"/>
  <c r="C29" i="28"/>
  <c r="B29" i="28"/>
  <c r="A29" i="26"/>
  <c r="B28" i="26"/>
  <c r="C28" i="26"/>
  <c r="B30" i="25"/>
  <c r="A31" i="25"/>
  <c r="C30" i="25"/>
  <c r="B27" i="27"/>
  <c r="C27" i="27"/>
  <c r="A28" i="27"/>
  <c r="C28" i="20"/>
  <c r="A29" i="20"/>
  <c r="B28" i="20"/>
  <c r="B29" i="16"/>
  <c r="C29" i="16"/>
  <c r="A30" i="16"/>
  <c r="A30" i="24"/>
  <c r="B29" i="24"/>
  <c r="C29" i="24"/>
  <c r="B28" i="21"/>
  <c r="A29" i="21"/>
  <c r="C28" i="21"/>
  <c r="A29" i="19"/>
  <c r="C28" i="19"/>
  <c r="B28" i="19"/>
  <c r="C28" i="27" l="1"/>
  <c r="A29" i="27"/>
  <c r="B28" i="27"/>
  <c r="C31" i="25"/>
  <c r="A32" i="25"/>
  <c r="B31" i="25"/>
  <c r="C29" i="26"/>
  <c r="A30" i="26"/>
  <c r="B29" i="26"/>
  <c r="C29" i="19"/>
  <c r="A30" i="19"/>
  <c r="B29" i="19"/>
  <c r="C29" i="21"/>
  <c r="B29" i="21"/>
  <c r="A30" i="21"/>
  <c r="A31" i="24"/>
  <c r="B30" i="24"/>
  <c r="C30" i="24"/>
  <c r="C30" i="16"/>
  <c r="B30" i="16"/>
  <c r="A31" i="16"/>
  <c r="A30" i="20"/>
  <c r="B29" i="20"/>
  <c r="C29" i="20"/>
  <c r="A31" i="28"/>
  <c r="C30" i="28"/>
  <c r="B30" i="28"/>
  <c r="B31" i="28" l="1"/>
  <c r="A32" i="28"/>
  <c r="C31" i="28"/>
  <c r="B31" i="24"/>
  <c r="A32" i="24"/>
  <c r="C31" i="24"/>
  <c r="B30" i="26"/>
  <c r="A31" i="26"/>
  <c r="C30" i="26"/>
  <c r="A31" i="21"/>
  <c r="C30" i="21"/>
  <c r="B30" i="21"/>
  <c r="A31" i="19"/>
  <c r="B30" i="19"/>
  <c r="C30" i="19"/>
  <c r="A30" i="27"/>
  <c r="B29" i="27"/>
  <c r="C29" i="27"/>
  <c r="A31" i="20"/>
  <c r="C30" i="20"/>
  <c r="B30" i="20"/>
  <c r="A32" i="16"/>
  <c r="C31" i="16"/>
  <c r="B31" i="16"/>
  <c r="A33" i="25"/>
  <c r="B32" i="25"/>
  <c r="C32" i="25"/>
  <c r="C33" i="25" l="1"/>
  <c r="B33" i="25"/>
  <c r="A34" i="25"/>
  <c r="A31" i="27"/>
  <c r="C30" i="27"/>
  <c r="B30" i="27"/>
  <c r="C31" i="26"/>
  <c r="A32" i="26"/>
  <c r="B31" i="26"/>
  <c r="A33" i="16"/>
  <c r="B32" i="16"/>
  <c r="C32" i="16"/>
  <c r="A32" i="21"/>
  <c r="C31" i="21"/>
  <c r="B31" i="21"/>
  <c r="C32" i="28"/>
  <c r="B32" i="28"/>
  <c r="A33" i="28"/>
  <c r="B31" i="20"/>
  <c r="A32" i="20"/>
  <c r="C31" i="20"/>
  <c r="C31" i="19"/>
  <c r="B31" i="19"/>
  <c r="A32" i="19"/>
  <c r="C32" i="24"/>
  <c r="A33" i="24"/>
  <c r="B32" i="24"/>
  <c r="B32" i="21" l="1"/>
  <c r="A33" i="21"/>
  <c r="C32" i="21"/>
  <c r="B32" i="19"/>
  <c r="A33" i="19"/>
  <c r="C32" i="19"/>
  <c r="C32" i="20"/>
  <c r="A33" i="20"/>
  <c r="B32" i="20"/>
  <c r="A33" i="26"/>
  <c r="B32" i="26"/>
  <c r="C32" i="26"/>
  <c r="B31" i="27"/>
  <c r="A32" i="27"/>
  <c r="C31" i="27"/>
  <c r="B34" i="25"/>
  <c r="A35" i="25"/>
  <c r="C34" i="25"/>
  <c r="A34" i="24"/>
  <c r="C33" i="24"/>
  <c r="B33" i="24"/>
  <c r="A34" i="28"/>
  <c r="C33" i="28"/>
  <c r="B33" i="28"/>
  <c r="B33" i="16"/>
  <c r="A34" i="16"/>
  <c r="C33" i="16"/>
  <c r="C34" i="24" l="1"/>
  <c r="A35" i="24"/>
  <c r="B34" i="24"/>
  <c r="A34" i="20"/>
  <c r="C33" i="20"/>
  <c r="B33" i="20"/>
  <c r="C34" i="16"/>
  <c r="B34" i="16"/>
  <c r="A35" i="16"/>
  <c r="A35" i="28"/>
  <c r="C34" i="28"/>
  <c r="B34" i="28"/>
  <c r="C33" i="21"/>
  <c r="B33" i="21"/>
  <c r="A34" i="21"/>
  <c r="C32" i="27"/>
  <c r="A33" i="27"/>
  <c r="B32" i="27"/>
  <c r="C33" i="26"/>
  <c r="B33" i="26"/>
  <c r="A34" i="26"/>
  <c r="C35" i="25"/>
  <c r="A36" i="25"/>
  <c r="B35" i="25"/>
  <c r="C33" i="19"/>
  <c r="A34" i="19"/>
  <c r="B33" i="19"/>
  <c r="A35" i="20" l="1"/>
  <c r="C34" i="20"/>
  <c r="B34" i="20"/>
  <c r="A37" i="25"/>
  <c r="B36" i="25"/>
  <c r="C36" i="25"/>
  <c r="A35" i="21"/>
  <c r="C34" i="21"/>
  <c r="B34" i="21"/>
  <c r="A35" i="19"/>
  <c r="B34" i="19"/>
  <c r="C34" i="19"/>
  <c r="B35" i="28"/>
  <c r="A36" i="28"/>
  <c r="C35" i="28"/>
  <c r="B35" i="24"/>
  <c r="C35" i="24"/>
  <c r="A36" i="24"/>
  <c r="B34" i="26"/>
  <c r="A35" i="26"/>
  <c r="C34" i="26"/>
  <c r="A34" i="27"/>
  <c r="C33" i="27"/>
  <c r="B33" i="27"/>
  <c r="A36" i="16"/>
  <c r="C35" i="16"/>
  <c r="B35" i="16"/>
  <c r="C35" i="26" l="1"/>
  <c r="A36" i="26"/>
  <c r="B35" i="26"/>
  <c r="C37" i="25"/>
  <c r="B37" i="25"/>
  <c r="A38" i="25"/>
  <c r="A36" i="21"/>
  <c r="C35" i="21"/>
  <c r="B35" i="21"/>
  <c r="C34" i="27"/>
  <c r="B34" i="27"/>
  <c r="A35" i="27"/>
  <c r="C36" i="24"/>
  <c r="B36" i="24"/>
  <c r="A37" i="24"/>
  <c r="C36" i="28"/>
  <c r="B36" i="28"/>
  <c r="A37" i="28"/>
  <c r="C35" i="19"/>
  <c r="B35" i="19"/>
  <c r="A36" i="19"/>
  <c r="A37" i="16"/>
  <c r="C36" i="16"/>
  <c r="B36" i="16"/>
  <c r="B35" i="20"/>
  <c r="A36" i="20"/>
  <c r="C35" i="20"/>
  <c r="B35" i="27" l="1"/>
  <c r="A36" i="27"/>
  <c r="C35" i="27"/>
  <c r="A38" i="24"/>
  <c r="B37" i="24"/>
  <c r="C37" i="24"/>
  <c r="B36" i="21"/>
  <c r="A37" i="21"/>
  <c r="C36" i="21"/>
  <c r="C36" i="20"/>
  <c r="B36" i="20"/>
  <c r="A37" i="20"/>
  <c r="B37" i="16"/>
  <c r="C37" i="16"/>
  <c r="A38" i="16"/>
  <c r="A38" i="28"/>
  <c r="C37" i="28"/>
  <c r="B37" i="28"/>
  <c r="B38" i="25"/>
  <c r="A39" i="25"/>
  <c r="C38" i="25"/>
  <c r="A37" i="26"/>
  <c r="B36" i="26"/>
  <c r="C36" i="26"/>
  <c r="B36" i="19"/>
  <c r="A37" i="19"/>
  <c r="C36" i="19"/>
  <c r="C39" i="25" l="1"/>
  <c r="B39" i="25"/>
  <c r="A39" i="28"/>
  <c r="C38" i="28"/>
  <c r="B38" i="28"/>
  <c r="A38" i="20"/>
  <c r="C37" i="20"/>
  <c r="B37" i="20"/>
  <c r="C37" i="21"/>
  <c r="B37" i="21"/>
  <c r="A38" i="21"/>
  <c r="B38" i="24"/>
  <c r="A39" i="24"/>
  <c r="C38" i="24"/>
  <c r="C38" i="16"/>
  <c r="B38" i="16"/>
  <c r="A39" i="16"/>
  <c r="C36" i="27"/>
  <c r="B36" i="27"/>
  <c r="A37" i="27"/>
  <c r="C37" i="19"/>
  <c r="A38" i="19"/>
  <c r="B37" i="19"/>
  <c r="C37" i="26"/>
  <c r="A38" i="26"/>
  <c r="B37" i="26"/>
  <c r="A38" i="27" l="1"/>
  <c r="C37" i="27"/>
  <c r="B37" i="27"/>
  <c r="B38" i="26"/>
  <c r="A39" i="26"/>
  <c r="C38" i="26"/>
  <c r="A39" i="21"/>
  <c r="C38" i="21"/>
  <c r="B38" i="21"/>
  <c r="B39" i="28"/>
  <c r="A40" i="28"/>
  <c r="C39" i="28"/>
  <c r="A39" i="19"/>
  <c r="B38" i="19"/>
  <c r="C38" i="19"/>
  <c r="A39" i="20"/>
  <c r="C38" i="20"/>
  <c r="B38" i="20"/>
  <c r="A40" i="16"/>
  <c r="C39" i="16"/>
  <c r="B39" i="16"/>
  <c r="B39" i="24"/>
  <c r="C39" i="24"/>
  <c r="B39" i="20" l="1"/>
  <c r="A40" i="20"/>
  <c r="C39" i="20"/>
  <c r="C40" i="28"/>
  <c r="B40" i="28"/>
  <c r="C39" i="21"/>
  <c r="B39" i="21"/>
  <c r="C39" i="19"/>
  <c r="B39" i="19"/>
  <c r="C39" i="26"/>
  <c r="B39" i="26"/>
  <c r="B38" i="27"/>
  <c r="A39" i="27"/>
  <c r="C38" i="27"/>
  <c r="C40" i="20" l="1"/>
  <c r="B40" i="20"/>
  <c r="B39" i="27"/>
  <c r="C39" i="27"/>
</calcChain>
</file>

<file path=xl/sharedStrings.xml><?xml version="1.0" encoding="utf-8"?>
<sst xmlns="http://schemas.openxmlformats.org/spreadsheetml/2006/main" count="467" uniqueCount="275">
  <si>
    <t>日期</t>
  </si>
  <si>
    <t>三年之期</t>
  </si>
  <si>
    <t>总任务工期</t>
  </si>
  <si>
    <t>精算师1次</t>
  </si>
  <si>
    <t>精算师2次</t>
  </si>
  <si>
    <t>数学</t>
  </si>
  <si>
    <t>计算机</t>
  </si>
  <si>
    <t>时间</t>
  </si>
  <si>
    <t>周数</t>
  </si>
  <si>
    <t>星期</t>
  </si>
  <si>
    <t>日程</t>
  </si>
  <si>
    <t>任务</t>
  </si>
  <si>
    <t>完成情况(学习)</t>
  </si>
  <si>
    <t>完成情况(工作)</t>
  </si>
  <si>
    <t>第一天班</t>
  </si>
  <si>
    <t>学习git</t>
  </si>
  <si>
    <t>学习统计学</t>
  </si>
  <si>
    <t>看精算师报名时间</t>
  </si>
  <si>
    <t>上午开会，下午写文档</t>
  </si>
  <si>
    <t>讨论文档</t>
  </si>
  <si>
    <t>个人网站上线连接成功！</t>
  </si>
  <si>
    <t>下午写文档</t>
  </si>
  <si>
    <t>整理百度云中的照片</t>
  </si>
  <si>
    <t>上午开会，下午写数据需求文档</t>
  </si>
  <si>
    <r>
      <rPr>
        <sz val="11"/>
        <color theme="1"/>
        <rFont val="宋体"/>
        <family val="3"/>
        <charset val="134"/>
      </rPr>
      <t>learning</t>
    </r>
    <r>
      <rPr>
        <sz val="11"/>
        <color theme="1"/>
        <rFont val="宋体"/>
        <family val="3"/>
        <charset val="134"/>
      </rPr>
      <t xml:space="preserve"> how to learn：week2</t>
    </r>
  </si>
  <si>
    <t xml:space="preserve">learning how to learn:week4(全部完成)
整理笔记：数学
</t>
  </si>
  <si>
    <t xml:space="preserve">a1. 数学分析刷了10页
a2. Coursera之真格创业完成了1.4
</t>
  </si>
  <si>
    <t>BP神经网络</t>
  </si>
  <si>
    <t>每天10页分析
50道精算师</t>
  </si>
  <si>
    <t>睡</t>
  </si>
  <si>
    <t>玩</t>
  </si>
  <si>
    <t>课程</t>
  </si>
  <si>
    <t>Fu FB trading Basic I</t>
  </si>
  <si>
    <t>LD BK trading Basic I</t>
  </si>
  <si>
    <t>金融数学1章完成！</t>
  </si>
  <si>
    <t>J　 FB trading Basic II</t>
  </si>
  <si>
    <t>pandas</t>
  </si>
  <si>
    <t>上午讲神经网络，下午学了pandas</t>
  </si>
  <si>
    <t>下午课程</t>
  </si>
  <si>
    <t>Biggie BK trading Basic II</t>
  </si>
  <si>
    <t>13:00~17:00百度技术分享</t>
  </si>
  <si>
    <t>Sergio　 FB Team News Collecting and Usage</t>
  </si>
  <si>
    <t>金融数学2章，108题完成！</t>
  </si>
  <si>
    <t>金融数学教材3章，完成！</t>
  </si>
  <si>
    <t>金融数学习题3章，56题完成！</t>
  </si>
  <si>
    <t>Peter BK trading Basic III</t>
  </si>
  <si>
    <t>金融数学4章，完成</t>
  </si>
  <si>
    <t>　Leon Reading the MKT of FB</t>
  </si>
  <si>
    <t>金融数学4章习题，完成！</t>
  </si>
  <si>
    <t>　Frey BK Analysis Reports</t>
  </si>
  <si>
    <t>百度技术分享：地图</t>
  </si>
  <si>
    <t>金融数学5章，完成！</t>
  </si>
  <si>
    <t>睡了1天</t>
  </si>
  <si>
    <t>金融数学5章习题，40道</t>
  </si>
  <si>
    <r>
      <rPr>
        <sz val="11"/>
        <color theme="1"/>
        <rFont val="宋体"/>
        <family val="3"/>
        <charset val="134"/>
      </rPr>
      <t>金融数学5章习题，剩</t>
    </r>
    <r>
      <rPr>
        <sz val="11"/>
        <color theme="1"/>
        <rFont val="宋体"/>
        <family val="3"/>
        <charset val="134"/>
      </rPr>
      <t>4道，做到凌晨</t>
    </r>
  </si>
  <si>
    <t>金融数学5章习题，剩的4道，一道都不会!</t>
  </si>
  <si>
    <t>CDA II Python</t>
  </si>
  <si>
    <t>Python</t>
  </si>
  <si>
    <t>打印准考证</t>
  </si>
  <si>
    <t>弃考</t>
  </si>
  <si>
    <t>体彩技术大会</t>
  </si>
  <si>
    <t>井冈山</t>
  </si>
  <si>
    <t>看完python数据分析np</t>
  </si>
  <si>
    <t>echarts总结</t>
  </si>
  <si>
    <t>如果上课时能偷玩电脑，那么学完pandas包</t>
  </si>
  <si>
    <t>如果不能，看完2本书</t>
  </si>
  <si>
    <t>总结之前的CDA课程</t>
  </si>
  <si>
    <t>下午金融数学</t>
  </si>
  <si>
    <t>下午会计财务</t>
  </si>
  <si>
    <t>体检</t>
  </si>
  <si>
    <t>做网站</t>
  </si>
  <si>
    <t>学习内部历史成果</t>
  </si>
  <si>
    <t>？总局中心体育比赛</t>
  </si>
  <si>
    <t>学习内部历史成果，晚上休息</t>
  </si>
  <si>
    <r>
      <rPr>
        <sz val="11"/>
        <color theme="1"/>
        <rFont val="宋体"/>
        <family val="3"/>
        <charset val="134"/>
      </rPr>
      <t>下午3点</t>
    </r>
    <r>
      <rPr>
        <sz val="11"/>
        <color theme="1"/>
        <rFont val="宋体"/>
        <family val="3"/>
        <charset val="134"/>
      </rPr>
      <t>113党会</t>
    </r>
  </si>
  <si>
    <t>演讲的力量看完</t>
  </si>
  <si>
    <t>看《人民的名义》</t>
  </si>
  <si>
    <t>看《人民的名义》（完成）</t>
  </si>
  <si>
    <t>项目</t>
  </si>
  <si>
    <t>学道德经MOOC</t>
  </si>
  <si>
    <t>项目（效率低）</t>
  </si>
  <si>
    <t>白天学道德经MOOC</t>
  </si>
  <si>
    <t>道德经MOOC学完</t>
  </si>
  <si>
    <t>看了优矿（日后读文档）
看了ROC，并写了blog
学习决策树</t>
  </si>
  <si>
    <t>学习决策树（完成）</t>
  </si>
  <si>
    <t>CDAII考试</t>
  </si>
  <si>
    <t>CDAII</t>
  </si>
  <si>
    <t>计算机组成</t>
  </si>
  <si>
    <t>休息一天</t>
  </si>
  <si>
    <t>SAS北京万达索菲特大饭店</t>
  </si>
  <si>
    <t>真格基金开课</t>
  </si>
  <si>
    <t>未完成的总任务工期</t>
  </si>
  <si>
    <t>总工期</t>
  </si>
  <si>
    <t>(开始计时时间)</t>
  </si>
  <si>
    <r>
      <rPr>
        <sz val="11"/>
        <color theme="1"/>
        <rFont val="宋体"/>
        <family val="3"/>
        <charset val="134"/>
      </rPr>
      <t>去腾讯云抢域名：guofei</t>
    </r>
    <r>
      <rPr>
        <sz val="11"/>
        <color theme="1"/>
        <rFont val="宋体"/>
        <family val="3"/>
        <charset val="134"/>
      </rPr>
      <t>.me</t>
    </r>
  </si>
  <si>
    <t>总共</t>
  </si>
  <si>
    <t>已完成</t>
  </si>
  <si>
    <t>剩余（百分比）</t>
  </si>
  <si>
    <t>备注</t>
  </si>
  <si>
    <t>精算师数学1</t>
  </si>
  <si>
    <t>计划20天内完成，每天50题</t>
  </si>
  <si>
    <t>精算师数学2</t>
  </si>
  <si>
    <t>精算师数学3</t>
  </si>
  <si>
    <t>精算师数学4</t>
  </si>
  <si>
    <t>精算师数学5</t>
  </si>
  <si>
    <t>精算师数学6</t>
  </si>
  <si>
    <t>精算师数学7</t>
  </si>
  <si>
    <t>精算师数学8</t>
  </si>
  <si>
    <t>精算师数学9</t>
  </si>
  <si>
    <t>精算师数学10</t>
  </si>
  <si>
    <t>精算师数学11</t>
  </si>
  <si>
    <t>精算师数学12</t>
  </si>
  <si>
    <t>金融数学1</t>
  </si>
  <si>
    <r>
      <rPr>
        <sz val="11"/>
        <color theme="1"/>
        <rFont val="宋体"/>
        <family val="3"/>
        <charset val="134"/>
      </rPr>
      <t>4</t>
    </r>
    <r>
      <rPr>
        <sz val="11"/>
        <color theme="1"/>
        <rFont val="宋体"/>
        <family val="3"/>
        <charset val="134"/>
      </rPr>
      <t>.5小时做了45题</t>
    </r>
  </si>
  <si>
    <t>金融数学2</t>
  </si>
  <si>
    <t>金融数学3</t>
  </si>
  <si>
    <t>金融数学4</t>
  </si>
  <si>
    <t>金融数学5</t>
  </si>
  <si>
    <t>暂停，因为井冈山和CDA项目的影响</t>
  </si>
  <si>
    <t>金融数学6</t>
  </si>
  <si>
    <t>金融数学7</t>
  </si>
  <si>
    <t>金融数学8</t>
  </si>
  <si>
    <t>金融数学9</t>
  </si>
  <si>
    <t>金融数学10</t>
  </si>
  <si>
    <t>金融数学11</t>
  </si>
  <si>
    <t>Python数据分析</t>
  </si>
  <si>
    <t>numpy</t>
  </si>
  <si>
    <t>scipy</t>
  </si>
  <si>
    <t>sympy</t>
  </si>
  <si>
    <t>符号计算</t>
  </si>
  <si>
    <t>matplotlib</t>
  </si>
  <si>
    <t>traits</t>
  </si>
  <si>
    <t>traitsUI</t>
  </si>
  <si>
    <t>用户界面</t>
  </si>
  <si>
    <t>chaco</t>
  </si>
  <si>
    <t>交互式图表</t>
  </si>
  <si>
    <t>TVTK</t>
  </si>
  <si>
    <t>数据三维可视化</t>
  </si>
  <si>
    <t>Mayavi</t>
  </si>
  <si>
    <t>更方便的可视化</t>
  </si>
  <si>
    <t>Vpython</t>
  </si>
  <si>
    <t>3D动画</t>
  </si>
  <si>
    <t>OpenCV</t>
  </si>
  <si>
    <t>计算机视觉</t>
  </si>
  <si>
    <t>。。。</t>
  </si>
  <si>
    <t>高数</t>
  </si>
  <si>
    <t>序号</t>
  </si>
  <si>
    <t>任务名称</t>
  </si>
  <si>
    <t>工期</t>
  </si>
  <si>
    <t>已完成进度</t>
  </si>
  <si>
    <t>剩余工期</t>
  </si>
  <si>
    <t>Key</t>
  </si>
  <si>
    <t>MOOC</t>
  </si>
  <si>
    <t>操作系统</t>
  </si>
  <si>
    <t>初等最优化- 理论部分</t>
  </si>
  <si>
    <t>初等最优化- 代码实现</t>
  </si>
  <si>
    <t xml:space="preserve"> 初等最优化 -敏感度分析</t>
  </si>
  <si>
    <t xml:space="preserve">            遗传算法</t>
  </si>
  <si>
    <t xml:space="preserve">            粒子群</t>
  </si>
  <si>
    <t xml:space="preserve">            免疫</t>
  </si>
  <si>
    <t xml:space="preserve">            鱼群</t>
  </si>
  <si>
    <t xml:space="preserve">            模拟退火</t>
  </si>
  <si>
    <t xml:space="preserve">            蚁群</t>
  </si>
  <si>
    <t xml:space="preserve">         神经网络(MOOC hitton 教程)</t>
  </si>
  <si>
    <t xml:space="preserve">         SVM</t>
  </si>
  <si>
    <t xml:space="preserve">         广义回归</t>
  </si>
  <si>
    <t>精算师数学</t>
  </si>
  <si>
    <t>精算师金融数学</t>
  </si>
  <si>
    <t>精算师会计</t>
  </si>
  <si>
    <t>精算师精算管理</t>
  </si>
  <si>
    <t>精算师精算模型</t>
  </si>
  <si>
    <t>精算师寿险</t>
  </si>
  <si>
    <t>精算师非寿险</t>
  </si>
  <si>
    <t xml:space="preserve">         分析</t>
  </si>
  <si>
    <r>
      <rPr>
        <sz val="11"/>
        <color theme="1"/>
        <rFont val="宋体"/>
        <family val="3"/>
        <charset val="134"/>
      </rPr>
      <t>2</t>
    </r>
    <r>
      <rPr>
        <sz val="11"/>
        <color theme="1"/>
        <rFont val="宋体"/>
        <family val="3"/>
        <charset val="134"/>
      </rPr>
      <t>05页习题集</t>
    </r>
  </si>
  <si>
    <t xml:space="preserve">         代数</t>
  </si>
  <si>
    <t xml:space="preserve">         几何</t>
  </si>
  <si>
    <t xml:space="preserve">         复分析</t>
  </si>
  <si>
    <t xml:space="preserve">         常微分方程</t>
  </si>
  <si>
    <t xml:space="preserve">         数理方程</t>
  </si>
  <si>
    <t xml:space="preserve">         偏微分方程</t>
  </si>
  <si>
    <t xml:space="preserve">         实分析</t>
  </si>
  <si>
    <t xml:space="preserve">         拓扑学</t>
  </si>
  <si>
    <t xml:space="preserve">         微分几何</t>
  </si>
  <si>
    <t xml:space="preserve">         泛函分析</t>
  </si>
  <si>
    <t xml:space="preserve">         抽象代数</t>
  </si>
  <si>
    <t xml:space="preserve">         时间序列</t>
  </si>
  <si>
    <t xml:space="preserve">         随机过程</t>
  </si>
  <si>
    <t xml:space="preserve">         逻辑学</t>
  </si>
  <si>
    <t xml:space="preserve">         逻辑写作</t>
  </si>
  <si>
    <t>回归分析</t>
  </si>
  <si>
    <t>实验设计</t>
  </si>
  <si>
    <t>统计预测</t>
  </si>
  <si>
    <t>Python科学计算</t>
  </si>
  <si>
    <t>Tkinter</t>
  </si>
  <si>
    <t>MOOC-Python（目的是学架构，学Python的英文交流）</t>
  </si>
  <si>
    <t>指标日</t>
  </si>
  <si>
    <t>指标值</t>
  </si>
  <si>
    <t>累积效率指标：</t>
  </si>
  <si>
    <t>剩余工期：</t>
  </si>
  <si>
    <t>Adjust</t>
  </si>
  <si>
    <t>完成的项目</t>
  </si>
  <si>
    <t xml:space="preserve">         决策树</t>
  </si>
  <si>
    <t>注册会计师</t>
  </si>
  <si>
    <t>暂停的项目</t>
  </si>
  <si>
    <t>精算师经济学</t>
  </si>
  <si>
    <t>C</t>
  </si>
  <si>
    <t>C++</t>
  </si>
  <si>
    <t xml:space="preserve">      数据结构</t>
  </si>
  <si>
    <t xml:space="preserve">      CFA</t>
  </si>
  <si>
    <t xml:space="preserve">      github</t>
  </si>
  <si>
    <t>停止，暂时够用</t>
  </si>
  <si>
    <t xml:space="preserve">      项目管理知识（包括软件工程）</t>
  </si>
  <si>
    <t>高级数据结构与算法</t>
  </si>
  <si>
    <t>C程序设计进阶</t>
  </si>
  <si>
    <t>计算导论与C语言基础</t>
  </si>
  <si>
    <t>操作系统原理（Operating Systems）</t>
  </si>
  <si>
    <t>算法设计与分析 Design and Analysis of Algorithms</t>
  </si>
  <si>
    <t>C++程序设计</t>
  </si>
  <si>
    <t>真格—北大在线创业课堂</t>
  </si>
  <si>
    <t>面向对象技术高级课程（The Advanced Object-Oriented Technology）</t>
  </si>
  <si>
    <t>悖论：思维的魔方</t>
  </si>
  <si>
    <t>软件工程</t>
  </si>
  <si>
    <t>算法基础</t>
  </si>
  <si>
    <t>数据结构基础</t>
  </si>
  <si>
    <t>程序开发项目实践</t>
  </si>
  <si>
    <t>微信小程序</t>
    <phoneticPr fontId="11" type="noConversion"/>
  </si>
  <si>
    <t>有想法但无计划的项目</t>
    <phoneticPr fontId="11" type="noConversion"/>
  </si>
  <si>
    <t>完成</t>
    <phoneticPr fontId="11" type="noConversion"/>
  </si>
  <si>
    <t>完成</t>
    <phoneticPr fontId="11" type="noConversion"/>
  </si>
  <si>
    <t>深度学习</t>
    <phoneticPr fontId="11" type="noConversion"/>
  </si>
  <si>
    <t>神经网络两本书</t>
    <phoneticPr fontId="11" type="noConversion"/>
  </si>
  <si>
    <t>Python算法</t>
    <phoneticPr fontId="11" type="noConversion"/>
  </si>
  <si>
    <t>Python教材</t>
    <phoneticPr fontId="11" type="noConversion"/>
  </si>
  <si>
    <t>开会一整天
回测框架
整理笔记</t>
    <phoneticPr fontId="11" type="noConversion"/>
  </si>
  <si>
    <t>计算机组成（完成）</t>
    <phoneticPr fontId="11" type="noConversion"/>
  </si>
  <si>
    <t>计算机组成
《世界简史》（完成）</t>
    <phoneticPr fontId="11" type="noConversion"/>
  </si>
  <si>
    <r>
      <t>完成于2</t>
    </r>
    <r>
      <rPr>
        <sz val="11"/>
        <color theme="1"/>
        <rFont val="宋体"/>
        <family val="3"/>
        <charset val="134"/>
        <scheme val="minor"/>
      </rPr>
      <t>017-05-31</t>
    </r>
    <phoneticPr fontId="11" type="noConversion"/>
  </si>
  <si>
    <t>时间序列（2本书）</t>
    <phoneticPr fontId="11" type="noConversion"/>
  </si>
  <si>
    <r>
      <t>P</t>
    </r>
    <r>
      <rPr>
        <sz val="11"/>
        <color theme="1"/>
        <rFont val="宋体"/>
        <family val="3"/>
        <charset val="134"/>
        <scheme val="minor"/>
      </rPr>
      <t>ython 时间序列</t>
    </r>
    <phoneticPr fontId="11" type="noConversion"/>
  </si>
  <si>
    <t>感知机</t>
    <phoneticPr fontId="11" type="noConversion"/>
  </si>
  <si>
    <t>决策树</t>
    <phoneticPr fontId="11" type="noConversion"/>
  </si>
  <si>
    <t>KNN</t>
    <phoneticPr fontId="11" type="noConversion"/>
  </si>
  <si>
    <t>朴素贝叶斯</t>
    <phoneticPr fontId="11" type="noConversion"/>
  </si>
  <si>
    <r>
      <t>logistics</t>
    </r>
    <r>
      <rPr>
        <sz val="11"/>
        <color theme="1"/>
        <rFont val="宋体"/>
        <family val="3"/>
        <charset val="134"/>
        <scheme val="minor"/>
      </rPr>
      <t xml:space="preserve"> regression</t>
    </r>
    <phoneticPr fontId="11" type="noConversion"/>
  </si>
  <si>
    <r>
      <t>max</t>
    </r>
    <r>
      <rPr>
        <sz val="11"/>
        <color theme="1"/>
        <rFont val="宋体"/>
        <family val="3"/>
        <charset val="134"/>
        <scheme val="minor"/>
      </rPr>
      <t xml:space="preserve"> entropy</t>
    </r>
    <phoneticPr fontId="11" type="noConversion"/>
  </si>
  <si>
    <r>
      <t>ada</t>
    </r>
    <r>
      <rPr>
        <sz val="11"/>
        <color theme="1"/>
        <rFont val="宋体"/>
        <family val="3"/>
        <charset val="134"/>
        <scheme val="minor"/>
      </rPr>
      <t xml:space="preserve"> boost</t>
    </r>
    <phoneticPr fontId="11" type="noConversion"/>
  </si>
  <si>
    <t>隐马尔科夫</t>
    <phoneticPr fontId="11" type="noConversion"/>
  </si>
  <si>
    <t>条件随机场</t>
    <phoneticPr fontId="11" type="noConversion"/>
  </si>
  <si>
    <t>logistics regression 视频看完
明日看算法文档</t>
    <phoneticPr fontId="11" type="noConversion"/>
  </si>
  <si>
    <t>CDA报名截止 
http://exam.cda.cn/?utm_source=edm&amp;utm_keyword=cda_exam&amp;utm_person=dabing</t>
    <phoneticPr fontId="11" type="noConversion"/>
  </si>
  <si>
    <t>整理机器学习文档</t>
    <phoneticPr fontId="11" type="noConversion"/>
  </si>
  <si>
    <t>基础算法Python</t>
    <phoneticPr fontId="11" type="noConversion"/>
  </si>
  <si>
    <t>傅里叶变换</t>
    <phoneticPr fontId="11" type="noConversion"/>
  </si>
  <si>
    <r>
      <t>《Python</t>
    </r>
    <r>
      <rPr>
        <sz val="11"/>
        <color theme="1"/>
        <rFont val="宋体"/>
        <family val="3"/>
        <charset val="134"/>
        <scheme val="minor"/>
      </rPr>
      <t>数据分析》</t>
    </r>
    <phoneticPr fontId="11" type="noConversion"/>
  </si>
  <si>
    <t>《Python科学计算》</t>
    <phoneticPr fontId="11" type="noConversion"/>
  </si>
  <si>
    <t>sklearn官方文档</t>
    <phoneticPr fontId="11" type="noConversion"/>
  </si>
  <si>
    <t>CDA视频</t>
    <phoneticPr fontId="11" type="noConversion"/>
  </si>
  <si>
    <t>statmodle官方文档</t>
    <phoneticPr fontId="11" type="noConversion"/>
  </si>
  <si>
    <t>搁置</t>
    <phoneticPr fontId="11" type="noConversion"/>
  </si>
  <si>
    <t>机器学习（算法原理与编程实践）</t>
    <phoneticPr fontId="11" type="noConversion"/>
  </si>
  <si>
    <t>白天改PPT晚上看Python机器学习</t>
    <phoneticPr fontId="11" type="noConversion"/>
  </si>
  <si>
    <t>Python机器学习</t>
    <phoneticPr fontId="11" type="noConversion"/>
  </si>
  <si>
    <t>上午讲PPT
下午健康讲座</t>
    <phoneticPr fontId="11" type="noConversion"/>
  </si>
  <si>
    <t>上午做PPT（授课）
下午效率低</t>
    <phoneticPr fontId="11" type="noConversion"/>
  </si>
  <si>
    <t>本周完成悖论3</t>
    <phoneticPr fontId="11" type="noConversion"/>
  </si>
  <si>
    <t>上午纪念馆参观</t>
    <phoneticPr fontId="11" type="noConversion"/>
  </si>
  <si>
    <t>下午4点党会</t>
    <phoneticPr fontId="11" type="noConversion"/>
  </si>
  <si>
    <t>休息</t>
    <phoneticPr fontId="11" type="noConversion"/>
  </si>
  <si>
    <t>数量金融学</t>
    <phoneticPr fontId="11" type="noConversion"/>
  </si>
  <si>
    <t>第四章</t>
    <phoneticPr fontId="11" type="noConversion"/>
  </si>
  <si>
    <t>第五章</t>
    <phoneticPr fontId="11" type="noConversion"/>
  </si>
  <si>
    <t>（暂停，未来参考实变函数这本书）</t>
    <phoneticPr fontId="11" type="noConversion"/>
  </si>
  <si>
    <t>http://open.163.com/special/opencourse/kantscritique.html</t>
    <phoneticPr fontId="11" type="noConversion"/>
  </si>
  <si>
    <t>康德的纯粹理性批判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</si>
</sst>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0.00_ ;[Red]\-0.00\ "/>
    <numFmt numFmtId="177" formatCode="h:mm:ss;@"/>
    <numFmt numFmtId="178" formatCode="m&quot;月&quot;d&quot;日&quot;;@"/>
    <numFmt numFmtId="179" formatCode="0.00_ "/>
  </numFmts>
  <fonts count="16">
    <font>
      <sz val="11"/>
      <color theme="1"/>
      <name val="宋体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9"/>
      <color rgb="FF363636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000000"/>
      <name val="等线"/>
      <family val="3"/>
      <charset val="134"/>
    </font>
    <font>
      <sz val="11"/>
      <name val="等线"/>
      <family val="3"/>
      <charset val="134"/>
    </font>
    <font>
      <sz val="11"/>
      <name val="宋体"/>
      <family val="3"/>
      <charset val="134"/>
      <scheme val="minor"/>
    </font>
    <font>
      <sz val="11"/>
      <color rgb="FFFF0000"/>
      <name val="等线"/>
      <family val="3"/>
      <charset val="134"/>
    </font>
    <font>
      <sz val="24"/>
      <color theme="1"/>
      <name val="宋体"/>
      <family val="3"/>
      <charset val="134"/>
      <scheme val="minor"/>
    </font>
    <font>
      <sz val="14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000000"/>
      <name val="等线"/>
      <family val="3"/>
      <charset val="134"/>
    </font>
    <font>
      <sz val="11"/>
      <color rgb="FFFF0000"/>
      <name val="等线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74">
    <xf numFmtId="0" fontId="0" fillId="0" borderId="0" xfId="0">
      <alignment vertical="center"/>
    </xf>
    <xf numFmtId="0" fontId="1" fillId="0" borderId="0" xfId="1" applyAlignment="1">
      <alignment vertical="center" wrapText="1"/>
    </xf>
    <xf numFmtId="0" fontId="0" fillId="2" borderId="0" xfId="0" applyFill="1">
      <alignment vertical="center"/>
    </xf>
    <xf numFmtId="0" fontId="0" fillId="0" borderId="0" xfId="0" applyFont="1">
      <alignment vertical="center"/>
    </xf>
    <xf numFmtId="0" fontId="2" fillId="3" borderId="1" xfId="0" applyFont="1" applyFill="1" applyBorder="1" applyAlignment="1">
      <alignment vertical="center" wrapText="1"/>
    </xf>
    <xf numFmtId="0" fontId="0" fillId="0" borderId="0" xfId="0" applyFont="1" applyFill="1" applyBorder="1">
      <alignment vertical="center"/>
    </xf>
    <xf numFmtId="0" fontId="3" fillId="0" borderId="0" xfId="0" applyFont="1">
      <alignment vertical="center"/>
    </xf>
    <xf numFmtId="0" fontId="4" fillId="4" borderId="1" xfId="0" applyFont="1" applyFill="1" applyBorder="1" applyAlignment="1">
      <alignment vertical="center" wrapText="1"/>
    </xf>
    <xf numFmtId="0" fontId="4" fillId="5" borderId="1" xfId="0" applyFont="1" applyFill="1" applyBorder="1" applyAlignment="1">
      <alignment vertical="center" wrapText="1"/>
    </xf>
    <xf numFmtId="0" fontId="0" fillId="5" borderId="0" xfId="0" applyFill="1">
      <alignment vertical="center"/>
    </xf>
    <xf numFmtId="0" fontId="5" fillId="5" borderId="1" xfId="0" applyFont="1" applyFill="1" applyBorder="1" applyAlignment="1">
      <alignment vertical="center" wrapText="1"/>
    </xf>
    <xf numFmtId="0" fontId="6" fillId="5" borderId="0" xfId="0" applyFont="1" applyFill="1">
      <alignment vertical="center"/>
    </xf>
    <xf numFmtId="179" fontId="0" fillId="0" borderId="0" xfId="0" applyNumberFormat="1">
      <alignment vertical="center"/>
    </xf>
    <xf numFmtId="179" fontId="0" fillId="0" borderId="0" xfId="0" applyNumberFormat="1" applyFont="1">
      <alignment vertical="center"/>
    </xf>
    <xf numFmtId="14" fontId="0" fillId="0" borderId="0" xfId="0" applyNumberFormat="1" applyFont="1">
      <alignment vertical="center"/>
    </xf>
    <xf numFmtId="0" fontId="0" fillId="0" borderId="0" xfId="0" applyNumberFormat="1">
      <alignment vertical="center"/>
    </xf>
    <xf numFmtId="176" fontId="0" fillId="0" borderId="0" xfId="0" applyNumberFormat="1" applyFont="1">
      <alignment vertical="center"/>
    </xf>
    <xf numFmtId="0" fontId="0" fillId="0" borderId="0" xfId="0" applyNumberFormat="1" applyFont="1">
      <alignment vertical="center"/>
    </xf>
    <xf numFmtId="14" fontId="0" fillId="0" borderId="0" xfId="0" applyNumberFormat="1">
      <alignment vertical="center"/>
    </xf>
    <xf numFmtId="179" fontId="0" fillId="0" borderId="2" xfId="0" applyNumberFormat="1" applyBorder="1" applyProtection="1">
      <alignment vertical="center"/>
      <protection locked="0"/>
    </xf>
    <xf numFmtId="0" fontId="5" fillId="4" borderId="1" xfId="0" applyFont="1" applyFill="1" applyBorder="1" applyAlignment="1">
      <alignment vertical="center" wrapText="1"/>
    </xf>
    <xf numFmtId="0" fontId="7" fillId="4" borderId="1" xfId="0" applyFont="1" applyFill="1" applyBorder="1" applyAlignment="1">
      <alignment vertical="center" wrapText="1"/>
    </xf>
    <xf numFmtId="178" fontId="0" fillId="0" borderId="2" xfId="0" applyNumberFormat="1" applyBorder="1">
      <alignment vertical="center"/>
    </xf>
    <xf numFmtId="0" fontId="0" fillId="0" borderId="2" xfId="0" applyBorder="1">
      <alignment vertical="center"/>
    </xf>
    <xf numFmtId="0" fontId="0" fillId="5" borderId="2" xfId="0" applyNumberFormat="1" applyFill="1" applyBorder="1">
      <alignment vertical="center"/>
    </xf>
    <xf numFmtId="0" fontId="0" fillId="5" borderId="2" xfId="0" applyNumberFormat="1" applyFill="1" applyBorder="1" applyProtection="1">
      <alignment vertical="center"/>
      <protection locked="0"/>
    </xf>
    <xf numFmtId="0" fontId="0" fillId="0" borderId="2" xfId="0" applyBorder="1" applyProtection="1">
      <alignment vertical="center"/>
      <protection locked="0"/>
    </xf>
    <xf numFmtId="14" fontId="0" fillId="5" borderId="2" xfId="0" applyNumberFormat="1" applyFill="1" applyBorder="1">
      <alignment vertical="center"/>
    </xf>
    <xf numFmtId="0" fontId="0" fillId="2" borderId="2" xfId="0" applyNumberFormat="1" applyFont="1" applyFill="1" applyBorder="1" applyProtection="1">
      <alignment vertical="center"/>
      <protection locked="0"/>
    </xf>
    <xf numFmtId="0" fontId="0" fillId="2" borderId="2" xfId="0" applyFont="1" applyFill="1" applyBorder="1" applyProtection="1">
      <alignment vertical="center"/>
      <protection locked="0"/>
    </xf>
    <xf numFmtId="177" fontId="0" fillId="5" borderId="2" xfId="0" applyNumberFormat="1" applyFill="1" applyBorder="1">
      <alignment vertical="center"/>
    </xf>
    <xf numFmtId="0" fontId="0" fillId="5" borderId="2" xfId="0" applyNumberFormat="1" applyFill="1" applyBorder="1" applyProtection="1">
      <alignment vertical="center"/>
    </xf>
    <xf numFmtId="14" fontId="0" fillId="5" borderId="2" xfId="0" applyNumberFormat="1" applyFill="1" applyBorder="1" applyProtection="1">
      <alignment vertical="center"/>
      <protection locked="0"/>
    </xf>
    <xf numFmtId="14" fontId="0" fillId="0" borderId="2" xfId="0" applyNumberFormat="1" applyBorder="1" applyProtection="1">
      <alignment vertical="center"/>
      <protection locked="0"/>
    </xf>
    <xf numFmtId="0" fontId="0" fillId="5" borderId="2" xfId="0" applyNumberFormat="1" applyFont="1" applyFill="1" applyBorder="1">
      <alignment vertical="center"/>
    </xf>
    <xf numFmtId="0" fontId="0" fillId="5" borderId="2" xfId="0" applyNumberFormat="1" applyFont="1" applyFill="1" applyBorder="1" applyProtection="1">
      <alignment vertical="center"/>
      <protection locked="0"/>
    </xf>
    <xf numFmtId="0" fontId="0" fillId="0" borderId="2" xfId="0" applyFont="1" applyBorder="1" applyProtection="1">
      <alignment vertical="center"/>
      <protection locked="0"/>
    </xf>
    <xf numFmtId="0" fontId="0" fillId="0" borderId="2" xfId="0" applyFont="1" applyBorder="1" applyAlignment="1" applyProtection="1">
      <alignment vertical="center" wrapText="1"/>
      <protection locked="0"/>
    </xf>
    <xf numFmtId="0" fontId="0" fillId="0" borderId="6" xfId="0" applyBorder="1" applyAlignment="1" applyProtection="1">
      <alignment vertical="center"/>
      <protection locked="0"/>
    </xf>
    <xf numFmtId="0" fontId="0" fillId="0" borderId="6" xfId="0" applyFont="1" applyBorder="1" applyAlignment="1" applyProtection="1">
      <alignment vertical="center" wrapText="1"/>
      <protection locked="0"/>
    </xf>
    <xf numFmtId="0" fontId="0" fillId="0" borderId="6" xfId="0" applyFont="1" applyBorder="1" applyAlignment="1" applyProtection="1">
      <alignment vertical="center"/>
      <protection locked="0"/>
    </xf>
    <xf numFmtId="0" fontId="0" fillId="5" borderId="6" xfId="0" applyNumberFormat="1" applyFill="1" applyBorder="1" applyAlignment="1">
      <alignment vertical="center"/>
    </xf>
    <xf numFmtId="0" fontId="0" fillId="5" borderId="6" xfId="0" applyNumberFormat="1" applyFont="1" applyFill="1" applyBorder="1" applyAlignment="1">
      <alignment vertical="center"/>
    </xf>
    <xf numFmtId="179" fontId="0" fillId="0" borderId="2" xfId="0" applyNumberFormat="1" applyBorder="1">
      <alignment vertical="center"/>
    </xf>
    <xf numFmtId="0" fontId="0" fillId="5" borderId="2" xfId="0" applyNumberFormat="1" applyFont="1" applyFill="1" applyBorder="1" applyAlignment="1">
      <alignment horizontal="center" vertical="center"/>
    </xf>
    <xf numFmtId="0" fontId="0" fillId="5" borderId="7" xfId="0" applyNumberFormat="1" applyFill="1" applyBorder="1" applyAlignment="1">
      <alignment horizontal="center" vertical="center"/>
    </xf>
    <xf numFmtId="0" fontId="1" fillId="5" borderId="2" xfId="1" applyNumberFormat="1" applyFill="1" applyBorder="1">
      <alignment vertical="center"/>
    </xf>
    <xf numFmtId="0" fontId="0" fillId="0" borderId="2" xfId="0" applyFont="1" applyBorder="1">
      <alignment vertical="center"/>
    </xf>
    <xf numFmtId="14" fontId="0" fillId="0" borderId="2" xfId="0" applyNumberFormat="1" applyBorder="1">
      <alignment vertical="center"/>
    </xf>
    <xf numFmtId="0" fontId="0" fillId="5" borderId="7" xfId="0" applyNumberFormat="1" applyFont="1" applyFill="1" applyBorder="1" applyAlignment="1">
      <alignment horizontal="center" vertical="center"/>
    </xf>
    <xf numFmtId="0" fontId="0" fillId="5" borderId="2" xfId="0" applyNumberFormat="1" applyFont="1" applyFill="1" applyBorder="1" applyAlignment="1">
      <alignment vertical="center" wrapText="1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0" fontId="12" fillId="5" borderId="2" xfId="0" applyNumberFormat="1" applyFont="1" applyFill="1" applyBorder="1" applyAlignment="1">
      <alignment vertical="center" wrapText="1"/>
    </xf>
    <xf numFmtId="0" fontId="12" fillId="5" borderId="2" xfId="0" applyNumberFormat="1" applyFont="1" applyFill="1" applyBorder="1">
      <alignment vertical="center"/>
    </xf>
    <xf numFmtId="0" fontId="15" fillId="4" borderId="1" xfId="0" applyFont="1" applyFill="1" applyBorder="1" applyAlignment="1">
      <alignment vertical="center" wrapText="1"/>
    </xf>
    <xf numFmtId="0" fontId="12" fillId="5" borderId="6" xfId="0" applyNumberFormat="1" applyFont="1" applyFill="1" applyBorder="1" applyAlignment="1">
      <alignment vertical="center" wrapText="1"/>
    </xf>
    <xf numFmtId="0" fontId="12" fillId="5" borderId="2" xfId="0" applyNumberFormat="1" applyFont="1" applyFill="1" applyBorder="1" applyProtection="1">
      <alignment vertical="center"/>
      <protection locked="0"/>
    </xf>
    <xf numFmtId="0" fontId="12" fillId="0" borderId="0" xfId="0" applyFont="1" applyFill="1" applyBorder="1">
      <alignment vertical="center"/>
    </xf>
    <xf numFmtId="0" fontId="3" fillId="2" borderId="0" xfId="0" applyFont="1" applyFill="1">
      <alignment vertical="center"/>
    </xf>
    <xf numFmtId="0" fontId="0" fillId="0" borderId="0" xfId="0" applyFill="1">
      <alignment vertical="center"/>
    </xf>
    <xf numFmtId="0" fontId="14" fillId="0" borderId="0" xfId="0" applyFont="1" applyFill="1" applyBorder="1" applyAlignment="1">
      <alignment vertical="center" wrapText="1"/>
    </xf>
    <xf numFmtId="0" fontId="4" fillId="0" borderId="0" xfId="0" applyFont="1" applyFill="1" applyBorder="1" applyAlignment="1">
      <alignment vertical="center" wrapText="1"/>
    </xf>
    <xf numFmtId="0" fontId="0" fillId="0" borderId="0" xfId="0" applyFont="1" applyFill="1">
      <alignment vertical="center"/>
    </xf>
    <xf numFmtId="0" fontId="1" fillId="0" borderId="0" xfId="1">
      <alignment vertical="center"/>
    </xf>
    <xf numFmtId="178" fontId="8" fillId="0" borderId="3" xfId="0" applyNumberFormat="1" applyFont="1" applyBorder="1" applyAlignment="1">
      <alignment horizontal="center" vertical="center"/>
    </xf>
    <xf numFmtId="178" fontId="8" fillId="0" borderId="4" xfId="0" applyNumberFormat="1" applyFont="1" applyBorder="1" applyAlignment="1">
      <alignment horizontal="center" vertical="center"/>
    </xf>
    <xf numFmtId="178" fontId="8" fillId="0" borderId="5" xfId="0" applyNumberFormat="1" applyFont="1" applyBorder="1" applyAlignment="1">
      <alignment horizontal="center" vertical="center"/>
    </xf>
    <xf numFmtId="178" fontId="0" fillId="0" borderId="3" xfId="0" applyNumberFormat="1" applyBorder="1" applyAlignment="1">
      <alignment horizontal="center" vertical="center"/>
    </xf>
    <xf numFmtId="178" fontId="0" fillId="0" borderId="4" xfId="0" applyNumberFormat="1" applyBorder="1" applyAlignment="1">
      <alignment horizontal="center" vertical="center"/>
    </xf>
    <xf numFmtId="178" fontId="0" fillId="0" borderId="5" xfId="0" applyNumberFormat="1" applyBorder="1" applyAlignment="1">
      <alignment horizontal="center" vertical="center"/>
    </xf>
    <xf numFmtId="178" fontId="9" fillId="0" borderId="3" xfId="0" applyNumberFormat="1" applyFont="1" applyBorder="1" applyAlignment="1">
      <alignment horizontal="center" vertical="center" wrapText="1"/>
    </xf>
    <xf numFmtId="178" fontId="9" fillId="0" borderId="4" xfId="0" applyNumberFormat="1" applyFont="1" applyBorder="1" applyAlignment="1">
      <alignment horizontal="center" vertical="center"/>
    </xf>
    <xf numFmtId="178" fontId="9" fillId="0" borderId="5" xfId="0" applyNumberFormat="1" applyFont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55"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</dxfs>
  <tableStyles count="0" defaultTableStyle="TableStyleMedium2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学习任务!$E$1</c:f>
              <c:strCache>
                <c:ptCount val="1"/>
                <c:pt idx="0">
                  <c:v>剩余工期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433-4F69-A443-1BC9FDF52B1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433-4F69-A443-1BC9FDF52B1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433-4F69-A443-1BC9FDF52B1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433-4F69-A443-1BC9FDF52B1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433-4F69-A443-1BC9FDF52B1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433-4F69-A443-1BC9FDF52B1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433-4F69-A443-1BC9FDF52B1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433-4F69-A443-1BC9FDF52B10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C433-4F69-A443-1BC9FDF52B10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C433-4F69-A443-1BC9FDF52B10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C433-4F69-A443-1BC9FDF52B10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C433-4F69-A443-1BC9FDF52B10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C433-4F69-A443-1BC9FDF52B10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C433-4F69-A443-1BC9FDF52B10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C433-4F69-A443-1BC9FDF52B10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C433-4F69-A443-1BC9FDF52B10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C433-4F69-A443-1BC9FDF52B10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C433-4F69-A443-1BC9FDF52B10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C433-4F69-A443-1BC9FDF52B10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C433-4F69-A443-1BC9FDF52B10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C433-4F69-A443-1BC9FDF52B10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C433-4F69-A443-1BC9FDF52B10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C433-4F69-A443-1BC9FDF52B10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C433-4F69-A443-1BC9FDF52B10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C433-4F69-A443-1BC9FDF52B10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C433-4F69-A443-1BC9FDF52B10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C433-4F69-A443-1BC9FDF52B10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C433-4F69-A443-1BC9FDF52B10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C433-4F69-A443-1BC9FDF52B10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C433-4F69-A443-1BC9FDF52B10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C433-4F69-A443-1BC9FDF52B10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C433-4F69-A443-1BC9FDF52B10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C433-4F69-A443-1BC9FDF52B10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C433-4F69-A443-1BC9FDF52B10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C433-4F69-A443-1BC9FDF52B10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C433-4F69-A443-1BC9FDF52B10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C433-4F69-A443-1BC9FDF52B10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C433-4F69-A443-1BC9FDF52B10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C433-4F69-A443-1BC9FDF52B10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C433-4F69-A443-1BC9FDF52B10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C433-4F69-A443-1BC9FDF52B10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C433-4F69-A443-1BC9FDF52B10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C433-4F69-A443-1BC9FDF52B10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C433-4F69-A443-1BC9FDF52B10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C433-4F69-A443-1BC9FDF52B10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C433-4F69-A443-1BC9FDF52B10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C433-4F69-A443-1BC9FDF52B10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C433-4F69-A443-1BC9FDF52B10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F8FE-4879-9225-706036897CA0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F8FE-4879-9225-706036897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学习任务!$B$2:$B$48</c:f>
              <c:strCache>
                <c:ptCount val="47"/>
                <c:pt idx="0">
                  <c:v>操作系统</c:v>
                </c:pt>
                <c:pt idx="1">
                  <c:v>基础算法Python</c:v>
                </c:pt>
                <c:pt idx="2">
                  <c:v>初等最优化- 理论部分</c:v>
                </c:pt>
                <c:pt idx="3">
                  <c:v>初等最优化- 代码实现</c:v>
                </c:pt>
                <c:pt idx="4">
                  <c:v> 初等最优化 -敏感度分析</c:v>
                </c:pt>
                <c:pt idx="5">
                  <c:v>            遗传算法</c:v>
                </c:pt>
                <c:pt idx="6">
                  <c:v>            粒子群</c:v>
                </c:pt>
                <c:pt idx="7">
                  <c:v>            免疫</c:v>
                </c:pt>
                <c:pt idx="8">
                  <c:v>            鱼群</c:v>
                </c:pt>
                <c:pt idx="9">
                  <c:v>            模拟退火</c:v>
                </c:pt>
                <c:pt idx="10">
                  <c:v>            蚁群</c:v>
                </c:pt>
                <c:pt idx="11">
                  <c:v>         神经网络(MOOC hitton 教程)</c:v>
                </c:pt>
                <c:pt idx="12">
                  <c:v>         广义回归</c:v>
                </c:pt>
                <c:pt idx="13">
                  <c:v>傅里叶变换</c:v>
                </c:pt>
                <c:pt idx="14">
                  <c:v>精算师数学</c:v>
                </c:pt>
                <c:pt idx="15">
                  <c:v>         分析</c:v>
                </c:pt>
                <c:pt idx="16">
                  <c:v>         代数</c:v>
                </c:pt>
                <c:pt idx="17">
                  <c:v>         几何</c:v>
                </c:pt>
                <c:pt idx="18">
                  <c:v>         复分析</c:v>
                </c:pt>
                <c:pt idx="19">
                  <c:v>         常微分方程</c:v>
                </c:pt>
                <c:pt idx="20">
                  <c:v>         数理方程</c:v>
                </c:pt>
                <c:pt idx="21">
                  <c:v>         偏微分方程</c:v>
                </c:pt>
                <c:pt idx="22">
                  <c:v>         实分析</c:v>
                </c:pt>
                <c:pt idx="23">
                  <c:v>         拓扑学</c:v>
                </c:pt>
                <c:pt idx="24">
                  <c:v>         微分几何</c:v>
                </c:pt>
                <c:pt idx="25">
                  <c:v>         泛函分析</c:v>
                </c:pt>
                <c:pt idx="26">
                  <c:v>         抽象代数</c:v>
                </c:pt>
                <c:pt idx="27">
                  <c:v>         时间序列</c:v>
                </c:pt>
                <c:pt idx="28">
                  <c:v>         随机过程</c:v>
                </c:pt>
                <c:pt idx="29">
                  <c:v>回归分析</c:v>
                </c:pt>
                <c:pt idx="30">
                  <c:v>实验设计</c:v>
                </c:pt>
                <c:pt idx="31">
                  <c:v>统计预测</c:v>
                </c:pt>
                <c:pt idx="32">
                  <c:v>Python科学计算</c:v>
                </c:pt>
                <c:pt idx="33">
                  <c:v>Python教材</c:v>
                </c:pt>
                <c:pt idx="34">
                  <c:v>Tkinter</c:v>
                </c:pt>
                <c:pt idx="35">
                  <c:v>神经网络两本书</c:v>
                </c:pt>
                <c:pt idx="36">
                  <c:v>Python算法</c:v>
                </c:pt>
                <c:pt idx="37">
                  <c:v>Python 时间序列</c:v>
                </c:pt>
                <c:pt idx="38">
                  <c:v>感知机</c:v>
                </c:pt>
                <c:pt idx="39">
                  <c:v>KNN</c:v>
                </c:pt>
                <c:pt idx="40">
                  <c:v>朴素贝叶斯</c:v>
                </c:pt>
                <c:pt idx="41">
                  <c:v>logistics regression</c:v>
                </c:pt>
                <c:pt idx="42">
                  <c:v>max entropy</c:v>
                </c:pt>
                <c:pt idx="43">
                  <c:v>         SVM</c:v>
                </c:pt>
                <c:pt idx="44">
                  <c:v>ada boost</c:v>
                </c:pt>
                <c:pt idx="45">
                  <c:v>隐马尔科夫</c:v>
                </c:pt>
                <c:pt idx="46">
                  <c:v>条件随机场</c:v>
                </c:pt>
              </c:strCache>
            </c:strRef>
          </c:cat>
          <c:val>
            <c:numRef>
              <c:f>学习任务!$E$2:$E$48</c:f>
              <c:numCache>
                <c:formatCode>General</c:formatCode>
                <c:ptCount val="47"/>
                <c:pt idx="0">
                  <c:v>25</c:v>
                </c:pt>
                <c:pt idx="1">
                  <c:v>9</c:v>
                </c:pt>
                <c:pt idx="2">
                  <c:v>14</c:v>
                </c:pt>
                <c:pt idx="3">
                  <c:v>15</c:v>
                </c:pt>
                <c:pt idx="4">
                  <c:v>15</c:v>
                </c:pt>
                <c:pt idx="5">
                  <c:v>3</c:v>
                </c:pt>
                <c:pt idx="6">
                  <c:v>3</c:v>
                </c:pt>
                <c:pt idx="7">
                  <c:v>7</c:v>
                </c:pt>
                <c:pt idx="8">
                  <c:v>10</c:v>
                </c:pt>
                <c:pt idx="9">
                  <c:v>10</c:v>
                </c:pt>
                <c:pt idx="10">
                  <c:v>7</c:v>
                </c:pt>
                <c:pt idx="11">
                  <c:v>84</c:v>
                </c:pt>
                <c:pt idx="12">
                  <c:v>10</c:v>
                </c:pt>
                <c:pt idx="13">
                  <c:v>15</c:v>
                </c:pt>
                <c:pt idx="14">
                  <c:v>16.747141041931386</c:v>
                </c:pt>
                <c:pt idx="15">
                  <c:v>9.741626794258373</c:v>
                </c:pt>
                <c:pt idx="16">
                  <c:v>18</c:v>
                </c:pt>
                <c:pt idx="17">
                  <c:v>10</c:v>
                </c:pt>
                <c:pt idx="18">
                  <c:v>30</c:v>
                </c:pt>
                <c:pt idx="19">
                  <c:v>30</c:v>
                </c:pt>
                <c:pt idx="20">
                  <c:v>26</c:v>
                </c:pt>
                <c:pt idx="21">
                  <c:v>30</c:v>
                </c:pt>
                <c:pt idx="22">
                  <c:v>29.4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20</c:v>
                </c:pt>
                <c:pt idx="30">
                  <c:v>20</c:v>
                </c:pt>
                <c:pt idx="31">
                  <c:v>7.6923076923076916</c:v>
                </c:pt>
                <c:pt idx="32">
                  <c:v>7.1999999999999993</c:v>
                </c:pt>
                <c:pt idx="33">
                  <c:v>0</c:v>
                </c:pt>
                <c:pt idx="34">
                  <c:v>0</c:v>
                </c:pt>
                <c:pt idx="35">
                  <c:v>30</c:v>
                </c:pt>
                <c:pt idx="36">
                  <c:v>10</c:v>
                </c:pt>
                <c:pt idx="37">
                  <c:v>0</c:v>
                </c:pt>
                <c:pt idx="38">
                  <c:v>2</c:v>
                </c:pt>
                <c:pt idx="39">
                  <c:v>1.6</c:v>
                </c:pt>
                <c:pt idx="40">
                  <c:v>2</c:v>
                </c:pt>
                <c:pt idx="41">
                  <c:v>1.5</c:v>
                </c:pt>
                <c:pt idx="42">
                  <c:v>2</c:v>
                </c:pt>
                <c:pt idx="43">
                  <c:v>15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0-C433-4F69-A443-1BC9FDF52B10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列表!$A$2:$A$328</c:f>
              <c:numCache>
                <c:formatCode>m/d/yyyy</c:formatCode>
                <c:ptCount val="327"/>
                <c:pt idx="0">
                  <c:v>42770</c:v>
                </c:pt>
                <c:pt idx="1">
                  <c:v>42771</c:v>
                </c:pt>
                <c:pt idx="2">
                  <c:v>42772</c:v>
                </c:pt>
                <c:pt idx="3">
                  <c:v>42773</c:v>
                </c:pt>
                <c:pt idx="4">
                  <c:v>42774</c:v>
                </c:pt>
                <c:pt idx="5">
                  <c:v>42775</c:v>
                </c:pt>
                <c:pt idx="6">
                  <c:v>42776</c:v>
                </c:pt>
                <c:pt idx="7">
                  <c:v>42777</c:v>
                </c:pt>
                <c:pt idx="8">
                  <c:v>42778</c:v>
                </c:pt>
                <c:pt idx="9">
                  <c:v>42779</c:v>
                </c:pt>
                <c:pt idx="10">
                  <c:v>42780</c:v>
                </c:pt>
                <c:pt idx="11">
                  <c:v>42781</c:v>
                </c:pt>
                <c:pt idx="12">
                  <c:v>42782</c:v>
                </c:pt>
                <c:pt idx="13">
                  <c:v>42783</c:v>
                </c:pt>
                <c:pt idx="14">
                  <c:v>42784</c:v>
                </c:pt>
                <c:pt idx="15">
                  <c:v>42785</c:v>
                </c:pt>
                <c:pt idx="16">
                  <c:v>42786</c:v>
                </c:pt>
                <c:pt idx="17">
                  <c:v>42787</c:v>
                </c:pt>
                <c:pt idx="18">
                  <c:v>42788</c:v>
                </c:pt>
                <c:pt idx="19">
                  <c:v>42789</c:v>
                </c:pt>
                <c:pt idx="20">
                  <c:v>42790</c:v>
                </c:pt>
                <c:pt idx="21">
                  <c:v>42791</c:v>
                </c:pt>
                <c:pt idx="22">
                  <c:v>42792</c:v>
                </c:pt>
                <c:pt idx="23">
                  <c:v>42793</c:v>
                </c:pt>
                <c:pt idx="24">
                  <c:v>42794</c:v>
                </c:pt>
                <c:pt idx="25">
                  <c:v>42795</c:v>
                </c:pt>
                <c:pt idx="26">
                  <c:v>42796</c:v>
                </c:pt>
                <c:pt idx="27">
                  <c:v>42797</c:v>
                </c:pt>
                <c:pt idx="28">
                  <c:v>42798</c:v>
                </c:pt>
                <c:pt idx="29">
                  <c:v>42799</c:v>
                </c:pt>
                <c:pt idx="30">
                  <c:v>42800</c:v>
                </c:pt>
                <c:pt idx="31">
                  <c:v>42801</c:v>
                </c:pt>
                <c:pt idx="32">
                  <c:v>42802</c:v>
                </c:pt>
                <c:pt idx="33">
                  <c:v>42803</c:v>
                </c:pt>
                <c:pt idx="34">
                  <c:v>42804</c:v>
                </c:pt>
                <c:pt idx="35">
                  <c:v>42805</c:v>
                </c:pt>
                <c:pt idx="36">
                  <c:v>42806</c:v>
                </c:pt>
                <c:pt idx="37">
                  <c:v>42807</c:v>
                </c:pt>
                <c:pt idx="38">
                  <c:v>42808</c:v>
                </c:pt>
                <c:pt idx="39">
                  <c:v>42809</c:v>
                </c:pt>
                <c:pt idx="40">
                  <c:v>42810</c:v>
                </c:pt>
                <c:pt idx="41">
                  <c:v>42811</c:v>
                </c:pt>
                <c:pt idx="42">
                  <c:v>42812</c:v>
                </c:pt>
                <c:pt idx="43">
                  <c:v>42813</c:v>
                </c:pt>
                <c:pt idx="44">
                  <c:v>42814</c:v>
                </c:pt>
                <c:pt idx="45">
                  <c:v>42815</c:v>
                </c:pt>
                <c:pt idx="46">
                  <c:v>42816</c:v>
                </c:pt>
                <c:pt idx="47">
                  <c:v>42817</c:v>
                </c:pt>
                <c:pt idx="48">
                  <c:v>42818</c:v>
                </c:pt>
                <c:pt idx="49">
                  <c:v>42819</c:v>
                </c:pt>
                <c:pt idx="50">
                  <c:v>42820</c:v>
                </c:pt>
                <c:pt idx="51">
                  <c:v>42821</c:v>
                </c:pt>
                <c:pt idx="52">
                  <c:v>42822</c:v>
                </c:pt>
                <c:pt idx="53">
                  <c:v>42823</c:v>
                </c:pt>
                <c:pt idx="54">
                  <c:v>42824</c:v>
                </c:pt>
                <c:pt idx="55">
                  <c:v>42825</c:v>
                </c:pt>
                <c:pt idx="56">
                  <c:v>42826</c:v>
                </c:pt>
                <c:pt idx="57">
                  <c:v>42827</c:v>
                </c:pt>
                <c:pt idx="58">
                  <c:v>42828</c:v>
                </c:pt>
                <c:pt idx="59">
                  <c:v>42829</c:v>
                </c:pt>
                <c:pt idx="60">
                  <c:v>42830</c:v>
                </c:pt>
                <c:pt idx="61">
                  <c:v>42831</c:v>
                </c:pt>
                <c:pt idx="62">
                  <c:v>42832</c:v>
                </c:pt>
                <c:pt idx="63">
                  <c:v>42833</c:v>
                </c:pt>
                <c:pt idx="64">
                  <c:v>42834</c:v>
                </c:pt>
                <c:pt idx="65">
                  <c:v>42835</c:v>
                </c:pt>
                <c:pt idx="66">
                  <c:v>42836</c:v>
                </c:pt>
                <c:pt idx="67">
                  <c:v>42837</c:v>
                </c:pt>
                <c:pt idx="68">
                  <c:v>42838</c:v>
                </c:pt>
                <c:pt idx="69">
                  <c:v>42839</c:v>
                </c:pt>
                <c:pt idx="70">
                  <c:v>42840</c:v>
                </c:pt>
                <c:pt idx="71">
                  <c:v>42841</c:v>
                </c:pt>
                <c:pt idx="72">
                  <c:v>42842</c:v>
                </c:pt>
                <c:pt idx="73">
                  <c:v>42843</c:v>
                </c:pt>
                <c:pt idx="74">
                  <c:v>42844</c:v>
                </c:pt>
                <c:pt idx="75">
                  <c:v>42845</c:v>
                </c:pt>
                <c:pt idx="76">
                  <c:v>42846</c:v>
                </c:pt>
                <c:pt idx="77">
                  <c:v>42847</c:v>
                </c:pt>
                <c:pt idx="78">
                  <c:v>42848</c:v>
                </c:pt>
                <c:pt idx="79">
                  <c:v>42849</c:v>
                </c:pt>
                <c:pt idx="80">
                  <c:v>42850</c:v>
                </c:pt>
                <c:pt idx="81">
                  <c:v>42851</c:v>
                </c:pt>
                <c:pt idx="82">
                  <c:v>42852</c:v>
                </c:pt>
                <c:pt idx="83">
                  <c:v>42853</c:v>
                </c:pt>
                <c:pt idx="84">
                  <c:v>42854</c:v>
                </c:pt>
                <c:pt idx="85">
                  <c:v>42855</c:v>
                </c:pt>
                <c:pt idx="86">
                  <c:v>42856</c:v>
                </c:pt>
                <c:pt idx="87">
                  <c:v>42857</c:v>
                </c:pt>
                <c:pt idx="88">
                  <c:v>42858</c:v>
                </c:pt>
                <c:pt idx="89">
                  <c:v>42859</c:v>
                </c:pt>
                <c:pt idx="90">
                  <c:v>42860</c:v>
                </c:pt>
                <c:pt idx="91">
                  <c:v>42861</c:v>
                </c:pt>
                <c:pt idx="92">
                  <c:v>42862</c:v>
                </c:pt>
                <c:pt idx="93">
                  <c:v>42863</c:v>
                </c:pt>
                <c:pt idx="94">
                  <c:v>42864</c:v>
                </c:pt>
                <c:pt idx="95">
                  <c:v>42865</c:v>
                </c:pt>
                <c:pt idx="96">
                  <c:v>42866</c:v>
                </c:pt>
                <c:pt idx="97">
                  <c:v>42867</c:v>
                </c:pt>
                <c:pt idx="98">
                  <c:v>42868</c:v>
                </c:pt>
                <c:pt idx="99">
                  <c:v>42869</c:v>
                </c:pt>
                <c:pt idx="100">
                  <c:v>42870</c:v>
                </c:pt>
                <c:pt idx="101">
                  <c:v>42871</c:v>
                </c:pt>
                <c:pt idx="102">
                  <c:v>42872</c:v>
                </c:pt>
                <c:pt idx="103">
                  <c:v>42873</c:v>
                </c:pt>
                <c:pt idx="104">
                  <c:v>42874</c:v>
                </c:pt>
                <c:pt idx="105">
                  <c:v>42875</c:v>
                </c:pt>
                <c:pt idx="106">
                  <c:v>42876</c:v>
                </c:pt>
                <c:pt idx="107">
                  <c:v>42877</c:v>
                </c:pt>
                <c:pt idx="108">
                  <c:v>42878</c:v>
                </c:pt>
                <c:pt idx="109">
                  <c:v>42879</c:v>
                </c:pt>
                <c:pt idx="110">
                  <c:v>42880</c:v>
                </c:pt>
                <c:pt idx="111">
                  <c:v>42881</c:v>
                </c:pt>
                <c:pt idx="112">
                  <c:v>42882</c:v>
                </c:pt>
                <c:pt idx="113">
                  <c:v>42883</c:v>
                </c:pt>
                <c:pt idx="114">
                  <c:v>42884</c:v>
                </c:pt>
                <c:pt idx="115">
                  <c:v>42885</c:v>
                </c:pt>
                <c:pt idx="116">
                  <c:v>42886</c:v>
                </c:pt>
                <c:pt idx="117">
                  <c:v>42887</c:v>
                </c:pt>
                <c:pt idx="118">
                  <c:v>42888</c:v>
                </c:pt>
                <c:pt idx="119">
                  <c:v>42889</c:v>
                </c:pt>
                <c:pt idx="120">
                  <c:v>42890</c:v>
                </c:pt>
                <c:pt idx="121">
                  <c:v>42891</c:v>
                </c:pt>
                <c:pt idx="122">
                  <c:v>42892</c:v>
                </c:pt>
                <c:pt idx="123">
                  <c:v>42893</c:v>
                </c:pt>
                <c:pt idx="124">
                  <c:v>42894</c:v>
                </c:pt>
                <c:pt idx="125">
                  <c:v>42895</c:v>
                </c:pt>
                <c:pt idx="126">
                  <c:v>42896</c:v>
                </c:pt>
                <c:pt idx="127">
                  <c:v>42897</c:v>
                </c:pt>
                <c:pt idx="128">
                  <c:v>42898</c:v>
                </c:pt>
                <c:pt idx="129">
                  <c:v>42899</c:v>
                </c:pt>
                <c:pt idx="130">
                  <c:v>42900</c:v>
                </c:pt>
                <c:pt idx="131">
                  <c:v>42901</c:v>
                </c:pt>
                <c:pt idx="132">
                  <c:v>42902</c:v>
                </c:pt>
                <c:pt idx="133">
                  <c:v>42903</c:v>
                </c:pt>
                <c:pt idx="134">
                  <c:v>42904</c:v>
                </c:pt>
                <c:pt idx="135">
                  <c:v>42905</c:v>
                </c:pt>
                <c:pt idx="136">
                  <c:v>42906</c:v>
                </c:pt>
                <c:pt idx="137">
                  <c:v>42907</c:v>
                </c:pt>
                <c:pt idx="138">
                  <c:v>42908</c:v>
                </c:pt>
                <c:pt idx="139">
                  <c:v>42909</c:v>
                </c:pt>
                <c:pt idx="140">
                  <c:v>42910</c:v>
                </c:pt>
                <c:pt idx="141">
                  <c:v>42911</c:v>
                </c:pt>
                <c:pt idx="142">
                  <c:v>42912</c:v>
                </c:pt>
                <c:pt idx="143">
                  <c:v>42913</c:v>
                </c:pt>
                <c:pt idx="144">
                  <c:v>42914</c:v>
                </c:pt>
                <c:pt idx="145">
                  <c:v>42915</c:v>
                </c:pt>
                <c:pt idx="146">
                  <c:v>42916</c:v>
                </c:pt>
                <c:pt idx="147">
                  <c:v>42917</c:v>
                </c:pt>
                <c:pt idx="148">
                  <c:v>42918</c:v>
                </c:pt>
                <c:pt idx="149">
                  <c:v>42919</c:v>
                </c:pt>
                <c:pt idx="150">
                  <c:v>42920</c:v>
                </c:pt>
                <c:pt idx="151">
                  <c:v>42921</c:v>
                </c:pt>
                <c:pt idx="152">
                  <c:v>42922</c:v>
                </c:pt>
                <c:pt idx="153">
                  <c:v>42923</c:v>
                </c:pt>
                <c:pt idx="154">
                  <c:v>42924</c:v>
                </c:pt>
                <c:pt idx="155">
                  <c:v>42925</c:v>
                </c:pt>
                <c:pt idx="156">
                  <c:v>42926</c:v>
                </c:pt>
                <c:pt idx="157">
                  <c:v>42927</c:v>
                </c:pt>
                <c:pt idx="158">
                  <c:v>42928</c:v>
                </c:pt>
                <c:pt idx="159">
                  <c:v>42929</c:v>
                </c:pt>
                <c:pt idx="160">
                  <c:v>42930</c:v>
                </c:pt>
                <c:pt idx="161">
                  <c:v>42931</c:v>
                </c:pt>
                <c:pt idx="162">
                  <c:v>42932</c:v>
                </c:pt>
                <c:pt idx="163">
                  <c:v>42933</c:v>
                </c:pt>
                <c:pt idx="164">
                  <c:v>42934</c:v>
                </c:pt>
                <c:pt idx="165">
                  <c:v>42935</c:v>
                </c:pt>
                <c:pt idx="166">
                  <c:v>42936</c:v>
                </c:pt>
                <c:pt idx="167">
                  <c:v>42937</c:v>
                </c:pt>
                <c:pt idx="168">
                  <c:v>42938</c:v>
                </c:pt>
                <c:pt idx="169">
                  <c:v>42939</c:v>
                </c:pt>
                <c:pt idx="170">
                  <c:v>42940</c:v>
                </c:pt>
                <c:pt idx="171">
                  <c:v>42941</c:v>
                </c:pt>
                <c:pt idx="172">
                  <c:v>42942</c:v>
                </c:pt>
                <c:pt idx="173">
                  <c:v>42943</c:v>
                </c:pt>
                <c:pt idx="174">
                  <c:v>42944</c:v>
                </c:pt>
                <c:pt idx="175">
                  <c:v>42945</c:v>
                </c:pt>
                <c:pt idx="176">
                  <c:v>42946</c:v>
                </c:pt>
                <c:pt idx="177">
                  <c:v>42947</c:v>
                </c:pt>
                <c:pt idx="178">
                  <c:v>42948</c:v>
                </c:pt>
                <c:pt idx="179">
                  <c:v>42949</c:v>
                </c:pt>
                <c:pt idx="180">
                  <c:v>42950</c:v>
                </c:pt>
                <c:pt idx="181">
                  <c:v>42951</c:v>
                </c:pt>
                <c:pt idx="182">
                  <c:v>42952</c:v>
                </c:pt>
                <c:pt idx="183">
                  <c:v>42953</c:v>
                </c:pt>
                <c:pt idx="184">
                  <c:v>42954</c:v>
                </c:pt>
                <c:pt idx="185">
                  <c:v>42955</c:v>
                </c:pt>
                <c:pt idx="186">
                  <c:v>42956</c:v>
                </c:pt>
                <c:pt idx="187">
                  <c:v>42957</c:v>
                </c:pt>
                <c:pt idx="188">
                  <c:v>42958</c:v>
                </c:pt>
                <c:pt idx="189">
                  <c:v>42959</c:v>
                </c:pt>
                <c:pt idx="190">
                  <c:v>42960</c:v>
                </c:pt>
                <c:pt idx="191">
                  <c:v>42961</c:v>
                </c:pt>
                <c:pt idx="192">
                  <c:v>42962</c:v>
                </c:pt>
                <c:pt idx="193">
                  <c:v>42963</c:v>
                </c:pt>
                <c:pt idx="194">
                  <c:v>42964</c:v>
                </c:pt>
                <c:pt idx="195">
                  <c:v>42965</c:v>
                </c:pt>
                <c:pt idx="196">
                  <c:v>42966</c:v>
                </c:pt>
                <c:pt idx="197">
                  <c:v>42967</c:v>
                </c:pt>
                <c:pt idx="198">
                  <c:v>42968</c:v>
                </c:pt>
                <c:pt idx="199">
                  <c:v>42969</c:v>
                </c:pt>
                <c:pt idx="200">
                  <c:v>42970</c:v>
                </c:pt>
                <c:pt idx="201">
                  <c:v>42971</c:v>
                </c:pt>
                <c:pt idx="202">
                  <c:v>42972</c:v>
                </c:pt>
                <c:pt idx="203">
                  <c:v>42973</c:v>
                </c:pt>
                <c:pt idx="204">
                  <c:v>42974</c:v>
                </c:pt>
                <c:pt idx="205">
                  <c:v>42975</c:v>
                </c:pt>
                <c:pt idx="206">
                  <c:v>42976</c:v>
                </c:pt>
                <c:pt idx="207">
                  <c:v>42977</c:v>
                </c:pt>
                <c:pt idx="208">
                  <c:v>42978</c:v>
                </c:pt>
                <c:pt idx="209">
                  <c:v>42979</c:v>
                </c:pt>
                <c:pt idx="210">
                  <c:v>42980</c:v>
                </c:pt>
                <c:pt idx="211">
                  <c:v>42981</c:v>
                </c:pt>
                <c:pt idx="212">
                  <c:v>42982</c:v>
                </c:pt>
                <c:pt idx="213">
                  <c:v>42983</c:v>
                </c:pt>
                <c:pt idx="214">
                  <c:v>42984</c:v>
                </c:pt>
                <c:pt idx="215">
                  <c:v>42985</c:v>
                </c:pt>
                <c:pt idx="216">
                  <c:v>42986</c:v>
                </c:pt>
                <c:pt idx="217">
                  <c:v>42987</c:v>
                </c:pt>
                <c:pt idx="218">
                  <c:v>42988</c:v>
                </c:pt>
                <c:pt idx="219">
                  <c:v>42989</c:v>
                </c:pt>
                <c:pt idx="220">
                  <c:v>42990</c:v>
                </c:pt>
                <c:pt idx="221">
                  <c:v>42991</c:v>
                </c:pt>
                <c:pt idx="222">
                  <c:v>42992</c:v>
                </c:pt>
                <c:pt idx="223">
                  <c:v>42993</c:v>
                </c:pt>
                <c:pt idx="224">
                  <c:v>42994</c:v>
                </c:pt>
                <c:pt idx="225">
                  <c:v>42995</c:v>
                </c:pt>
                <c:pt idx="226">
                  <c:v>42996</c:v>
                </c:pt>
                <c:pt idx="227">
                  <c:v>42997</c:v>
                </c:pt>
                <c:pt idx="228">
                  <c:v>42998</c:v>
                </c:pt>
                <c:pt idx="229">
                  <c:v>42999</c:v>
                </c:pt>
                <c:pt idx="230">
                  <c:v>43000</c:v>
                </c:pt>
                <c:pt idx="231">
                  <c:v>43001</c:v>
                </c:pt>
                <c:pt idx="232">
                  <c:v>43002</c:v>
                </c:pt>
                <c:pt idx="233">
                  <c:v>43003</c:v>
                </c:pt>
                <c:pt idx="234">
                  <c:v>43004</c:v>
                </c:pt>
                <c:pt idx="235">
                  <c:v>43005</c:v>
                </c:pt>
                <c:pt idx="236">
                  <c:v>43006</c:v>
                </c:pt>
                <c:pt idx="237">
                  <c:v>43007</c:v>
                </c:pt>
                <c:pt idx="238">
                  <c:v>43008</c:v>
                </c:pt>
                <c:pt idx="239">
                  <c:v>43009</c:v>
                </c:pt>
                <c:pt idx="240">
                  <c:v>43010</c:v>
                </c:pt>
                <c:pt idx="241">
                  <c:v>43011</c:v>
                </c:pt>
                <c:pt idx="242">
                  <c:v>43012</c:v>
                </c:pt>
                <c:pt idx="243">
                  <c:v>43013</c:v>
                </c:pt>
                <c:pt idx="244">
                  <c:v>43014</c:v>
                </c:pt>
                <c:pt idx="245">
                  <c:v>43015</c:v>
                </c:pt>
                <c:pt idx="246">
                  <c:v>43016</c:v>
                </c:pt>
                <c:pt idx="247">
                  <c:v>43017</c:v>
                </c:pt>
                <c:pt idx="248">
                  <c:v>43018</c:v>
                </c:pt>
                <c:pt idx="249">
                  <c:v>43019</c:v>
                </c:pt>
                <c:pt idx="250">
                  <c:v>43020</c:v>
                </c:pt>
                <c:pt idx="251">
                  <c:v>43021</c:v>
                </c:pt>
                <c:pt idx="252">
                  <c:v>43022</c:v>
                </c:pt>
                <c:pt idx="253">
                  <c:v>43023</c:v>
                </c:pt>
                <c:pt idx="254">
                  <c:v>43024</c:v>
                </c:pt>
                <c:pt idx="255">
                  <c:v>43025</c:v>
                </c:pt>
                <c:pt idx="256">
                  <c:v>43026</c:v>
                </c:pt>
                <c:pt idx="257">
                  <c:v>43027</c:v>
                </c:pt>
                <c:pt idx="258">
                  <c:v>43028</c:v>
                </c:pt>
                <c:pt idx="259">
                  <c:v>43029</c:v>
                </c:pt>
                <c:pt idx="260">
                  <c:v>43030</c:v>
                </c:pt>
                <c:pt idx="261">
                  <c:v>43031</c:v>
                </c:pt>
                <c:pt idx="262">
                  <c:v>43032</c:v>
                </c:pt>
                <c:pt idx="263">
                  <c:v>43033</c:v>
                </c:pt>
                <c:pt idx="264">
                  <c:v>43034</c:v>
                </c:pt>
                <c:pt idx="265">
                  <c:v>43035</c:v>
                </c:pt>
                <c:pt idx="266">
                  <c:v>43036</c:v>
                </c:pt>
                <c:pt idx="267">
                  <c:v>43037</c:v>
                </c:pt>
                <c:pt idx="268">
                  <c:v>43038</c:v>
                </c:pt>
                <c:pt idx="269">
                  <c:v>43039</c:v>
                </c:pt>
                <c:pt idx="270">
                  <c:v>43040</c:v>
                </c:pt>
                <c:pt idx="271">
                  <c:v>43041</c:v>
                </c:pt>
                <c:pt idx="272">
                  <c:v>43042</c:v>
                </c:pt>
                <c:pt idx="273">
                  <c:v>43043</c:v>
                </c:pt>
                <c:pt idx="274">
                  <c:v>43044</c:v>
                </c:pt>
                <c:pt idx="275">
                  <c:v>43045</c:v>
                </c:pt>
                <c:pt idx="276">
                  <c:v>43046</c:v>
                </c:pt>
                <c:pt idx="277">
                  <c:v>43047</c:v>
                </c:pt>
                <c:pt idx="278">
                  <c:v>43048</c:v>
                </c:pt>
                <c:pt idx="279">
                  <c:v>43049</c:v>
                </c:pt>
                <c:pt idx="280">
                  <c:v>43050</c:v>
                </c:pt>
                <c:pt idx="281">
                  <c:v>43051</c:v>
                </c:pt>
                <c:pt idx="282">
                  <c:v>43052</c:v>
                </c:pt>
                <c:pt idx="283">
                  <c:v>43053</c:v>
                </c:pt>
                <c:pt idx="284">
                  <c:v>43054</c:v>
                </c:pt>
                <c:pt idx="285">
                  <c:v>43055</c:v>
                </c:pt>
                <c:pt idx="286">
                  <c:v>43056</c:v>
                </c:pt>
                <c:pt idx="287">
                  <c:v>43057</c:v>
                </c:pt>
                <c:pt idx="288">
                  <c:v>43058</c:v>
                </c:pt>
                <c:pt idx="289">
                  <c:v>43059</c:v>
                </c:pt>
                <c:pt idx="290">
                  <c:v>43060</c:v>
                </c:pt>
                <c:pt idx="291">
                  <c:v>43061</c:v>
                </c:pt>
                <c:pt idx="292">
                  <c:v>43062</c:v>
                </c:pt>
                <c:pt idx="293">
                  <c:v>43063</c:v>
                </c:pt>
                <c:pt idx="294">
                  <c:v>43064</c:v>
                </c:pt>
                <c:pt idx="295">
                  <c:v>43065</c:v>
                </c:pt>
                <c:pt idx="296">
                  <c:v>43066</c:v>
                </c:pt>
                <c:pt idx="297">
                  <c:v>43067</c:v>
                </c:pt>
                <c:pt idx="298">
                  <c:v>43068</c:v>
                </c:pt>
                <c:pt idx="299">
                  <c:v>43069</c:v>
                </c:pt>
                <c:pt idx="300">
                  <c:v>43070</c:v>
                </c:pt>
                <c:pt idx="301">
                  <c:v>43071</c:v>
                </c:pt>
                <c:pt idx="302">
                  <c:v>43072</c:v>
                </c:pt>
                <c:pt idx="303">
                  <c:v>43073</c:v>
                </c:pt>
                <c:pt idx="304">
                  <c:v>43074</c:v>
                </c:pt>
                <c:pt idx="305">
                  <c:v>43075</c:v>
                </c:pt>
                <c:pt idx="306">
                  <c:v>43076</c:v>
                </c:pt>
                <c:pt idx="307">
                  <c:v>43077</c:v>
                </c:pt>
                <c:pt idx="308">
                  <c:v>43078</c:v>
                </c:pt>
                <c:pt idx="309">
                  <c:v>43079</c:v>
                </c:pt>
                <c:pt idx="310">
                  <c:v>43080</c:v>
                </c:pt>
                <c:pt idx="311">
                  <c:v>43081</c:v>
                </c:pt>
                <c:pt idx="312">
                  <c:v>43082</c:v>
                </c:pt>
                <c:pt idx="313">
                  <c:v>43083</c:v>
                </c:pt>
                <c:pt idx="314">
                  <c:v>43084</c:v>
                </c:pt>
                <c:pt idx="315">
                  <c:v>43085</c:v>
                </c:pt>
                <c:pt idx="316">
                  <c:v>43086</c:v>
                </c:pt>
                <c:pt idx="317">
                  <c:v>43087</c:v>
                </c:pt>
                <c:pt idx="318">
                  <c:v>43088</c:v>
                </c:pt>
                <c:pt idx="319">
                  <c:v>43089</c:v>
                </c:pt>
                <c:pt idx="320">
                  <c:v>43090</c:v>
                </c:pt>
                <c:pt idx="321">
                  <c:v>43091</c:v>
                </c:pt>
                <c:pt idx="322">
                  <c:v>43092</c:v>
                </c:pt>
                <c:pt idx="323">
                  <c:v>43093</c:v>
                </c:pt>
                <c:pt idx="324">
                  <c:v>43094</c:v>
                </c:pt>
                <c:pt idx="325">
                  <c:v>43095</c:v>
                </c:pt>
                <c:pt idx="326">
                  <c:v>43096</c:v>
                </c:pt>
              </c:numCache>
            </c:numRef>
          </c:xVal>
          <c:yVal>
            <c:numRef>
              <c:f>列表!$B$2:$B$328</c:f>
              <c:numCache>
                <c:formatCode>0.00_ </c:formatCode>
                <c:ptCount val="327"/>
                <c:pt idx="0">
                  <c:v>0.1</c:v>
                </c:pt>
                <c:pt idx="1">
                  <c:v>0.63139554340043003</c:v>
                </c:pt>
                <c:pt idx="2">
                  <c:v>0.63139554340043003</c:v>
                </c:pt>
                <c:pt idx="3">
                  <c:v>0.63139554340043003</c:v>
                </c:pt>
                <c:pt idx="4">
                  <c:v>3.6313955434004299</c:v>
                </c:pt>
                <c:pt idx="5">
                  <c:v>4.6313955434004299</c:v>
                </c:pt>
                <c:pt idx="6">
                  <c:v>4.6313955434004299</c:v>
                </c:pt>
                <c:pt idx="7">
                  <c:v>4.6313955434004299</c:v>
                </c:pt>
                <c:pt idx="8">
                  <c:v>7.6313955434004299</c:v>
                </c:pt>
                <c:pt idx="9">
                  <c:v>7.6313955434004299</c:v>
                </c:pt>
                <c:pt idx="10">
                  <c:v>7.6313955434004299</c:v>
                </c:pt>
                <c:pt idx="11">
                  <c:v>7.6313955434004299</c:v>
                </c:pt>
                <c:pt idx="12">
                  <c:v>7.6313955434004299</c:v>
                </c:pt>
                <c:pt idx="13">
                  <c:v>12.6313955434004</c:v>
                </c:pt>
                <c:pt idx="14">
                  <c:v>13.6313955434004</c:v>
                </c:pt>
                <c:pt idx="15">
                  <c:v>14.6313955434004</c:v>
                </c:pt>
                <c:pt idx="16">
                  <c:v>14.6313955434004</c:v>
                </c:pt>
                <c:pt idx="17">
                  <c:v>9.9728589580033393</c:v>
                </c:pt>
                <c:pt idx="18">
                  <c:v>42.72</c:v>
                </c:pt>
                <c:pt idx="19">
                  <c:v>43.72</c:v>
                </c:pt>
                <c:pt idx="20">
                  <c:v>44.72</c:v>
                </c:pt>
                <c:pt idx="21">
                  <c:v>44.72</c:v>
                </c:pt>
                <c:pt idx="22">
                  <c:v>44.72</c:v>
                </c:pt>
                <c:pt idx="23">
                  <c:v>44.723751807099298</c:v>
                </c:pt>
                <c:pt idx="24">
                  <c:v>44.229397980199401</c:v>
                </c:pt>
                <c:pt idx="25">
                  <c:v>43.6848559475999</c:v>
                </c:pt>
                <c:pt idx="26">
                  <c:v>42.6848559475999</c:v>
                </c:pt>
                <c:pt idx="27">
                  <c:v>42.6848559475999</c:v>
                </c:pt>
                <c:pt idx="28">
                  <c:v>42.344830853502202</c:v>
                </c:pt>
                <c:pt idx="29">
                  <c:v>41.004805759404597</c:v>
                </c:pt>
                <c:pt idx="30">
                  <c:v>39.657252434504301</c:v>
                </c:pt>
                <c:pt idx="31">
                  <c:v>38.610828344202297</c:v>
                </c:pt>
                <c:pt idx="32">
                  <c:v>48.911957578800497</c:v>
                </c:pt>
                <c:pt idx="33">
                  <c:v>61.070050427000403</c:v>
                </c:pt>
                <c:pt idx="34">
                  <c:v>43.028143275203199</c:v>
                </c:pt>
                <c:pt idx="35">
                  <c:v>22.828143275206099</c:v>
                </c:pt>
                <c:pt idx="36">
                  <c:v>22.1368007407014</c:v>
                </c:pt>
                <c:pt idx="37">
                  <c:v>21.4454582061968</c:v>
                </c:pt>
                <c:pt idx="38">
                  <c:v>20.4454582061968</c:v>
                </c:pt>
                <c:pt idx="39">
                  <c:v>21.255997729401901</c:v>
                </c:pt>
                <c:pt idx="40">
                  <c:v>22.066537252606899</c:v>
                </c:pt>
                <c:pt idx="41">
                  <c:v>20.066537252606899</c:v>
                </c:pt>
                <c:pt idx="42">
                  <c:v>18.066537252606899</c:v>
                </c:pt>
                <c:pt idx="43">
                  <c:v>16.066537252606899</c:v>
                </c:pt>
                <c:pt idx="44">
                  <c:v>14.066537252606899</c:v>
                </c:pt>
                <c:pt idx="45">
                  <c:v>15.931029097003901</c:v>
                </c:pt>
                <c:pt idx="46">
                  <c:v>16.795520941400898</c:v>
                </c:pt>
                <c:pt idx="47">
                  <c:v>14.7955209414009</c:v>
                </c:pt>
                <c:pt idx="48">
                  <c:v>13.7955209414009</c:v>
                </c:pt>
                <c:pt idx="49">
                  <c:v>12.7955209414009</c:v>
                </c:pt>
                <c:pt idx="50">
                  <c:v>10.7955209414009</c:v>
                </c:pt>
                <c:pt idx="51">
                  <c:v>8.7955209414009001</c:v>
                </c:pt>
                <c:pt idx="52">
                  <c:v>9.1079425223011601</c:v>
                </c:pt>
                <c:pt idx="53">
                  <c:v>10.4203641032014</c:v>
                </c:pt>
                <c:pt idx="54">
                  <c:v>10.4203641032014</c:v>
                </c:pt>
                <c:pt idx="55">
                  <c:v>10.4203641032014</c:v>
                </c:pt>
                <c:pt idx="56">
                  <c:v>10.4203641032014</c:v>
                </c:pt>
                <c:pt idx="57">
                  <c:v>10.4203641032014</c:v>
                </c:pt>
                <c:pt idx="58">
                  <c:v>10.4203641032014</c:v>
                </c:pt>
                <c:pt idx="59">
                  <c:v>10.4203641032014</c:v>
                </c:pt>
                <c:pt idx="60">
                  <c:v>10.4203641032014</c:v>
                </c:pt>
                <c:pt idx="61">
                  <c:v>10.4203641032014</c:v>
                </c:pt>
                <c:pt idx="62">
                  <c:v>10.4203641032014</c:v>
                </c:pt>
                <c:pt idx="63">
                  <c:v>10.4203641032014</c:v>
                </c:pt>
                <c:pt idx="64">
                  <c:v>10.4203641032014</c:v>
                </c:pt>
                <c:pt idx="65">
                  <c:v>10.4203641032014</c:v>
                </c:pt>
                <c:pt idx="66">
                  <c:v>10.4203641032014</c:v>
                </c:pt>
                <c:pt idx="67">
                  <c:v>10.4203641032014</c:v>
                </c:pt>
                <c:pt idx="68">
                  <c:v>10.4203641032014</c:v>
                </c:pt>
                <c:pt idx="69">
                  <c:v>10.4203641032014</c:v>
                </c:pt>
                <c:pt idx="70">
                  <c:v>15</c:v>
                </c:pt>
                <c:pt idx="71">
                  <c:v>19</c:v>
                </c:pt>
                <c:pt idx="72">
                  <c:v>19.334449760799199</c:v>
                </c:pt>
                <c:pt idx="73">
                  <c:v>19.334449760799199</c:v>
                </c:pt>
                <c:pt idx="74">
                  <c:v>19.334449760799199</c:v>
                </c:pt>
                <c:pt idx="75">
                  <c:v>19.334449760799199</c:v>
                </c:pt>
                <c:pt idx="76">
                  <c:v>17.100000000000001</c:v>
                </c:pt>
                <c:pt idx="77">
                  <c:v>17.100000000000001</c:v>
                </c:pt>
                <c:pt idx="78">
                  <c:v>17.100000000000001</c:v>
                </c:pt>
                <c:pt idx="79">
                  <c:v>17.100000000000001</c:v>
                </c:pt>
                <c:pt idx="80">
                  <c:v>17.100000000000001</c:v>
                </c:pt>
                <c:pt idx="81">
                  <c:v>14.1</c:v>
                </c:pt>
                <c:pt idx="82">
                  <c:v>14.1</c:v>
                </c:pt>
                <c:pt idx="83">
                  <c:v>14.1</c:v>
                </c:pt>
                <c:pt idx="84">
                  <c:v>14.1</c:v>
                </c:pt>
                <c:pt idx="85">
                  <c:v>14.1</c:v>
                </c:pt>
                <c:pt idx="86">
                  <c:v>10.1</c:v>
                </c:pt>
                <c:pt idx="87">
                  <c:v>10.1</c:v>
                </c:pt>
                <c:pt idx="88">
                  <c:v>7.1</c:v>
                </c:pt>
                <c:pt idx="89">
                  <c:v>7.1</c:v>
                </c:pt>
                <c:pt idx="90">
                  <c:v>7.1</c:v>
                </c:pt>
                <c:pt idx="91">
                  <c:v>7.1039231718805196</c:v>
                </c:pt>
                <c:pt idx="92">
                  <c:v>7.1039231718805196</c:v>
                </c:pt>
                <c:pt idx="93">
                  <c:v>3.10392317188052</c:v>
                </c:pt>
                <c:pt idx="94">
                  <c:v>-3.0663107434306802</c:v>
                </c:pt>
                <c:pt idx="95">
                  <c:v>-3.0663107434306802</c:v>
                </c:pt>
                <c:pt idx="96">
                  <c:v>0.614801276193219</c:v>
                </c:pt>
                <c:pt idx="97">
                  <c:v>0.614801276193219</c:v>
                </c:pt>
                <c:pt idx="98">
                  <c:v>0.614801276193219</c:v>
                </c:pt>
                <c:pt idx="99">
                  <c:v>1.96884870055962</c:v>
                </c:pt>
                <c:pt idx="100">
                  <c:v>0.96884870055961902</c:v>
                </c:pt>
                <c:pt idx="101">
                  <c:v>-3.1151299440381301E-2</c:v>
                </c:pt>
                <c:pt idx="102">
                  <c:v>-1.03115129944038</c:v>
                </c:pt>
                <c:pt idx="103">
                  <c:v>-1.03115129944038</c:v>
                </c:pt>
                <c:pt idx="104">
                  <c:v>-8.1291905151266501</c:v>
                </c:pt>
                <c:pt idx="105">
                  <c:v>-9.1291905151266501</c:v>
                </c:pt>
                <c:pt idx="106">
                  <c:v>-10.1291905151267</c:v>
                </c:pt>
                <c:pt idx="107">
                  <c:v>-11.1291905151267</c:v>
                </c:pt>
                <c:pt idx="108">
                  <c:v>-12.1291905151267</c:v>
                </c:pt>
                <c:pt idx="109">
                  <c:v>-5</c:v>
                </c:pt>
                <c:pt idx="110">
                  <c:v>0.47548092035867701</c:v>
                </c:pt>
                <c:pt idx="111">
                  <c:v>1.88823524507461</c:v>
                </c:pt>
                <c:pt idx="112">
                  <c:v>0.7647011015506</c:v>
                </c:pt>
                <c:pt idx="113">
                  <c:v>1.67685419607733</c:v>
                </c:pt>
                <c:pt idx="114">
                  <c:v>6.1658059708934161</c:v>
                </c:pt>
                <c:pt idx="115">
                  <c:v>5.7760721745944466</c:v>
                </c:pt>
                <c:pt idx="116">
                  <c:v>5.2312087486716337</c:v>
                </c:pt>
                <c:pt idx="117">
                  <c:v>3.7700906119134743</c:v>
                </c:pt>
                <c:pt idx="118">
                  <c:v>3.761949523955991</c:v>
                </c:pt>
                <c:pt idx="119">
                  <c:v>1.7659698943243711</c:v>
                </c:pt>
                <c:pt idx="120">
                  <c:v>1.6933060054361704</c:v>
                </c:pt>
                <c:pt idx="121">
                  <c:v>5.9252648956316989E-2</c:v>
                </c:pt>
                <c:pt idx="122">
                  <c:v>2.0482570471067447</c:v>
                </c:pt>
                <c:pt idx="123">
                  <c:v>2.8801034591378993</c:v>
                </c:pt>
                <c:pt idx="124">
                  <c:v>3.8699058896891074</c:v>
                </c:pt>
                <c:pt idx="125">
                  <c:v>3.2</c:v>
                </c:pt>
                <c:pt idx="126">
                  <c:v>2.7476666666666669</c:v>
                </c:pt>
                <c:pt idx="127">
                  <c:v>2.2953333333333337</c:v>
                </c:pt>
                <c:pt idx="128">
                  <c:v>1.8430000000000004</c:v>
                </c:pt>
                <c:pt idx="129">
                  <c:v>1.3906666666666672</c:v>
                </c:pt>
                <c:pt idx="130">
                  <c:v>0.9383333333333338</c:v>
                </c:pt>
                <c:pt idx="131">
                  <c:v>0.48600000000000043</c:v>
                </c:pt>
                <c:pt idx="132">
                  <c:v>3.3666666666667067E-2</c:v>
                </c:pt>
                <c:pt idx="133">
                  <c:v>-0.4186666666666663</c:v>
                </c:pt>
                <c:pt idx="134">
                  <c:v>-0.87099999999999966</c:v>
                </c:pt>
                <c:pt idx="135">
                  <c:v>-1.323333333333333</c:v>
                </c:pt>
                <c:pt idx="136">
                  <c:v>-1.7756666666666665</c:v>
                </c:pt>
                <c:pt idx="137">
                  <c:v>-2.2279999999999998</c:v>
                </c:pt>
                <c:pt idx="138">
                  <c:v>-2.680333333333333</c:v>
                </c:pt>
                <c:pt idx="139">
                  <c:v>-3.1326666666666663</c:v>
                </c:pt>
                <c:pt idx="140">
                  <c:v>-3.5849999999999995</c:v>
                </c:pt>
                <c:pt idx="141">
                  <c:v>-4.0373333333333328</c:v>
                </c:pt>
                <c:pt idx="142">
                  <c:v>-4.4896666666666665</c:v>
                </c:pt>
                <c:pt idx="143">
                  <c:v>-4.9420000000000002</c:v>
                </c:pt>
                <c:pt idx="144">
                  <c:v>-5.3943333333333339</c:v>
                </c:pt>
                <c:pt idx="145">
                  <c:v>-5.8466666666666676</c:v>
                </c:pt>
                <c:pt idx="146">
                  <c:v>-6.2990000000000013</c:v>
                </c:pt>
                <c:pt idx="147">
                  <c:v>-6.751333333333335</c:v>
                </c:pt>
                <c:pt idx="148">
                  <c:v>-7.2036666666666687</c:v>
                </c:pt>
                <c:pt idx="149">
                  <c:v>-7.6560000000000024</c:v>
                </c:pt>
                <c:pt idx="150">
                  <c:v>-8.1083333333333361</c:v>
                </c:pt>
                <c:pt idx="151">
                  <c:v>-8.5606666666666698</c:v>
                </c:pt>
                <c:pt idx="152">
                  <c:v>-9.0130000000000035</c:v>
                </c:pt>
                <c:pt idx="153">
                  <c:v>-9.4653333333333372</c:v>
                </c:pt>
                <c:pt idx="154">
                  <c:v>-9.9176666666666708</c:v>
                </c:pt>
                <c:pt idx="155">
                  <c:v>-10.37</c:v>
                </c:pt>
                <c:pt idx="156">
                  <c:v>-10.124302265576262</c:v>
                </c:pt>
                <c:pt idx="157">
                  <c:v>-10.326377381315979</c:v>
                </c:pt>
                <c:pt idx="158">
                  <c:v>-12.178568122057186</c:v>
                </c:pt>
                <c:pt idx="159">
                  <c:v>-12.326361872059351</c:v>
                </c:pt>
                <c:pt idx="160">
                  <c:v>-13.326365344277292</c:v>
                </c:pt>
                <c:pt idx="162">
                  <c:v>-14.32636430261482</c:v>
                </c:pt>
                <c:pt idx="163">
                  <c:v>-16.326348793350917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A1-4534-B45F-864E4CD8E2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783727"/>
        <c:axId val="788784559"/>
      </c:scatterChart>
      <c:valAx>
        <c:axId val="788783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4559"/>
        <c:crosses val="autoZero"/>
        <c:crossBetween val="midCat"/>
      </c:valAx>
      <c:valAx>
        <c:axId val="78878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3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1</xdr:row>
      <xdr:rowOff>0</xdr:rowOff>
    </xdr:from>
    <xdr:to>
      <xdr:col>17</xdr:col>
      <xdr:colOff>314325</xdr:colOff>
      <xdr:row>19</xdr:row>
      <xdr:rowOff>95250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24130</xdr:colOff>
      <xdr:row>96</xdr:row>
      <xdr:rowOff>133349</xdr:rowOff>
    </xdr:from>
    <xdr:to>
      <xdr:col>21</xdr:col>
      <xdr:colOff>142875</xdr:colOff>
      <xdr:row>124</xdr:row>
      <xdr:rowOff>19050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oursera.org/learn/zhenge-beida-zaixian-chuangye" TargetMode="External"/><Relationship Id="rId13" Type="http://schemas.openxmlformats.org/officeDocument/2006/relationships/hyperlink" Target="https://www.coursera.org/learn/shuju-jiegou-suanfa" TargetMode="External"/><Relationship Id="rId3" Type="http://schemas.openxmlformats.org/officeDocument/2006/relationships/hyperlink" Target="https://www.coursera.org/learn/c-chengxu-sheji" TargetMode="External"/><Relationship Id="rId7" Type="http://schemas.openxmlformats.org/officeDocument/2006/relationships/hyperlink" Target="https://www.coursera.org/learn/cpp-chengxu-sheji" TargetMode="External"/><Relationship Id="rId12" Type="http://schemas.openxmlformats.org/officeDocument/2006/relationships/hyperlink" Target="https://www.coursera.org/learn/suanfa-jichu" TargetMode="External"/><Relationship Id="rId2" Type="http://schemas.openxmlformats.org/officeDocument/2006/relationships/hyperlink" Target="https://www.coursera.org/learn/gaoji-shuju-jiegou" TargetMode="External"/><Relationship Id="rId1" Type="http://schemas.openxmlformats.org/officeDocument/2006/relationships/hyperlink" Target="https://www.coursera.org/learn/jisuanji-zucheng" TargetMode="External"/><Relationship Id="rId6" Type="http://schemas.openxmlformats.org/officeDocument/2006/relationships/hyperlink" Target="https://www.coursera.org/learn/algorithms" TargetMode="External"/><Relationship Id="rId11" Type="http://schemas.openxmlformats.org/officeDocument/2006/relationships/hyperlink" Target="https://www.coursera.org/learn/ruanjian-gongcheng" TargetMode="External"/><Relationship Id="rId5" Type="http://schemas.openxmlformats.org/officeDocument/2006/relationships/hyperlink" Target="https://www.coursera.org/learn/os-pku" TargetMode="External"/><Relationship Id="rId15" Type="http://schemas.openxmlformats.org/officeDocument/2006/relationships/hyperlink" Target="http://open.163.com/special/opencourse/kantscritique.html" TargetMode="External"/><Relationship Id="rId10" Type="http://schemas.openxmlformats.org/officeDocument/2006/relationships/hyperlink" Target="https://www.coursera.org/learn/bei-lun" TargetMode="External"/><Relationship Id="rId4" Type="http://schemas.openxmlformats.org/officeDocument/2006/relationships/hyperlink" Target="https://www.coursera.org/learn/jisuanji-biancheng" TargetMode="External"/><Relationship Id="rId9" Type="http://schemas.openxmlformats.org/officeDocument/2006/relationships/hyperlink" Target="https://www.coursera.org/learn/aoo" TargetMode="External"/><Relationship Id="rId14" Type="http://schemas.openxmlformats.org/officeDocument/2006/relationships/hyperlink" Target="https://www.coursera.org/learn/biancheng-suanfa-biye-xiangm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E4" sqref="E4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6" width="32.375" style="26" customWidth="1"/>
    <col min="7" max="7" width="24.625" style="26" customWidth="1"/>
    <col min="8" max="8" width="12" style="23" customWidth="1"/>
    <col min="9" max="16384" width="9" style="23"/>
  </cols>
  <sheetData>
    <row r="1" spans="1:10" ht="31.5">
      <c r="A1" s="65"/>
      <c r="B1" s="66"/>
      <c r="C1" s="67"/>
    </row>
    <row r="2" spans="1:10">
      <c r="A2" s="68" t="s">
        <v>0</v>
      </c>
      <c r="B2" s="69"/>
      <c r="C2" s="70"/>
      <c r="D2" s="27">
        <f ca="1">ROUNDDOWN(NOW(),0)</f>
        <v>42933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68" t="s">
        <v>7</v>
      </c>
      <c r="B3" s="69"/>
      <c r="C3" s="70"/>
      <c r="D3" s="30">
        <f ca="1">NOW()-ROUNDDOWN(NOW(),0)</f>
        <v>0.91676469907542923</v>
      </c>
      <c r="E3" s="31">
        <f ca="1">E4-$D$2</f>
        <v>648</v>
      </c>
      <c r="F3" s="26">
        <f>SUM(学习任务!E:E)</f>
        <v>764.08107552849765</v>
      </c>
      <c r="G3" s="31">
        <f t="shared" ref="G3:H3" ca="1" si="0">G4-$D$2</f>
        <v>-93</v>
      </c>
      <c r="H3" s="31">
        <f t="shared" ca="1" si="0"/>
        <v>73</v>
      </c>
    </row>
    <row r="4" spans="1:10">
      <c r="E4" s="32">
        <v>43581</v>
      </c>
      <c r="F4" s="33">
        <f ca="1">$D$2+F3</f>
        <v>43697.081075528498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42759</v>
      </c>
      <c r="B10" s="23">
        <f t="shared" ref="B10:B39" si="1">WEEKNUM(A10)</f>
        <v>4</v>
      </c>
      <c r="C10" s="23" t="str">
        <f t="shared" ref="C10:C39" si="2">TEXT(WEEKDAY(A10),"aaaa")</f>
        <v>星期二</v>
      </c>
      <c r="G10" s="37"/>
    </row>
    <row r="11" spans="1:10">
      <c r="A11" s="22">
        <v>42760</v>
      </c>
      <c r="B11" s="23">
        <f t="shared" si="1"/>
        <v>4</v>
      </c>
      <c r="C11" s="23" t="str">
        <f t="shared" si="2"/>
        <v>星期三</v>
      </c>
      <c r="G11" s="37"/>
    </row>
    <row r="12" spans="1:10">
      <c r="A12" s="22">
        <v>42761</v>
      </c>
      <c r="B12" s="23">
        <f t="shared" si="1"/>
        <v>4</v>
      </c>
      <c r="C12" s="23" t="str">
        <f t="shared" si="2"/>
        <v>星期四</v>
      </c>
      <c r="F12" s="36"/>
    </row>
    <row r="13" spans="1:10">
      <c r="A13" s="22">
        <v>42762</v>
      </c>
      <c r="B13" s="23">
        <f t="shared" si="1"/>
        <v>4</v>
      </c>
      <c r="C13" s="23" t="str">
        <f t="shared" si="2"/>
        <v>星期五</v>
      </c>
      <c r="F13" s="36"/>
    </row>
    <row r="14" spans="1:10">
      <c r="A14" s="22">
        <v>42763</v>
      </c>
      <c r="B14" s="23">
        <f t="shared" si="1"/>
        <v>4</v>
      </c>
      <c r="C14" s="23" t="str">
        <f t="shared" si="2"/>
        <v>星期六</v>
      </c>
      <c r="D14" s="34"/>
      <c r="E14" s="35"/>
      <c r="G14" s="36"/>
    </row>
    <row r="15" spans="1:10">
      <c r="A15" s="22">
        <v>42764</v>
      </c>
      <c r="B15" s="23">
        <f t="shared" si="1"/>
        <v>5</v>
      </c>
      <c r="C15" s="23" t="str">
        <f t="shared" si="2"/>
        <v>星期日</v>
      </c>
      <c r="E15" s="35"/>
      <c r="G15" s="36"/>
    </row>
    <row r="16" spans="1:10">
      <c r="A16" s="22">
        <v>42765</v>
      </c>
      <c r="B16" s="23">
        <f t="shared" si="1"/>
        <v>5</v>
      </c>
      <c r="C16" s="23" t="str">
        <f t="shared" si="2"/>
        <v>星期一</v>
      </c>
      <c r="E16" s="35"/>
      <c r="F16" s="38"/>
      <c r="G16" s="39"/>
    </row>
    <row r="17" spans="1:7">
      <c r="A17" s="22">
        <v>42766</v>
      </c>
      <c r="B17" s="23">
        <f t="shared" si="1"/>
        <v>5</v>
      </c>
      <c r="C17" s="23" t="str">
        <f t="shared" si="2"/>
        <v>星期二</v>
      </c>
      <c r="D17" s="34"/>
      <c r="E17" s="35"/>
      <c r="F17" s="38"/>
      <c r="G17" s="40"/>
    </row>
    <row r="18" spans="1:7">
      <c r="A18" s="22">
        <v>42767</v>
      </c>
      <c r="B18" s="23">
        <f t="shared" si="1"/>
        <v>5</v>
      </c>
      <c r="C18" s="23" t="str">
        <f t="shared" si="2"/>
        <v>星期三</v>
      </c>
      <c r="E18" s="35"/>
      <c r="G18" s="37"/>
    </row>
    <row r="19" spans="1:7">
      <c r="A19" s="22">
        <v>42768</v>
      </c>
      <c r="B19" s="23">
        <f t="shared" si="1"/>
        <v>5</v>
      </c>
      <c r="C19" s="23" t="str">
        <f t="shared" si="2"/>
        <v>星期四</v>
      </c>
      <c r="D19" s="41"/>
    </row>
    <row r="20" spans="1:7">
      <c r="A20" s="22">
        <v>42769</v>
      </c>
      <c r="B20" s="23">
        <f t="shared" si="1"/>
        <v>5</v>
      </c>
      <c r="C20" s="23" t="str">
        <f t="shared" si="2"/>
        <v>星期五</v>
      </c>
      <c r="D20" s="42" t="s">
        <v>14</v>
      </c>
      <c r="F20" s="36"/>
    </row>
    <row r="21" spans="1:7">
      <c r="A21" s="22">
        <v>42770</v>
      </c>
      <c r="B21" s="23">
        <f t="shared" si="1"/>
        <v>5</v>
      </c>
      <c r="C21" s="23" t="str">
        <f t="shared" si="2"/>
        <v>星期六</v>
      </c>
      <c r="D21" s="41"/>
      <c r="F21" s="37" t="s">
        <v>15</v>
      </c>
    </row>
    <row r="22" spans="1:7">
      <c r="A22" s="22">
        <v>42771</v>
      </c>
      <c r="B22" s="23">
        <f t="shared" si="1"/>
        <v>6</v>
      </c>
      <c r="C22" s="23" t="str">
        <f t="shared" si="2"/>
        <v>星期日</v>
      </c>
      <c r="D22" s="41"/>
      <c r="F22" s="36" t="s">
        <v>16</v>
      </c>
    </row>
    <row r="23" spans="1:7">
      <c r="A23" s="22">
        <v>42772</v>
      </c>
      <c r="B23" s="23">
        <f t="shared" si="1"/>
        <v>6</v>
      </c>
      <c r="C23" s="43" t="str">
        <f t="shared" si="2"/>
        <v>星期一</v>
      </c>
      <c r="D23" s="44" t="s">
        <v>17</v>
      </c>
      <c r="F23" s="36" t="s">
        <v>18</v>
      </c>
    </row>
    <row r="24" spans="1:7">
      <c r="A24" s="22">
        <v>42773</v>
      </c>
      <c r="B24" s="23">
        <f t="shared" si="1"/>
        <v>6</v>
      </c>
      <c r="C24" s="23" t="str">
        <f t="shared" si="2"/>
        <v>星期二</v>
      </c>
      <c r="D24" s="45"/>
      <c r="F24" s="36" t="s">
        <v>19</v>
      </c>
    </row>
    <row r="25" spans="1:7">
      <c r="A25" s="22">
        <v>42774</v>
      </c>
      <c r="B25" s="23">
        <f t="shared" si="1"/>
        <v>6</v>
      </c>
      <c r="C25" s="23" t="str">
        <f t="shared" si="2"/>
        <v>星期三</v>
      </c>
      <c r="E25" s="35" t="s">
        <v>20</v>
      </c>
      <c r="F25" s="36" t="s">
        <v>21</v>
      </c>
    </row>
    <row r="26" spans="1:7">
      <c r="A26" s="22">
        <v>42775</v>
      </c>
      <c r="B26" s="23">
        <f t="shared" si="1"/>
        <v>6</v>
      </c>
      <c r="C26" s="23" t="str">
        <f t="shared" si="2"/>
        <v>星期四</v>
      </c>
      <c r="E26" s="35" t="s">
        <v>22</v>
      </c>
      <c r="F26" s="36" t="s">
        <v>23</v>
      </c>
    </row>
    <row r="27" spans="1:7">
      <c r="A27" s="22">
        <v>42776</v>
      </c>
      <c r="B27" s="23">
        <f t="shared" si="1"/>
        <v>6</v>
      </c>
      <c r="C27" s="23" t="str">
        <f t="shared" si="2"/>
        <v>星期五</v>
      </c>
    </row>
    <row r="28" spans="1:7">
      <c r="A28" s="22">
        <v>42777</v>
      </c>
      <c r="B28" s="23">
        <f t="shared" si="1"/>
        <v>6</v>
      </c>
      <c r="C28" s="23" t="str">
        <f t="shared" si="2"/>
        <v>星期六</v>
      </c>
      <c r="F28" s="37"/>
    </row>
    <row r="29" spans="1:7">
      <c r="A29" s="22">
        <v>42778</v>
      </c>
      <c r="B29" s="23">
        <f t="shared" si="1"/>
        <v>7</v>
      </c>
      <c r="C29" s="23" t="str">
        <f t="shared" si="2"/>
        <v>星期日</v>
      </c>
    </row>
    <row r="30" spans="1:7">
      <c r="A30" s="22">
        <v>42779</v>
      </c>
      <c r="B30" s="23">
        <f t="shared" si="1"/>
        <v>7</v>
      </c>
      <c r="C30" s="23" t="str">
        <f t="shared" si="2"/>
        <v>星期一</v>
      </c>
    </row>
    <row r="31" spans="1:7">
      <c r="A31" s="22">
        <v>42780</v>
      </c>
      <c r="B31" s="23">
        <f t="shared" si="1"/>
        <v>7</v>
      </c>
      <c r="C31" s="23" t="str">
        <f t="shared" si="2"/>
        <v>星期二</v>
      </c>
      <c r="D31" s="46"/>
    </row>
    <row r="32" spans="1:7">
      <c r="A32" s="22">
        <v>42781</v>
      </c>
      <c r="B32" s="23">
        <f t="shared" si="1"/>
        <v>7</v>
      </c>
      <c r="C32" s="23" t="str">
        <f t="shared" si="2"/>
        <v>星期三</v>
      </c>
    </row>
    <row r="33" spans="1:6">
      <c r="A33" s="22">
        <v>42782</v>
      </c>
      <c r="B33" s="23">
        <f t="shared" si="1"/>
        <v>7</v>
      </c>
      <c r="C33" s="23" t="str">
        <f t="shared" si="2"/>
        <v>星期四</v>
      </c>
      <c r="D33" s="34"/>
      <c r="F33" s="36" t="s">
        <v>24</v>
      </c>
    </row>
    <row r="34" spans="1:6">
      <c r="A34" s="22">
        <v>42783</v>
      </c>
      <c r="B34" s="23">
        <f t="shared" si="1"/>
        <v>7</v>
      </c>
      <c r="C34" s="23" t="str">
        <f t="shared" si="2"/>
        <v>星期五</v>
      </c>
    </row>
    <row r="35" spans="1:6">
      <c r="A35" s="22">
        <v>42784</v>
      </c>
      <c r="B35" s="23">
        <f t="shared" si="1"/>
        <v>7</v>
      </c>
      <c r="C35" s="23" t="str">
        <f t="shared" si="2"/>
        <v>星期六</v>
      </c>
    </row>
    <row r="36" spans="1:6" ht="54">
      <c r="A36" s="22">
        <v>42785</v>
      </c>
      <c r="B36" s="23">
        <f t="shared" si="1"/>
        <v>8</v>
      </c>
      <c r="C36" s="23" t="str">
        <f t="shared" si="2"/>
        <v>星期日</v>
      </c>
      <c r="D36" s="34"/>
      <c r="E36" s="35"/>
      <c r="F36" s="37" t="s">
        <v>25</v>
      </c>
    </row>
    <row r="37" spans="1:6">
      <c r="A37" s="22">
        <v>42786</v>
      </c>
      <c r="B37" s="23">
        <f t="shared" si="1"/>
        <v>8</v>
      </c>
      <c r="C37" s="23" t="str">
        <f t="shared" si="2"/>
        <v>星期一</v>
      </c>
      <c r="D37" s="34"/>
    </row>
    <row r="38" spans="1:6" ht="40.5">
      <c r="A38" s="22">
        <v>42787</v>
      </c>
      <c r="B38" s="23">
        <f t="shared" si="1"/>
        <v>8</v>
      </c>
      <c r="C38" s="23" t="str">
        <f t="shared" si="2"/>
        <v>星期二</v>
      </c>
      <c r="F38" s="37" t="s">
        <v>26</v>
      </c>
    </row>
    <row r="39" spans="1:6">
      <c r="A39" s="22">
        <v>42788</v>
      </c>
      <c r="B39" s="23">
        <f t="shared" si="1"/>
        <v>8</v>
      </c>
      <c r="C39" s="23" t="str">
        <f t="shared" si="2"/>
        <v>星期三</v>
      </c>
    </row>
    <row r="40" spans="1:6">
      <c r="A40" s="22">
        <v>42789</v>
      </c>
      <c r="D40" s="34"/>
      <c r="F40" s="36" t="s">
        <v>27</v>
      </c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54" priority="4" stopIfTrue="1">
      <formula>($A5&lt;$D$2)</formula>
    </cfRule>
    <cfRule type="expression" dxfId="53" priority="5" stopIfTrue="1">
      <formula>($A5=$D$2)</formula>
    </cfRule>
  </conditionalFormatting>
  <conditionalFormatting sqref="D5:E42">
    <cfRule type="expression" dxfId="52" priority="1">
      <formula>($A5&lt;$D$2)</formula>
    </cfRule>
    <cfRule type="expression" dxfId="51" priority="2">
      <formula>($A$5=$D$2)</formula>
    </cfRule>
  </conditionalFormatting>
  <conditionalFormatting sqref="F5:G42">
    <cfRule type="expression" dxfId="5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F4" sqref="F4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9" width="9.5" style="23" customWidth="1"/>
    <col min="10" max="16384" width="9" style="23"/>
  </cols>
  <sheetData>
    <row r="1" spans="1:10" ht="31.5">
      <c r="A1" s="65"/>
      <c r="B1" s="66"/>
      <c r="C1" s="67"/>
    </row>
    <row r="2" spans="1:10">
      <c r="A2" s="68" t="s">
        <v>0</v>
      </c>
      <c r="B2" s="69"/>
      <c r="C2" s="70"/>
      <c r="D2" s="27">
        <f ca="1">ROUNDDOWN(NOW(),0)</f>
        <v>42933</v>
      </c>
      <c r="E2" s="28" t="s">
        <v>1</v>
      </c>
      <c r="F2" s="29" t="s">
        <v>91</v>
      </c>
      <c r="G2" s="29" t="s">
        <v>3</v>
      </c>
      <c r="H2" s="29" t="s">
        <v>4</v>
      </c>
      <c r="I2" s="47" t="s">
        <v>92</v>
      </c>
      <c r="J2" s="47"/>
    </row>
    <row r="3" spans="1:10">
      <c r="A3" s="68" t="s">
        <v>7</v>
      </c>
      <c r="B3" s="69"/>
      <c r="C3" s="70"/>
      <c r="D3" s="30">
        <f ca="1">NOW()-ROUNDDOWN(NOW(),0)</f>
        <v>0.91676469907542923</v>
      </c>
      <c r="E3" s="31">
        <f ca="1">E4-$D$2</f>
        <v>648</v>
      </c>
      <c r="F3" s="26">
        <f>SUM(学习任务!E:E)</f>
        <v>764.08107552849765</v>
      </c>
      <c r="G3" s="31">
        <f t="shared" ref="G3:H3" ca="1" si="0">G4-$D$2</f>
        <v>-171</v>
      </c>
      <c r="H3" s="31">
        <f t="shared" ca="1" si="0"/>
        <v>73</v>
      </c>
      <c r="I3" s="23">
        <f>SUM(学习任务!C:C)</f>
        <v>882</v>
      </c>
    </row>
    <row r="4" spans="1:10">
      <c r="E4" s="32">
        <v>43581</v>
      </c>
      <c r="F4" s="33">
        <f ca="1">$D$2+F3</f>
        <v>43697.081075528498</v>
      </c>
      <c r="G4" s="32">
        <v>42762</v>
      </c>
      <c r="H4" s="32">
        <v>43006</v>
      </c>
      <c r="I4" s="48">
        <v>42736</v>
      </c>
      <c r="J4" s="47" t="s">
        <v>93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43063</v>
      </c>
      <c r="B10" s="23">
        <f t="shared" ref="B10:B39" si="1">WEEKNUM(A10)</f>
        <v>47</v>
      </c>
      <c r="C10" s="23" t="str">
        <f t="shared" ref="C10:C39" si="2">TEXT(WEEKDAY(A10),"aaaa")</f>
        <v>星期五</v>
      </c>
      <c r="D10" s="34" t="s">
        <v>86</v>
      </c>
      <c r="G10" s="37"/>
    </row>
    <row r="11" spans="1:10">
      <c r="A11" s="22">
        <f>A10+1</f>
        <v>43064</v>
      </c>
      <c r="B11" s="23">
        <f t="shared" si="1"/>
        <v>47</v>
      </c>
      <c r="C11" s="23" t="str">
        <f t="shared" si="2"/>
        <v>星期六</v>
      </c>
      <c r="D11" s="34" t="s">
        <v>86</v>
      </c>
      <c r="G11" s="37"/>
    </row>
    <row r="12" spans="1:10">
      <c r="A12" s="22">
        <f t="shared" ref="A12:A40" si="3">A11+1</f>
        <v>43065</v>
      </c>
      <c r="B12" s="23">
        <f t="shared" si="1"/>
        <v>48</v>
      </c>
      <c r="C12" s="23" t="str">
        <f t="shared" si="2"/>
        <v>星期日</v>
      </c>
      <c r="F12" s="36"/>
    </row>
    <row r="13" spans="1:10">
      <c r="A13" s="22">
        <f t="shared" si="3"/>
        <v>43066</v>
      </c>
      <c r="B13" s="23">
        <f t="shared" si="1"/>
        <v>48</v>
      </c>
      <c r="C13" s="23" t="str">
        <f t="shared" si="2"/>
        <v>星期一</v>
      </c>
      <c r="F13" s="36"/>
    </row>
    <row r="14" spans="1:10">
      <c r="A14" s="22">
        <f t="shared" si="3"/>
        <v>43067</v>
      </c>
      <c r="B14" s="23">
        <f t="shared" si="1"/>
        <v>48</v>
      </c>
      <c r="C14" s="23" t="str">
        <f t="shared" si="2"/>
        <v>星期二</v>
      </c>
      <c r="D14" s="34"/>
      <c r="E14" s="35"/>
      <c r="G14" s="36"/>
    </row>
    <row r="15" spans="1:10">
      <c r="A15" s="22">
        <f t="shared" si="3"/>
        <v>43068</v>
      </c>
      <c r="B15" s="23">
        <f t="shared" si="1"/>
        <v>48</v>
      </c>
      <c r="C15" s="23" t="str">
        <f t="shared" si="2"/>
        <v>星期三</v>
      </c>
      <c r="E15" s="35"/>
      <c r="G15" s="36"/>
    </row>
    <row r="16" spans="1:10">
      <c r="A16" s="22">
        <f t="shared" si="3"/>
        <v>43069</v>
      </c>
      <c r="B16" s="23">
        <f t="shared" si="1"/>
        <v>48</v>
      </c>
      <c r="C16" s="23" t="str">
        <f t="shared" si="2"/>
        <v>星期四</v>
      </c>
      <c r="E16" s="35"/>
      <c r="F16" s="38"/>
      <c r="G16" s="39"/>
    </row>
    <row r="17" spans="1:7">
      <c r="A17" s="22">
        <f t="shared" si="3"/>
        <v>43070</v>
      </c>
      <c r="B17" s="23">
        <f t="shared" si="1"/>
        <v>48</v>
      </c>
      <c r="C17" s="23" t="str">
        <f t="shared" si="2"/>
        <v>星期五</v>
      </c>
      <c r="D17" s="34"/>
      <c r="E17" s="35"/>
      <c r="F17" s="38"/>
      <c r="G17" s="40"/>
    </row>
    <row r="18" spans="1:7">
      <c r="A18" s="22">
        <f t="shared" si="3"/>
        <v>43071</v>
      </c>
      <c r="B18" s="23">
        <f t="shared" si="1"/>
        <v>48</v>
      </c>
      <c r="C18" s="23" t="str">
        <f t="shared" si="2"/>
        <v>星期六</v>
      </c>
      <c r="E18" s="35"/>
      <c r="G18" s="37"/>
    </row>
    <row r="19" spans="1:7">
      <c r="A19" s="22">
        <f t="shared" si="3"/>
        <v>43072</v>
      </c>
      <c r="B19" s="23">
        <f t="shared" si="1"/>
        <v>49</v>
      </c>
      <c r="C19" s="23" t="str">
        <f t="shared" si="2"/>
        <v>星期日</v>
      </c>
      <c r="D19" s="41"/>
    </row>
    <row r="20" spans="1:7">
      <c r="A20" s="22">
        <f t="shared" si="3"/>
        <v>43073</v>
      </c>
      <c r="B20" s="23">
        <f t="shared" si="1"/>
        <v>49</v>
      </c>
      <c r="C20" s="23" t="str">
        <f t="shared" si="2"/>
        <v>星期一</v>
      </c>
      <c r="D20" s="42"/>
      <c r="F20" s="36"/>
    </row>
    <row r="21" spans="1:7">
      <c r="A21" s="22">
        <f t="shared" si="3"/>
        <v>43074</v>
      </c>
      <c r="B21" s="23">
        <f t="shared" si="1"/>
        <v>49</v>
      </c>
      <c r="C21" s="23" t="str">
        <f t="shared" si="2"/>
        <v>星期二</v>
      </c>
      <c r="D21" s="41"/>
      <c r="F21" s="37"/>
    </row>
    <row r="22" spans="1:7">
      <c r="A22" s="22">
        <f t="shared" si="3"/>
        <v>43075</v>
      </c>
      <c r="B22" s="23">
        <f t="shared" si="1"/>
        <v>49</v>
      </c>
      <c r="C22" s="23" t="str">
        <f t="shared" si="2"/>
        <v>星期三</v>
      </c>
      <c r="D22" s="41"/>
      <c r="F22" s="36"/>
    </row>
    <row r="23" spans="1:7">
      <c r="A23" s="22">
        <f t="shared" si="3"/>
        <v>43076</v>
      </c>
      <c r="B23" s="23">
        <f t="shared" si="1"/>
        <v>49</v>
      </c>
      <c r="C23" s="43" t="str">
        <f t="shared" si="2"/>
        <v>星期四</v>
      </c>
      <c r="D23" s="44"/>
      <c r="F23" s="36"/>
    </row>
    <row r="24" spans="1:7">
      <c r="A24" s="22">
        <f t="shared" si="3"/>
        <v>43077</v>
      </c>
      <c r="B24" s="23">
        <f t="shared" si="1"/>
        <v>49</v>
      </c>
      <c r="C24" s="23" t="str">
        <f t="shared" si="2"/>
        <v>星期五</v>
      </c>
      <c r="D24" s="45"/>
      <c r="F24" s="36"/>
    </row>
    <row r="25" spans="1:7">
      <c r="A25" s="22">
        <f t="shared" si="3"/>
        <v>43078</v>
      </c>
      <c r="B25" s="23">
        <f t="shared" si="1"/>
        <v>49</v>
      </c>
      <c r="C25" s="23" t="str">
        <f t="shared" si="2"/>
        <v>星期六</v>
      </c>
      <c r="E25" s="35"/>
      <c r="F25" s="36"/>
    </row>
    <row r="26" spans="1:7">
      <c r="A26" s="22">
        <f t="shared" si="3"/>
        <v>43079</v>
      </c>
      <c r="B26" s="23">
        <f t="shared" si="1"/>
        <v>50</v>
      </c>
      <c r="C26" s="23" t="str">
        <f t="shared" si="2"/>
        <v>星期日</v>
      </c>
      <c r="E26" s="35"/>
      <c r="F26" s="36"/>
    </row>
    <row r="27" spans="1:7">
      <c r="A27" s="22">
        <f t="shared" si="3"/>
        <v>43080</v>
      </c>
      <c r="B27" s="23">
        <f t="shared" si="1"/>
        <v>50</v>
      </c>
      <c r="C27" s="23" t="str">
        <f t="shared" si="2"/>
        <v>星期一</v>
      </c>
    </row>
    <row r="28" spans="1:7">
      <c r="A28" s="22">
        <f t="shared" si="3"/>
        <v>43081</v>
      </c>
      <c r="B28" s="23">
        <f t="shared" si="1"/>
        <v>50</v>
      </c>
      <c r="C28" s="23" t="str">
        <f t="shared" si="2"/>
        <v>星期二</v>
      </c>
      <c r="F28" s="37"/>
    </row>
    <row r="29" spans="1:7">
      <c r="A29" s="22">
        <f t="shared" si="3"/>
        <v>43082</v>
      </c>
      <c r="B29" s="23">
        <f t="shared" si="1"/>
        <v>50</v>
      </c>
      <c r="C29" s="23" t="str">
        <f t="shared" si="2"/>
        <v>星期三</v>
      </c>
    </row>
    <row r="30" spans="1:7">
      <c r="A30" s="22">
        <f t="shared" si="3"/>
        <v>43083</v>
      </c>
      <c r="B30" s="23">
        <f t="shared" si="1"/>
        <v>50</v>
      </c>
      <c r="C30" s="23" t="str">
        <f t="shared" si="2"/>
        <v>星期四</v>
      </c>
    </row>
    <row r="31" spans="1:7">
      <c r="A31" s="22">
        <f t="shared" si="3"/>
        <v>43084</v>
      </c>
      <c r="B31" s="23">
        <f t="shared" si="1"/>
        <v>50</v>
      </c>
      <c r="C31" s="23" t="str">
        <f t="shared" si="2"/>
        <v>星期五</v>
      </c>
      <c r="D31" s="46"/>
    </row>
    <row r="32" spans="1:7">
      <c r="A32" s="22">
        <f t="shared" si="3"/>
        <v>43085</v>
      </c>
      <c r="B32" s="23">
        <f t="shared" si="1"/>
        <v>50</v>
      </c>
      <c r="C32" s="23" t="str">
        <f t="shared" si="2"/>
        <v>星期六</v>
      </c>
    </row>
    <row r="33" spans="1:6">
      <c r="A33" s="22">
        <f t="shared" si="3"/>
        <v>43086</v>
      </c>
      <c r="B33" s="23">
        <f t="shared" si="1"/>
        <v>51</v>
      </c>
      <c r="C33" s="23" t="str">
        <f t="shared" si="2"/>
        <v>星期日</v>
      </c>
      <c r="D33" s="34"/>
      <c r="F33" s="36"/>
    </row>
    <row r="34" spans="1:6">
      <c r="A34" s="22">
        <f t="shared" si="3"/>
        <v>43087</v>
      </c>
      <c r="B34" s="23">
        <f t="shared" si="1"/>
        <v>51</v>
      </c>
      <c r="C34" s="23" t="str">
        <f t="shared" si="2"/>
        <v>星期一</v>
      </c>
    </row>
    <row r="35" spans="1:6">
      <c r="A35" s="22">
        <f t="shared" si="3"/>
        <v>43088</v>
      </c>
      <c r="B35" s="23">
        <f t="shared" si="1"/>
        <v>51</v>
      </c>
      <c r="C35" s="23" t="str">
        <f t="shared" si="2"/>
        <v>星期二</v>
      </c>
    </row>
    <row r="36" spans="1:6">
      <c r="A36" s="22">
        <f t="shared" si="3"/>
        <v>43089</v>
      </c>
      <c r="B36" s="23">
        <f t="shared" si="1"/>
        <v>51</v>
      </c>
      <c r="C36" s="23" t="str">
        <f t="shared" si="2"/>
        <v>星期三</v>
      </c>
      <c r="D36" s="34"/>
      <c r="E36" s="35"/>
      <c r="F36" s="37"/>
    </row>
    <row r="37" spans="1:6">
      <c r="A37" s="22">
        <f t="shared" si="3"/>
        <v>43090</v>
      </c>
      <c r="B37" s="23">
        <f t="shared" si="1"/>
        <v>51</v>
      </c>
      <c r="C37" s="23" t="str">
        <f t="shared" si="2"/>
        <v>星期四</v>
      </c>
      <c r="D37" s="34" t="s">
        <v>94</v>
      </c>
    </row>
    <row r="38" spans="1:6">
      <c r="A38" s="22">
        <f t="shared" si="3"/>
        <v>43091</v>
      </c>
      <c r="B38" s="23">
        <f t="shared" si="1"/>
        <v>51</v>
      </c>
      <c r="C38" s="23" t="str">
        <f t="shared" si="2"/>
        <v>星期五</v>
      </c>
    </row>
    <row r="39" spans="1:6">
      <c r="A39" s="22">
        <f t="shared" si="3"/>
        <v>43092</v>
      </c>
      <c r="B39" s="23">
        <f t="shared" si="1"/>
        <v>51</v>
      </c>
      <c r="C39" s="23" t="str">
        <f t="shared" si="2"/>
        <v>星期六</v>
      </c>
    </row>
    <row r="40" spans="1:6">
      <c r="A40" s="22">
        <f t="shared" si="3"/>
        <v>43093</v>
      </c>
      <c r="B40" s="23">
        <f t="shared" ref="B40" si="4">WEEKNUM(A40)</f>
        <v>52</v>
      </c>
      <c r="C40" s="23" t="str">
        <f t="shared" ref="C40" si="5">TEXT(WEEKDAY(A40),"aaaa")</f>
        <v>星期日</v>
      </c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9" priority="4" stopIfTrue="1">
      <formula>($A5&lt;$D$2)</formula>
    </cfRule>
    <cfRule type="expression" dxfId="8" priority="5" stopIfTrue="1">
      <formula>($A5=$D$2)</formula>
    </cfRule>
  </conditionalFormatting>
  <conditionalFormatting sqref="D5:E42">
    <cfRule type="expression" dxfId="7" priority="1">
      <formula>($A5&lt;$D$2)</formula>
    </cfRule>
    <cfRule type="expression" dxfId="6" priority="2">
      <formula>($A$5=$D$2)</formula>
    </cfRule>
  </conditionalFormatting>
  <conditionalFormatting sqref="F5:G42">
    <cfRule type="expression" dxfId="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D18" sqref="D18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5"/>
      <c r="B1" s="66"/>
      <c r="C1" s="67"/>
    </row>
    <row r="2" spans="1:10">
      <c r="A2" s="68" t="s">
        <v>0</v>
      </c>
      <c r="B2" s="69"/>
      <c r="C2" s="70"/>
      <c r="D2" s="27">
        <f ca="1">ROUNDDOWN(NOW(),0)</f>
        <v>42933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68" t="s">
        <v>7</v>
      </c>
      <c r="B3" s="69"/>
      <c r="C3" s="70"/>
      <c r="D3" s="30">
        <f ca="1">NOW()-ROUNDDOWN(NOW(),0)</f>
        <v>0.91676469907542923</v>
      </c>
      <c r="E3" s="31">
        <f ca="1">E4-$D$2</f>
        <v>648</v>
      </c>
      <c r="F3" s="26">
        <f>SUM(学习任务!E:E)</f>
        <v>764.08107552849765</v>
      </c>
      <c r="G3" s="31">
        <f t="shared" ref="G3:H3" ca="1" si="0">G4-$D$2</f>
        <v>-171</v>
      </c>
      <c r="H3" s="31">
        <f t="shared" ca="1" si="0"/>
        <v>73</v>
      </c>
    </row>
    <row r="4" spans="1:10">
      <c r="E4" s="32">
        <v>43581</v>
      </c>
      <c r="F4" s="33">
        <f ca="1">$D$2+F3</f>
        <v>43697.081075528498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42910</v>
      </c>
      <c r="B10" s="23">
        <f t="shared" ref="B10:B39" si="1">WEEKNUM(A10)</f>
        <v>25</v>
      </c>
      <c r="C10" s="23" t="str">
        <f t="shared" ref="C10:C39" si="2">TEXT(WEEKDAY(A10),"aaaa")</f>
        <v>星期六</v>
      </c>
      <c r="D10" s="34" t="s">
        <v>85</v>
      </c>
      <c r="G10" s="37"/>
    </row>
    <row r="11" spans="1:10">
      <c r="A11" s="22">
        <f>A10+1</f>
        <v>42911</v>
      </c>
      <c r="B11" s="23">
        <f t="shared" si="1"/>
        <v>26</v>
      </c>
      <c r="C11" s="23" t="str">
        <f t="shared" si="2"/>
        <v>星期日</v>
      </c>
      <c r="D11" s="34" t="s">
        <v>85</v>
      </c>
      <c r="G11" s="37"/>
    </row>
    <row r="12" spans="1:10">
      <c r="A12" s="22">
        <f t="shared" ref="A12:A39" si="3">A11+1</f>
        <v>42912</v>
      </c>
      <c r="B12" s="23">
        <f t="shared" si="1"/>
        <v>26</v>
      </c>
      <c r="C12" s="23" t="str">
        <f t="shared" si="2"/>
        <v>星期一</v>
      </c>
      <c r="F12" s="36"/>
    </row>
    <row r="13" spans="1:10" ht="27">
      <c r="A13" s="22">
        <f t="shared" si="3"/>
        <v>42913</v>
      </c>
      <c r="B13" s="23">
        <f t="shared" si="1"/>
        <v>26</v>
      </c>
      <c r="C13" s="23" t="str">
        <f t="shared" si="2"/>
        <v>星期二</v>
      </c>
      <c r="D13" s="53" t="s">
        <v>264</v>
      </c>
      <c r="E13" s="57" t="s">
        <v>265</v>
      </c>
      <c r="F13" s="36"/>
    </row>
    <row r="14" spans="1:10">
      <c r="A14" s="22">
        <f t="shared" si="3"/>
        <v>42914</v>
      </c>
      <c r="B14" s="23">
        <f t="shared" si="1"/>
        <v>26</v>
      </c>
      <c r="C14" s="23" t="str">
        <f t="shared" si="2"/>
        <v>星期三</v>
      </c>
      <c r="D14" s="54" t="s">
        <v>267</v>
      </c>
      <c r="E14" s="35"/>
      <c r="G14" s="36"/>
    </row>
    <row r="15" spans="1:10">
      <c r="A15" s="22">
        <f t="shared" si="3"/>
        <v>42915</v>
      </c>
      <c r="B15" s="23">
        <f t="shared" si="1"/>
        <v>26</v>
      </c>
      <c r="C15" s="23" t="str">
        <f t="shared" si="2"/>
        <v>星期四</v>
      </c>
      <c r="D15" s="54" t="s">
        <v>266</v>
      </c>
      <c r="E15" s="35"/>
      <c r="G15" s="36"/>
    </row>
    <row r="16" spans="1:10">
      <c r="A16" s="22">
        <f t="shared" si="3"/>
        <v>42916</v>
      </c>
      <c r="B16" s="23">
        <f t="shared" si="1"/>
        <v>26</v>
      </c>
      <c r="C16" s="23" t="str">
        <f t="shared" si="2"/>
        <v>星期五</v>
      </c>
      <c r="D16" s="54" t="s">
        <v>268</v>
      </c>
      <c r="E16" s="35"/>
      <c r="F16" s="38"/>
      <c r="G16" s="39"/>
    </row>
    <row r="17" spans="1:7">
      <c r="A17" s="22">
        <f t="shared" si="3"/>
        <v>42917</v>
      </c>
      <c r="B17" s="23">
        <f t="shared" si="1"/>
        <v>26</v>
      </c>
      <c r="C17" s="23" t="str">
        <f t="shared" si="2"/>
        <v>星期六</v>
      </c>
      <c r="D17" s="54" t="s">
        <v>268</v>
      </c>
      <c r="E17" s="35"/>
      <c r="F17" s="38"/>
      <c r="G17" s="40"/>
    </row>
    <row r="18" spans="1:7">
      <c r="A18" s="22">
        <f t="shared" si="3"/>
        <v>42918</v>
      </c>
      <c r="B18" s="23">
        <f t="shared" si="1"/>
        <v>27</v>
      </c>
      <c r="C18" s="23" t="str">
        <f t="shared" si="2"/>
        <v>星期日</v>
      </c>
      <c r="E18" s="35"/>
      <c r="G18" s="37"/>
    </row>
    <row r="19" spans="1:7">
      <c r="A19" s="22">
        <f t="shared" si="3"/>
        <v>42919</v>
      </c>
      <c r="B19" s="23">
        <f t="shared" si="1"/>
        <v>27</v>
      </c>
      <c r="C19" s="23" t="str">
        <f t="shared" si="2"/>
        <v>星期一</v>
      </c>
      <c r="D19" s="41"/>
    </row>
    <row r="20" spans="1:7">
      <c r="A20" s="22">
        <f t="shared" si="3"/>
        <v>42920</v>
      </c>
      <c r="B20" s="23">
        <f t="shared" si="1"/>
        <v>27</v>
      </c>
      <c r="C20" s="23" t="str">
        <f t="shared" si="2"/>
        <v>星期二</v>
      </c>
      <c r="D20" s="42"/>
      <c r="F20" s="36"/>
    </row>
    <row r="21" spans="1:7">
      <c r="A21" s="22">
        <f t="shared" si="3"/>
        <v>42921</v>
      </c>
      <c r="B21" s="23">
        <f t="shared" si="1"/>
        <v>27</v>
      </c>
      <c r="C21" s="23" t="str">
        <f t="shared" si="2"/>
        <v>星期三</v>
      </c>
      <c r="D21" s="41"/>
      <c r="F21" s="37"/>
    </row>
    <row r="22" spans="1:7">
      <c r="A22" s="22">
        <f t="shared" si="3"/>
        <v>42922</v>
      </c>
      <c r="B22" s="23">
        <f t="shared" si="1"/>
        <v>27</v>
      </c>
      <c r="C22" s="23" t="str">
        <f t="shared" si="2"/>
        <v>星期四</v>
      </c>
      <c r="D22" s="41"/>
      <c r="F22" s="36"/>
    </row>
    <row r="23" spans="1:7">
      <c r="A23" s="22">
        <f t="shared" si="3"/>
        <v>42923</v>
      </c>
      <c r="B23" s="23">
        <f t="shared" si="1"/>
        <v>27</v>
      </c>
      <c r="C23" s="43" t="str">
        <f t="shared" si="2"/>
        <v>星期五</v>
      </c>
      <c r="D23" s="44"/>
      <c r="F23" s="36"/>
    </row>
    <row r="24" spans="1:7">
      <c r="A24" s="22">
        <f t="shared" si="3"/>
        <v>42924</v>
      </c>
      <c r="B24" s="23">
        <f t="shared" si="1"/>
        <v>27</v>
      </c>
      <c r="C24" s="23" t="str">
        <f t="shared" si="2"/>
        <v>星期六</v>
      </c>
      <c r="D24" s="45"/>
      <c r="F24" s="36"/>
    </row>
    <row r="25" spans="1:7">
      <c r="A25" s="22">
        <f t="shared" si="3"/>
        <v>42925</v>
      </c>
      <c r="B25" s="23">
        <f t="shared" si="1"/>
        <v>28</v>
      </c>
      <c r="C25" s="23" t="str">
        <f t="shared" si="2"/>
        <v>星期日</v>
      </c>
      <c r="E25" s="35"/>
      <c r="F25" s="36"/>
    </row>
    <row r="26" spans="1:7">
      <c r="A26" s="22">
        <f t="shared" si="3"/>
        <v>42926</v>
      </c>
      <c r="B26" s="23">
        <f t="shared" si="1"/>
        <v>28</v>
      </c>
      <c r="C26" s="23" t="str">
        <f t="shared" si="2"/>
        <v>星期一</v>
      </c>
      <c r="E26" s="35"/>
      <c r="F26" s="36"/>
    </row>
    <row r="27" spans="1:7">
      <c r="A27" s="22">
        <f t="shared" si="3"/>
        <v>42927</v>
      </c>
      <c r="B27" s="23">
        <f t="shared" si="1"/>
        <v>28</v>
      </c>
      <c r="C27" s="23" t="str">
        <f t="shared" si="2"/>
        <v>星期二</v>
      </c>
    </row>
    <row r="28" spans="1:7">
      <c r="A28" s="22">
        <f t="shared" si="3"/>
        <v>42928</v>
      </c>
      <c r="B28" s="23">
        <f t="shared" si="1"/>
        <v>28</v>
      </c>
      <c r="C28" s="23" t="str">
        <f t="shared" si="2"/>
        <v>星期三</v>
      </c>
      <c r="F28" s="37"/>
    </row>
    <row r="29" spans="1:7">
      <c r="A29" s="22">
        <f t="shared" si="3"/>
        <v>42929</v>
      </c>
      <c r="B29" s="23">
        <f t="shared" si="1"/>
        <v>28</v>
      </c>
      <c r="C29" s="23" t="str">
        <f t="shared" si="2"/>
        <v>星期四</v>
      </c>
    </row>
    <row r="30" spans="1:7">
      <c r="A30" s="22">
        <f t="shared" si="3"/>
        <v>42930</v>
      </c>
      <c r="B30" s="23">
        <f t="shared" si="1"/>
        <v>28</v>
      </c>
      <c r="C30" s="23" t="str">
        <f t="shared" si="2"/>
        <v>星期五</v>
      </c>
    </row>
    <row r="31" spans="1:7">
      <c r="A31" s="22">
        <f t="shared" si="3"/>
        <v>42931</v>
      </c>
      <c r="B31" s="23">
        <f t="shared" si="1"/>
        <v>28</v>
      </c>
      <c r="C31" s="23" t="str">
        <f t="shared" si="2"/>
        <v>星期六</v>
      </c>
      <c r="D31" s="46"/>
    </row>
    <row r="32" spans="1:7">
      <c r="A32" s="22">
        <f t="shared" si="3"/>
        <v>42932</v>
      </c>
      <c r="B32" s="23">
        <f t="shared" si="1"/>
        <v>29</v>
      </c>
      <c r="C32" s="23" t="str">
        <f t="shared" si="2"/>
        <v>星期日</v>
      </c>
    </row>
    <row r="33" spans="1:6">
      <c r="A33" s="22">
        <f t="shared" si="3"/>
        <v>42933</v>
      </c>
      <c r="B33" s="23">
        <f t="shared" si="1"/>
        <v>29</v>
      </c>
      <c r="C33" s="23" t="str">
        <f t="shared" si="2"/>
        <v>星期一</v>
      </c>
      <c r="D33" s="34"/>
      <c r="F33" s="36"/>
    </row>
    <row r="34" spans="1:6">
      <c r="A34" s="22">
        <f t="shared" si="3"/>
        <v>42934</v>
      </c>
      <c r="B34" s="23">
        <f t="shared" si="1"/>
        <v>29</v>
      </c>
      <c r="C34" s="23" t="str">
        <f t="shared" si="2"/>
        <v>星期二</v>
      </c>
    </row>
    <row r="35" spans="1:6">
      <c r="A35" s="22">
        <f t="shared" si="3"/>
        <v>42935</v>
      </c>
      <c r="B35" s="23">
        <f t="shared" si="1"/>
        <v>29</v>
      </c>
      <c r="C35" s="23" t="str">
        <f t="shared" si="2"/>
        <v>星期三</v>
      </c>
    </row>
    <row r="36" spans="1:6">
      <c r="A36" s="22">
        <f t="shared" si="3"/>
        <v>42936</v>
      </c>
      <c r="B36" s="23">
        <f t="shared" si="1"/>
        <v>29</v>
      </c>
      <c r="C36" s="23" t="str">
        <f t="shared" si="2"/>
        <v>星期四</v>
      </c>
      <c r="D36" s="34"/>
      <c r="E36" s="35"/>
      <c r="F36" s="37"/>
    </row>
    <row r="37" spans="1:6">
      <c r="A37" s="22">
        <f t="shared" si="3"/>
        <v>42937</v>
      </c>
      <c r="B37" s="23">
        <f t="shared" si="1"/>
        <v>29</v>
      </c>
      <c r="C37" s="23" t="str">
        <f t="shared" si="2"/>
        <v>星期五</v>
      </c>
      <c r="D37" s="34"/>
    </row>
    <row r="38" spans="1:6">
      <c r="A38" s="22">
        <f t="shared" si="3"/>
        <v>42938</v>
      </c>
      <c r="B38" s="23">
        <f t="shared" si="1"/>
        <v>29</v>
      </c>
      <c r="C38" s="23" t="str">
        <f t="shared" si="2"/>
        <v>星期六</v>
      </c>
    </row>
    <row r="39" spans="1:6">
      <c r="A39" s="22">
        <f t="shared" si="3"/>
        <v>42939</v>
      </c>
      <c r="B39" s="23">
        <f t="shared" si="1"/>
        <v>30</v>
      </c>
      <c r="C39" s="23" t="str">
        <f t="shared" si="2"/>
        <v>星期日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4" priority="4" stopIfTrue="1">
      <formula>($A5&lt;$D$2)</formula>
    </cfRule>
    <cfRule type="expression" dxfId="3" priority="5" stopIfTrue="1">
      <formula>($A5=$D$2)</formula>
    </cfRule>
  </conditionalFormatting>
  <conditionalFormatting sqref="D5:E42">
    <cfRule type="expression" dxfId="2" priority="1">
      <formula>($A5&lt;$D$2)</formula>
    </cfRule>
    <cfRule type="expression" dxfId="1" priority="2">
      <formula>($A$5=$D$2)</formula>
    </cfRule>
  </conditionalFormatting>
  <conditionalFormatting sqref="F5:G42">
    <cfRule type="expression" dxfId="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1"/>
  <sheetViews>
    <sheetView workbookViewId="0">
      <pane ySplit="1" topLeftCell="A29" activePane="bottomLeft" state="frozen"/>
      <selection pane="bottomLeft" activeCell="B51" sqref="B51"/>
    </sheetView>
  </sheetViews>
  <sheetFormatPr defaultColWidth="9" defaultRowHeight="13.5"/>
  <cols>
    <col min="1" max="1" width="17.25" customWidth="1"/>
    <col min="4" max="4" width="12.75" customWidth="1"/>
  </cols>
  <sheetData>
    <row r="1" spans="1:5">
      <c r="B1" s="3" t="s">
        <v>95</v>
      </c>
      <c r="C1" s="3" t="s">
        <v>96</v>
      </c>
      <c r="D1" s="3" t="s">
        <v>97</v>
      </c>
      <c r="E1" s="3" t="s">
        <v>98</v>
      </c>
    </row>
    <row r="2" spans="1:5">
      <c r="A2" s="3" t="s">
        <v>99</v>
      </c>
      <c r="B2">
        <v>93</v>
      </c>
      <c r="C2">
        <v>55</v>
      </c>
      <c r="D2">
        <f>C2/B2</f>
        <v>0.59139784946236562</v>
      </c>
      <c r="E2" s="3" t="s">
        <v>100</v>
      </c>
    </row>
    <row r="3" spans="1:5">
      <c r="A3" s="3" t="s">
        <v>101</v>
      </c>
      <c r="B3">
        <v>105</v>
      </c>
      <c r="C3">
        <v>30</v>
      </c>
      <c r="D3">
        <f t="shared" ref="D3:D13" si="0">C3/B3</f>
        <v>0.2857142857142857</v>
      </c>
    </row>
    <row r="4" spans="1:5">
      <c r="A4" s="3" t="s">
        <v>102</v>
      </c>
      <c r="B4">
        <v>100</v>
      </c>
      <c r="C4">
        <v>43</v>
      </c>
      <c r="D4">
        <f t="shared" si="0"/>
        <v>0.43</v>
      </c>
    </row>
    <row r="5" spans="1:5">
      <c r="A5" s="3" t="s">
        <v>103</v>
      </c>
      <c r="B5">
        <v>28</v>
      </c>
      <c r="C5">
        <v>0</v>
      </c>
      <c r="D5">
        <f t="shared" si="0"/>
        <v>0</v>
      </c>
    </row>
    <row r="6" spans="1:5">
      <c r="A6" s="3" t="s">
        <v>104</v>
      </c>
      <c r="B6">
        <v>79</v>
      </c>
      <c r="C6">
        <v>0</v>
      </c>
      <c r="D6">
        <f t="shared" si="0"/>
        <v>0</v>
      </c>
    </row>
    <row r="7" spans="1:5">
      <c r="A7" s="3" t="s">
        <v>105</v>
      </c>
      <c r="B7">
        <v>86</v>
      </c>
      <c r="C7">
        <v>0</v>
      </c>
      <c r="D7">
        <f t="shared" si="0"/>
        <v>0</v>
      </c>
    </row>
    <row r="8" spans="1:5">
      <c r="A8" s="3" t="s">
        <v>106</v>
      </c>
      <c r="B8">
        <v>70</v>
      </c>
      <c r="C8">
        <v>0</v>
      </c>
      <c r="D8">
        <f t="shared" si="0"/>
        <v>0</v>
      </c>
    </row>
    <row r="9" spans="1:5">
      <c r="A9" s="3" t="s">
        <v>107</v>
      </c>
      <c r="B9">
        <v>62</v>
      </c>
      <c r="C9">
        <v>0</v>
      </c>
      <c r="D9">
        <f t="shared" si="0"/>
        <v>0</v>
      </c>
    </row>
    <row r="10" spans="1:5">
      <c r="A10" s="3" t="s">
        <v>108</v>
      </c>
      <c r="B10">
        <v>67</v>
      </c>
      <c r="C10">
        <v>0</v>
      </c>
      <c r="D10">
        <f t="shared" si="0"/>
        <v>0</v>
      </c>
    </row>
    <row r="11" spans="1:5">
      <c r="A11" s="3" t="s">
        <v>109</v>
      </c>
      <c r="B11">
        <v>10</v>
      </c>
      <c r="C11">
        <v>0</v>
      </c>
      <c r="D11">
        <f t="shared" si="0"/>
        <v>0</v>
      </c>
    </row>
    <row r="12" spans="1:5">
      <c r="A12" s="3" t="s">
        <v>110</v>
      </c>
      <c r="B12">
        <v>72</v>
      </c>
      <c r="C12">
        <v>0</v>
      </c>
      <c r="D12">
        <f t="shared" si="0"/>
        <v>0</v>
      </c>
    </row>
    <row r="13" spans="1:5">
      <c r="A13" s="3" t="s">
        <v>111</v>
      </c>
      <c r="B13">
        <v>15</v>
      </c>
      <c r="C13">
        <v>0</v>
      </c>
      <c r="D13">
        <f t="shared" si="0"/>
        <v>0</v>
      </c>
    </row>
    <row r="14" spans="1:5">
      <c r="A14" s="3"/>
      <c r="D14">
        <f>SUM(C2:C13)/SUM(B2:B13)</f>
        <v>0.16264294790343076</v>
      </c>
    </row>
    <row r="15" spans="1:5">
      <c r="A15" s="3"/>
    </row>
    <row r="16" spans="1:5">
      <c r="A16" s="3"/>
    </row>
    <row r="17" spans="1:5">
      <c r="A17" s="3" t="s">
        <v>112</v>
      </c>
      <c r="B17">
        <v>83</v>
      </c>
      <c r="C17">
        <v>83</v>
      </c>
      <c r="D17">
        <f>C17/B17</f>
        <v>1</v>
      </c>
      <c r="E17" s="3" t="s">
        <v>113</v>
      </c>
    </row>
    <row r="18" spans="1:5">
      <c r="A18" s="3" t="s">
        <v>114</v>
      </c>
      <c r="B18">
        <v>108</v>
      </c>
      <c r="C18">
        <v>108</v>
      </c>
      <c r="D18">
        <f t="shared" ref="D18:D27" si="1">C18/B18</f>
        <v>1</v>
      </c>
    </row>
    <row r="19" spans="1:5">
      <c r="A19" s="3" t="s">
        <v>115</v>
      </c>
      <c r="B19">
        <v>56</v>
      </c>
      <c r="C19">
        <v>56</v>
      </c>
      <c r="D19">
        <f t="shared" si="1"/>
        <v>1</v>
      </c>
    </row>
    <row r="20" spans="1:5">
      <c r="A20" s="3" t="s">
        <v>116</v>
      </c>
      <c r="B20">
        <v>77</v>
      </c>
      <c r="C20">
        <v>77</v>
      </c>
      <c r="D20">
        <f t="shared" si="1"/>
        <v>1</v>
      </c>
    </row>
    <row r="21" spans="1:5">
      <c r="A21" s="3" t="s">
        <v>117</v>
      </c>
      <c r="B21">
        <v>71</v>
      </c>
      <c r="C21">
        <v>66</v>
      </c>
      <c r="D21">
        <f t="shared" si="1"/>
        <v>0.92957746478873238</v>
      </c>
      <c r="E21" t="s">
        <v>118</v>
      </c>
    </row>
    <row r="22" spans="1:5">
      <c r="A22" s="3" t="s">
        <v>119</v>
      </c>
      <c r="B22">
        <v>85</v>
      </c>
      <c r="C22">
        <v>0</v>
      </c>
      <c r="D22">
        <f t="shared" si="1"/>
        <v>0</v>
      </c>
    </row>
    <row r="23" spans="1:5">
      <c r="A23" s="3" t="s">
        <v>120</v>
      </c>
      <c r="B23">
        <v>8</v>
      </c>
      <c r="C23">
        <v>0</v>
      </c>
      <c r="D23">
        <f t="shared" si="1"/>
        <v>0</v>
      </c>
    </row>
    <row r="24" spans="1:5">
      <c r="A24" s="3" t="s">
        <v>121</v>
      </c>
      <c r="B24">
        <v>99</v>
      </c>
      <c r="C24">
        <v>0</v>
      </c>
      <c r="D24">
        <f t="shared" si="1"/>
        <v>0</v>
      </c>
    </row>
    <row r="25" spans="1:5">
      <c r="A25" s="3" t="s">
        <v>122</v>
      </c>
      <c r="B25">
        <v>25</v>
      </c>
      <c r="C25">
        <v>0</v>
      </c>
      <c r="D25">
        <f t="shared" si="1"/>
        <v>0</v>
      </c>
    </row>
    <row r="26" spans="1:5">
      <c r="A26" s="3" t="s">
        <v>123</v>
      </c>
      <c r="B26">
        <v>100</v>
      </c>
      <c r="C26">
        <v>0</v>
      </c>
      <c r="D26">
        <f t="shared" si="1"/>
        <v>0</v>
      </c>
    </row>
    <row r="27" spans="1:5">
      <c r="A27" s="3" t="s">
        <v>124</v>
      </c>
      <c r="B27">
        <v>85</v>
      </c>
      <c r="C27">
        <v>0</v>
      </c>
      <c r="D27">
        <f t="shared" si="1"/>
        <v>0</v>
      </c>
    </row>
    <row r="28" spans="1:5">
      <c r="D28">
        <f>SUM(C17:C27)/SUM(B17:B27)</f>
        <v>0.48933500627352572</v>
      </c>
    </row>
    <row r="31" spans="1:5">
      <c r="A31" s="3" t="s">
        <v>125</v>
      </c>
    </row>
    <row r="32" spans="1:5">
      <c r="B32" t="s">
        <v>126</v>
      </c>
      <c r="D32">
        <v>1</v>
      </c>
    </row>
    <row r="33" spans="1:4">
      <c r="B33" t="s">
        <v>127</v>
      </c>
      <c r="D33">
        <v>1</v>
      </c>
    </row>
    <row r="34" spans="1:4">
      <c r="B34" t="s">
        <v>128</v>
      </c>
      <c r="C34" t="s">
        <v>129</v>
      </c>
      <c r="D34" s="51" t="s">
        <v>259</v>
      </c>
    </row>
    <row r="35" spans="1:4">
      <c r="B35" t="s">
        <v>130</v>
      </c>
    </row>
    <row r="36" spans="1:4">
      <c r="B36" t="s">
        <v>131</v>
      </c>
    </row>
    <row r="37" spans="1:4">
      <c r="B37" t="s">
        <v>132</v>
      </c>
      <c r="C37" t="s">
        <v>133</v>
      </c>
    </row>
    <row r="38" spans="1:4">
      <c r="B38" t="s">
        <v>134</v>
      </c>
      <c r="C38" t="s">
        <v>135</v>
      </c>
    </row>
    <row r="39" spans="1:4">
      <c r="B39" t="s">
        <v>136</v>
      </c>
      <c r="C39" t="s">
        <v>137</v>
      </c>
    </row>
    <row r="40" spans="1:4">
      <c r="B40" t="s">
        <v>138</v>
      </c>
      <c r="C40" t="s">
        <v>139</v>
      </c>
    </row>
    <row r="41" spans="1:4">
      <c r="B41" t="s">
        <v>140</v>
      </c>
      <c r="C41" t="s">
        <v>141</v>
      </c>
    </row>
    <row r="42" spans="1:4">
      <c r="B42" t="s">
        <v>142</v>
      </c>
      <c r="C42" t="s">
        <v>143</v>
      </c>
    </row>
    <row r="43" spans="1:4">
      <c r="B43" t="s">
        <v>144</v>
      </c>
    </row>
    <row r="45" spans="1:4">
      <c r="B45" s="3"/>
    </row>
    <row r="46" spans="1:4">
      <c r="A46" s="3" t="s">
        <v>145</v>
      </c>
      <c r="B46">
        <v>134</v>
      </c>
      <c r="C46">
        <v>209</v>
      </c>
      <c r="D46">
        <f>B46/C46</f>
        <v>0.64114832535885169</v>
      </c>
    </row>
    <row r="47" spans="1:4">
      <c r="A47" s="3"/>
    </row>
    <row r="49" spans="1:2">
      <c r="A49" s="51" t="s">
        <v>269</v>
      </c>
    </row>
    <row r="50" spans="1:2">
      <c r="A50" s="51" t="s">
        <v>270</v>
      </c>
      <c r="B50" s="51" t="s">
        <v>272</v>
      </c>
    </row>
    <row r="51" spans="1:2">
      <c r="A51" s="51" t="s">
        <v>271</v>
      </c>
    </row>
    <row r="52" spans="1:2">
      <c r="A52" s="51" t="s">
        <v>270</v>
      </c>
    </row>
    <row r="53" spans="1:2">
      <c r="A53" s="51" t="s">
        <v>271</v>
      </c>
    </row>
    <row r="57" spans="1:2">
      <c r="A57" s="3"/>
    </row>
    <row r="59" spans="1:2">
      <c r="A59" s="3"/>
    </row>
    <row r="61" spans="1:2">
      <c r="A61" s="3"/>
    </row>
    <row r="62" spans="1:2">
      <c r="A62" s="3"/>
    </row>
    <row r="63" spans="1:2">
      <c r="A63" s="3"/>
    </row>
    <row r="64" spans="1:2">
      <c r="A64" s="3"/>
    </row>
    <row r="65" spans="1:5">
      <c r="A65" s="3"/>
    </row>
    <row r="66" spans="1:5">
      <c r="A66" s="3"/>
    </row>
    <row r="67" spans="1:5">
      <c r="A67" s="3"/>
    </row>
    <row r="68" spans="1:5">
      <c r="A68" s="3"/>
    </row>
    <row r="69" spans="1:5">
      <c r="A69" s="3"/>
    </row>
    <row r="70" spans="1:5">
      <c r="A70" s="3"/>
    </row>
    <row r="71" spans="1:5">
      <c r="A71" s="3"/>
      <c r="E71" s="51"/>
    </row>
  </sheetData>
  <phoneticPr fontId="11" type="noConversion"/>
  <pageMargins left="0.69930555555555596" right="0.69930555555555596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1"/>
  <sheetViews>
    <sheetView workbookViewId="0">
      <pane ySplit="1" topLeftCell="A32" activePane="bottomLeft" state="frozen"/>
      <selection pane="bottomLeft" activeCell="H34" sqref="H34"/>
    </sheetView>
  </sheetViews>
  <sheetFormatPr defaultColWidth="9" defaultRowHeight="13.5"/>
  <cols>
    <col min="1" max="1" width="4" customWidth="1"/>
    <col min="2" max="2" width="32" customWidth="1"/>
    <col min="3" max="3" width="5.875" customWidth="1"/>
    <col min="4" max="4" width="10.875" customWidth="1"/>
    <col min="5" max="5" width="8.375" customWidth="1"/>
    <col min="6" max="6" width="18.5" customWidth="1"/>
    <col min="7" max="7" width="12.75"/>
  </cols>
  <sheetData>
    <row r="1" spans="1:7">
      <c r="A1" s="3" t="s">
        <v>146</v>
      </c>
      <c r="B1" s="4" t="s">
        <v>147</v>
      </c>
      <c r="C1" s="4" t="s">
        <v>148</v>
      </c>
      <c r="D1" s="3" t="s">
        <v>149</v>
      </c>
      <c r="E1" s="3" t="s">
        <v>150</v>
      </c>
      <c r="F1" s="5" t="s">
        <v>151</v>
      </c>
      <c r="G1">
        <f>SUM(E:E)</f>
        <v>764.08107552849765</v>
      </c>
    </row>
    <row r="2" spans="1:7" ht="14.25">
      <c r="A2">
        <v>1</v>
      </c>
      <c r="B2" s="7" t="s">
        <v>153</v>
      </c>
      <c r="C2" s="7">
        <v>25</v>
      </c>
      <c r="D2">
        <v>0</v>
      </c>
      <c r="E2">
        <f t="shared" ref="E2:E31" si="0">C2*(1-D2)</f>
        <v>25</v>
      </c>
      <c r="F2" s="3" t="s">
        <v>152</v>
      </c>
    </row>
    <row r="3" spans="1:7" ht="14.25">
      <c r="A3">
        <v>2</v>
      </c>
      <c r="B3" s="7" t="s">
        <v>252</v>
      </c>
      <c r="C3" s="7">
        <v>10</v>
      </c>
      <c r="D3">
        <v>0.1</v>
      </c>
      <c r="E3">
        <f t="shared" si="0"/>
        <v>9</v>
      </c>
      <c r="F3" s="3"/>
    </row>
    <row r="4" spans="1:7" ht="14.25">
      <c r="A4">
        <v>3</v>
      </c>
      <c r="B4" s="7" t="s">
        <v>154</v>
      </c>
      <c r="C4" s="7">
        <v>15</v>
      </c>
      <c r="D4">
        <v>0</v>
      </c>
      <c r="E4">
        <v>14</v>
      </c>
    </row>
    <row r="5" spans="1:7" ht="14.25">
      <c r="A5">
        <v>4</v>
      </c>
      <c r="B5" s="7" t="s">
        <v>155</v>
      </c>
      <c r="C5" s="7">
        <v>15</v>
      </c>
      <c r="D5">
        <v>0</v>
      </c>
      <c r="E5">
        <f t="shared" si="0"/>
        <v>15</v>
      </c>
    </row>
    <row r="6" spans="1:7" ht="14.25">
      <c r="A6">
        <v>5</v>
      </c>
      <c r="B6" s="7" t="s">
        <v>156</v>
      </c>
      <c r="C6" s="7">
        <v>15</v>
      </c>
      <c r="D6">
        <v>0</v>
      </c>
      <c r="E6">
        <f t="shared" si="0"/>
        <v>15</v>
      </c>
    </row>
    <row r="7" spans="1:7" ht="14.25">
      <c r="A7">
        <v>6</v>
      </c>
      <c r="B7" s="7" t="s">
        <v>157</v>
      </c>
      <c r="C7" s="7">
        <v>3</v>
      </c>
      <c r="D7">
        <v>0</v>
      </c>
      <c r="E7">
        <f t="shared" si="0"/>
        <v>3</v>
      </c>
    </row>
    <row r="8" spans="1:7" ht="14.25">
      <c r="A8">
        <v>7</v>
      </c>
      <c r="B8" s="7" t="s">
        <v>158</v>
      </c>
      <c r="C8" s="7">
        <v>3</v>
      </c>
      <c r="D8">
        <v>0</v>
      </c>
      <c r="E8">
        <f t="shared" si="0"/>
        <v>3</v>
      </c>
    </row>
    <row r="9" spans="1:7" ht="14.25">
      <c r="A9">
        <v>8</v>
      </c>
      <c r="B9" s="7" t="s">
        <v>159</v>
      </c>
      <c r="C9" s="7">
        <v>7</v>
      </c>
      <c r="D9">
        <v>0</v>
      </c>
      <c r="E9">
        <f t="shared" si="0"/>
        <v>7</v>
      </c>
    </row>
    <row r="10" spans="1:7" ht="14.25">
      <c r="A10">
        <v>9</v>
      </c>
      <c r="B10" s="7" t="s">
        <v>160</v>
      </c>
      <c r="C10" s="7">
        <v>10</v>
      </c>
      <c r="D10">
        <v>0</v>
      </c>
      <c r="E10">
        <f t="shared" si="0"/>
        <v>10</v>
      </c>
    </row>
    <row r="11" spans="1:7" ht="14.25">
      <c r="A11">
        <v>10</v>
      </c>
      <c r="B11" s="7" t="s">
        <v>161</v>
      </c>
      <c r="C11" s="7">
        <v>10</v>
      </c>
      <c r="D11">
        <v>0</v>
      </c>
      <c r="E11">
        <f t="shared" si="0"/>
        <v>10</v>
      </c>
    </row>
    <row r="12" spans="1:7" ht="14.25">
      <c r="A12">
        <v>11</v>
      </c>
      <c r="B12" s="7" t="s">
        <v>162</v>
      </c>
      <c r="C12" s="7">
        <v>10</v>
      </c>
      <c r="D12">
        <v>0.3</v>
      </c>
      <c r="E12">
        <f t="shared" si="0"/>
        <v>7</v>
      </c>
    </row>
    <row r="13" spans="1:7" s="6" customFormat="1" ht="14.25">
      <c r="A13">
        <v>12</v>
      </c>
      <c r="B13" s="21" t="s">
        <v>163</v>
      </c>
      <c r="C13" s="21">
        <f>16*7</f>
        <v>112</v>
      </c>
      <c r="D13" s="6">
        <f>4/16</f>
        <v>0.25</v>
      </c>
      <c r="E13" s="6">
        <f t="shared" si="0"/>
        <v>84</v>
      </c>
    </row>
    <row r="14" spans="1:7" ht="14.25">
      <c r="A14">
        <v>13</v>
      </c>
      <c r="B14" s="7" t="s">
        <v>165</v>
      </c>
      <c r="C14" s="7">
        <v>10</v>
      </c>
      <c r="D14">
        <v>0</v>
      </c>
      <c r="E14">
        <f t="shared" si="0"/>
        <v>10</v>
      </c>
    </row>
    <row r="15" spans="1:7" ht="14.25">
      <c r="A15">
        <v>15</v>
      </c>
      <c r="B15" s="7" t="s">
        <v>253</v>
      </c>
      <c r="C15" s="7">
        <v>15</v>
      </c>
      <c r="D15">
        <v>0</v>
      </c>
      <c r="E15">
        <f t="shared" si="0"/>
        <v>15</v>
      </c>
    </row>
    <row r="16" spans="1:7" ht="14.25">
      <c r="A16">
        <v>16</v>
      </c>
      <c r="B16" s="7" t="s">
        <v>166</v>
      </c>
      <c r="C16" s="7">
        <v>20</v>
      </c>
      <c r="D16">
        <f>任务分解!D14</f>
        <v>0.16264294790343076</v>
      </c>
      <c r="E16">
        <f t="shared" si="0"/>
        <v>16.747141041931386</v>
      </c>
    </row>
    <row r="17" spans="1:6" ht="14.25">
      <c r="A17">
        <v>18</v>
      </c>
      <c r="B17" s="21" t="s">
        <v>173</v>
      </c>
      <c r="C17" s="7">
        <v>20</v>
      </c>
      <c r="D17">
        <f>任务分解!D46*0.8</f>
        <v>0.51291866028708133</v>
      </c>
      <c r="E17">
        <f t="shared" si="0"/>
        <v>9.741626794258373</v>
      </c>
      <c r="F17" s="3" t="s">
        <v>174</v>
      </c>
    </row>
    <row r="18" spans="1:6" ht="14.25">
      <c r="A18">
        <v>19</v>
      </c>
      <c r="B18" s="7" t="s">
        <v>175</v>
      </c>
      <c r="C18" s="7">
        <v>20</v>
      </c>
      <c r="D18">
        <v>0.1</v>
      </c>
      <c r="E18">
        <f t="shared" si="0"/>
        <v>18</v>
      </c>
    </row>
    <row r="19" spans="1:6" ht="14.25">
      <c r="A19">
        <v>20</v>
      </c>
      <c r="B19" s="7" t="s">
        <v>176</v>
      </c>
      <c r="C19" s="7">
        <v>10</v>
      </c>
      <c r="D19">
        <v>0</v>
      </c>
      <c r="E19">
        <f t="shared" si="0"/>
        <v>10</v>
      </c>
    </row>
    <row r="20" spans="1:6" ht="14.25">
      <c r="A20">
        <v>21</v>
      </c>
      <c r="B20" s="20" t="s">
        <v>177</v>
      </c>
      <c r="C20" s="7">
        <v>30</v>
      </c>
      <c r="D20">
        <v>0</v>
      </c>
      <c r="E20">
        <f t="shared" si="0"/>
        <v>30</v>
      </c>
    </row>
    <row r="21" spans="1:6" ht="14.25">
      <c r="A21">
        <v>22</v>
      </c>
      <c r="B21" s="20" t="s">
        <v>178</v>
      </c>
      <c r="C21" s="7">
        <v>30</v>
      </c>
      <c r="D21">
        <v>0</v>
      </c>
      <c r="E21">
        <f t="shared" si="0"/>
        <v>30</v>
      </c>
    </row>
    <row r="22" spans="1:6" ht="14.25">
      <c r="A22">
        <v>23</v>
      </c>
      <c r="B22" s="20" t="s">
        <v>179</v>
      </c>
      <c r="C22" s="7">
        <v>26</v>
      </c>
      <c r="D22">
        <v>0</v>
      </c>
      <c r="E22">
        <f t="shared" si="0"/>
        <v>26</v>
      </c>
    </row>
    <row r="23" spans="1:6" ht="14.25">
      <c r="A23">
        <v>24</v>
      </c>
      <c r="B23" s="20" t="s">
        <v>180</v>
      </c>
      <c r="C23" s="7">
        <v>30</v>
      </c>
      <c r="D23">
        <v>0</v>
      </c>
      <c r="E23">
        <f t="shared" si="0"/>
        <v>30</v>
      </c>
    </row>
    <row r="24" spans="1:6" ht="14.25">
      <c r="A24">
        <v>25</v>
      </c>
      <c r="B24" s="20" t="s">
        <v>181</v>
      </c>
      <c r="C24" s="7">
        <v>30</v>
      </c>
      <c r="D24">
        <v>0.02</v>
      </c>
      <c r="E24">
        <f t="shared" si="0"/>
        <v>29.4</v>
      </c>
    </row>
    <row r="25" spans="1:6" ht="14.25">
      <c r="A25">
        <v>26</v>
      </c>
      <c r="B25" s="20" t="s">
        <v>182</v>
      </c>
      <c r="C25" s="7">
        <v>30</v>
      </c>
      <c r="D25">
        <v>0</v>
      </c>
      <c r="E25">
        <f t="shared" si="0"/>
        <v>30</v>
      </c>
    </row>
    <row r="26" spans="1:6" ht="14.25">
      <c r="A26">
        <v>27</v>
      </c>
      <c r="B26" s="20" t="s">
        <v>183</v>
      </c>
      <c r="C26" s="7">
        <v>30</v>
      </c>
      <c r="D26">
        <v>0</v>
      </c>
      <c r="E26">
        <f t="shared" si="0"/>
        <v>30</v>
      </c>
    </row>
    <row r="27" spans="1:6" ht="14.25">
      <c r="A27">
        <v>28</v>
      </c>
      <c r="B27" s="20" t="s">
        <v>184</v>
      </c>
      <c r="C27" s="7">
        <v>30</v>
      </c>
      <c r="D27">
        <v>0</v>
      </c>
      <c r="E27">
        <f t="shared" si="0"/>
        <v>30</v>
      </c>
    </row>
    <row r="28" spans="1:6" ht="14.25">
      <c r="A28">
        <v>29</v>
      </c>
      <c r="B28" s="20" t="s">
        <v>185</v>
      </c>
      <c r="C28" s="7">
        <v>30</v>
      </c>
      <c r="D28">
        <v>0</v>
      </c>
      <c r="E28">
        <f t="shared" si="0"/>
        <v>30</v>
      </c>
    </row>
    <row r="29" spans="1:6" ht="14.25">
      <c r="A29">
        <v>30</v>
      </c>
      <c r="B29" s="20" t="s">
        <v>186</v>
      </c>
      <c r="C29" s="7">
        <v>30</v>
      </c>
      <c r="D29">
        <v>0</v>
      </c>
      <c r="E29">
        <f t="shared" si="0"/>
        <v>30</v>
      </c>
    </row>
    <row r="30" spans="1:6" ht="14.25">
      <c r="A30">
        <v>31</v>
      </c>
      <c r="B30" s="20" t="s">
        <v>187</v>
      </c>
      <c r="C30" s="7">
        <v>30</v>
      </c>
      <c r="D30">
        <v>0</v>
      </c>
      <c r="E30">
        <f t="shared" si="0"/>
        <v>30</v>
      </c>
    </row>
    <row r="31" spans="1:6" ht="15" customHeight="1">
      <c r="A31">
        <v>32</v>
      </c>
      <c r="B31" s="7" t="s">
        <v>190</v>
      </c>
      <c r="C31" s="7">
        <v>20</v>
      </c>
      <c r="D31">
        <v>0</v>
      </c>
      <c r="E31">
        <f t="shared" si="0"/>
        <v>20</v>
      </c>
    </row>
    <row r="32" spans="1:6" ht="14.25">
      <c r="A32">
        <v>33</v>
      </c>
      <c r="B32" s="7" t="s">
        <v>191</v>
      </c>
      <c r="C32" s="7">
        <v>20</v>
      </c>
      <c r="D32">
        <v>0</v>
      </c>
      <c r="E32">
        <f t="shared" ref="E32:E48" si="1">C32*(1-D32)</f>
        <v>20</v>
      </c>
    </row>
    <row r="33" spans="1:11">
      <c r="A33">
        <v>34</v>
      </c>
      <c r="B33" s="3" t="s">
        <v>192</v>
      </c>
      <c r="C33">
        <v>20</v>
      </c>
      <c r="D33">
        <f>176/286</f>
        <v>0.61538461538461542</v>
      </c>
      <c r="E33">
        <f t="shared" si="1"/>
        <v>7.6923076923076916</v>
      </c>
    </row>
    <row r="34" spans="1:11">
      <c r="A34" s="59">
        <v>35</v>
      </c>
      <c r="B34" s="59" t="s">
        <v>193</v>
      </c>
      <c r="C34" s="59">
        <v>60</v>
      </c>
      <c r="D34" s="59">
        <v>0.88</v>
      </c>
      <c r="E34" s="59">
        <f t="shared" si="1"/>
        <v>7.1999999999999993</v>
      </c>
      <c r="F34" s="3"/>
    </row>
    <row r="35" spans="1:11" ht="14.25">
      <c r="A35" s="60">
        <v>36</v>
      </c>
      <c r="B35" s="61" t="s">
        <v>233</v>
      </c>
      <c r="C35" s="62"/>
      <c r="D35" s="60">
        <v>0</v>
      </c>
      <c r="E35" s="60">
        <f t="shared" si="1"/>
        <v>0</v>
      </c>
    </row>
    <row r="36" spans="1:11">
      <c r="A36" s="60">
        <v>38</v>
      </c>
      <c r="B36" s="63" t="s">
        <v>194</v>
      </c>
      <c r="C36" s="60"/>
      <c r="D36" s="5">
        <v>0</v>
      </c>
      <c r="E36" s="60">
        <f t="shared" si="1"/>
        <v>0</v>
      </c>
    </row>
    <row r="37" spans="1:11">
      <c r="A37" s="60">
        <v>39</v>
      </c>
      <c r="B37" s="63" t="s">
        <v>231</v>
      </c>
      <c r="C37" s="60">
        <v>30</v>
      </c>
      <c r="D37" s="60">
        <v>0</v>
      </c>
      <c r="E37" s="60">
        <f t="shared" si="1"/>
        <v>30</v>
      </c>
    </row>
    <row r="38" spans="1:11">
      <c r="A38" s="60">
        <v>40</v>
      </c>
      <c r="B38" s="63" t="s">
        <v>232</v>
      </c>
      <c r="C38" s="60">
        <v>10</v>
      </c>
      <c r="D38" s="60">
        <v>0</v>
      </c>
      <c r="E38" s="60">
        <f t="shared" si="1"/>
        <v>10</v>
      </c>
    </row>
    <row r="39" spans="1:11">
      <c r="A39">
        <v>41</v>
      </c>
      <c r="B39" s="3" t="s">
        <v>239</v>
      </c>
      <c r="D39">
        <v>0</v>
      </c>
      <c r="E39">
        <f t="shared" si="1"/>
        <v>0</v>
      </c>
    </row>
    <row r="40" spans="1:11">
      <c r="A40">
        <v>42</v>
      </c>
      <c r="B40" s="3" t="s">
        <v>240</v>
      </c>
      <c r="C40">
        <v>2</v>
      </c>
      <c r="D40" s="5">
        <v>0</v>
      </c>
      <c r="E40">
        <f t="shared" si="1"/>
        <v>2</v>
      </c>
      <c r="J40" s="51"/>
      <c r="K40" s="51"/>
    </row>
    <row r="41" spans="1:11">
      <c r="A41" s="59">
        <v>44</v>
      </c>
      <c r="B41" s="59" t="s">
        <v>242</v>
      </c>
      <c r="C41" s="59">
        <v>2</v>
      </c>
      <c r="D41" s="59">
        <v>0.2</v>
      </c>
      <c r="E41" s="59">
        <f t="shared" si="1"/>
        <v>1.6</v>
      </c>
      <c r="K41" s="51"/>
    </row>
    <row r="42" spans="1:11">
      <c r="A42">
        <v>45</v>
      </c>
      <c r="B42" s="3" t="s">
        <v>243</v>
      </c>
      <c r="C42">
        <v>2</v>
      </c>
      <c r="D42">
        <v>0</v>
      </c>
      <c r="E42">
        <f t="shared" si="1"/>
        <v>2</v>
      </c>
      <c r="K42" s="51"/>
    </row>
    <row r="43" spans="1:11">
      <c r="A43">
        <v>46</v>
      </c>
      <c r="B43" s="3" t="s">
        <v>244</v>
      </c>
      <c r="C43">
        <v>2</v>
      </c>
      <c r="D43">
        <v>0.25</v>
      </c>
      <c r="E43">
        <f t="shared" si="1"/>
        <v>1.5</v>
      </c>
    </row>
    <row r="44" spans="1:11">
      <c r="A44">
        <v>47</v>
      </c>
      <c r="B44" s="3" t="s">
        <v>245</v>
      </c>
      <c r="C44">
        <v>2</v>
      </c>
      <c r="D44">
        <v>0</v>
      </c>
      <c r="E44">
        <f t="shared" si="1"/>
        <v>2</v>
      </c>
    </row>
    <row r="45" spans="1:11" ht="14.25">
      <c r="A45">
        <v>48</v>
      </c>
      <c r="B45" s="7" t="s">
        <v>164</v>
      </c>
      <c r="C45" s="7">
        <v>15</v>
      </c>
      <c r="D45" s="5">
        <v>0</v>
      </c>
      <c r="E45">
        <f t="shared" si="1"/>
        <v>15</v>
      </c>
    </row>
    <row r="46" spans="1:11">
      <c r="A46">
        <v>49</v>
      </c>
      <c r="B46" s="5" t="s">
        <v>246</v>
      </c>
      <c r="C46">
        <v>2</v>
      </c>
      <c r="D46">
        <v>0</v>
      </c>
      <c r="E46">
        <f t="shared" si="1"/>
        <v>2</v>
      </c>
      <c r="J46" s="51"/>
    </row>
    <row r="47" spans="1:11">
      <c r="A47">
        <v>50</v>
      </c>
      <c r="B47" s="5" t="s">
        <v>247</v>
      </c>
      <c r="C47">
        <v>2</v>
      </c>
      <c r="D47">
        <v>0</v>
      </c>
      <c r="E47">
        <f t="shared" si="1"/>
        <v>2</v>
      </c>
    </row>
    <row r="48" spans="1:11">
      <c r="A48">
        <v>51</v>
      </c>
      <c r="B48" s="5" t="s">
        <v>248</v>
      </c>
      <c r="C48">
        <v>2</v>
      </c>
      <c r="D48">
        <v>0</v>
      </c>
      <c r="E48">
        <f t="shared" si="1"/>
        <v>2</v>
      </c>
    </row>
    <row r="49" spans="1:11">
      <c r="B49" s="58" t="s">
        <v>254</v>
      </c>
      <c r="C49">
        <v>10</v>
      </c>
      <c r="D49">
        <v>0.25</v>
      </c>
      <c r="E49">
        <f t="shared" ref="E49:E55" si="2">C49*(1-D49)</f>
        <v>7.5</v>
      </c>
      <c r="J49" s="51"/>
    </row>
    <row r="50" spans="1:11">
      <c r="B50" s="58" t="s">
        <v>255</v>
      </c>
      <c r="C50">
        <v>10</v>
      </c>
      <c r="D50">
        <v>0</v>
      </c>
      <c r="E50">
        <f t="shared" si="2"/>
        <v>10</v>
      </c>
    </row>
    <row r="51" spans="1:11">
      <c r="B51" s="58" t="s">
        <v>256</v>
      </c>
      <c r="D51">
        <v>0</v>
      </c>
      <c r="E51">
        <f t="shared" si="2"/>
        <v>0</v>
      </c>
    </row>
    <row r="52" spans="1:11" ht="14.25">
      <c r="A52">
        <v>14</v>
      </c>
      <c r="B52" s="55" t="s">
        <v>238</v>
      </c>
      <c r="C52" s="7">
        <v>15</v>
      </c>
      <c r="D52">
        <v>0.02</v>
      </c>
      <c r="E52">
        <f t="shared" si="2"/>
        <v>14.7</v>
      </c>
      <c r="J52" s="51"/>
      <c r="K52" s="51"/>
    </row>
    <row r="53" spans="1:11">
      <c r="B53" s="58" t="s">
        <v>257</v>
      </c>
      <c r="D53">
        <v>0</v>
      </c>
      <c r="E53">
        <f t="shared" si="2"/>
        <v>0</v>
      </c>
      <c r="K53" s="51"/>
    </row>
    <row r="54" spans="1:11">
      <c r="B54" s="58" t="s">
        <v>258</v>
      </c>
      <c r="D54">
        <v>0</v>
      </c>
      <c r="E54">
        <f t="shared" si="2"/>
        <v>0</v>
      </c>
      <c r="K54" s="51"/>
    </row>
    <row r="55" spans="1:11">
      <c r="B55" s="58" t="s">
        <v>260</v>
      </c>
      <c r="D55">
        <v>0</v>
      </c>
      <c r="E55">
        <f t="shared" si="2"/>
        <v>0</v>
      </c>
    </row>
    <row r="57" spans="1:11">
      <c r="J57" s="51"/>
    </row>
    <row r="59" spans="1:11">
      <c r="J59" s="51"/>
    </row>
    <row r="61" spans="1:11">
      <c r="J61" s="51"/>
    </row>
  </sheetData>
  <phoneticPr fontId="11" type="noConversion"/>
  <pageMargins left="0.69930555555555596" right="0.69930555555555596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2"/>
  <sheetViews>
    <sheetView topLeftCell="A130" workbookViewId="0">
      <selection activeCell="E148" sqref="E148"/>
    </sheetView>
  </sheetViews>
  <sheetFormatPr defaultColWidth="9" defaultRowHeight="13.5"/>
  <cols>
    <col min="1" max="1" width="12.875" customWidth="1"/>
    <col min="2" max="2" width="10.75" style="12" customWidth="1"/>
    <col min="3" max="3" width="14.125" customWidth="1"/>
    <col min="4" max="4" width="12.5" customWidth="1"/>
    <col min="5" max="5" width="11.625" customWidth="1"/>
    <col min="6" max="6" width="10.5" customWidth="1"/>
  </cols>
  <sheetData>
    <row r="1" spans="1:12">
      <c r="A1" s="3" t="s">
        <v>196</v>
      </c>
      <c r="B1" s="13" t="s">
        <v>197</v>
      </c>
      <c r="C1" s="14" t="s">
        <v>198</v>
      </c>
      <c r="D1" s="15">
        <f ca="1">43853-SUM(学习任务!E:E)-SUM(历史!E:E)-NOW()</f>
        <v>-17.326400760946854</v>
      </c>
      <c r="E1" s="16" t="s">
        <v>199</v>
      </c>
      <c r="F1" s="17">
        <f>SUM(学习任务!E:E)</f>
        <v>764.08107552849765</v>
      </c>
      <c r="G1" s="18"/>
      <c r="H1" s="18"/>
      <c r="I1" s="18"/>
      <c r="J1" s="18"/>
      <c r="K1" s="18"/>
      <c r="L1" s="18"/>
    </row>
    <row r="2" spans="1:12">
      <c r="A2" s="18">
        <v>42770</v>
      </c>
      <c r="B2" s="12">
        <v>0.1</v>
      </c>
      <c r="C2" s="12"/>
      <c r="D2" s="12"/>
      <c r="H2" s="51"/>
    </row>
    <row r="3" spans="1:12">
      <c r="A3" s="18">
        <v>42771</v>
      </c>
      <c r="B3" s="12">
        <v>0.63139554340043003</v>
      </c>
      <c r="C3" s="19"/>
      <c r="D3" s="12"/>
    </row>
    <row r="4" spans="1:12">
      <c r="A4" s="18">
        <v>42772</v>
      </c>
      <c r="B4" s="12">
        <v>0.63139554340043003</v>
      </c>
      <c r="C4" s="12"/>
      <c r="D4" s="12"/>
    </row>
    <row r="5" spans="1:12">
      <c r="A5" s="18">
        <v>42773</v>
      </c>
      <c r="B5" s="12">
        <v>0.63139554340043003</v>
      </c>
      <c r="C5" s="12"/>
      <c r="D5" s="12"/>
    </row>
    <row r="6" spans="1:12">
      <c r="A6" s="18">
        <v>42774</v>
      </c>
      <c r="B6" s="12">
        <v>3.6313955434004299</v>
      </c>
      <c r="C6" s="12"/>
      <c r="D6" s="12"/>
    </row>
    <row r="7" spans="1:12">
      <c r="A7" s="18">
        <v>42775</v>
      </c>
      <c r="B7" s="12">
        <v>4.6313955434004299</v>
      </c>
      <c r="C7" s="12"/>
      <c r="D7" s="12"/>
    </row>
    <row r="8" spans="1:12">
      <c r="A8" s="18">
        <v>42776</v>
      </c>
      <c r="B8" s="12">
        <v>4.6313955434004299</v>
      </c>
      <c r="C8" s="12"/>
      <c r="D8" s="12"/>
    </row>
    <row r="9" spans="1:12">
      <c r="A9" s="18">
        <v>42777</v>
      </c>
      <c r="B9" s="12">
        <v>4.6313955434004299</v>
      </c>
      <c r="C9" s="12"/>
      <c r="D9" s="12"/>
    </row>
    <row r="10" spans="1:12">
      <c r="A10" s="18">
        <v>42778</v>
      </c>
      <c r="B10" s="12">
        <v>7.6313955434004299</v>
      </c>
      <c r="C10" s="12"/>
      <c r="D10" s="12"/>
    </row>
    <row r="11" spans="1:12">
      <c r="A11" s="18">
        <v>42779</v>
      </c>
      <c r="B11" s="12">
        <v>7.6313955434004299</v>
      </c>
      <c r="C11" s="12"/>
      <c r="D11" s="12"/>
    </row>
    <row r="12" spans="1:12">
      <c r="A12" s="18">
        <v>42780</v>
      </c>
      <c r="B12" s="12">
        <v>7.6313955434004299</v>
      </c>
      <c r="C12" s="12"/>
      <c r="D12" s="12"/>
    </row>
    <row r="13" spans="1:12">
      <c r="A13" s="18">
        <v>42781</v>
      </c>
      <c r="B13" s="12">
        <v>7.6313955434004299</v>
      </c>
      <c r="C13" s="12"/>
      <c r="D13" s="12"/>
    </row>
    <row r="14" spans="1:12">
      <c r="A14" s="18">
        <v>42782</v>
      </c>
      <c r="B14" s="12">
        <v>7.6313955434004299</v>
      </c>
      <c r="C14" s="12"/>
      <c r="D14" s="12"/>
    </row>
    <row r="15" spans="1:12">
      <c r="A15" s="18">
        <v>42783</v>
      </c>
      <c r="B15" s="12">
        <v>12.6313955434004</v>
      </c>
      <c r="C15" s="12"/>
      <c r="D15" s="12"/>
    </row>
    <row r="16" spans="1:12">
      <c r="A16" s="18">
        <v>42784</v>
      </c>
      <c r="B16" s="12">
        <v>13.6313955434004</v>
      </c>
      <c r="C16" s="12"/>
      <c r="D16" s="12"/>
    </row>
    <row r="17" spans="1:4">
      <c r="A17" s="18">
        <v>42785</v>
      </c>
      <c r="B17" s="12">
        <v>14.6313955434004</v>
      </c>
      <c r="C17" s="12"/>
      <c r="D17" s="12"/>
    </row>
    <row r="18" spans="1:4">
      <c r="A18" s="18">
        <v>42786</v>
      </c>
      <c r="B18" s="12">
        <v>14.6313955434004</v>
      </c>
      <c r="C18" s="12"/>
      <c r="D18" s="12"/>
    </row>
    <row r="19" spans="1:4">
      <c r="A19" s="18">
        <v>42787</v>
      </c>
      <c r="B19" s="12">
        <v>9.9728589580033393</v>
      </c>
      <c r="C19" s="12"/>
      <c r="D19" s="12"/>
    </row>
    <row r="20" spans="1:4">
      <c r="A20" s="18">
        <v>42788</v>
      </c>
      <c r="B20" s="12">
        <v>42.72</v>
      </c>
      <c r="C20" s="12"/>
      <c r="D20" s="12"/>
    </row>
    <row r="21" spans="1:4">
      <c r="A21" s="18">
        <v>42789</v>
      </c>
      <c r="B21" s="12">
        <v>43.72</v>
      </c>
      <c r="C21" s="12"/>
      <c r="D21" s="12"/>
    </row>
    <row r="22" spans="1:4">
      <c r="A22" s="18">
        <v>42790</v>
      </c>
      <c r="B22" s="12">
        <v>44.72</v>
      </c>
      <c r="C22" s="12"/>
      <c r="D22" s="12"/>
    </row>
    <row r="23" spans="1:4">
      <c r="A23" s="18">
        <v>42791</v>
      </c>
      <c r="B23" s="12">
        <v>44.72</v>
      </c>
      <c r="C23" s="12"/>
      <c r="D23" s="12"/>
    </row>
    <row r="24" spans="1:4">
      <c r="A24" s="18">
        <v>42792</v>
      </c>
      <c r="B24" s="12">
        <v>44.72</v>
      </c>
      <c r="C24" s="12"/>
    </row>
    <row r="25" spans="1:4">
      <c r="A25" s="18">
        <v>42793</v>
      </c>
      <c r="B25" s="12">
        <v>44.723751807099298</v>
      </c>
      <c r="C25" s="12"/>
    </row>
    <row r="26" spans="1:4">
      <c r="A26" s="18">
        <v>42794</v>
      </c>
      <c r="B26" s="12">
        <v>44.229397980199401</v>
      </c>
      <c r="C26" s="12"/>
    </row>
    <row r="27" spans="1:4">
      <c r="A27" s="18">
        <v>42795</v>
      </c>
      <c r="B27" s="12">
        <v>43.6848559475999</v>
      </c>
      <c r="C27" s="12"/>
    </row>
    <row r="28" spans="1:4">
      <c r="A28" s="18">
        <v>42796</v>
      </c>
      <c r="B28" s="12">
        <v>42.6848559475999</v>
      </c>
      <c r="C28" s="12"/>
    </row>
    <row r="29" spans="1:4">
      <c r="A29" s="18">
        <v>42797</v>
      </c>
      <c r="B29" s="12">
        <v>42.6848559475999</v>
      </c>
      <c r="C29" s="12"/>
    </row>
    <row r="30" spans="1:4">
      <c r="A30" s="18">
        <v>42798</v>
      </c>
      <c r="B30" s="12">
        <v>42.344830853502202</v>
      </c>
      <c r="C30" s="12"/>
    </row>
    <row r="31" spans="1:4">
      <c r="A31" s="18">
        <v>42799</v>
      </c>
      <c r="B31" s="12">
        <v>41.004805759404597</v>
      </c>
      <c r="C31" s="12"/>
    </row>
    <row r="32" spans="1:4">
      <c r="A32" s="18">
        <v>42800</v>
      </c>
      <c r="B32" s="12">
        <v>39.657252434504301</v>
      </c>
      <c r="C32" s="12"/>
    </row>
    <row r="33" spans="1:3">
      <c r="A33" s="18">
        <v>42801</v>
      </c>
      <c r="B33" s="12">
        <v>38.610828344202297</v>
      </c>
      <c r="C33" s="12"/>
    </row>
    <row r="34" spans="1:3">
      <c r="A34" s="18">
        <v>42802</v>
      </c>
      <c r="B34" s="12">
        <v>48.911957578800497</v>
      </c>
      <c r="C34" s="12"/>
    </row>
    <row r="35" spans="1:3">
      <c r="A35" s="18">
        <v>42803</v>
      </c>
      <c r="B35" s="12">
        <v>61.070050427000403</v>
      </c>
      <c r="C35" s="12"/>
    </row>
    <row r="36" spans="1:3">
      <c r="A36" s="18">
        <v>42804</v>
      </c>
      <c r="B36" s="12">
        <v>43.028143275203199</v>
      </c>
      <c r="C36" s="12"/>
    </row>
    <row r="37" spans="1:3">
      <c r="A37" s="18">
        <v>42805</v>
      </c>
      <c r="B37" s="12">
        <v>22.828143275206099</v>
      </c>
      <c r="C37" s="12"/>
    </row>
    <row r="38" spans="1:3">
      <c r="A38" s="18">
        <v>42806</v>
      </c>
      <c r="B38" s="12">
        <v>22.1368007407014</v>
      </c>
      <c r="C38" s="12"/>
    </row>
    <row r="39" spans="1:3">
      <c r="A39" s="18">
        <v>42807</v>
      </c>
      <c r="B39" s="12">
        <v>21.4454582061968</v>
      </c>
      <c r="C39" s="12"/>
    </row>
    <row r="40" spans="1:3">
      <c r="A40" s="18">
        <v>42808</v>
      </c>
      <c r="B40" s="12">
        <v>20.4454582061968</v>
      </c>
      <c r="C40" s="12"/>
    </row>
    <row r="41" spans="1:3">
      <c r="A41" s="18">
        <v>42809</v>
      </c>
      <c r="B41" s="12">
        <v>21.255997729401901</v>
      </c>
      <c r="C41" s="12"/>
    </row>
    <row r="42" spans="1:3">
      <c r="A42" s="18">
        <v>42810</v>
      </c>
      <c r="B42" s="12">
        <v>22.066537252606899</v>
      </c>
      <c r="C42" s="12"/>
    </row>
    <row r="43" spans="1:3">
      <c r="A43" s="18">
        <v>42811</v>
      </c>
      <c r="B43" s="12">
        <v>20.066537252606899</v>
      </c>
      <c r="C43" s="12"/>
    </row>
    <row r="44" spans="1:3">
      <c r="A44" s="18">
        <v>42812</v>
      </c>
      <c r="B44" s="12">
        <v>18.066537252606899</v>
      </c>
      <c r="C44" s="12"/>
    </row>
    <row r="45" spans="1:3">
      <c r="A45" s="18">
        <v>42813</v>
      </c>
      <c r="B45" s="12">
        <v>16.066537252606899</v>
      </c>
      <c r="C45" s="12"/>
    </row>
    <row r="46" spans="1:3">
      <c r="A46" s="18">
        <v>42814</v>
      </c>
      <c r="B46" s="12">
        <v>14.066537252606899</v>
      </c>
      <c r="C46" s="12"/>
    </row>
    <row r="47" spans="1:3">
      <c r="A47" s="18">
        <v>42815</v>
      </c>
      <c r="B47" s="12">
        <v>15.931029097003901</v>
      </c>
      <c r="C47" s="12"/>
    </row>
    <row r="48" spans="1:3">
      <c r="A48" s="18">
        <v>42816</v>
      </c>
      <c r="B48" s="12">
        <v>16.795520941400898</v>
      </c>
      <c r="C48" s="12"/>
    </row>
    <row r="49" spans="1:3">
      <c r="A49" s="18">
        <v>42817</v>
      </c>
      <c r="B49" s="12">
        <v>14.7955209414009</v>
      </c>
      <c r="C49" s="12"/>
    </row>
    <row r="50" spans="1:3">
      <c r="A50" s="18">
        <v>42818</v>
      </c>
      <c r="B50" s="12">
        <v>13.7955209414009</v>
      </c>
      <c r="C50" s="12"/>
    </row>
    <row r="51" spans="1:3">
      <c r="A51" s="18">
        <v>42819</v>
      </c>
      <c r="B51" s="12">
        <v>12.7955209414009</v>
      </c>
      <c r="C51" s="12"/>
    </row>
    <row r="52" spans="1:3">
      <c r="A52" s="18">
        <v>42820</v>
      </c>
      <c r="B52" s="12">
        <v>10.7955209414009</v>
      </c>
      <c r="C52" s="12"/>
    </row>
    <row r="53" spans="1:3">
      <c r="A53" s="18">
        <v>42821</v>
      </c>
      <c r="B53" s="12">
        <v>8.7955209414009001</v>
      </c>
      <c r="C53" s="12"/>
    </row>
    <row r="54" spans="1:3">
      <c r="A54" s="18">
        <v>42822</v>
      </c>
      <c r="B54" s="12">
        <v>9.1079425223011601</v>
      </c>
      <c r="C54" s="12"/>
    </row>
    <row r="55" spans="1:3">
      <c r="A55" s="18">
        <v>42823</v>
      </c>
      <c r="B55" s="12">
        <v>10.4203641032014</v>
      </c>
      <c r="C55" s="12"/>
    </row>
    <row r="56" spans="1:3">
      <c r="A56" s="18">
        <v>42824</v>
      </c>
      <c r="B56" s="12">
        <v>10.4203641032014</v>
      </c>
      <c r="C56" s="12"/>
    </row>
    <row r="57" spans="1:3">
      <c r="A57" s="18">
        <v>42825</v>
      </c>
      <c r="B57" s="12">
        <v>10.4203641032014</v>
      </c>
      <c r="C57" s="12"/>
    </row>
    <row r="58" spans="1:3">
      <c r="A58" s="18">
        <v>42826</v>
      </c>
      <c r="B58" s="12">
        <v>10.4203641032014</v>
      </c>
      <c r="C58" s="12"/>
    </row>
    <row r="59" spans="1:3">
      <c r="A59" s="18">
        <v>42827</v>
      </c>
      <c r="B59" s="12">
        <v>10.4203641032014</v>
      </c>
      <c r="C59" s="12"/>
    </row>
    <row r="60" spans="1:3">
      <c r="A60" s="18">
        <v>42828</v>
      </c>
      <c r="B60" s="12">
        <v>10.4203641032014</v>
      </c>
      <c r="C60" s="12"/>
    </row>
    <row r="61" spans="1:3">
      <c r="A61" s="18">
        <v>42829</v>
      </c>
      <c r="B61" s="12">
        <v>10.4203641032014</v>
      </c>
      <c r="C61" s="12"/>
    </row>
    <row r="62" spans="1:3">
      <c r="A62" s="18">
        <v>42830</v>
      </c>
      <c r="B62" s="12">
        <v>10.4203641032014</v>
      </c>
      <c r="C62" s="12"/>
    </row>
    <row r="63" spans="1:3">
      <c r="A63" s="18">
        <v>42831</v>
      </c>
      <c r="B63" s="12">
        <v>10.4203641032014</v>
      </c>
      <c r="C63" s="12"/>
    </row>
    <row r="64" spans="1:3">
      <c r="A64" s="18">
        <v>42832</v>
      </c>
      <c r="B64" s="12">
        <v>10.4203641032014</v>
      </c>
      <c r="C64" s="12"/>
    </row>
    <row r="65" spans="1:3">
      <c r="A65" s="18">
        <v>42833</v>
      </c>
      <c r="B65" s="12">
        <v>10.4203641032014</v>
      </c>
      <c r="C65" s="12"/>
    </row>
    <row r="66" spans="1:3">
      <c r="A66" s="18">
        <v>42834</v>
      </c>
      <c r="B66" s="12">
        <v>10.4203641032014</v>
      </c>
      <c r="C66" s="12"/>
    </row>
    <row r="67" spans="1:3">
      <c r="A67" s="18">
        <v>42835</v>
      </c>
      <c r="B67" s="12">
        <v>10.4203641032014</v>
      </c>
      <c r="C67" s="12"/>
    </row>
    <row r="68" spans="1:3">
      <c r="A68" s="18">
        <v>42836</v>
      </c>
      <c r="B68" s="12">
        <v>10.4203641032014</v>
      </c>
      <c r="C68" s="12"/>
    </row>
    <row r="69" spans="1:3">
      <c r="A69" s="18">
        <v>42837</v>
      </c>
      <c r="B69" s="12">
        <v>10.4203641032014</v>
      </c>
      <c r="C69" s="12"/>
    </row>
    <row r="70" spans="1:3">
      <c r="A70" s="18">
        <v>42838</v>
      </c>
      <c r="B70" s="12">
        <v>10.4203641032014</v>
      </c>
      <c r="C70" s="12"/>
    </row>
    <row r="71" spans="1:3">
      <c r="A71" s="18">
        <v>42839</v>
      </c>
      <c r="B71" s="12">
        <v>10.4203641032014</v>
      </c>
      <c r="C71" s="12"/>
    </row>
    <row r="72" spans="1:3">
      <c r="A72" s="18">
        <v>42840</v>
      </c>
      <c r="B72" s="12">
        <v>15</v>
      </c>
      <c r="C72" s="12"/>
    </row>
    <row r="73" spans="1:3">
      <c r="A73" s="18">
        <v>42841</v>
      </c>
      <c r="B73" s="12">
        <v>19</v>
      </c>
      <c r="C73" s="12"/>
    </row>
    <row r="74" spans="1:3">
      <c r="A74" s="18">
        <v>42842</v>
      </c>
      <c r="B74" s="12">
        <v>19.334449760799199</v>
      </c>
      <c r="C74" s="12"/>
    </row>
    <row r="75" spans="1:3">
      <c r="A75" s="18">
        <v>42843</v>
      </c>
      <c r="B75" s="12">
        <v>19.334449760799199</v>
      </c>
      <c r="C75" s="12"/>
    </row>
    <row r="76" spans="1:3">
      <c r="A76" s="18">
        <v>42844</v>
      </c>
      <c r="B76" s="12">
        <v>19.334449760799199</v>
      </c>
      <c r="C76" s="12"/>
    </row>
    <row r="77" spans="1:3">
      <c r="A77" s="18">
        <v>42845</v>
      </c>
      <c r="B77" s="12">
        <v>19.334449760799199</v>
      </c>
      <c r="C77" s="12"/>
    </row>
    <row r="78" spans="1:3">
      <c r="A78" s="18">
        <v>42846</v>
      </c>
      <c r="B78" s="12">
        <v>17.100000000000001</v>
      </c>
      <c r="C78" s="12"/>
    </row>
    <row r="79" spans="1:3">
      <c r="A79" s="18">
        <v>42847</v>
      </c>
      <c r="B79" s="12">
        <v>17.100000000000001</v>
      </c>
      <c r="C79" s="12"/>
    </row>
    <row r="80" spans="1:3">
      <c r="A80" s="18">
        <v>42848</v>
      </c>
      <c r="B80" s="12">
        <v>17.100000000000001</v>
      </c>
      <c r="C80" s="12"/>
    </row>
    <row r="81" spans="1:3">
      <c r="A81" s="18">
        <v>42849</v>
      </c>
      <c r="B81" s="12">
        <v>17.100000000000001</v>
      </c>
      <c r="C81" s="12"/>
    </row>
    <row r="82" spans="1:3">
      <c r="A82" s="18">
        <v>42850</v>
      </c>
      <c r="B82" s="12">
        <v>17.100000000000001</v>
      </c>
      <c r="C82" s="12"/>
    </row>
    <row r="83" spans="1:3">
      <c r="A83" s="18">
        <v>42851</v>
      </c>
      <c r="B83" s="12">
        <v>14.1</v>
      </c>
      <c r="C83" s="12"/>
    </row>
    <row r="84" spans="1:3">
      <c r="A84" s="18">
        <v>42852</v>
      </c>
      <c r="B84" s="12">
        <v>14.1</v>
      </c>
      <c r="C84" s="12"/>
    </row>
    <row r="85" spans="1:3">
      <c r="A85" s="18">
        <v>42853</v>
      </c>
      <c r="B85" s="12">
        <v>14.1</v>
      </c>
      <c r="C85" s="12"/>
    </row>
    <row r="86" spans="1:3">
      <c r="A86" s="18">
        <v>42854</v>
      </c>
      <c r="B86" s="12">
        <v>14.1</v>
      </c>
      <c r="C86" s="12"/>
    </row>
    <row r="87" spans="1:3">
      <c r="A87" s="18">
        <v>42855</v>
      </c>
      <c r="B87" s="12">
        <v>14.1</v>
      </c>
      <c r="C87" s="12"/>
    </row>
    <row r="88" spans="1:3">
      <c r="A88" s="18">
        <v>42856</v>
      </c>
      <c r="B88" s="12">
        <v>10.1</v>
      </c>
      <c r="C88" s="12"/>
    </row>
    <row r="89" spans="1:3">
      <c r="A89" s="18">
        <v>42857</v>
      </c>
      <c r="B89" s="12">
        <v>10.1</v>
      </c>
      <c r="C89" s="12"/>
    </row>
    <row r="90" spans="1:3">
      <c r="A90" s="18">
        <v>42858</v>
      </c>
      <c r="B90" s="12">
        <v>7.1</v>
      </c>
      <c r="C90" s="12"/>
    </row>
    <row r="91" spans="1:3">
      <c r="A91" s="18">
        <v>42859</v>
      </c>
      <c r="B91" s="12">
        <v>7.1</v>
      </c>
      <c r="C91" s="12"/>
    </row>
    <row r="92" spans="1:3">
      <c r="A92" s="18">
        <v>42860</v>
      </c>
      <c r="B92" s="12">
        <v>7.1</v>
      </c>
      <c r="C92" s="12"/>
    </row>
    <row r="93" spans="1:3">
      <c r="A93" s="18">
        <v>42861</v>
      </c>
      <c r="B93" s="12">
        <v>7.1039231718805196</v>
      </c>
      <c r="C93" s="12"/>
    </row>
    <row r="94" spans="1:3">
      <c r="A94" s="18">
        <v>42862</v>
      </c>
      <c r="B94" s="12">
        <v>7.1039231718805196</v>
      </c>
      <c r="C94" s="12"/>
    </row>
    <row r="95" spans="1:3">
      <c r="A95" s="18">
        <v>42863</v>
      </c>
      <c r="B95" s="12">
        <v>3.10392317188052</v>
      </c>
      <c r="C95" s="12"/>
    </row>
    <row r="96" spans="1:3">
      <c r="A96" s="18">
        <v>42864</v>
      </c>
      <c r="B96" s="12">
        <v>-3.0663107434306802</v>
      </c>
      <c r="C96" s="12"/>
    </row>
    <row r="97" spans="1:3">
      <c r="A97" s="18">
        <v>42865</v>
      </c>
      <c r="B97" s="12">
        <v>-3.0663107434306802</v>
      </c>
      <c r="C97" s="12"/>
    </row>
    <row r="98" spans="1:3">
      <c r="A98" s="18">
        <v>42866</v>
      </c>
      <c r="B98" s="12">
        <v>0.614801276193219</v>
      </c>
      <c r="C98" s="12"/>
    </row>
    <row r="99" spans="1:3">
      <c r="A99" s="18">
        <v>42867</v>
      </c>
      <c r="B99" s="12">
        <v>0.614801276193219</v>
      </c>
      <c r="C99" s="12"/>
    </row>
    <row r="100" spans="1:3">
      <c r="A100" s="18">
        <v>42868</v>
      </c>
      <c r="B100" s="12">
        <v>0.614801276193219</v>
      </c>
      <c r="C100" s="12"/>
    </row>
    <row r="101" spans="1:3">
      <c r="A101" s="18">
        <v>42869</v>
      </c>
      <c r="B101" s="12">
        <v>1.96884870055962</v>
      </c>
      <c r="C101" s="12"/>
    </row>
    <row r="102" spans="1:3">
      <c r="A102" s="18">
        <v>42870</v>
      </c>
      <c r="B102" s="12">
        <v>0.96884870055961902</v>
      </c>
      <c r="C102" s="12"/>
    </row>
    <row r="103" spans="1:3">
      <c r="A103" s="18">
        <v>42871</v>
      </c>
      <c r="B103" s="12">
        <v>-3.1151299440381301E-2</v>
      </c>
      <c r="C103" s="12"/>
    </row>
    <row r="104" spans="1:3">
      <c r="A104" s="18">
        <v>42872</v>
      </c>
      <c r="B104" s="12">
        <v>-1.03115129944038</v>
      </c>
      <c r="C104" s="12"/>
    </row>
    <row r="105" spans="1:3">
      <c r="A105" s="18">
        <v>42873</v>
      </c>
      <c r="B105" s="12">
        <v>-1.03115129944038</v>
      </c>
      <c r="C105" s="12"/>
    </row>
    <row r="106" spans="1:3">
      <c r="A106" s="18">
        <v>42874</v>
      </c>
      <c r="B106" s="12">
        <v>-8.1291905151266501</v>
      </c>
      <c r="C106" s="12"/>
    </row>
    <row r="107" spans="1:3">
      <c r="A107" s="18">
        <v>42875</v>
      </c>
      <c r="B107" s="12">
        <v>-9.1291905151266501</v>
      </c>
      <c r="C107" s="12"/>
    </row>
    <row r="108" spans="1:3">
      <c r="A108" s="18">
        <v>42876</v>
      </c>
      <c r="B108" s="12">
        <v>-10.1291905151267</v>
      </c>
      <c r="C108" s="12"/>
    </row>
    <row r="109" spans="1:3">
      <c r="A109" s="18">
        <v>42877</v>
      </c>
      <c r="B109" s="12">
        <v>-11.1291905151267</v>
      </c>
      <c r="C109" s="12"/>
    </row>
    <row r="110" spans="1:3">
      <c r="A110" s="18">
        <v>42878</v>
      </c>
      <c r="B110" s="12">
        <v>-12.1291905151267</v>
      </c>
      <c r="C110" s="12"/>
    </row>
    <row r="111" spans="1:3">
      <c r="A111" s="18">
        <v>42879</v>
      </c>
      <c r="B111" s="12">
        <v>-5</v>
      </c>
      <c r="C111" s="12"/>
    </row>
    <row r="112" spans="1:3">
      <c r="A112" s="18">
        <v>42880</v>
      </c>
      <c r="B112" s="12">
        <v>0.47548092035867701</v>
      </c>
    </row>
    <row r="113" spans="1:2">
      <c r="A113" s="18">
        <v>42881</v>
      </c>
      <c r="B113" s="12">
        <v>1.88823524507461</v>
      </c>
    </row>
    <row r="114" spans="1:2">
      <c r="A114" s="18">
        <v>42882</v>
      </c>
      <c r="B114" s="12">
        <v>0.7647011015506</v>
      </c>
    </row>
    <row r="115" spans="1:2">
      <c r="A115" s="18">
        <v>42883</v>
      </c>
      <c r="B115" s="12">
        <v>1.67685419607733</v>
      </c>
    </row>
    <row r="116" spans="1:2">
      <c r="A116" s="18">
        <v>42884</v>
      </c>
      <c r="B116" s="12">
        <v>6.1658059708934161</v>
      </c>
    </row>
    <row r="117" spans="1:2">
      <c r="A117" s="18">
        <v>42885</v>
      </c>
      <c r="B117" s="12">
        <v>5.7760721745944466</v>
      </c>
    </row>
    <row r="118" spans="1:2">
      <c r="A118" s="18">
        <v>42886</v>
      </c>
      <c r="B118" s="12">
        <v>5.2312087486716337</v>
      </c>
    </row>
    <row r="119" spans="1:2">
      <c r="A119" s="18">
        <v>42887</v>
      </c>
      <c r="B119" s="12">
        <v>3.7700906119134743</v>
      </c>
    </row>
    <row r="120" spans="1:2">
      <c r="A120" s="18">
        <v>42888</v>
      </c>
      <c r="B120" s="12">
        <v>3.761949523955991</v>
      </c>
    </row>
    <row r="121" spans="1:2">
      <c r="A121" s="18">
        <v>42889</v>
      </c>
      <c r="B121" s="12">
        <v>1.7659698943243711</v>
      </c>
    </row>
    <row r="122" spans="1:2">
      <c r="A122" s="18">
        <v>42890</v>
      </c>
      <c r="B122" s="12">
        <v>1.6933060054361704</v>
      </c>
    </row>
    <row r="123" spans="1:2">
      <c r="A123" s="18">
        <v>42891</v>
      </c>
      <c r="B123" s="12">
        <v>5.9252648956316989E-2</v>
      </c>
    </row>
    <row r="124" spans="1:2">
      <c r="A124" s="18">
        <v>42892</v>
      </c>
      <c r="B124" s="12">
        <v>2.0482570471067447</v>
      </c>
    </row>
    <row r="125" spans="1:2">
      <c r="A125" s="18">
        <v>42893</v>
      </c>
      <c r="B125" s="12">
        <v>2.8801034591378993</v>
      </c>
    </row>
    <row r="126" spans="1:2">
      <c r="A126" s="18">
        <v>42894</v>
      </c>
      <c r="B126" s="12">
        <v>3.8699058896891074</v>
      </c>
    </row>
    <row r="127" spans="1:2">
      <c r="A127" s="18">
        <v>42895</v>
      </c>
      <c r="B127" s="12">
        <v>3.2</v>
      </c>
    </row>
    <row r="128" spans="1:2">
      <c r="A128" s="18">
        <v>42896</v>
      </c>
      <c r="B128" s="12">
        <v>2.7476666666666669</v>
      </c>
    </row>
    <row r="129" spans="1:2">
      <c r="A129" s="18">
        <v>42897</v>
      </c>
      <c r="B129" s="12">
        <v>2.2953333333333337</v>
      </c>
    </row>
    <row r="130" spans="1:2">
      <c r="A130" s="18">
        <v>42898</v>
      </c>
      <c r="B130" s="12">
        <v>1.8430000000000004</v>
      </c>
    </row>
    <row r="131" spans="1:2">
      <c r="A131" s="18">
        <v>42899</v>
      </c>
      <c r="B131" s="12">
        <v>1.3906666666666672</v>
      </c>
    </row>
    <row r="132" spans="1:2">
      <c r="A132" s="18">
        <v>42900</v>
      </c>
      <c r="B132" s="12">
        <v>0.9383333333333338</v>
      </c>
    </row>
    <row r="133" spans="1:2">
      <c r="A133" s="18">
        <v>42901</v>
      </c>
      <c r="B133" s="12">
        <v>0.48600000000000043</v>
      </c>
    </row>
    <row r="134" spans="1:2">
      <c r="A134" s="18">
        <v>42902</v>
      </c>
      <c r="B134" s="12">
        <v>3.3666666666667067E-2</v>
      </c>
    </row>
    <row r="135" spans="1:2">
      <c r="A135" s="18">
        <v>42903</v>
      </c>
      <c r="B135" s="12">
        <v>-0.4186666666666663</v>
      </c>
    </row>
    <row r="136" spans="1:2">
      <c r="A136" s="18">
        <v>42904</v>
      </c>
      <c r="B136" s="12">
        <v>-0.87099999999999966</v>
      </c>
    </row>
    <row r="137" spans="1:2">
      <c r="A137" s="18">
        <v>42905</v>
      </c>
      <c r="B137" s="12">
        <v>-1.323333333333333</v>
      </c>
    </row>
    <row r="138" spans="1:2">
      <c r="A138" s="18">
        <v>42906</v>
      </c>
      <c r="B138" s="12">
        <v>-1.7756666666666665</v>
      </c>
    </row>
    <row r="139" spans="1:2">
      <c r="A139" s="18">
        <v>42907</v>
      </c>
      <c r="B139" s="12">
        <v>-2.2279999999999998</v>
      </c>
    </row>
    <row r="140" spans="1:2">
      <c r="A140" s="18">
        <v>42908</v>
      </c>
      <c r="B140" s="12">
        <v>-2.680333333333333</v>
      </c>
    </row>
    <row r="141" spans="1:2">
      <c r="A141" s="18">
        <v>42909</v>
      </c>
      <c r="B141" s="12">
        <v>-3.1326666666666663</v>
      </c>
    </row>
    <row r="142" spans="1:2">
      <c r="A142" s="18">
        <v>42910</v>
      </c>
      <c r="B142" s="12">
        <v>-3.5849999999999995</v>
      </c>
    </row>
    <row r="143" spans="1:2">
      <c r="A143" s="18">
        <v>42911</v>
      </c>
      <c r="B143" s="12">
        <v>-4.0373333333333328</v>
      </c>
    </row>
    <row r="144" spans="1:2">
      <c r="A144" s="18">
        <v>42912</v>
      </c>
      <c r="B144" s="12">
        <v>-4.4896666666666665</v>
      </c>
    </row>
    <row r="145" spans="1:2">
      <c r="A145" s="18">
        <v>42913</v>
      </c>
      <c r="B145" s="12">
        <v>-4.9420000000000002</v>
      </c>
    </row>
    <row r="146" spans="1:2">
      <c r="A146" s="18">
        <v>42914</v>
      </c>
      <c r="B146" s="12">
        <v>-5.3943333333333339</v>
      </c>
    </row>
    <row r="147" spans="1:2">
      <c r="A147" s="18">
        <v>42915</v>
      </c>
      <c r="B147" s="12">
        <v>-5.8466666666666676</v>
      </c>
    </row>
    <row r="148" spans="1:2">
      <c r="A148" s="18">
        <v>42916</v>
      </c>
      <c r="B148" s="12">
        <v>-6.2990000000000013</v>
      </c>
    </row>
    <row r="149" spans="1:2">
      <c r="A149" s="18">
        <v>42917</v>
      </c>
      <c r="B149" s="12">
        <v>-6.751333333333335</v>
      </c>
    </row>
    <row r="150" spans="1:2">
      <c r="A150" s="18">
        <v>42918</v>
      </c>
      <c r="B150" s="12">
        <v>-7.2036666666666687</v>
      </c>
    </row>
    <row r="151" spans="1:2">
      <c r="A151" s="18">
        <v>42919</v>
      </c>
      <c r="B151" s="12">
        <v>-7.6560000000000024</v>
      </c>
    </row>
    <row r="152" spans="1:2">
      <c r="A152" s="18">
        <v>42920</v>
      </c>
      <c r="B152" s="12">
        <v>-8.1083333333333361</v>
      </c>
    </row>
    <row r="153" spans="1:2">
      <c r="A153" s="18">
        <v>42921</v>
      </c>
      <c r="B153" s="12">
        <v>-8.5606666666666698</v>
      </c>
    </row>
    <row r="154" spans="1:2">
      <c r="A154" s="18">
        <v>42922</v>
      </c>
      <c r="B154" s="12">
        <v>-9.0130000000000035</v>
      </c>
    </row>
    <row r="155" spans="1:2">
      <c r="A155" s="18">
        <v>42923</v>
      </c>
      <c r="B155" s="12">
        <v>-9.4653333333333372</v>
      </c>
    </row>
    <row r="156" spans="1:2">
      <c r="A156" s="18">
        <v>42924</v>
      </c>
      <c r="B156" s="12">
        <v>-9.9176666666666708</v>
      </c>
    </row>
    <row r="157" spans="1:2">
      <c r="A157" s="18">
        <v>42925</v>
      </c>
      <c r="B157" s="12">
        <v>-10.37</v>
      </c>
    </row>
    <row r="158" spans="1:2">
      <c r="A158" s="18">
        <v>42926</v>
      </c>
      <c r="B158" s="12">
        <v>-10.124302265576262</v>
      </c>
    </row>
    <row r="159" spans="1:2">
      <c r="A159" s="18">
        <v>42927</v>
      </c>
      <c r="B159" s="12">
        <v>-10.326377381315979</v>
      </c>
    </row>
    <row r="160" spans="1:2">
      <c r="A160" s="18">
        <v>42928</v>
      </c>
      <c r="B160" s="12">
        <v>-12.178568122057186</v>
      </c>
    </row>
    <row r="161" spans="1:2">
      <c r="A161" s="18">
        <v>42929</v>
      </c>
      <c r="B161" s="12">
        <v>-12.326361872059351</v>
      </c>
    </row>
    <row r="162" spans="1:2">
      <c r="A162" s="18">
        <v>42930</v>
      </c>
      <c r="B162" s="12">
        <v>-13.326365344277292</v>
      </c>
    </row>
    <row r="163" spans="1:2">
      <c r="A163" s="18">
        <v>42931</v>
      </c>
    </row>
    <row r="164" spans="1:2">
      <c r="A164" s="18">
        <v>42932</v>
      </c>
      <c r="B164" s="12">
        <v>-14.32636430261482</v>
      </c>
    </row>
    <row r="165" spans="1:2">
      <c r="A165" s="18">
        <v>42933</v>
      </c>
      <c r="B165" s="12">
        <v>-16.326348793350917</v>
      </c>
    </row>
    <row r="166" spans="1:2">
      <c r="A166" s="18">
        <v>42934</v>
      </c>
    </row>
    <row r="167" spans="1:2">
      <c r="A167" s="18">
        <v>42935</v>
      </c>
    </row>
    <row r="168" spans="1:2">
      <c r="A168" s="18">
        <v>42936</v>
      </c>
    </row>
    <row r="169" spans="1:2">
      <c r="A169" s="18">
        <v>42937</v>
      </c>
    </row>
    <row r="170" spans="1:2">
      <c r="A170" s="18">
        <v>42938</v>
      </c>
    </row>
    <row r="171" spans="1:2">
      <c r="A171" s="18">
        <v>42939</v>
      </c>
    </row>
    <row r="172" spans="1:2">
      <c r="A172" s="18">
        <v>42940</v>
      </c>
    </row>
    <row r="173" spans="1:2">
      <c r="A173" s="18">
        <v>42941</v>
      </c>
    </row>
    <row r="174" spans="1:2">
      <c r="A174" s="18">
        <v>42942</v>
      </c>
    </row>
    <row r="175" spans="1:2">
      <c r="A175" s="18">
        <v>42943</v>
      </c>
    </row>
    <row r="176" spans="1:2">
      <c r="A176" s="18">
        <v>42944</v>
      </c>
    </row>
    <row r="177" spans="1:1">
      <c r="A177" s="18">
        <v>42945</v>
      </c>
    </row>
    <row r="178" spans="1:1">
      <c r="A178" s="18">
        <v>42946</v>
      </c>
    </row>
    <row r="179" spans="1:1">
      <c r="A179" s="18">
        <v>42947</v>
      </c>
    </row>
    <row r="180" spans="1:1">
      <c r="A180" s="18">
        <v>42948</v>
      </c>
    </row>
    <row r="181" spans="1:1">
      <c r="A181" s="18">
        <v>42949</v>
      </c>
    </row>
    <row r="182" spans="1:1">
      <c r="A182" s="18">
        <v>42950</v>
      </c>
    </row>
    <row r="183" spans="1:1">
      <c r="A183" s="18">
        <v>42951</v>
      </c>
    </row>
    <row r="184" spans="1:1">
      <c r="A184" s="18">
        <v>42952</v>
      </c>
    </row>
    <row r="185" spans="1:1">
      <c r="A185" s="18">
        <v>42953</v>
      </c>
    </row>
    <row r="186" spans="1:1">
      <c r="A186" s="18">
        <v>42954</v>
      </c>
    </row>
    <row r="187" spans="1:1">
      <c r="A187" s="18">
        <v>42955</v>
      </c>
    </row>
    <row r="188" spans="1:1">
      <c r="A188" s="18">
        <v>42956</v>
      </c>
    </row>
    <row r="189" spans="1:1">
      <c r="A189" s="18">
        <v>42957</v>
      </c>
    </row>
    <row r="190" spans="1:1">
      <c r="A190" s="18">
        <v>42958</v>
      </c>
    </row>
    <row r="191" spans="1:1">
      <c r="A191" s="18">
        <v>42959</v>
      </c>
    </row>
    <row r="192" spans="1:1">
      <c r="A192" s="18">
        <v>42960</v>
      </c>
    </row>
    <row r="193" spans="1:1">
      <c r="A193" s="18">
        <v>42961</v>
      </c>
    </row>
    <row r="194" spans="1:1">
      <c r="A194" s="18">
        <v>42962</v>
      </c>
    </row>
    <row r="195" spans="1:1">
      <c r="A195" s="18">
        <v>42963</v>
      </c>
    </row>
    <row r="196" spans="1:1">
      <c r="A196" s="18">
        <v>42964</v>
      </c>
    </row>
    <row r="197" spans="1:1">
      <c r="A197" s="18">
        <v>42965</v>
      </c>
    </row>
    <row r="198" spans="1:1">
      <c r="A198" s="18">
        <v>42966</v>
      </c>
    </row>
    <row r="199" spans="1:1">
      <c r="A199" s="18">
        <v>42967</v>
      </c>
    </row>
    <row r="200" spans="1:1">
      <c r="A200" s="18">
        <v>42968</v>
      </c>
    </row>
    <row r="201" spans="1:1">
      <c r="A201" s="18">
        <v>42969</v>
      </c>
    </row>
    <row r="202" spans="1:1">
      <c r="A202" s="18">
        <v>42970</v>
      </c>
    </row>
    <row r="203" spans="1:1">
      <c r="A203" s="18">
        <v>42971</v>
      </c>
    </row>
    <row r="204" spans="1:1">
      <c r="A204" s="18">
        <v>42972</v>
      </c>
    </row>
    <row r="205" spans="1:1">
      <c r="A205" s="18">
        <v>42973</v>
      </c>
    </row>
    <row r="206" spans="1:1">
      <c r="A206" s="18">
        <v>42974</v>
      </c>
    </row>
    <row r="207" spans="1:1">
      <c r="A207" s="18">
        <v>42975</v>
      </c>
    </row>
    <row r="208" spans="1:1">
      <c r="A208" s="18">
        <v>42976</v>
      </c>
    </row>
    <row r="209" spans="1:1">
      <c r="A209" s="18">
        <v>42977</v>
      </c>
    </row>
    <row r="210" spans="1:1">
      <c r="A210" s="18">
        <v>42978</v>
      </c>
    </row>
    <row r="211" spans="1:1">
      <c r="A211" s="18">
        <v>42979</v>
      </c>
    </row>
    <row r="212" spans="1:1">
      <c r="A212" s="18">
        <v>42980</v>
      </c>
    </row>
    <row r="213" spans="1:1">
      <c r="A213" s="18">
        <v>42981</v>
      </c>
    </row>
    <row r="214" spans="1:1">
      <c r="A214" s="18">
        <v>42982</v>
      </c>
    </row>
    <row r="215" spans="1:1">
      <c r="A215" s="18">
        <v>42983</v>
      </c>
    </row>
    <row r="216" spans="1:1">
      <c r="A216" s="18">
        <v>42984</v>
      </c>
    </row>
    <row r="217" spans="1:1">
      <c r="A217" s="18">
        <v>42985</v>
      </c>
    </row>
    <row r="218" spans="1:1">
      <c r="A218" s="18">
        <v>42986</v>
      </c>
    </row>
    <row r="219" spans="1:1">
      <c r="A219" s="18">
        <v>42987</v>
      </c>
    </row>
    <row r="220" spans="1:1">
      <c r="A220" s="18">
        <v>42988</v>
      </c>
    </row>
    <row r="221" spans="1:1">
      <c r="A221" s="18">
        <v>42989</v>
      </c>
    </row>
    <row r="222" spans="1:1">
      <c r="A222" s="18">
        <v>42990</v>
      </c>
    </row>
    <row r="223" spans="1:1">
      <c r="A223" s="18">
        <v>42991</v>
      </c>
    </row>
    <row r="224" spans="1:1">
      <c r="A224" s="18">
        <v>42992</v>
      </c>
    </row>
    <row r="225" spans="1:1">
      <c r="A225" s="18">
        <v>42993</v>
      </c>
    </row>
    <row r="226" spans="1:1">
      <c r="A226" s="18">
        <v>42994</v>
      </c>
    </row>
    <row r="227" spans="1:1">
      <c r="A227" s="18">
        <v>42995</v>
      </c>
    </row>
    <row r="228" spans="1:1">
      <c r="A228" s="18">
        <v>42996</v>
      </c>
    </row>
    <row r="229" spans="1:1">
      <c r="A229" s="18">
        <v>42997</v>
      </c>
    </row>
    <row r="230" spans="1:1">
      <c r="A230" s="18">
        <v>42998</v>
      </c>
    </row>
    <row r="231" spans="1:1">
      <c r="A231" s="18">
        <v>42999</v>
      </c>
    </row>
    <row r="232" spans="1:1">
      <c r="A232" s="18">
        <v>43000</v>
      </c>
    </row>
    <row r="233" spans="1:1">
      <c r="A233" s="18">
        <v>43001</v>
      </c>
    </row>
    <row r="234" spans="1:1">
      <c r="A234" s="18">
        <v>43002</v>
      </c>
    </row>
    <row r="235" spans="1:1">
      <c r="A235" s="18">
        <v>43003</v>
      </c>
    </row>
    <row r="236" spans="1:1">
      <c r="A236" s="18">
        <v>43004</v>
      </c>
    </row>
    <row r="237" spans="1:1">
      <c r="A237" s="18">
        <v>43005</v>
      </c>
    </row>
    <row r="238" spans="1:1">
      <c r="A238" s="18">
        <v>43006</v>
      </c>
    </row>
    <row r="239" spans="1:1">
      <c r="A239" s="18">
        <v>43007</v>
      </c>
    </row>
    <row r="240" spans="1:1">
      <c r="A240" s="18">
        <v>43008</v>
      </c>
    </row>
    <row r="241" spans="1:1">
      <c r="A241" s="18">
        <v>43009</v>
      </c>
    </row>
    <row r="242" spans="1:1">
      <c r="A242" s="18">
        <v>43010</v>
      </c>
    </row>
    <row r="243" spans="1:1">
      <c r="A243" s="18">
        <v>43011</v>
      </c>
    </row>
    <row r="244" spans="1:1">
      <c r="A244" s="18">
        <v>43012</v>
      </c>
    </row>
    <row r="245" spans="1:1">
      <c r="A245" s="18">
        <v>43013</v>
      </c>
    </row>
    <row r="246" spans="1:1">
      <c r="A246" s="18">
        <v>43014</v>
      </c>
    </row>
    <row r="247" spans="1:1">
      <c r="A247" s="18">
        <v>43015</v>
      </c>
    </row>
    <row r="248" spans="1:1">
      <c r="A248" s="18">
        <v>43016</v>
      </c>
    </row>
    <row r="249" spans="1:1">
      <c r="A249" s="18">
        <v>43017</v>
      </c>
    </row>
    <row r="250" spans="1:1">
      <c r="A250" s="18">
        <v>43018</v>
      </c>
    </row>
    <row r="251" spans="1:1">
      <c r="A251" s="18">
        <v>43019</v>
      </c>
    </row>
    <row r="252" spans="1:1">
      <c r="A252" s="18">
        <v>43020</v>
      </c>
    </row>
    <row r="253" spans="1:1">
      <c r="A253" s="18">
        <v>43021</v>
      </c>
    </row>
    <row r="254" spans="1:1">
      <c r="A254" s="18">
        <v>43022</v>
      </c>
    </row>
    <row r="255" spans="1:1">
      <c r="A255" s="18">
        <v>43023</v>
      </c>
    </row>
    <row r="256" spans="1:1">
      <c r="A256" s="18">
        <v>43024</v>
      </c>
    </row>
    <row r="257" spans="1:1">
      <c r="A257" s="18">
        <v>43025</v>
      </c>
    </row>
    <row r="258" spans="1:1">
      <c r="A258" s="18">
        <v>43026</v>
      </c>
    </row>
    <row r="259" spans="1:1">
      <c r="A259" s="18">
        <v>43027</v>
      </c>
    </row>
    <row r="260" spans="1:1">
      <c r="A260" s="18">
        <v>43028</v>
      </c>
    </row>
    <row r="261" spans="1:1">
      <c r="A261" s="18">
        <v>43029</v>
      </c>
    </row>
    <row r="262" spans="1:1">
      <c r="A262" s="18">
        <v>43030</v>
      </c>
    </row>
    <row r="263" spans="1:1">
      <c r="A263" s="18">
        <v>43031</v>
      </c>
    </row>
    <row r="264" spans="1:1">
      <c r="A264" s="18">
        <v>43032</v>
      </c>
    </row>
    <row r="265" spans="1:1">
      <c r="A265" s="18">
        <v>43033</v>
      </c>
    </row>
    <row r="266" spans="1:1">
      <c r="A266" s="18">
        <v>43034</v>
      </c>
    </row>
    <row r="267" spans="1:1">
      <c r="A267" s="18">
        <v>43035</v>
      </c>
    </row>
    <row r="268" spans="1:1">
      <c r="A268" s="18">
        <v>43036</v>
      </c>
    </row>
    <row r="269" spans="1:1">
      <c r="A269" s="18">
        <v>43037</v>
      </c>
    </row>
    <row r="270" spans="1:1">
      <c r="A270" s="18">
        <v>43038</v>
      </c>
    </row>
    <row r="271" spans="1:1">
      <c r="A271" s="18">
        <v>43039</v>
      </c>
    </row>
    <row r="272" spans="1:1">
      <c r="A272" s="18">
        <v>43040</v>
      </c>
    </row>
    <row r="273" spans="1:1">
      <c r="A273" s="18">
        <v>43041</v>
      </c>
    </row>
    <row r="274" spans="1:1">
      <c r="A274" s="18">
        <v>43042</v>
      </c>
    </row>
    <row r="275" spans="1:1">
      <c r="A275" s="18">
        <v>43043</v>
      </c>
    </row>
    <row r="276" spans="1:1">
      <c r="A276" s="18">
        <v>43044</v>
      </c>
    </row>
    <row r="277" spans="1:1">
      <c r="A277" s="18">
        <v>43045</v>
      </c>
    </row>
    <row r="278" spans="1:1">
      <c r="A278" s="18">
        <v>43046</v>
      </c>
    </row>
    <row r="279" spans="1:1">
      <c r="A279" s="18">
        <v>43047</v>
      </c>
    </row>
    <row r="280" spans="1:1">
      <c r="A280" s="18">
        <v>43048</v>
      </c>
    </row>
    <row r="281" spans="1:1">
      <c r="A281" s="18">
        <v>43049</v>
      </c>
    </row>
    <row r="282" spans="1:1">
      <c r="A282" s="18">
        <v>43050</v>
      </c>
    </row>
    <row r="283" spans="1:1">
      <c r="A283" s="18">
        <v>43051</v>
      </c>
    </row>
    <row r="284" spans="1:1">
      <c r="A284" s="18">
        <v>43052</v>
      </c>
    </row>
    <row r="285" spans="1:1">
      <c r="A285" s="18">
        <v>43053</v>
      </c>
    </row>
    <row r="286" spans="1:1">
      <c r="A286" s="18">
        <v>43054</v>
      </c>
    </row>
    <row r="287" spans="1:1">
      <c r="A287" s="18">
        <v>43055</v>
      </c>
    </row>
    <row r="288" spans="1:1">
      <c r="A288" s="18">
        <v>43056</v>
      </c>
    </row>
    <row r="289" spans="1:1">
      <c r="A289" s="18">
        <v>43057</v>
      </c>
    </row>
    <row r="290" spans="1:1">
      <c r="A290" s="18">
        <v>43058</v>
      </c>
    </row>
    <row r="291" spans="1:1">
      <c r="A291" s="18">
        <v>43059</v>
      </c>
    </row>
    <row r="292" spans="1:1">
      <c r="A292" s="18">
        <v>43060</v>
      </c>
    </row>
    <row r="293" spans="1:1">
      <c r="A293" s="18">
        <v>43061</v>
      </c>
    </row>
    <row r="294" spans="1:1">
      <c r="A294" s="18">
        <v>43062</v>
      </c>
    </row>
    <row r="295" spans="1:1">
      <c r="A295" s="18">
        <v>43063</v>
      </c>
    </row>
    <row r="296" spans="1:1">
      <c r="A296" s="18">
        <v>43064</v>
      </c>
    </row>
    <row r="297" spans="1:1">
      <c r="A297" s="18">
        <v>43065</v>
      </c>
    </row>
    <row r="298" spans="1:1">
      <c r="A298" s="18">
        <v>43066</v>
      </c>
    </row>
    <row r="299" spans="1:1">
      <c r="A299" s="18">
        <v>43067</v>
      </c>
    </row>
    <row r="300" spans="1:1">
      <c r="A300" s="18">
        <v>43068</v>
      </c>
    </row>
    <row r="301" spans="1:1">
      <c r="A301" s="18">
        <v>43069</v>
      </c>
    </row>
    <row r="302" spans="1:1">
      <c r="A302" s="18">
        <v>43070</v>
      </c>
    </row>
    <row r="303" spans="1:1">
      <c r="A303" s="18">
        <v>43071</v>
      </c>
    </row>
    <row r="304" spans="1:1">
      <c r="A304" s="18">
        <v>43072</v>
      </c>
    </row>
    <row r="305" spans="1:1">
      <c r="A305" s="18">
        <v>43073</v>
      </c>
    </row>
    <row r="306" spans="1:1">
      <c r="A306" s="18">
        <v>43074</v>
      </c>
    </row>
    <row r="307" spans="1:1">
      <c r="A307" s="18">
        <v>43075</v>
      </c>
    </row>
    <row r="308" spans="1:1">
      <c r="A308" s="18">
        <v>43076</v>
      </c>
    </row>
    <row r="309" spans="1:1">
      <c r="A309" s="18">
        <v>43077</v>
      </c>
    </row>
    <row r="310" spans="1:1">
      <c r="A310" s="18">
        <v>43078</v>
      </c>
    </row>
    <row r="311" spans="1:1">
      <c r="A311" s="18">
        <v>43079</v>
      </c>
    </row>
    <row r="312" spans="1:1">
      <c r="A312" s="18">
        <v>43080</v>
      </c>
    </row>
    <row r="313" spans="1:1">
      <c r="A313" s="18">
        <v>43081</v>
      </c>
    </row>
    <row r="314" spans="1:1">
      <c r="A314" s="18">
        <v>43082</v>
      </c>
    </row>
    <row r="315" spans="1:1">
      <c r="A315" s="18">
        <v>43083</v>
      </c>
    </row>
    <row r="316" spans="1:1">
      <c r="A316" s="18">
        <v>43084</v>
      </c>
    </row>
    <row r="317" spans="1:1">
      <c r="A317" s="18">
        <v>43085</v>
      </c>
    </row>
    <row r="318" spans="1:1">
      <c r="A318" s="18">
        <v>43086</v>
      </c>
    </row>
    <row r="319" spans="1:1">
      <c r="A319" s="18">
        <v>43087</v>
      </c>
    </row>
    <row r="320" spans="1:1">
      <c r="A320" s="18">
        <v>43088</v>
      </c>
    </row>
    <row r="321" spans="1:1">
      <c r="A321" s="18">
        <v>43089</v>
      </c>
    </row>
    <row r="322" spans="1:1">
      <c r="A322" s="18">
        <v>43090</v>
      </c>
    </row>
    <row r="323" spans="1:1">
      <c r="A323" s="18">
        <v>43091</v>
      </c>
    </row>
    <row r="324" spans="1:1">
      <c r="A324" s="18">
        <v>43092</v>
      </c>
    </row>
    <row r="325" spans="1:1">
      <c r="A325" s="18">
        <v>43093</v>
      </c>
    </row>
    <row r="326" spans="1:1">
      <c r="A326" s="18">
        <v>43094</v>
      </c>
    </row>
    <row r="327" spans="1:1">
      <c r="A327" s="18">
        <v>43095</v>
      </c>
    </row>
    <row r="328" spans="1:1">
      <c r="A328" s="18">
        <v>43096</v>
      </c>
    </row>
    <row r="329" spans="1:1">
      <c r="A329" s="18"/>
    </row>
    <row r="330" spans="1:1">
      <c r="A330" s="18"/>
    </row>
    <row r="331" spans="1:1">
      <c r="A331" s="18"/>
    </row>
    <row r="332" spans="1:1">
      <c r="A332" s="18"/>
    </row>
    <row r="333" spans="1:1">
      <c r="A333" s="18"/>
    </row>
    <row r="334" spans="1:1">
      <c r="A334" s="18"/>
    </row>
    <row r="335" spans="1:1">
      <c r="A335" s="18"/>
    </row>
    <row r="336" spans="1:1">
      <c r="A336" s="18"/>
    </row>
    <row r="337" spans="1:1">
      <c r="A337" s="18"/>
    </row>
    <row r="338" spans="1:1">
      <c r="A338" s="18"/>
    </row>
    <row r="339" spans="1:1">
      <c r="A339" s="18"/>
    </row>
    <row r="340" spans="1:1">
      <c r="A340" s="18"/>
    </row>
    <row r="341" spans="1:1">
      <c r="A341" s="18"/>
    </row>
    <row r="342" spans="1:1">
      <c r="A342" s="18"/>
    </row>
    <row r="343" spans="1:1">
      <c r="A343" s="18"/>
    </row>
    <row r="344" spans="1:1">
      <c r="A344" s="18"/>
    </row>
    <row r="345" spans="1:1">
      <c r="A345" s="18"/>
    </row>
    <row r="346" spans="1:1">
      <c r="A346" s="18"/>
    </row>
    <row r="347" spans="1:1">
      <c r="A347" s="18"/>
    </row>
    <row r="348" spans="1:1">
      <c r="A348" s="18"/>
    </row>
    <row r="349" spans="1:1">
      <c r="A349" s="18"/>
    </row>
    <row r="350" spans="1:1">
      <c r="A350" s="18"/>
    </row>
    <row r="351" spans="1:1">
      <c r="A351" s="18"/>
    </row>
    <row r="352" spans="1:1">
      <c r="A352" s="18"/>
    </row>
    <row r="353" spans="1:1">
      <c r="A353" s="18"/>
    </row>
    <row r="354" spans="1:1">
      <c r="A354" s="18"/>
    </row>
    <row r="355" spans="1:1">
      <c r="A355" s="18"/>
    </row>
    <row r="356" spans="1:1">
      <c r="A356" s="18"/>
    </row>
    <row r="357" spans="1:1">
      <c r="A357" s="18"/>
    </row>
    <row r="358" spans="1:1">
      <c r="A358" s="18"/>
    </row>
    <row r="359" spans="1:1">
      <c r="A359" s="18"/>
    </row>
    <row r="360" spans="1:1">
      <c r="A360" s="18"/>
    </row>
    <row r="361" spans="1:1">
      <c r="A361" s="18"/>
    </row>
    <row r="362" spans="1:1">
      <c r="A362" s="18"/>
    </row>
    <row r="363" spans="1:1">
      <c r="A363" s="18"/>
    </row>
    <row r="364" spans="1:1">
      <c r="A364" s="18"/>
    </row>
    <row r="365" spans="1:1">
      <c r="A365" s="18"/>
    </row>
    <row r="366" spans="1:1">
      <c r="A366" s="18"/>
    </row>
    <row r="367" spans="1:1">
      <c r="A367" s="18"/>
    </row>
    <row r="368" spans="1:1">
      <c r="A368" s="18"/>
    </row>
    <row r="369" spans="1:1">
      <c r="A369" s="18"/>
    </row>
    <row r="370" spans="1:1">
      <c r="A370" s="18"/>
    </row>
    <row r="371" spans="1:1">
      <c r="A371" s="18"/>
    </row>
    <row r="372" spans="1:1">
      <c r="A372" s="18"/>
    </row>
    <row r="373" spans="1:1">
      <c r="A373" s="18"/>
    </row>
    <row r="374" spans="1:1">
      <c r="A374" s="18"/>
    </row>
    <row r="375" spans="1:1">
      <c r="A375" s="18"/>
    </row>
    <row r="376" spans="1:1">
      <c r="A376" s="18"/>
    </row>
    <row r="377" spans="1:1">
      <c r="A377" s="18"/>
    </row>
    <row r="378" spans="1:1">
      <c r="A378" s="18"/>
    </row>
    <row r="379" spans="1:1">
      <c r="A379" s="18"/>
    </row>
    <row r="380" spans="1:1">
      <c r="A380" s="18"/>
    </row>
    <row r="381" spans="1:1">
      <c r="A381" s="18"/>
    </row>
    <row r="382" spans="1:1">
      <c r="A382" s="18"/>
    </row>
    <row r="383" spans="1:1">
      <c r="A383" s="18"/>
    </row>
    <row r="384" spans="1:1">
      <c r="A384" s="18"/>
    </row>
    <row r="385" spans="1:1">
      <c r="A385" s="18"/>
    </row>
    <row r="386" spans="1:1">
      <c r="A386" s="18"/>
    </row>
    <row r="387" spans="1:1">
      <c r="A387" s="18"/>
    </row>
    <row r="388" spans="1:1">
      <c r="A388" s="18"/>
    </row>
    <row r="389" spans="1:1">
      <c r="A389" s="18"/>
    </row>
    <row r="390" spans="1:1">
      <c r="A390" s="18"/>
    </row>
    <row r="391" spans="1:1">
      <c r="A391" s="18"/>
    </row>
    <row r="392" spans="1:1">
      <c r="A392" s="18"/>
    </row>
  </sheetData>
  <phoneticPr fontId="11" type="noConversion"/>
  <pageMargins left="0.69930555555555596" right="0.69930555555555596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6"/>
  <sheetViews>
    <sheetView tabSelected="1" workbookViewId="0">
      <pane ySplit="1" topLeftCell="A47" activePane="bottomLeft" state="frozen"/>
      <selection pane="bottomLeft" activeCell="H56" sqref="H56"/>
    </sheetView>
  </sheetViews>
  <sheetFormatPr defaultColWidth="9" defaultRowHeight="13.5"/>
  <cols>
    <col min="1" max="1" width="4.875" customWidth="1"/>
    <col min="2" max="2" width="17.75" customWidth="1"/>
  </cols>
  <sheetData>
    <row r="1" spans="1:7">
      <c r="A1" s="3" t="s">
        <v>146</v>
      </c>
      <c r="B1" s="4" t="s">
        <v>147</v>
      </c>
      <c r="C1" s="4" t="s">
        <v>148</v>
      </c>
      <c r="D1" s="3" t="s">
        <v>149</v>
      </c>
      <c r="E1" s="3" t="s">
        <v>150</v>
      </c>
      <c r="F1" s="5" t="s">
        <v>151</v>
      </c>
    </row>
    <row r="2" spans="1:7">
      <c r="B2" s="6" t="s">
        <v>200</v>
      </c>
      <c r="E2">
        <f>-290-30-10-18-10-10</f>
        <v>-368</v>
      </c>
    </row>
    <row r="3" spans="1:7" s="2" customFormat="1"/>
    <row r="4" spans="1:7">
      <c r="F4" s="6" t="s">
        <v>201</v>
      </c>
    </row>
    <row r="5" spans="1:7" ht="14.25">
      <c r="A5">
        <v>29</v>
      </c>
      <c r="B5" s="7" t="s">
        <v>202</v>
      </c>
      <c r="C5" s="7">
        <v>10</v>
      </c>
      <c r="D5">
        <v>1</v>
      </c>
      <c r="E5">
        <f>C5*(1-D5)</f>
        <v>0</v>
      </c>
    </row>
    <row r="6" spans="1:7" ht="14.25">
      <c r="A6">
        <v>1</v>
      </c>
      <c r="B6" s="20" t="s">
        <v>87</v>
      </c>
      <c r="C6" s="7">
        <v>25</v>
      </c>
      <c r="D6">
        <v>1</v>
      </c>
      <c r="E6">
        <f t="shared" ref="E6" si="0">C6*(1-D6)</f>
        <v>0</v>
      </c>
      <c r="F6" s="3" t="s">
        <v>152</v>
      </c>
      <c r="G6" s="51" t="s">
        <v>237</v>
      </c>
    </row>
    <row r="7" spans="1:7">
      <c r="A7">
        <v>43</v>
      </c>
      <c r="B7" s="3" t="s">
        <v>241</v>
      </c>
      <c r="C7">
        <v>2</v>
      </c>
      <c r="D7">
        <v>1</v>
      </c>
      <c r="E7">
        <f>C7*(1-D7)</f>
        <v>0</v>
      </c>
    </row>
    <row r="14" spans="1:7" s="2" customFormat="1"/>
    <row r="16" spans="1:7" ht="14.25">
      <c r="B16" s="8" t="s">
        <v>203</v>
      </c>
      <c r="C16" s="8">
        <v>300</v>
      </c>
      <c r="D16" s="9">
        <v>0</v>
      </c>
      <c r="E16" s="9">
        <v>0</v>
      </c>
      <c r="F16" s="6" t="s">
        <v>204</v>
      </c>
    </row>
    <row r="17" spans="1:6" ht="14.25">
      <c r="B17" s="10" t="s">
        <v>205</v>
      </c>
      <c r="C17" s="10">
        <v>40</v>
      </c>
      <c r="D17" s="11">
        <v>1</v>
      </c>
      <c r="E17" s="11">
        <f>C17*(1-D17)</f>
        <v>0</v>
      </c>
    </row>
    <row r="18" spans="1:6" ht="14.25">
      <c r="A18">
        <v>3</v>
      </c>
      <c r="B18" s="7" t="s">
        <v>206</v>
      </c>
      <c r="C18" s="7">
        <v>20</v>
      </c>
      <c r="D18">
        <v>0</v>
      </c>
      <c r="E18">
        <f t="shared" ref="E18:E23" si="1">C18*(1-D18)</f>
        <v>20</v>
      </c>
      <c r="F18" s="3" t="s">
        <v>152</v>
      </c>
    </row>
    <row r="19" spans="1:6" ht="14.25">
      <c r="A19">
        <v>4</v>
      </c>
      <c r="B19" s="7" t="s">
        <v>207</v>
      </c>
      <c r="C19" s="7">
        <v>25</v>
      </c>
      <c r="D19">
        <v>0</v>
      </c>
      <c r="E19">
        <f t="shared" si="1"/>
        <v>25</v>
      </c>
      <c r="F19" s="3" t="s">
        <v>152</v>
      </c>
    </row>
    <row r="20" spans="1:6" ht="14.25">
      <c r="A20">
        <v>13</v>
      </c>
      <c r="B20" s="7" t="s">
        <v>208</v>
      </c>
      <c r="C20" s="7">
        <v>10</v>
      </c>
      <c r="D20">
        <v>0</v>
      </c>
      <c r="E20">
        <f t="shared" si="1"/>
        <v>10</v>
      </c>
    </row>
    <row r="21" spans="1:6" ht="14.25">
      <c r="A21">
        <v>37</v>
      </c>
      <c r="B21" s="7" t="s">
        <v>209</v>
      </c>
      <c r="C21" s="7">
        <v>215</v>
      </c>
      <c r="D21">
        <v>0</v>
      </c>
      <c r="E21">
        <f t="shared" si="1"/>
        <v>215</v>
      </c>
    </row>
    <row r="22" spans="1:6" ht="14.25">
      <c r="A22">
        <v>34</v>
      </c>
      <c r="B22" s="7" t="s">
        <v>210</v>
      </c>
      <c r="C22" s="7">
        <v>10</v>
      </c>
      <c r="D22" s="3">
        <f>130/255</f>
        <v>0.50980392156862742</v>
      </c>
      <c r="E22">
        <f t="shared" si="1"/>
        <v>4.9019607843137258</v>
      </c>
      <c r="F22" s="3" t="s">
        <v>211</v>
      </c>
    </row>
    <row r="23" spans="1:6" ht="28.5">
      <c r="A23">
        <v>35</v>
      </c>
      <c r="B23" s="7" t="s">
        <v>212</v>
      </c>
      <c r="C23" s="7">
        <v>15</v>
      </c>
      <c r="D23">
        <v>0</v>
      </c>
      <c r="E23">
        <f t="shared" si="1"/>
        <v>15</v>
      </c>
    </row>
    <row r="25" spans="1:6" ht="14.25">
      <c r="B25" s="20" t="s">
        <v>168</v>
      </c>
      <c r="C25" s="7">
        <v>40</v>
      </c>
      <c r="D25">
        <v>0</v>
      </c>
      <c r="E25">
        <f>C25*(1-D25)</f>
        <v>40</v>
      </c>
    </row>
    <row r="26" spans="1:6" ht="14.25">
      <c r="B26" s="7" t="s">
        <v>169</v>
      </c>
      <c r="C26" s="7">
        <v>40</v>
      </c>
      <c r="D26">
        <v>0</v>
      </c>
      <c r="E26">
        <f>C26*(1-D26)</f>
        <v>40</v>
      </c>
    </row>
    <row r="27" spans="1:6" ht="14.25">
      <c r="B27" s="7" t="s">
        <v>170</v>
      </c>
      <c r="C27" s="7">
        <v>40</v>
      </c>
      <c r="D27">
        <v>0</v>
      </c>
      <c r="E27">
        <f>C27*(1-D27)</f>
        <v>40</v>
      </c>
    </row>
    <row r="28" spans="1:6" ht="14.25">
      <c r="B28" s="7" t="s">
        <v>171</v>
      </c>
      <c r="C28" s="7">
        <v>40</v>
      </c>
      <c r="D28">
        <v>0</v>
      </c>
      <c r="E28">
        <f>C28*(1-D28)</f>
        <v>40</v>
      </c>
    </row>
    <row r="29" spans="1:6" ht="14.25">
      <c r="B29" s="7" t="s">
        <v>172</v>
      </c>
      <c r="C29" s="7">
        <v>40</v>
      </c>
      <c r="D29">
        <v>0</v>
      </c>
      <c r="E29">
        <f>C29*(1-D29)</f>
        <v>40</v>
      </c>
    </row>
    <row r="32" spans="1:6" ht="14.25">
      <c r="A32">
        <v>35</v>
      </c>
      <c r="B32" s="7" t="s">
        <v>189</v>
      </c>
      <c r="C32" s="7">
        <v>20</v>
      </c>
      <c r="D32">
        <v>0</v>
      </c>
      <c r="E32">
        <f>C32*(1-D32)</f>
        <v>20</v>
      </c>
    </row>
    <row r="33" spans="1:6" ht="14.25">
      <c r="A33">
        <v>34</v>
      </c>
      <c r="B33" s="7" t="s">
        <v>188</v>
      </c>
      <c r="C33" s="7">
        <v>10</v>
      </c>
      <c r="D33">
        <v>0</v>
      </c>
      <c r="E33">
        <f>C33*(1-D33)</f>
        <v>10</v>
      </c>
    </row>
    <row r="35" spans="1:6" ht="14.25">
      <c r="A35">
        <v>17</v>
      </c>
      <c r="B35" s="20" t="s">
        <v>167</v>
      </c>
      <c r="C35" s="7">
        <v>40</v>
      </c>
      <c r="D35">
        <f>任务分解!D28</f>
        <v>0.48933500627352572</v>
      </c>
      <c r="E35">
        <f>C35*(1-D35)</f>
        <v>20.426599749058969</v>
      </c>
    </row>
    <row r="40" spans="1:6" s="2" customFormat="1"/>
    <row r="42" spans="1:6">
      <c r="B42" s="51" t="s">
        <v>226</v>
      </c>
      <c r="F42" s="52" t="s">
        <v>227</v>
      </c>
    </row>
    <row r="43" spans="1:6">
      <c r="B43" s="51" t="s">
        <v>230</v>
      </c>
    </row>
    <row r="44" spans="1:6">
      <c r="A44">
        <v>43</v>
      </c>
      <c r="B44" s="3" t="s">
        <v>195</v>
      </c>
      <c r="D44" s="5">
        <v>0</v>
      </c>
      <c r="E44">
        <f>C44*(1-D44)</f>
        <v>0</v>
      </c>
    </row>
    <row r="52" spans="2:6">
      <c r="B52" s="1" t="s">
        <v>87</v>
      </c>
      <c r="F52" s="51" t="s">
        <v>228</v>
      </c>
    </row>
    <row r="53" spans="2:6">
      <c r="B53" s="1" t="s">
        <v>213</v>
      </c>
    </row>
    <row r="54" spans="2:6">
      <c r="B54" s="1" t="s">
        <v>214</v>
      </c>
    </row>
    <row r="55" spans="2:6" ht="27">
      <c r="B55" s="1" t="s">
        <v>215</v>
      </c>
    </row>
    <row r="56" spans="2:6" ht="40.5">
      <c r="B56" s="1" t="s">
        <v>216</v>
      </c>
    </row>
    <row r="57" spans="2:6" ht="54">
      <c r="B57" s="1" t="s">
        <v>217</v>
      </c>
    </row>
    <row r="58" spans="2:6">
      <c r="B58" s="1" t="s">
        <v>218</v>
      </c>
    </row>
    <row r="59" spans="2:6" ht="27">
      <c r="B59" s="1" t="s">
        <v>219</v>
      </c>
      <c r="F59" s="51" t="s">
        <v>229</v>
      </c>
    </row>
    <row r="60" spans="2:6" ht="54">
      <c r="B60" s="1" t="s">
        <v>220</v>
      </c>
    </row>
    <row r="61" spans="2:6">
      <c r="B61" s="1" t="s">
        <v>221</v>
      </c>
    </row>
    <row r="62" spans="2:6">
      <c r="B62" s="1" t="s">
        <v>222</v>
      </c>
    </row>
    <row r="63" spans="2:6">
      <c r="B63" s="1" t="s">
        <v>223</v>
      </c>
    </row>
    <row r="64" spans="2:6">
      <c r="B64" s="1" t="s">
        <v>224</v>
      </c>
    </row>
    <row r="65" spans="1:2">
      <c r="B65" s="1" t="s">
        <v>225</v>
      </c>
    </row>
    <row r="66" spans="1:2">
      <c r="A66" s="51" t="s">
        <v>274</v>
      </c>
      <c r="B66" s="64" t="s">
        <v>273</v>
      </c>
    </row>
  </sheetData>
  <phoneticPr fontId="11" type="noConversion"/>
  <hyperlinks>
    <hyperlink ref="B52" r:id="rId1"/>
    <hyperlink ref="B53" r:id="rId2"/>
    <hyperlink ref="B54" r:id="rId3"/>
    <hyperlink ref="B55" r:id="rId4"/>
    <hyperlink ref="B56" r:id="rId5"/>
    <hyperlink ref="B57" r:id="rId6"/>
    <hyperlink ref="B58" r:id="rId7"/>
    <hyperlink ref="B59" r:id="rId8"/>
    <hyperlink ref="B60" r:id="rId9"/>
    <hyperlink ref="B61" r:id="rId10"/>
    <hyperlink ref="B62" r:id="rId11"/>
    <hyperlink ref="B63" r:id="rId12"/>
    <hyperlink ref="B64" r:id="rId13"/>
    <hyperlink ref="B65" r:id="rId14"/>
    <hyperlink ref="B66" r:id="rId15"/>
  </hyperlinks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30" activePane="bottomRight" state="frozen"/>
      <selection pane="topRight"/>
      <selection pane="bottomLeft"/>
      <selection pane="bottomRight" activeCell="E4" sqref="E4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42" customHeight="1">
      <c r="A1" s="71" t="s">
        <v>28</v>
      </c>
      <c r="B1" s="72"/>
      <c r="C1" s="73"/>
    </row>
    <row r="2" spans="1:10">
      <c r="A2" s="68" t="s">
        <v>0</v>
      </c>
      <c r="B2" s="69"/>
      <c r="C2" s="70"/>
      <c r="D2" s="27">
        <f ca="1">ROUNDDOWN(NOW(),0)</f>
        <v>42933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68" t="s">
        <v>7</v>
      </c>
      <c r="B3" s="69"/>
      <c r="C3" s="70"/>
      <c r="D3" s="30">
        <f ca="1">NOW()-ROUNDDOWN(NOW(),0)</f>
        <v>0.91676469907542923</v>
      </c>
      <c r="E3" s="31">
        <f ca="1">E4-$D$2</f>
        <v>648</v>
      </c>
      <c r="F3" s="26">
        <f>SUM(学习任务!E:E)</f>
        <v>764.08107552849765</v>
      </c>
      <c r="G3" s="31">
        <f t="shared" ref="G3:H3" ca="1" si="0">G4-$D$2</f>
        <v>-93</v>
      </c>
      <c r="H3" s="31">
        <f t="shared" ca="1" si="0"/>
        <v>73</v>
      </c>
    </row>
    <row r="4" spans="1:10">
      <c r="E4" s="32">
        <v>43581</v>
      </c>
      <c r="F4" s="33">
        <f ca="1">$D$2+F3</f>
        <v>43697.081075528498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42790</v>
      </c>
      <c r="B10" s="23">
        <f t="shared" ref="B10:B37" si="1">WEEKNUM(A10)</f>
        <v>8</v>
      </c>
      <c r="C10" s="23" t="str">
        <f t="shared" ref="C10:C37" si="2">TEXT(WEEKDAY(A10),"aaaa")</f>
        <v>星期五</v>
      </c>
      <c r="F10" s="36" t="s">
        <v>27</v>
      </c>
      <c r="G10" s="37"/>
    </row>
    <row r="11" spans="1:10">
      <c r="A11" s="22">
        <v>42791</v>
      </c>
      <c r="B11" s="23">
        <f t="shared" si="1"/>
        <v>8</v>
      </c>
      <c r="C11" s="23" t="str">
        <f t="shared" si="2"/>
        <v>星期六</v>
      </c>
      <c r="F11" s="36" t="s">
        <v>29</v>
      </c>
      <c r="G11" s="37"/>
    </row>
    <row r="12" spans="1:10">
      <c r="A12" s="22">
        <v>42792</v>
      </c>
      <c r="B12" s="23">
        <f t="shared" si="1"/>
        <v>9</v>
      </c>
      <c r="C12" s="23" t="str">
        <f t="shared" si="2"/>
        <v>星期日</v>
      </c>
      <c r="F12" s="36" t="s">
        <v>30</v>
      </c>
    </row>
    <row r="13" spans="1:10">
      <c r="A13" s="22">
        <v>42793</v>
      </c>
      <c r="B13" s="23">
        <f t="shared" si="1"/>
        <v>9</v>
      </c>
      <c r="C13" s="23" t="str">
        <f t="shared" si="2"/>
        <v>星期一</v>
      </c>
      <c r="D13" s="34" t="s">
        <v>31</v>
      </c>
      <c r="E13" s="35" t="s">
        <v>32</v>
      </c>
      <c r="F13" s="36"/>
    </row>
    <row r="14" spans="1:10">
      <c r="A14" s="22">
        <v>42794</v>
      </c>
      <c r="B14" s="23">
        <f t="shared" si="1"/>
        <v>9</v>
      </c>
      <c r="C14" s="23" t="str">
        <f t="shared" si="2"/>
        <v>星期二</v>
      </c>
      <c r="D14" s="34"/>
      <c r="E14" s="35"/>
      <c r="G14" s="36"/>
    </row>
    <row r="15" spans="1:10">
      <c r="A15" s="22">
        <v>42795</v>
      </c>
      <c r="B15" s="23">
        <f t="shared" si="1"/>
        <v>9</v>
      </c>
      <c r="C15" s="23" t="str">
        <f t="shared" si="2"/>
        <v>星期三</v>
      </c>
      <c r="E15" s="35"/>
      <c r="G15" s="36"/>
    </row>
    <row r="16" spans="1:10">
      <c r="A16" s="22">
        <v>42796</v>
      </c>
      <c r="B16" s="23">
        <f t="shared" si="1"/>
        <v>9</v>
      </c>
      <c r="C16" s="23" t="str">
        <f t="shared" si="2"/>
        <v>星期四</v>
      </c>
      <c r="E16" s="35"/>
      <c r="F16" s="38"/>
      <c r="G16" s="39"/>
    </row>
    <row r="17" spans="1:7">
      <c r="A17" s="22">
        <v>42797</v>
      </c>
      <c r="B17" s="23">
        <f t="shared" si="1"/>
        <v>9</v>
      </c>
      <c r="C17" s="23" t="str">
        <f t="shared" si="2"/>
        <v>星期五</v>
      </c>
      <c r="D17" s="34" t="s">
        <v>31</v>
      </c>
      <c r="E17" s="35" t="s">
        <v>33</v>
      </c>
      <c r="F17" s="38"/>
      <c r="G17" s="40"/>
    </row>
    <row r="18" spans="1:7" ht="14.25" customHeight="1">
      <c r="A18" s="22">
        <v>42798</v>
      </c>
      <c r="B18" s="23">
        <f t="shared" si="1"/>
        <v>9</v>
      </c>
      <c r="C18" s="23" t="str">
        <f t="shared" si="2"/>
        <v>星期六</v>
      </c>
      <c r="E18" s="35"/>
      <c r="G18" s="37"/>
    </row>
    <row r="19" spans="1:7">
      <c r="A19" s="22">
        <v>42799</v>
      </c>
      <c r="B19" s="23">
        <f t="shared" si="1"/>
        <v>10</v>
      </c>
      <c r="C19" s="23" t="str">
        <f t="shared" si="2"/>
        <v>星期日</v>
      </c>
      <c r="D19" s="41"/>
      <c r="F19" s="36" t="s">
        <v>34</v>
      </c>
    </row>
    <row r="20" spans="1:7">
      <c r="A20" s="22">
        <v>42800</v>
      </c>
      <c r="B20" s="23">
        <f t="shared" si="1"/>
        <v>10</v>
      </c>
      <c r="C20" s="23" t="str">
        <f t="shared" si="2"/>
        <v>星期一</v>
      </c>
      <c r="D20" s="42" t="s">
        <v>31</v>
      </c>
      <c r="E20" s="35" t="s">
        <v>35</v>
      </c>
      <c r="F20" s="36"/>
    </row>
    <row r="21" spans="1:7">
      <c r="A21" s="22">
        <v>42801</v>
      </c>
      <c r="B21" s="23">
        <f t="shared" si="1"/>
        <v>10</v>
      </c>
      <c r="C21" s="23" t="str">
        <f t="shared" si="2"/>
        <v>星期二</v>
      </c>
      <c r="D21" s="41"/>
      <c r="F21" s="37"/>
    </row>
    <row r="22" spans="1:7">
      <c r="A22" s="22">
        <v>42802</v>
      </c>
      <c r="B22" s="23">
        <f t="shared" si="1"/>
        <v>10</v>
      </c>
      <c r="C22" s="23" t="str">
        <f t="shared" si="2"/>
        <v>星期三</v>
      </c>
      <c r="D22" s="41"/>
      <c r="E22" s="35" t="s">
        <v>36</v>
      </c>
      <c r="F22" s="36"/>
    </row>
    <row r="23" spans="1:7">
      <c r="A23" s="22">
        <v>42803</v>
      </c>
      <c r="B23" s="23">
        <f t="shared" si="1"/>
        <v>10</v>
      </c>
      <c r="C23" s="43" t="str">
        <f t="shared" si="2"/>
        <v>星期四</v>
      </c>
      <c r="D23" s="44"/>
      <c r="E23" s="35" t="s">
        <v>37</v>
      </c>
      <c r="F23" s="36"/>
    </row>
    <row r="24" spans="1:7">
      <c r="A24" s="22">
        <v>42804</v>
      </c>
      <c r="B24" s="23">
        <f t="shared" si="1"/>
        <v>10</v>
      </c>
      <c r="C24" s="23" t="str">
        <f t="shared" si="2"/>
        <v>星期五</v>
      </c>
      <c r="D24" s="49" t="s">
        <v>38</v>
      </c>
      <c r="E24" s="35" t="s">
        <v>39</v>
      </c>
      <c r="F24" s="36"/>
    </row>
    <row r="25" spans="1:7">
      <c r="A25" s="22">
        <v>42805</v>
      </c>
      <c r="B25" s="23">
        <f t="shared" si="1"/>
        <v>10</v>
      </c>
      <c r="C25" s="23" t="str">
        <f t="shared" si="2"/>
        <v>星期六</v>
      </c>
      <c r="E25" s="35" t="s">
        <v>40</v>
      </c>
      <c r="F25" s="36"/>
    </row>
    <row r="26" spans="1:7">
      <c r="A26" s="22">
        <v>42806</v>
      </c>
      <c r="B26" s="23">
        <f t="shared" si="1"/>
        <v>11</v>
      </c>
      <c r="C26" s="23" t="str">
        <f t="shared" si="2"/>
        <v>星期日</v>
      </c>
      <c r="E26" s="35"/>
      <c r="F26" s="36"/>
    </row>
    <row r="27" spans="1:7">
      <c r="A27" s="22">
        <v>42807</v>
      </c>
      <c r="B27" s="23">
        <f t="shared" si="1"/>
        <v>11</v>
      </c>
      <c r="C27" s="23" t="str">
        <f t="shared" si="2"/>
        <v>星期一</v>
      </c>
      <c r="D27" s="34" t="s">
        <v>31</v>
      </c>
      <c r="E27" s="35" t="s">
        <v>41</v>
      </c>
      <c r="F27" s="36" t="s">
        <v>42</v>
      </c>
    </row>
    <row r="28" spans="1:7">
      <c r="A28" s="22">
        <v>42808</v>
      </c>
      <c r="B28" s="23">
        <f t="shared" si="1"/>
        <v>11</v>
      </c>
      <c r="C28" s="23" t="str">
        <f t="shared" si="2"/>
        <v>星期二</v>
      </c>
      <c r="F28" s="37" t="s">
        <v>43</v>
      </c>
    </row>
    <row r="29" spans="1:7">
      <c r="A29" s="22">
        <v>42809</v>
      </c>
      <c r="B29" s="23">
        <f t="shared" si="1"/>
        <v>11</v>
      </c>
      <c r="C29" s="23" t="str">
        <f t="shared" si="2"/>
        <v>星期三</v>
      </c>
    </row>
    <row r="30" spans="1:7">
      <c r="A30" s="22">
        <v>42810</v>
      </c>
      <c r="B30" s="23">
        <f t="shared" si="1"/>
        <v>11</v>
      </c>
      <c r="C30" s="23" t="str">
        <f t="shared" si="2"/>
        <v>星期四</v>
      </c>
      <c r="F30" s="36" t="s">
        <v>44</v>
      </c>
    </row>
    <row r="31" spans="1:7">
      <c r="A31" s="22">
        <v>42811</v>
      </c>
      <c r="B31" s="23">
        <f t="shared" si="1"/>
        <v>11</v>
      </c>
      <c r="C31" s="23" t="str">
        <f t="shared" si="2"/>
        <v>星期五</v>
      </c>
      <c r="D31" s="46" t="s">
        <v>31</v>
      </c>
      <c r="E31" s="35" t="s">
        <v>45</v>
      </c>
    </row>
    <row r="32" spans="1:7">
      <c r="A32" s="22">
        <v>42812</v>
      </c>
      <c r="B32" s="23">
        <f t="shared" si="1"/>
        <v>11</v>
      </c>
      <c r="C32" s="23" t="str">
        <f t="shared" si="2"/>
        <v>星期六</v>
      </c>
      <c r="F32" s="36" t="s">
        <v>46</v>
      </c>
    </row>
    <row r="33" spans="1:6">
      <c r="A33" s="22">
        <v>42813</v>
      </c>
      <c r="B33" s="23">
        <f t="shared" si="1"/>
        <v>12</v>
      </c>
      <c r="C33" s="23" t="str">
        <f t="shared" si="2"/>
        <v>星期日</v>
      </c>
      <c r="D33" s="34"/>
      <c r="F33" s="36"/>
    </row>
    <row r="34" spans="1:6">
      <c r="A34" s="22">
        <v>42814</v>
      </c>
      <c r="B34" s="23">
        <f t="shared" si="1"/>
        <v>12</v>
      </c>
      <c r="C34" s="23" t="str">
        <f t="shared" si="2"/>
        <v>星期一</v>
      </c>
      <c r="D34" s="34" t="s">
        <v>31</v>
      </c>
      <c r="E34" s="35" t="s">
        <v>47</v>
      </c>
    </row>
    <row r="35" spans="1:6">
      <c r="A35" s="22">
        <v>42815</v>
      </c>
      <c r="B35" s="23">
        <f t="shared" si="1"/>
        <v>12</v>
      </c>
      <c r="C35" s="23" t="str">
        <f t="shared" si="2"/>
        <v>星期二</v>
      </c>
    </row>
    <row r="36" spans="1:6">
      <c r="A36" s="22">
        <v>42816</v>
      </c>
      <c r="B36" s="23">
        <f t="shared" si="1"/>
        <v>12</v>
      </c>
      <c r="C36" s="23" t="str">
        <f t="shared" si="2"/>
        <v>星期三</v>
      </c>
      <c r="D36" s="34"/>
      <c r="E36" s="35"/>
      <c r="F36" s="37" t="s">
        <v>48</v>
      </c>
    </row>
    <row r="37" spans="1:6">
      <c r="A37" s="22">
        <v>42817</v>
      </c>
      <c r="B37" s="23">
        <f t="shared" si="1"/>
        <v>12</v>
      </c>
      <c r="C37" s="23" t="str">
        <f t="shared" si="2"/>
        <v>星期四</v>
      </c>
      <c r="D37" s="34"/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49" priority="4" stopIfTrue="1">
      <formula>($A5&lt;$D$2)</formula>
    </cfRule>
    <cfRule type="expression" dxfId="48" priority="5" stopIfTrue="1">
      <formula>($A5=$D$2)</formula>
    </cfRule>
  </conditionalFormatting>
  <conditionalFormatting sqref="D5:E42">
    <cfRule type="expression" dxfId="47" priority="1">
      <formula>($A5&lt;$D$2)</formula>
    </cfRule>
    <cfRule type="expression" dxfId="46" priority="2">
      <formula>($A$5=$D$2)</formula>
    </cfRule>
  </conditionalFormatting>
  <conditionalFormatting sqref="F5:G42">
    <cfRule type="expression" dxfId="4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1" activePane="bottomRight" state="frozen"/>
      <selection pane="topRight"/>
      <selection pane="bottomLeft"/>
      <selection pane="bottomRight" activeCell="E47" sqref="E47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5"/>
      <c r="B1" s="66"/>
      <c r="C1" s="67"/>
    </row>
    <row r="2" spans="1:10">
      <c r="A2" s="68" t="s">
        <v>0</v>
      </c>
      <c r="B2" s="69"/>
      <c r="C2" s="70"/>
      <c r="D2" s="27">
        <f ca="1">ROUNDDOWN(NOW(),0)</f>
        <v>42933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68" t="s">
        <v>7</v>
      </c>
      <c r="B3" s="69"/>
      <c r="C3" s="70"/>
      <c r="D3" s="30">
        <f ca="1">NOW()-ROUNDDOWN(NOW(),0)</f>
        <v>0.91676469907542923</v>
      </c>
      <c r="E3" s="31">
        <f ca="1">E4-$D$2</f>
        <v>648</v>
      </c>
      <c r="F3" s="26">
        <f>SUM(学习任务!E:E)</f>
        <v>764.08107552849765</v>
      </c>
      <c r="G3" s="31">
        <f t="shared" ref="G3:H3" ca="1" si="0">G4-$D$2</f>
        <v>-93</v>
      </c>
      <c r="H3" s="31">
        <f t="shared" ca="1" si="0"/>
        <v>73</v>
      </c>
    </row>
    <row r="4" spans="1:10">
      <c r="E4" s="32">
        <v>43581</v>
      </c>
      <c r="F4" s="33">
        <f ca="1">$D$2+F3</f>
        <v>43697.081075528498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42818</v>
      </c>
      <c r="B10" s="23">
        <f t="shared" ref="B10:B39" si="1">WEEKNUM(A10)</f>
        <v>12</v>
      </c>
      <c r="C10" s="23" t="str">
        <f t="shared" ref="C10:C39" si="2">TEXT(WEEKDAY(A10),"aaaa")</f>
        <v>星期五</v>
      </c>
      <c r="D10" s="34" t="s">
        <v>31</v>
      </c>
      <c r="E10" s="35" t="s">
        <v>49</v>
      </c>
      <c r="G10" s="37"/>
    </row>
    <row r="11" spans="1:10">
      <c r="A11" s="22">
        <f>A10+1</f>
        <v>42819</v>
      </c>
      <c r="B11" s="23">
        <f t="shared" si="1"/>
        <v>12</v>
      </c>
      <c r="C11" s="23" t="str">
        <f t="shared" si="2"/>
        <v>星期六</v>
      </c>
      <c r="D11" s="34" t="s">
        <v>50</v>
      </c>
      <c r="F11" s="36" t="s">
        <v>51</v>
      </c>
      <c r="G11" s="37"/>
    </row>
    <row r="12" spans="1:10">
      <c r="A12" s="22">
        <f t="shared" ref="A12:A40" si="3">A11+1</f>
        <v>42820</v>
      </c>
      <c r="B12" s="23">
        <f t="shared" si="1"/>
        <v>13</v>
      </c>
      <c r="C12" s="23" t="str">
        <f t="shared" si="2"/>
        <v>星期日</v>
      </c>
      <c r="F12" s="36" t="s">
        <v>52</v>
      </c>
    </row>
    <row r="13" spans="1:10">
      <c r="A13" s="22">
        <f t="shared" si="3"/>
        <v>42821</v>
      </c>
      <c r="B13" s="23">
        <f t="shared" si="1"/>
        <v>13</v>
      </c>
      <c r="C13" s="23" t="str">
        <f t="shared" si="2"/>
        <v>星期一</v>
      </c>
      <c r="F13" s="36" t="s">
        <v>53</v>
      </c>
    </row>
    <row r="14" spans="1:10">
      <c r="A14" s="22">
        <f t="shared" si="3"/>
        <v>42822</v>
      </c>
      <c r="B14" s="23">
        <f t="shared" si="1"/>
        <v>13</v>
      </c>
      <c r="C14" s="23" t="str">
        <f t="shared" si="2"/>
        <v>星期二</v>
      </c>
      <c r="D14" s="34"/>
      <c r="E14" s="35"/>
      <c r="F14" s="36" t="s">
        <v>54</v>
      </c>
      <c r="G14" s="36"/>
    </row>
    <row r="15" spans="1:10">
      <c r="A15" s="22">
        <f t="shared" si="3"/>
        <v>42823</v>
      </c>
      <c r="B15" s="23">
        <f t="shared" si="1"/>
        <v>13</v>
      </c>
      <c r="C15" s="23" t="str">
        <f t="shared" si="2"/>
        <v>星期三</v>
      </c>
      <c r="E15" s="35"/>
      <c r="F15" s="36" t="s">
        <v>55</v>
      </c>
      <c r="G15" s="36"/>
    </row>
    <row r="16" spans="1:10">
      <c r="A16" s="22">
        <f t="shared" si="3"/>
        <v>42824</v>
      </c>
      <c r="B16" s="23">
        <f t="shared" si="1"/>
        <v>13</v>
      </c>
      <c r="C16" s="23" t="str">
        <f t="shared" si="2"/>
        <v>星期四</v>
      </c>
      <c r="E16" s="35"/>
      <c r="F16" s="38"/>
      <c r="G16" s="39"/>
    </row>
    <row r="17" spans="1:7">
      <c r="A17" s="22">
        <f t="shared" si="3"/>
        <v>42825</v>
      </c>
      <c r="B17" s="23">
        <f t="shared" si="1"/>
        <v>13</v>
      </c>
      <c r="C17" s="23" t="str">
        <f t="shared" si="2"/>
        <v>星期五</v>
      </c>
      <c r="D17" s="34"/>
      <c r="E17" s="35"/>
      <c r="F17" s="38"/>
      <c r="G17" s="40"/>
    </row>
    <row r="18" spans="1:7">
      <c r="A18" s="22">
        <f t="shared" si="3"/>
        <v>42826</v>
      </c>
      <c r="B18" s="23">
        <f t="shared" si="1"/>
        <v>13</v>
      </c>
      <c r="C18" s="23" t="str">
        <f t="shared" si="2"/>
        <v>星期六</v>
      </c>
      <c r="D18" s="34" t="s">
        <v>56</v>
      </c>
      <c r="E18" s="35"/>
      <c r="G18" s="37"/>
    </row>
    <row r="19" spans="1:7">
      <c r="A19" s="22">
        <f t="shared" si="3"/>
        <v>42827</v>
      </c>
      <c r="B19" s="23">
        <f t="shared" si="1"/>
        <v>14</v>
      </c>
      <c r="C19" s="23" t="str">
        <f t="shared" si="2"/>
        <v>星期日</v>
      </c>
      <c r="D19" s="42" t="s">
        <v>57</v>
      </c>
    </row>
    <row r="20" spans="1:7">
      <c r="A20" s="22">
        <f t="shared" si="3"/>
        <v>42828</v>
      </c>
      <c r="B20" s="23">
        <f t="shared" si="1"/>
        <v>14</v>
      </c>
      <c r="C20" s="23" t="str">
        <f t="shared" si="2"/>
        <v>星期一</v>
      </c>
      <c r="D20" s="42"/>
      <c r="F20" s="36"/>
    </row>
    <row r="21" spans="1:7" ht="24" customHeight="1">
      <c r="A21" s="22">
        <f t="shared" si="3"/>
        <v>42829</v>
      </c>
      <c r="B21" s="23">
        <f t="shared" si="1"/>
        <v>14</v>
      </c>
      <c r="C21" s="23" t="str">
        <f t="shared" si="2"/>
        <v>星期二</v>
      </c>
      <c r="D21" s="41"/>
      <c r="F21" s="37"/>
    </row>
    <row r="22" spans="1:7">
      <c r="A22" s="22">
        <f t="shared" si="3"/>
        <v>42830</v>
      </c>
      <c r="B22" s="23">
        <f t="shared" si="1"/>
        <v>14</v>
      </c>
      <c r="C22" s="23" t="str">
        <f t="shared" si="2"/>
        <v>星期三</v>
      </c>
      <c r="D22" s="41"/>
      <c r="E22" s="35" t="s">
        <v>58</v>
      </c>
      <c r="F22" s="36" t="s">
        <v>59</v>
      </c>
    </row>
    <row r="23" spans="1:7">
      <c r="A23" s="22">
        <f t="shared" si="3"/>
        <v>42831</v>
      </c>
      <c r="B23" s="23">
        <f t="shared" si="1"/>
        <v>14</v>
      </c>
      <c r="C23" s="43" t="str">
        <f t="shared" si="2"/>
        <v>星期四</v>
      </c>
      <c r="D23" s="44" t="s">
        <v>60</v>
      </c>
      <c r="F23" s="36"/>
    </row>
    <row r="24" spans="1:7">
      <c r="A24" s="22">
        <f t="shared" si="3"/>
        <v>42832</v>
      </c>
      <c r="B24" s="23">
        <f t="shared" si="1"/>
        <v>14</v>
      </c>
      <c r="C24" s="23" t="str">
        <f t="shared" si="2"/>
        <v>星期五</v>
      </c>
      <c r="D24" s="49" t="s">
        <v>60</v>
      </c>
      <c r="F24" s="36"/>
    </row>
    <row r="25" spans="1:7">
      <c r="A25" s="22">
        <f t="shared" si="3"/>
        <v>42833</v>
      </c>
      <c r="B25" s="23">
        <f t="shared" si="1"/>
        <v>14</v>
      </c>
      <c r="C25" s="23" t="str">
        <f t="shared" si="2"/>
        <v>星期六</v>
      </c>
      <c r="D25" s="34" t="s">
        <v>57</v>
      </c>
      <c r="E25" s="35"/>
      <c r="F25" s="36"/>
    </row>
    <row r="26" spans="1:7">
      <c r="A26" s="22">
        <f t="shared" si="3"/>
        <v>42834</v>
      </c>
      <c r="B26" s="23">
        <f t="shared" si="1"/>
        <v>15</v>
      </c>
      <c r="C26" s="23" t="str">
        <f t="shared" si="2"/>
        <v>星期日</v>
      </c>
      <c r="D26" s="34" t="s">
        <v>57</v>
      </c>
      <c r="E26" s="35"/>
      <c r="F26" s="36"/>
    </row>
    <row r="27" spans="1:7">
      <c r="A27" s="22">
        <f t="shared" si="3"/>
        <v>42835</v>
      </c>
      <c r="B27" s="23">
        <f t="shared" si="1"/>
        <v>15</v>
      </c>
      <c r="C27" s="23" t="str">
        <f t="shared" si="2"/>
        <v>星期一</v>
      </c>
      <c r="D27" s="24" t="s">
        <v>61</v>
      </c>
      <c r="E27" s="35" t="s">
        <v>62</v>
      </c>
    </row>
    <row r="28" spans="1:7">
      <c r="A28" s="22">
        <f t="shared" si="3"/>
        <v>42836</v>
      </c>
      <c r="B28" s="23">
        <f t="shared" si="1"/>
        <v>15</v>
      </c>
      <c r="C28" s="23" t="str">
        <f t="shared" si="2"/>
        <v>星期二</v>
      </c>
      <c r="D28" s="24" t="s">
        <v>61</v>
      </c>
      <c r="E28" s="35" t="s">
        <v>63</v>
      </c>
      <c r="F28" s="37"/>
    </row>
    <row r="29" spans="1:7">
      <c r="A29" s="22">
        <f t="shared" si="3"/>
        <v>42837</v>
      </c>
      <c r="B29" s="23">
        <f t="shared" si="1"/>
        <v>15</v>
      </c>
      <c r="C29" s="23" t="str">
        <f t="shared" si="2"/>
        <v>星期三</v>
      </c>
      <c r="D29" s="24" t="s">
        <v>61</v>
      </c>
      <c r="E29" s="35" t="s">
        <v>64</v>
      </c>
    </row>
    <row r="30" spans="1:7">
      <c r="A30" s="22">
        <f t="shared" si="3"/>
        <v>42838</v>
      </c>
      <c r="B30" s="23">
        <f t="shared" si="1"/>
        <v>15</v>
      </c>
      <c r="C30" s="23" t="str">
        <f t="shared" si="2"/>
        <v>星期四</v>
      </c>
      <c r="D30" s="24" t="s">
        <v>61</v>
      </c>
      <c r="E30" s="35" t="s">
        <v>65</v>
      </c>
    </row>
    <row r="31" spans="1:7">
      <c r="A31" s="22">
        <f t="shared" si="3"/>
        <v>42839</v>
      </c>
      <c r="B31" s="23">
        <f t="shared" si="1"/>
        <v>15</v>
      </c>
      <c r="C31" s="23" t="str">
        <f t="shared" si="2"/>
        <v>星期五</v>
      </c>
      <c r="D31" s="46"/>
      <c r="E31" s="35" t="s">
        <v>66</v>
      </c>
    </row>
    <row r="32" spans="1:7">
      <c r="A32" s="22">
        <f t="shared" si="3"/>
        <v>42840</v>
      </c>
      <c r="B32" s="23">
        <f t="shared" si="1"/>
        <v>15</v>
      </c>
      <c r="C32" s="23" t="str">
        <f t="shared" si="2"/>
        <v>星期六</v>
      </c>
      <c r="D32" s="34" t="s">
        <v>57</v>
      </c>
      <c r="E32" s="35" t="s">
        <v>67</v>
      </c>
    </row>
    <row r="33" spans="1:6">
      <c r="A33" s="22">
        <f t="shared" si="3"/>
        <v>42841</v>
      </c>
      <c r="B33" s="23">
        <f t="shared" si="1"/>
        <v>16</v>
      </c>
      <c r="C33" s="23" t="str">
        <f t="shared" si="2"/>
        <v>星期日</v>
      </c>
      <c r="D33" s="34" t="s">
        <v>57</v>
      </c>
      <c r="E33" s="35" t="s">
        <v>68</v>
      </c>
      <c r="F33" s="36"/>
    </row>
    <row r="34" spans="1:6">
      <c r="A34" s="22">
        <f t="shared" si="3"/>
        <v>42842</v>
      </c>
      <c r="B34" s="23">
        <f t="shared" si="1"/>
        <v>16</v>
      </c>
      <c r="C34" s="23" t="str">
        <f t="shared" si="2"/>
        <v>星期一</v>
      </c>
      <c r="E34" s="35"/>
    </row>
    <row r="35" spans="1:6">
      <c r="A35" s="22">
        <f t="shared" si="3"/>
        <v>42843</v>
      </c>
      <c r="B35" s="23">
        <f t="shared" si="1"/>
        <v>16</v>
      </c>
      <c r="C35" s="23" t="str">
        <f t="shared" si="2"/>
        <v>星期二</v>
      </c>
      <c r="E35" s="35"/>
    </row>
    <row r="36" spans="1:6">
      <c r="A36" s="22">
        <f t="shared" si="3"/>
        <v>42844</v>
      </c>
      <c r="B36" s="23">
        <f t="shared" si="1"/>
        <v>16</v>
      </c>
      <c r="C36" s="23" t="str">
        <f t="shared" si="2"/>
        <v>星期三</v>
      </c>
      <c r="D36" s="34"/>
      <c r="E36" s="35"/>
      <c r="F36" s="37"/>
    </row>
    <row r="37" spans="1:6">
      <c r="A37" s="22">
        <f t="shared" si="3"/>
        <v>42845</v>
      </c>
      <c r="B37" s="23">
        <f t="shared" si="1"/>
        <v>16</v>
      </c>
      <c r="C37" s="23" t="str">
        <f t="shared" si="2"/>
        <v>星期四</v>
      </c>
      <c r="D37" s="34"/>
      <c r="E37" s="35"/>
    </row>
    <row r="38" spans="1:6">
      <c r="A38" s="22">
        <f t="shared" si="3"/>
        <v>42846</v>
      </c>
      <c r="B38" s="23">
        <f t="shared" si="1"/>
        <v>16</v>
      </c>
      <c r="C38" s="23" t="str">
        <f t="shared" si="2"/>
        <v>星期五</v>
      </c>
      <c r="E38" s="35"/>
    </row>
    <row r="39" spans="1:6">
      <c r="A39" s="22">
        <f t="shared" si="3"/>
        <v>42847</v>
      </c>
      <c r="B39" s="23">
        <f t="shared" si="1"/>
        <v>16</v>
      </c>
      <c r="C39" s="23" t="str">
        <f t="shared" si="2"/>
        <v>星期六</v>
      </c>
    </row>
    <row r="40" spans="1:6">
      <c r="A40" s="22">
        <f t="shared" si="3"/>
        <v>42848</v>
      </c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44" priority="4" stopIfTrue="1">
      <formula>($A5&lt;$D$2)</formula>
    </cfRule>
    <cfRule type="expression" dxfId="43" priority="5" stopIfTrue="1">
      <formula>($A5=$D$2)</formula>
    </cfRule>
  </conditionalFormatting>
  <conditionalFormatting sqref="D5:E42">
    <cfRule type="expression" dxfId="42" priority="1">
      <formula>($A5&lt;$D$2)</formula>
    </cfRule>
    <cfRule type="expression" dxfId="41" priority="2">
      <formula>($A$5=$D$2)</formula>
    </cfRule>
  </conditionalFormatting>
  <conditionalFormatting sqref="F5:G42">
    <cfRule type="expression" dxfId="4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1" activePane="bottomRight" state="frozen"/>
      <selection pane="topRight"/>
      <selection pane="bottomLeft"/>
      <selection pane="bottomRight" activeCell="D39" sqref="D39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5"/>
      <c r="B1" s="66"/>
      <c r="C1" s="67"/>
    </row>
    <row r="2" spans="1:10">
      <c r="A2" s="68" t="s">
        <v>0</v>
      </c>
      <c r="B2" s="69"/>
      <c r="C2" s="70"/>
      <c r="D2" s="27">
        <f ca="1">ROUNDDOWN(NOW(),0)</f>
        <v>42933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68" t="s">
        <v>7</v>
      </c>
      <c r="B3" s="69"/>
      <c r="C3" s="70"/>
      <c r="D3" s="30">
        <f ca="1">NOW()-ROUNDDOWN(NOW(),0)</f>
        <v>0.91676469907542923</v>
      </c>
      <c r="E3" s="31">
        <f ca="1">E4-$D$2</f>
        <v>648</v>
      </c>
      <c r="F3" s="26">
        <f>SUM(学习任务!E:E)</f>
        <v>764.08107552849765</v>
      </c>
      <c r="G3" s="31">
        <f t="shared" ref="G3:H3" ca="1" si="0">G4-$D$2</f>
        <v>-93</v>
      </c>
      <c r="H3" s="31">
        <f t="shared" ca="1" si="0"/>
        <v>73</v>
      </c>
    </row>
    <row r="4" spans="1:10">
      <c r="E4" s="32">
        <v>43581</v>
      </c>
      <c r="F4" s="33">
        <f ca="1">$D$2+F3</f>
        <v>43697.081075528498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42849</v>
      </c>
      <c r="B10" s="23">
        <f t="shared" ref="B10:B39" si="1">WEEKNUM(A10)</f>
        <v>17</v>
      </c>
      <c r="C10" s="23" t="str">
        <f t="shared" ref="C10:C39" si="2">TEXT(WEEKDAY(A10),"aaaa")</f>
        <v>星期一</v>
      </c>
      <c r="G10" s="37"/>
    </row>
    <row r="11" spans="1:10">
      <c r="A11" s="22">
        <f>A10+1</f>
        <v>42850</v>
      </c>
      <c r="B11" s="23">
        <f t="shared" si="1"/>
        <v>17</v>
      </c>
      <c r="C11" s="23" t="str">
        <f t="shared" si="2"/>
        <v>星期二</v>
      </c>
      <c r="G11" s="37"/>
    </row>
    <row r="12" spans="1:10">
      <c r="A12" s="22">
        <f t="shared" ref="A12:A39" si="3">A11+1</f>
        <v>42851</v>
      </c>
      <c r="B12" s="23">
        <f t="shared" si="1"/>
        <v>17</v>
      </c>
      <c r="C12" s="23" t="str">
        <f t="shared" si="2"/>
        <v>星期三</v>
      </c>
      <c r="F12" s="36"/>
    </row>
    <row r="13" spans="1:10">
      <c r="A13" s="22">
        <f t="shared" si="3"/>
        <v>42852</v>
      </c>
      <c r="B13" s="23">
        <f t="shared" si="1"/>
        <v>17</v>
      </c>
      <c r="C13" s="23" t="str">
        <f t="shared" si="2"/>
        <v>星期四</v>
      </c>
      <c r="F13" s="36"/>
    </row>
    <row r="14" spans="1:10">
      <c r="A14" s="22">
        <f t="shared" si="3"/>
        <v>42853</v>
      </c>
      <c r="B14" s="23">
        <f t="shared" si="1"/>
        <v>17</v>
      </c>
      <c r="C14" s="23" t="str">
        <f t="shared" si="2"/>
        <v>星期五</v>
      </c>
      <c r="D14" s="34" t="s">
        <v>69</v>
      </c>
      <c r="E14" s="35"/>
      <c r="G14" s="36"/>
    </row>
    <row r="15" spans="1:10">
      <c r="A15" s="22">
        <f t="shared" si="3"/>
        <v>42854</v>
      </c>
      <c r="B15" s="23">
        <f t="shared" si="1"/>
        <v>17</v>
      </c>
      <c r="C15" s="23" t="str">
        <f t="shared" si="2"/>
        <v>星期六</v>
      </c>
      <c r="E15" s="35"/>
      <c r="G15" s="36"/>
    </row>
    <row r="16" spans="1:10">
      <c r="A16" s="22">
        <f t="shared" si="3"/>
        <v>42855</v>
      </c>
      <c r="B16" s="23">
        <f t="shared" si="1"/>
        <v>18</v>
      </c>
      <c r="C16" s="23" t="str">
        <f t="shared" si="2"/>
        <v>星期日</v>
      </c>
      <c r="E16" s="35"/>
      <c r="F16" s="38"/>
      <c r="G16" s="39"/>
    </row>
    <row r="17" spans="1:7">
      <c r="A17" s="22">
        <f t="shared" si="3"/>
        <v>42856</v>
      </c>
      <c r="B17" s="23">
        <f t="shared" si="1"/>
        <v>18</v>
      </c>
      <c r="C17" s="23" t="str">
        <f t="shared" si="2"/>
        <v>星期一</v>
      </c>
      <c r="D17" s="34"/>
      <c r="E17" s="35"/>
      <c r="F17" s="40" t="s">
        <v>70</v>
      </c>
      <c r="G17" s="40"/>
    </row>
    <row r="18" spans="1:7">
      <c r="A18" s="22">
        <f t="shared" si="3"/>
        <v>42857</v>
      </c>
      <c r="B18" s="23">
        <f t="shared" si="1"/>
        <v>18</v>
      </c>
      <c r="C18" s="23" t="str">
        <f t="shared" si="2"/>
        <v>星期二</v>
      </c>
      <c r="E18" s="35"/>
      <c r="F18" s="36" t="s">
        <v>70</v>
      </c>
      <c r="G18" s="37"/>
    </row>
    <row r="19" spans="1:7">
      <c r="A19" s="22">
        <f t="shared" si="3"/>
        <v>42858</v>
      </c>
      <c r="B19" s="23">
        <f t="shared" si="1"/>
        <v>18</v>
      </c>
      <c r="C19" s="23" t="str">
        <f t="shared" si="2"/>
        <v>星期三</v>
      </c>
      <c r="D19" s="41"/>
      <c r="F19" s="36" t="s">
        <v>70</v>
      </c>
    </row>
    <row r="20" spans="1:7">
      <c r="A20" s="22">
        <f t="shared" si="3"/>
        <v>42859</v>
      </c>
      <c r="B20" s="23">
        <f t="shared" si="1"/>
        <v>18</v>
      </c>
      <c r="C20" s="23" t="str">
        <f t="shared" si="2"/>
        <v>星期四</v>
      </c>
      <c r="D20" s="42"/>
      <c r="F20" s="36" t="s">
        <v>71</v>
      </c>
    </row>
    <row r="21" spans="1:7">
      <c r="A21" s="22">
        <f t="shared" si="3"/>
        <v>42860</v>
      </c>
      <c r="B21" s="23">
        <f t="shared" si="1"/>
        <v>18</v>
      </c>
      <c r="C21" s="23" t="str">
        <f t="shared" si="2"/>
        <v>星期五</v>
      </c>
      <c r="D21" s="41" t="s">
        <v>72</v>
      </c>
      <c r="F21" s="37" t="s">
        <v>71</v>
      </c>
    </row>
    <row r="22" spans="1:7">
      <c r="A22" s="22">
        <f t="shared" si="3"/>
        <v>42861</v>
      </c>
      <c r="B22" s="23">
        <f t="shared" si="1"/>
        <v>18</v>
      </c>
      <c r="C22" s="23" t="str">
        <f t="shared" si="2"/>
        <v>星期六</v>
      </c>
      <c r="D22" s="41"/>
      <c r="F22" s="36" t="s">
        <v>71</v>
      </c>
    </row>
    <row r="23" spans="1:7">
      <c r="A23" s="22">
        <f t="shared" si="3"/>
        <v>42862</v>
      </c>
      <c r="B23" s="23">
        <f t="shared" si="1"/>
        <v>19</v>
      </c>
      <c r="C23" s="43" t="str">
        <f t="shared" si="2"/>
        <v>星期日</v>
      </c>
      <c r="D23" s="44"/>
      <c r="F23" s="36" t="s">
        <v>73</v>
      </c>
    </row>
    <row r="24" spans="1:7">
      <c r="A24" s="22">
        <f t="shared" si="3"/>
        <v>42863</v>
      </c>
      <c r="B24" s="23">
        <f t="shared" si="1"/>
        <v>19</v>
      </c>
      <c r="C24" s="23" t="str">
        <f t="shared" si="2"/>
        <v>星期一</v>
      </c>
      <c r="D24" s="49" t="s">
        <v>74</v>
      </c>
      <c r="F24" s="36" t="s">
        <v>75</v>
      </c>
    </row>
    <row r="25" spans="1:7">
      <c r="A25" s="22">
        <f t="shared" si="3"/>
        <v>42864</v>
      </c>
      <c r="B25" s="23">
        <f t="shared" si="1"/>
        <v>19</v>
      </c>
      <c r="C25" s="23" t="str">
        <f t="shared" si="2"/>
        <v>星期二</v>
      </c>
      <c r="E25" s="35"/>
      <c r="F25" s="36"/>
    </row>
    <row r="26" spans="1:7">
      <c r="A26" s="22">
        <f t="shared" si="3"/>
        <v>42865</v>
      </c>
      <c r="B26" s="23">
        <f t="shared" si="1"/>
        <v>19</v>
      </c>
      <c r="C26" s="23" t="str">
        <f t="shared" si="2"/>
        <v>星期三</v>
      </c>
      <c r="E26" s="35"/>
      <c r="F26" s="36"/>
    </row>
    <row r="27" spans="1:7">
      <c r="A27" s="22">
        <f t="shared" si="3"/>
        <v>42866</v>
      </c>
      <c r="B27" s="23">
        <f t="shared" si="1"/>
        <v>19</v>
      </c>
      <c r="C27" s="23" t="str">
        <f t="shared" si="2"/>
        <v>星期四</v>
      </c>
    </row>
    <row r="28" spans="1:7">
      <c r="A28" s="22">
        <f t="shared" si="3"/>
        <v>42867</v>
      </c>
      <c r="B28" s="23">
        <f t="shared" si="1"/>
        <v>19</v>
      </c>
      <c r="C28" s="23" t="str">
        <f t="shared" si="2"/>
        <v>星期五</v>
      </c>
      <c r="F28" s="37"/>
    </row>
    <row r="29" spans="1:7">
      <c r="A29" s="22">
        <f t="shared" si="3"/>
        <v>42868</v>
      </c>
      <c r="B29" s="23">
        <f t="shared" si="1"/>
        <v>19</v>
      </c>
      <c r="C29" s="23" t="str">
        <f t="shared" si="2"/>
        <v>星期六</v>
      </c>
      <c r="D29" s="34" t="s">
        <v>76</v>
      </c>
    </row>
    <row r="30" spans="1:7">
      <c r="A30" s="22">
        <f t="shared" si="3"/>
        <v>42869</v>
      </c>
      <c r="B30" s="23">
        <f t="shared" si="1"/>
        <v>20</v>
      </c>
      <c r="C30" s="23" t="str">
        <f t="shared" si="2"/>
        <v>星期日</v>
      </c>
      <c r="D30" s="34" t="s">
        <v>77</v>
      </c>
    </row>
    <row r="31" spans="1:7">
      <c r="A31" s="22">
        <f t="shared" si="3"/>
        <v>42870</v>
      </c>
      <c r="B31" s="23">
        <f t="shared" si="1"/>
        <v>20</v>
      </c>
      <c r="C31" s="23" t="str">
        <f t="shared" si="2"/>
        <v>星期一</v>
      </c>
      <c r="D31" s="46"/>
    </row>
    <row r="32" spans="1:7">
      <c r="A32" s="22">
        <f t="shared" si="3"/>
        <v>42871</v>
      </c>
      <c r="B32" s="23">
        <f t="shared" si="1"/>
        <v>20</v>
      </c>
      <c r="C32" s="23" t="str">
        <f t="shared" si="2"/>
        <v>星期二</v>
      </c>
      <c r="D32" s="34" t="s">
        <v>78</v>
      </c>
      <c r="E32" s="35" t="s">
        <v>79</v>
      </c>
    </row>
    <row r="33" spans="1:6">
      <c r="A33" s="22">
        <f t="shared" si="3"/>
        <v>42872</v>
      </c>
      <c r="B33" s="23">
        <f t="shared" si="1"/>
        <v>20</v>
      </c>
      <c r="C33" s="23" t="str">
        <f t="shared" si="2"/>
        <v>星期三</v>
      </c>
      <c r="D33" s="34" t="s">
        <v>80</v>
      </c>
      <c r="E33" s="35" t="s">
        <v>81</v>
      </c>
      <c r="F33" s="36"/>
    </row>
    <row r="34" spans="1:6">
      <c r="A34" s="22">
        <f t="shared" si="3"/>
        <v>42873</v>
      </c>
      <c r="B34" s="23">
        <f t="shared" si="1"/>
        <v>20</v>
      </c>
      <c r="C34" s="23" t="str">
        <f t="shared" si="2"/>
        <v>星期四</v>
      </c>
      <c r="E34" s="35" t="s">
        <v>82</v>
      </c>
    </row>
    <row r="35" spans="1:6">
      <c r="A35" s="22">
        <f t="shared" si="3"/>
        <v>42874</v>
      </c>
      <c r="B35" s="23">
        <f t="shared" si="1"/>
        <v>20</v>
      </c>
      <c r="C35" s="23" t="str">
        <f t="shared" si="2"/>
        <v>星期五</v>
      </c>
    </row>
    <row r="36" spans="1:6">
      <c r="A36" s="22">
        <f t="shared" si="3"/>
        <v>42875</v>
      </c>
      <c r="B36" s="23">
        <f t="shared" si="1"/>
        <v>20</v>
      </c>
      <c r="C36" s="23" t="str">
        <f t="shared" si="2"/>
        <v>星期六</v>
      </c>
      <c r="D36" s="34"/>
      <c r="E36" s="35"/>
      <c r="F36" s="37"/>
    </row>
    <row r="37" spans="1:6">
      <c r="A37" s="22">
        <f t="shared" si="3"/>
        <v>42876</v>
      </c>
      <c r="B37" s="23">
        <f t="shared" si="1"/>
        <v>21</v>
      </c>
      <c r="C37" s="23" t="str">
        <f t="shared" si="2"/>
        <v>星期日</v>
      </c>
      <c r="D37" s="34"/>
    </row>
    <row r="38" spans="1:6" ht="67.5">
      <c r="A38" s="22">
        <f t="shared" si="3"/>
        <v>42877</v>
      </c>
      <c r="B38" s="23">
        <f t="shared" si="1"/>
        <v>21</v>
      </c>
      <c r="C38" s="23" t="str">
        <f t="shared" si="2"/>
        <v>星期一</v>
      </c>
      <c r="D38" s="50" t="s">
        <v>83</v>
      </c>
    </row>
    <row r="39" spans="1:6">
      <c r="A39" s="22">
        <f t="shared" si="3"/>
        <v>42878</v>
      </c>
      <c r="B39" s="23">
        <f t="shared" si="1"/>
        <v>21</v>
      </c>
      <c r="C39" s="23" t="str">
        <f t="shared" si="2"/>
        <v>星期二</v>
      </c>
      <c r="D39" s="34" t="s">
        <v>84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39" priority="4" stopIfTrue="1">
      <formula>($A5&lt;$D$2)</formula>
    </cfRule>
    <cfRule type="expression" dxfId="38" priority="5" stopIfTrue="1">
      <formula>($A5=$D$2)</formula>
    </cfRule>
  </conditionalFormatting>
  <conditionalFormatting sqref="D5:E42">
    <cfRule type="expression" dxfId="37" priority="1">
      <formula>($A5&lt;$D$2)</formula>
    </cfRule>
    <cfRule type="expression" dxfId="36" priority="2">
      <formula>($A$5=$D$2)</formula>
    </cfRule>
  </conditionalFormatting>
  <conditionalFormatting sqref="F5:G42">
    <cfRule type="expression" dxfId="3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7" activePane="bottomRight" state="frozen"/>
      <selection pane="topRight"/>
      <selection pane="bottomLeft"/>
      <selection pane="bottomRight" activeCell="D39" sqref="D39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5"/>
      <c r="B1" s="66"/>
      <c r="C1" s="67"/>
    </row>
    <row r="2" spans="1:10">
      <c r="A2" s="68" t="s">
        <v>0</v>
      </c>
      <c r="B2" s="69"/>
      <c r="C2" s="70"/>
      <c r="D2" s="27">
        <f ca="1">ROUNDDOWN(NOW(),0)</f>
        <v>42933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68" t="s">
        <v>7</v>
      </c>
      <c r="B3" s="69"/>
      <c r="C3" s="70"/>
      <c r="D3" s="30">
        <f ca="1">NOW()-ROUNDDOWN(NOW(),0)</f>
        <v>0.91676469907542923</v>
      </c>
      <c r="E3" s="31">
        <f ca="1">E4-$D$2</f>
        <v>648</v>
      </c>
      <c r="F3" s="26">
        <f>SUM(学习任务!E:E)</f>
        <v>764.08107552849765</v>
      </c>
      <c r="G3" s="31">
        <f t="shared" ref="G3:H3" ca="1" si="0">G4-$D$2</f>
        <v>-93</v>
      </c>
      <c r="H3" s="31">
        <f t="shared" ca="1" si="0"/>
        <v>73</v>
      </c>
    </row>
    <row r="4" spans="1:10">
      <c r="E4" s="32">
        <v>43581</v>
      </c>
      <c r="F4" s="33">
        <f ca="1">$D$2+F3</f>
        <v>43697.081075528498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42879</v>
      </c>
      <c r="B10" s="23">
        <f t="shared" ref="B10:B39" si="1">WEEKNUM(A10)</f>
        <v>21</v>
      </c>
      <c r="C10" s="23" t="str">
        <f t="shared" ref="C10:C39" si="2">TEXT(WEEKDAY(A10),"aaaa")</f>
        <v>星期三</v>
      </c>
      <c r="D10" s="34" t="s">
        <v>78</v>
      </c>
      <c r="G10" s="37"/>
    </row>
    <row r="11" spans="1:10">
      <c r="A11" s="22">
        <f>A10+1</f>
        <v>42880</v>
      </c>
      <c r="B11" s="23">
        <f t="shared" si="1"/>
        <v>21</v>
      </c>
      <c r="C11" s="23" t="str">
        <f t="shared" si="2"/>
        <v>星期四</v>
      </c>
      <c r="D11" s="34" t="s">
        <v>87</v>
      </c>
      <c r="G11" s="37"/>
    </row>
    <row r="12" spans="1:10">
      <c r="A12" s="22">
        <f t="shared" ref="A12:A39" si="3">A11+1</f>
        <v>42881</v>
      </c>
      <c r="B12" s="23">
        <f t="shared" si="1"/>
        <v>21</v>
      </c>
      <c r="C12" s="23" t="str">
        <f t="shared" si="2"/>
        <v>星期五</v>
      </c>
      <c r="F12" s="36"/>
    </row>
    <row r="13" spans="1:10" ht="40.5">
      <c r="A13" s="22">
        <f t="shared" si="3"/>
        <v>42882</v>
      </c>
      <c r="B13" s="23">
        <f t="shared" si="1"/>
        <v>21</v>
      </c>
      <c r="C13" s="23" t="str">
        <f t="shared" si="2"/>
        <v>星期六</v>
      </c>
      <c r="D13" s="53" t="s">
        <v>236</v>
      </c>
      <c r="F13" s="36"/>
    </row>
    <row r="14" spans="1:10">
      <c r="A14" s="22">
        <f t="shared" si="3"/>
        <v>42883</v>
      </c>
      <c r="B14" s="23">
        <f t="shared" si="1"/>
        <v>22</v>
      </c>
      <c r="C14" s="23" t="str">
        <f t="shared" si="2"/>
        <v>星期日</v>
      </c>
      <c r="D14" s="34" t="s">
        <v>88</v>
      </c>
      <c r="E14" s="35"/>
      <c r="G14" s="36"/>
    </row>
    <row r="15" spans="1:10">
      <c r="A15" s="22">
        <f t="shared" si="3"/>
        <v>42884</v>
      </c>
      <c r="B15" s="23">
        <f t="shared" si="1"/>
        <v>22</v>
      </c>
      <c r="C15" s="23" t="str">
        <f t="shared" si="2"/>
        <v>星期一</v>
      </c>
      <c r="E15" s="35"/>
      <c r="G15" s="36"/>
    </row>
    <row r="16" spans="1:10">
      <c r="A16" s="22">
        <f t="shared" si="3"/>
        <v>42885</v>
      </c>
      <c r="B16" s="23">
        <f t="shared" si="1"/>
        <v>22</v>
      </c>
      <c r="C16" s="23" t="str">
        <f t="shared" si="2"/>
        <v>星期二</v>
      </c>
      <c r="D16" s="54" t="s">
        <v>235</v>
      </c>
      <c r="E16" s="35"/>
      <c r="F16" s="38"/>
      <c r="G16" s="39"/>
    </row>
    <row r="17" spans="1:7" ht="40.5">
      <c r="A17" s="22">
        <f t="shared" si="3"/>
        <v>42886</v>
      </c>
      <c r="B17" s="23">
        <f t="shared" si="1"/>
        <v>22</v>
      </c>
      <c r="C17" s="23" t="str">
        <f t="shared" si="2"/>
        <v>星期三</v>
      </c>
      <c r="D17" s="53" t="s">
        <v>234</v>
      </c>
      <c r="E17" s="35"/>
      <c r="F17" s="38"/>
      <c r="G17" s="40"/>
    </row>
    <row r="18" spans="1:7" ht="54">
      <c r="A18" s="22">
        <f t="shared" si="3"/>
        <v>42887</v>
      </c>
      <c r="B18" s="23">
        <f t="shared" si="1"/>
        <v>22</v>
      </c>
      <c r="C18" s="23" t="str">
        <f t="shared" si="2"/>
        <v>星期四</v>
      </c>
      <c r="D18" s="53" t="s">
        <v>249</v>
      </c>
      <c r="E18" s="35"/>
      <c r="G18" s="37"/>
    </row>
    <row r="19" spans="1:7">
      <c r="A19" s="22">
        <f t="shared" si="3"/>
        <v>42888</v>
      </c>
      <c r="B19" s="23">
        <f t="shared" si="1"/>
        <v>22</v>
      </c>
      <c r="C19" s="23" t="str">
        <f t="shared" si="2"/>
        <v>星期五</v>
      </c>
      <c r="D19" s="41"/>
    </row>
    <row r="20" spans="1:7">
      <c r="A20" s="22">
        <f t="shared" si="3"/>
        <v>42889</v>
      </c>
      <c r="B20" s="23">
        <f t="shared" si="1"/>
        <v>22</v>
      </c>
      <c r="C20" s="23" t="str">
        <f t="shared" si="2"/>
        <v>星期六</v>
      </c>
      <c r="D20" s="42"/>
      <c r="F20" s="36"/>
    </row>
    <row r="21" spans="1:7">
      <c r="A21" s="22">
        <f t="shared" si="3"/>
        <v>42890</v>
      </c>
      <c r="B21" s="23">
        <f t="shared" si="1"/>
        <v>23</v>
      </c>
      <c r="C21" s="23" t="str">
        <f t="shared" si="2"/>
        <v>星期日</v>
      </c>
      <c r="D21" s="41"/>
      <c r="F21" s="37"/>
    </row>
    <row r="22" spans="1:7" ht="81">
      <c r="A22" s="22">
        <f t="shared" si="3"/>
        <v>42891</v>
      </c>
      <c r="B22" s="23">
        <f t="shared" si="1"/>
        <v>23</v>
      </c>
      <c r="C22" s="23" t="str">
        <f t="shared" si="2"/>
        <v>星期一</v>
      </c>
      <c r="D22" s="56" t="s">
        <v>250</v>
      </c>
      <c r="E22" s="57" t="s">
        <v>251</v>
      </c>
      <c r="F22" s="36"/>
    </row>
    <row r="23" spans="1:7">
      <c r="A23" s="22">
        <f t="shared" si="3"/>
        <v>42892</v>
      </c>
      <c r="B23" s="23">
        <f t="shared" si="1"/>
        <v>23</v>
      </c>
      <c r="C23" s="43" t="str">
        <f t="shared" si="2"/>
        <v>星期二</v>
      </c>
      <c r="D23" s="44"/>
      <c r="F23" s="36"/>
    </row>
    <row r="24" spans="1:7">
      <c r="A24" s="22">
        <f t="shared" si="3"/>
        <v>42893</v>
      </c>
      <c r="B24" s="23">
        <f t="shared" si="1"/>
        <v>23</v>
      </c>
      <c r="C24" s="23" t="str">
        <f t="shared" si="2"/>
        <v>星期三</v>
      </c>
      <c r="D24" s="45"/>
      <c r="F24" s="36"/>
    </row>
    <row r="25" spans="1:7">
      <c r="A25" s="22">
        <f t="shared" si="3"/>
        <v>42894</v>
      </c>
      <c r="B25" s="23">
        <f t="shared" si="1"/>
        <v>23</v>
      </c>
      <c r="C25" s="23" t="str">
        <f t="shared" si="2"/>
        <v>星期四</v>
      </c>
      <c r="D25" s="34" t="s">
        <v>89</v>
      </c>
      <c r="E25" s="57" t="s">
        <v>262</v>
      </c>
      <c r="F25" s="36"/>
    </row>
    <row r="26" spans="1:7">
      <c r="A26" s="22">
        <f t="shared" si="3"/>
        <v>42895</v>
      </c>
      <c r="B26" s="23">
        <f t="shared" si="1"/>
        <v>23</v>
      </c>
      <c r="C26" s="23" t="str">
        <f t="shared" si="2"/>
        <v>星期五</v>
      </c>
      <c r="D26" s="54" t="s">
        <v>261</v>
      </c>
      <c r="E26" s="35"/>
      <c r="F26" s="36"/>
    </row>
    <row r="27" spans="1:7">
      <c r="A27" s="22">
        <f t="shared" si="3"/>
        <v>42896</v>
      </c>
      <c r="B27" s="23">
        <f t="shared" si="1"/>
        <v>23</v>
      </c>
      <c r="C27" s="23" t="str">
        <f t="shared" si="2"/>
        <v>星期六</v>
      </c>
    </row>
    <row r="28" spans="1:7">
      <c r="A28" s="22">
        <f t="shared" si="3"/>
        <v>42897</v>
      </c>
      <c r="B28" s="23">
        <f t="shared" si="1"/>
        <v>24</v>
      </c>
      <c r="C28" s="23" t="str">
        <f t="shared" si="2"/>
        <v>星期日</v>
      </c>
      <c r="F28" s="37"/>
    </row>
    <row r="29" spans="1:7">
      <c r="A29" s="22">
        <f t="shared" si="3"/>
        <v>42898</v>
      </c>
      <c r="B29" s="23">
        <f t="shared" si="1"/>
        <v>24</v>
      </c>
      <c r="C29" s="23" t="str">
        <f t="shared" si="2"/>
        <v>星期一</v>
      </c>
      <c r="D29" s="34" t="s">
        <v>90</v>
      </c>
    </row>
    <row r="30" spans="1:7">
      <c r="A30" s="22">
        <f t="shared" si="3"/>
        <v>42899</v>
      </c>
      <c r="B30" s="23">
        <f t="shared" si="1"/>
        <v>24</v>
      </c>
      <c r="C30" s="23" t="str">
        <f t="shared" si="2"/>
        <v>星期二</v>
      </c>
    </row>
    <row r="31" spans="1:7">
      <c r="A31" s="22">
        <f t="shared" si="3"/>
        <v>42900</v>
      </c>
      <c r="B31" s="23">
        <f t="shared" si="1"/>
        <v>24</v>
      </c>
      <c r="C31" s="23" t="str">
        <f t="shared" si="2"/>
        <v>星期三</v>
      </c>
      <c r="D31" s="46"/>
    </row>
    <row r="32" spans="1:7">
      <c r="A32" s="22">
        <f t="shared" si="3"/>
        <v>42901</v>
      </c>
      <c r="B32" s="23">
        <f t="shared" si="1"/>
        <v>24</v>
      </c>
      <c r="C32" s="23" t="str">
        <f t="shared" si="2"/>
        <v>星期四</v>
      </c>
    </row>
    <row r="33" spans="1:6">
      <c r="A33" s="22">
        <f t="shared" si="3"/>
        <v>42902</v>
      </c>
      <c r="B33" s="23">
        <f t="shared" si="1"/>
        <v>24</v>
      </c>
      <c r="C33" s="23" t="str">
        <f t="shared" si="2"/>
        <v>星期五</v>
      </c>
      <c r="D33" s="34"/>
      <c r="F33" s="36"/>
    </row>
    <row r="34" spans="1:6">
      <c r="A34" s="22">
        <f t="shared" si="3"/>
        <v>42903</v>
      </c>
      <c r="B34" s="23">
        <f t="shared" si="1"/>
        <v>24</v>
      </c>
      <c r="C34" s="23" t="str">
        <f t="shared" si="2"/>
        <v>星期六</v>
      </c>
    </row>
    <row r="35" spans="1:6">
      <c r="A35" s="22">
        <f t="shared" si="3"/>
        <v>42904</v>
      </c>
      <c r="B35" s="23">
        <f t="shared" si="1"/>
        <v>25</v>
      </c>
      <c r="C35" s="23" t="str">
        <f t="shared" si="2"/>
        <v>星期日</v>
      </c>
    </row>
    <row r="36" spans="1:6">
      <c r="A36" s="22">
        <f t="shared" si="3"/>
        <v>42905</v>
      </c>
      <c r="B36" s="23">
        <f t="shared" si="1"/>
        <v>25</v>
      </c>
      <c r="C36" s="23" t="str">
        <f t="shared" si="2"/>
        <v>星期一</v>
      </c>
      <c r="D36" s="34"/>
      <c r="E36" s="35"/>
      <c r="F36" s="37"/>
    </row>
    <row r="37" spans="1:6">
      <c r="A37" s="22">
        <f t="shared" si="3"/>
        <v>42906</v>
      </c>
      <c r="B37" s="23">
        <f t="shared" si="1"/>
        <v>25</v>
      </c>
      <c r="C37" s="23" t="str">
        <f t="shared" si="2"/>
        <v>星期二</v>
      </c>
      <c r="D37" s="34"/>
    </row>
    <row r="38" spans="1:6" ht="27">
      <c r="A38" s="22">
        <f t="shared" si="3"/>
        <v>42907</v>
      </c>
      <c r="B38" s="23">
        <f t="shared" si="1"/>
        <v>25</v>
      </c>
      <c r="C38" s="23" t="str">
        <f t="shared" si="2"/>
        <v>星期三</v>
      </c>
      <c r="D38" s="53" t="s">
        <v>263</v>
      </c>
    </row>
    <row r="39" spans="1:6">
      <c r="A39" s="22">
        <f t="shared" si="3"/>
        <v>42908</v>
      </c>
      <c r="B39" s="23">
        <f t="shared" si="1"/>
        <v>25</v>
      </c>
      <c r="C39" s="23" t="str">
        <f t="shared" si="2"/>
        <v>星期四</v>
      </c>
    </row>
    <row r="40" spans="1:6">
      <c r="A40" s="22">
        <f t="shared" ref="A40" si="4">A39+1</f>
        <v>42909</v>
      </c>
      <c r="B40" s="23">
        <f t="shared" ref="B40" si="5">WEEKNUM(A40)</f>
        <v>25</v>
      </c>
      <c r="C40" s="23" t="str">
        <f t="shared" ref="C40" si="6">TEXT(WEEKDAY(A40),"aaaa")</f>
        <v>星期五</v>
      </c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34" priority="4" stopIfTrue="1">
      <formula>($A5&lt;$D$2)</formula>
    </cfRule>
    <cfRule type="expression" dxfId="33" priority="5" stopIfTrue="1">
      <formula>($A5=$D$2)</formula>
    </cfRule>
  </conditionalFormatting>
  <conditionalFormatting sqref="D5:E42">
    <cfRule type="expression" dxfId="32" priority="1">
      <formula>($A5&lt;$D$2)</formula>
    </cfRule>
    <cfRule type="expression" dxfId="31" priority="2">
      <formula>($A$5=$D$2)</formula>
    </cfRule>
  </conditionalFormatting>
  <conditionalFormatting sqref="F5:G42">
    <cfRule type="expression" dxfId="3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F3" sqref="F3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5"/>
      <c r="B1" s="66"/>
      <c r="C1" s="67"/>
    </row>
    <row r="2" spans="1:10">
      <c r="A2" s="68" t="s">
        <v>0</v>
      </c>
      <c r="B2" s="69"/>
      <c r="C2" s="70"/>
      <c r="D2" s="27">
        <f ca="1">ROUNDDOWN(NOW(),0)</f>
        <v>42933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68" t="s">
        <v>7</v>
      </c>
      <c r="B3" s="69"/>
      <c r="C3" s="70"/>
      <c r="D3" s="30">
        <f ca="1">NOW()-ROUNDDOWN(NOW(),0)</f>
        <v>0.91676469907542923</v>
      </c>
      <c r="E3" s="31">
        <f ca="1">E4-$D$2</f>
        <v>648</v>
      </c>
      <c r="F3" s="26">
        <f>SUM(学习任务!E:E)</f>
        <v>764.08107552849765</v>
      </c>
      <c r="G3" s="31">
        <f t="shared" ref="G3:H3" ca="1" si="0">G4-$D$2</f>
        <v>-171</v>
      </c>
      <c r="H3" s="31">
        <f t="shared" ca="1" si="0"/>
        <v>73</v>
      </c>
    </row>
    <row r="4" spans="1:10">
      <c r="E4" s="32">
        <v>43581</v>
      </c>
      <c r="F4" s="33">
        <f ca="1">$D$2+F3</f>
        <v>43697.081075528498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42940</v>
      </c>
      <c r="B10" s="23">
        <f t="shared" ref="B10:B39" si="1">WEEKNUM(A10)</f>
        <v>30</v>
      </c>
      <c r="C10" s="23" t="str">
        <f t="shared" ref="C10:C39" si="2">TEXT(WEEKDAY(A10),"aaaa")</f>
        <v>星期一</v>
      </c>
      <c r="D10" s="34" t="s">
        <v>86</v>
      </c>
      <c r="G10" s="37"/>
    </row>
    <row r="11" spans="1:10">
      <c r="A11" s="22">
        <f>A10+1</f>
        <v>42941</v>
      </c>
      <c r="B11" s="23">
        <f t="shared" si="1"/>
        <v>30</v>
      </c>
      <c r="C11" s="23" t="str">
        <f t="shared" si="2"/>
        <v>星期二</v>
      </c>
      <c r="D11" s="34" t="s">
        <v>86</v>
      </c>
      <c r="G11" s="37"/>
    </row>
    <row r="12" spans="1:10">
      <c r="A12" s="22">
        <f t="shared" ref="A12:A39" si="3">A11+1</f>
        <v>42942</v>
      </c>
      <c r="B12" s="23">
        <f t="shared" si="1"/>
        <v>30</v>
      </c>
      <c r="C12" s="23" t="str">
        <f t="shared" si="2"/>
        <v>星期三</v>
      </c>
      <c r="F12" s="36"/>
    </row>
    <row r="13" spans="1:10">
      <c r="A13" s="22">
        <f t="shared" si="3"/>
        <v>42943</v>
      </c>
      <c r="B13" s="23">
        <f t="shared" si="1"/>
        <v>30</v>
      </c>
      <c r="C13" s="23" t="str">
        <f t="shared" si="2"/>
        <v>星期四</v>
      </c>
      <c r="F13" s="36"/>
    </row>
    <row r="14" spans="1:10">
      <c r="A14" s="22">
        <f t="shared" si="3"/>
        <v>42944</v>
      </c>
      <c r="B14" s="23">
        <f t="shared" si="1"/>
        <v>30</v>
      </c>
      <c r="C14" s="23" t="str">
        <f t="shared" si="2"/>
        <v>星期五</v>
      </c>
      <c r="D14" s="34"/>
      <c r="E14" s="35"/>
      <c r="G14" s="36"/>
    </row>
    <row r="15" spans="1:10">
      <c r="A15" s="22">
        <f t="shared" si="3"/>
        <v>42945</v>
      </c>
      <c r="B15" s="23">
        <f t="shared" si="1"/>
        <v>30</v>
      </c>
      <c r="C15" s="23" t="str">
        <f t="shared" si="2"/>
        <v>星期六</v>
      </c>
      <c r="E15" s="35"/>
      <c r="G15" s="36"/>
    </row>
    <row r="16" spans="1:10">
      <c r="A16" s="22">
        <f t="shared" si="3"/>
        <v>42946</v>
      </c>
      <c r="B16" s="23">
        <f t="shared" si="1"/>
        <v>31</v>
      </c>
      <c r="C16" s="23" t="str">
        <f t="shared" si="2"/>
        <v>星期日</v>
      </c>
      <c r="E16" s="35"/>
      <c r="F16" s="38"/>
      <c r="G16" s="39"/>
    </row>
    <row r="17" spans="1:7">
      <c r="A17" s="22">
        <f t="shared" si="3"/>
        <v>42947</v>
      </c>
      <c r="B17" s="23">
        <f t="shared" si="1"/>
        <v>31</v>
      </c>
      <c r="C17" s="23" t="str">
        <f t="shared" si="2"/>
        <v>星期一</v>
      </c>
      <c r="D17" s="34"/>
      <c r="E17" s="35"/>
      <c r="F17" s="38"/>
      <c r="G17" s="40"/>
    </row>
    <row r="18" spans="1:7">
      <c r="A18" s="22">
        <f t="shared" si="3"/>
        <v>42948</v>
      </c>
      <c r="B18" s="23">
        <f t="shared" si="1"/>
        <v>31</v>
      </c>
      <c r="C18" s="23" t="str">
        <f t="shared" si="2"/>
        <v>星期二</v>
      </c>
      <c r="E18" s="35"/>
      <c r="G18" s="37"/>
    </row>
    <row r="19" spans="1:7">
      <c r="A19" s="22">
        <f t="shared" si="3"/>
        <v>42949</v>
      </c>
      <c r="B19" s="23">
        <f t="shared" si="1"/>
        <v>31</v>
      </c>
      <c r="C19" s="23" t="str">
        <f t="shared" si="2"/>
        <v>星期三</v>
      </c>
      <c r="D19" s="41"/>
    </row>
    <row r="20" spans="1:7">
      <c r="A20" s="22">
        <f t="shared" si="3"/>
        <v>42950</v>
      </c>
      <c r="B20" s="23">
        <f t="shared" si="1"/>
        <v>31</v>
      </c>
      <c r="C20" s="23" t="str">
        <f t="shared" si="2"/>
        <v>星期四</v>
      </c>
      <c r="D20" s="42"/>
      <c r="F20" s="36"/>
    </row>
    <row r="21" spans="1:7">
      <c r="A21" s="22">
        <f t="shared" si="3"/>
        <v>42951</v>
      </c>
      <c r="B21" s="23">
        <f t="shared" si="1"/>
        <v>31</v>
      </c>
      <c r="C21" s="23" t="str">
        <f t="shared" si="2"/>
        <v>星期五</v>
      </c>
      <c r="D21" s="41"/>
      <c r="F21" s="37"/>
    </row>
    <row r="22" spans="1:7">
      <c r="A22" s="22">
        <f t="shared" si="3"/>
        <v>42952</v>
      </c>
      <c r="B22" s="23">
        <f t="shared" si="1"/>
        <v>31</v>
      </c>
      <c r="C22" s="23" t="str">
        <f t="shared" si="2"/>
        <v>星期六</v>
      </c>
      <c r="D22" s="41"/>
      <c r="F22" s="36"/>
    </row>
    <row r="23" spans="1:7">
      <c r="A23" s="22">
        <f t="shared" si="3"/>
        <v>42953</v>
      </c>
      <c r="B23" s="23">
        <f t="shared" si="1"/>
        <v>32</v>
      </c>
      <c r="C23" s="43" t="str">
        <f t="shared" si="2"/>
        <v>星期日</v>
      </c>
      <c r="D23" s="44"/>
      <c r="F23" s="36"/>
    </row>
    <row r="24" spans="1:7">
      <c r="A24" s="22">
        <f t="shared" si="3"/>
        <v>42954</v>
      </c>
      <c r="B24" s="23">
        <f t="shared" si="1"/>
        <v>32</v>
      </c>
      <c r="C24" s="23" t="str">
        <f t="shared" si="2"/>
        <v>星期一</v>
      </c>
      <c r="D24" s="45"/>
      <c r="F24" s="36"/>
    </row>
    <row r="25" spans="1:7">
      <c r="A25" s="22">
        <f t="shared" si="3"/>
        <v>42955</v>
      </c>
      <c r="B25" s="23">
        <f t="shared" si="1"/>
        <v>32</v>
      </c>
      <c r="C25" s="23" t="str">
        <f t="shared" si="2"/>
        <v>星期二</v>
      </c>
      <c r="E25" s="35"/>
      <c r="F25" s="36"/>
    </row>
    <row r="26" spans="1:7">
      <c r="A26" s="22">
        <f t="shared" si="3"/>
        <v>42956</v>
      </c>
      <c r="B26" s="23">
        <f t="shared" si="1"/>
        <v>32</v>
      </c>
      <c r="C26" s="23" t="str">
        <f t="shared" si="2"/>
        <v>星期三</v>
      </c>
      <c r="E26" s="35"/>
      <c r="F26" s="36"/>
    </row>
    <row r="27" spans="1:7">
      <c r="A27" s="22">
        <f t="shared" si="3"/>
        <v>42957</v>
      </c>
      <c r="B27" s="23">
        <f t="shared" si="1"/>
        <v>32</v>
      </c>
      <c r="C27" s="23" t="str">
        <f t="shared" si="2"/>
        <v>星期四</v>
      </c>
    </row>
    <row r="28" spans="1:7">
      <c r="A28" s="22">
        <f t="shared" si="3"/>
        <v>42958</v>
      </c>
      <c r="B28" s="23">
        <f t="shared" si="1"/>
        <v>32</v>
      </c>
      <c r="C28" s="23" t="str">
        <f t="shared" si="2"/>
        <v>星期五</v>
      </c>
      <c r="F28" s="37"/>
    </row>
    <row r="29" spans="1:7">
      <c r="A29" s="22">
        <f t="shared" si="3"/>
        <v>42959</v>
      </c>
      <c r="B29" s="23">
        <f t="shared" si="1"/>
        <v>32</v>
      </c>
      <c r="C29" s="23" t="str">
        <f t="shared" si="2"/>
        <v>星期六</v>
      </c>
    </row>
    <row r="30" spans="1:7">
      <c r="A30" s="22">
        <f t="shared" si="3"/>
        <v>42960</v>
      </c>
      <c r="B30" s="23">
        <f t="shared" si="1"/>
        <v>33</v>
      </c>
      <c r="C30" s="23" t="str">
        <f t="shared" si="2"/>
        <v>星期日</v>
      </c>
    </row>
    <row r="31" spans="1:7">
      <c r="A31" s="22">
        <f t="shared" si="3"/>
        <v>42961</v>
      </c>
      <c r="B31" s="23">
        <f t="shared" si="1"/>
        <v>33</v>
      </c>
      <c r="C31" s="23" t="str">
        <f t="shared" si="2"/>
        <v>星期一</v>
      </c>
      <c r="D31" s="46"/>
    </row>
    <row r="32" spans="1:7">
      <c r="A32" s="22">
        <f t="shared" si="3"/>
        <v>42962</v>
      </c>
      <c r="B32" s="23">
        <f t="shared" si="1"/>
        <v>33</v>
      </c>
      <c r="C32" s="23" t="str">
        <f t="shared" si="2"/>
        <v>星期二</v>
      </c>
    </row>
    <row r="33" spans="1:6">
      <c r="A33" s="22">
        <f t="shared" si="3"/>
        <v>42963</v>
      </c>
      <c r="B33" s="23">
        <f t="shared" si="1"/>
        <v>33</v>
      </c>
      <c r="C33" s="23" t="str">
        <f t="shared" si="2"/>
        <v>星期三</v>
      </c>
      <c r="D33" s="34"/>
      <c r="F33" s="36"/>
    </row>
    <row r="34" spans="1:6">
      <c r="A34" s="22">
        <f t="shared" si="3"/>
        <v>42964</v>
      </c>
      <c r="B34" s="23">
        <f t="shared" si="1"/>
        <v>33</v>
      </c>
      <c r="C34" s="23" t="str">
        <f t="shared" si="2"/>
        <v>星期四</v>
      </c>
    </row>
    <row r="35" spans="1:6">
      <c r="A35" s="22">
        <f t="shared" si="3"/>
        <v>42965</v>
      </c>
      <c r="B35" s="23">
        <f t="shared" si="1"/>
        <v>33</v>
      </c>
      <c r="C35" s="23" t="str">
        <f t="shared" si="2"/>
        <v>星期五</v>
      </c>
    </row>
    <row r="36" spans="1:6">
      <c r="A36" s="22">
        <f t="shared" si="3"/>
        <v>42966</v>
      </c>
      <c r="B36" s="23">
        <f t="shared" si="1"/>
        <v>33</v>
      </c>
      <c r="C36" s="23" t="str">
        <f t="shared" si="2"/>
        <v>星期六</v>
      </c>
      <c r="D36" s="34"/>
      <c r="E36" s="35"/>
      <c r="F36" s="37"/>
    </row>
    <row r="37" spans="1:6">
      <c r="A37" s="22">
        <f t="shared" si="3"/>
        <v>42967</v>
      </c>
      <c r="B37" s="23">
        <f t="shared" si="1"/>
        <v>34</v>
      </c>
      <c r="C37" s="23" t="str">
        <f t="shared" si="2"/>
        <v>星期日</v>
      </c>
      <c r="D37" s="34"/>
    </row>
    <row r="38" spans="1:6">
      <c r="A38" s="22">
        <f t="shared" si="3"/>
        <v>42968</v>
      </c>
      <c r="B38" s="23">
        <f t="shared" si="1"/>
        <v>34</v>
      </c>
      <c r="C38" s="23" t="str">
        <f t="shared" si="2"/>
        <v>星期一</v>
      </c>
    </row>
    <row r="39" spans="1:6">
      <c r="A39" s="22">
        <f t="shared" si="3"/>
        <v>42969</v>
      </c>
      <c r="B39" s="23">
        <f t="shared" si="1"/>
        <v>34</v>
      </c>
      <c r="C39" s="23" t="str">
        <f t="shared" si="2"/>
        <v>星期二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29" priority="4" stopIfTrue="1">
      <formula>($A5&lt;$D$2)</formula>
    </cfRule>
    <cfRule type="expression" dxfId="28" priority="5" stopIfTrue="1">
      <formula>($A5=$D$2)</formula>
    </cfRule>
  </conditionalFormatting>
  <conditionalFormatting sqref="D5:E42">
    <cfRule type="expression" dxfId="27" priority="1">
      <formula>($A5&lt;$D$2)</formula>
    </cfRule>
    <cfRule type="expression" dxfId="26" priority="2">
      <formula>($A$5=$D$2)</formula>
    </cfRule>
  </conditionalFormatting>
  <conditionalFormatting sqref="F5:G42">
    <cfRule type="expression" dxfId="2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A11" sqref="A11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5"/>
      <c r="B1" s="66"/>
      <c r="C1" s="67"/>
    </row>
    <row r="2" spans="1:10">
      <c r="A2" s="68" t="s">
        <v>0</v>
      </c>
      <c r="B2" s="69"/>
      <c r="C2" s="70"/>
      <c r="D2" s="27">
        <f ca="1">ROUNDDOWN(NOW(),0)</f>
        <v>42933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68" t="s">
        <v>7</v>
      </c>
      <c r="B3" s="69"/>
      <c r="C3" s="70"/>
      <c r="D3" s="30">
        <f ca="1">NOW()-ROUNDDOWN(NOW(),0)</f>
        <v>0.91676469907542923</v>
      </c>
      <c r="E3" s="31">
        <f ca="1">E4-$D$2</f>
        <v>648</v>
      </c>
      <c r="F3" s="26">
        <f>SUM(学习任务!E:E)</f>
        <v>764.08107552849765</v>
      </c>
      <c r="G3" s="31">
        <f t="shared" ref="G3:H3" ca="1" si="0">G4-$D$2</f>
        <v>-171</v>
      </c>
      <c r="H3" s="31">
        <f t="shared" ca="1" si="0"/>
        <v>73</v>
      </c>
    </row>
    <row r="4" spans="1:10">
      <c r="E4" s="32">
        <v>43581</v>
      </c>
      <c r="F4" s="33">
        <f ca="1">$D$2+F3</f>
        <v>43697.081075528498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42971</v>
      </c>
      <c r="B10" s="23">
        <f t="shared" ref="B10:B39" si="1">WEEKNUM(A10)</f>
        <v>34</v>
      </c>
      <c r="C10" s="23" t="str">
        <f t="shared" ref="C10:C39" si="2">TEXT(WEEKDAY(A10),"aaaa")</f>
        <v>星期四</v>
      </c>
      <c r="D10" s="34" t="s">
        <v>86</v>
      </c>
      <c r="G10" s="37"/>
    </row>
    <row r="11" spans="1:10">
      <c r="A11" s="22">
        <f>A10+1</f>
        <v>42972</v>
      </c>
      <c r="B11" s="23">
        <f t="shared" si="1"/>
        <v>34</v>
      </c>
      <c r="C11" s="23" t="str">
        <f t="shared" si="2"/>
        <v>星期五</v>
      </c>
      <c r="D11" s="34" t="s">
        <v>86</v>
      </c>
      <c r="G11" s="37"/>
    </row>
    <row r="12" spans="1:10">
      <c r="A12" s="22">
        <f t="shared" ref="A12:A39" si="3">A11+1</f>
        <v>42973</v>
      </c>
      <c r="B12" s="23">
        <f t="shared" si="1"/>
        <v>34</v>
      </c>
      <c r="C12" s="23" t="str">
        <f t="shared" si="2"/>
        <v>星期六</v>
      </c>
      <c r="F12" s="36"/>
    </row>
    <row r="13" spans="1:10">
      <c r="A13" s="22">
        <f t="shared" si="3"/>
        <v>42974</v>
      </c>
      <c r="B13" s="23">
        <f t="shared" si="1"/>
        <v>35</v>
      </c>
      <c r="C13" s="23" t="str">
        <f t="shared" si="2"/>
        <v>星期日</v>
      </c>
      <c r="F13" s="36"/>
    </row>
    <row r="14" spans="1:10">
      <c r="A14" s="22">
        <f t="shared" si="3"/>
        <v>42975</v>
      </c>
      <c r="B14" s="23">
        <f t="shared" si="1"/>
        <v>35</v>
      </c>
      <c r="C14" s="23" t="str">
        <f t="shared" si="2"/>
        <v>星期一</v>
      </c>
      <c r="D14" s="34"/>
      <c r="E14" s="35"/>
      <c r="G14" s="36"/>
    </row>
    <row r="15" spans="1:10">
      <c r="A15" s="22">
        <f t="shared" si="3"/>
        <v>42976</v>
      </c>
      <c r="B15" s="23">
        <f t="shared" si="1"/>
        <v>35</v>
      </c>
      <c r="C15" s="23" t="str">
        <f t="shared" si="2"/>
        <v>星期二</v>
      </c>
      <c r="E15" s="35"/>
      <c r="G15" s="36"/>
    </row>
    <row r="16" spans="1:10">
      <c r="A16" s="22">
        <f t="shared" si="3"/>
        <v>42977</v>
      </c>
      <c r="B16" s="23">
        <f t="shared" si="1"/>
        <v>35</v>
      </c>
      <c r="C16" s="23" t="str">
        <f t="shared" si="2"/>
        <v>星期三</v>
      </c>
      <c r="E16" s="35"/>
      <c r="F16" s="38"/>
      <c r="G16" s="39"/>
    </row>
    <row r="17" spans="1:7">
      <c r="A17" s="22">
        <f t="shared" si="3"/>
        <v>42978</v>
      </c>
      <c r="B17" s="23">
        <f t="shared" si="1"/>
        <v>35</v>
      </c>
      <c r="C17" s="23" t="str">
        <f t="shared" si="2"/>
        <v>星期四</v>
      </c>
      <c r="D17" s="34"/>
      <c r="E17" s="35"/>
      <c r="F17" s="38"/>
      <c r="G17" s="40"/>
    </row>
    <row r="18" spans="1:7">
      <c r="A18" s="22">
        <f t="shared" si="3"/>
        <v>42979</v>
      </c>
      <c r="B18" s="23">
        <f t="shared" si="1"/>
        <v>35</v>
      </c>
      <c r="C18" s="23" t="str">
        <f t="shared" si="2"/>
        <v>星期五</v>
      </c>
      <c r="E18" s="35"/>
      <c r="G18" s="37"/>
    </row>
    <row r="19" spans="1:7">
      <c r="A19" s="22">
        <f t="shared" si="3"/>
        <v>42980</v>
      </c>
      <c r="B19" s="23">
        <f t="shared" si="1"/>
        <v>35</v>
      </c>
      <c r="C19" s="23" t="str">
        <f t="shared" si="2"/>
        <v>星期六</v>
      </c>
      <c r="D19" s="41"/>
    </row>
    <row r="20" spans="1:7">
      <c r="A20" s="22">
        <f t="shared" si="3"/>
        <v>42981</v>
      </c>
      <c r="B20" s="23">
        <f t="shared" si="1"/>
        <v>36</v>
      </c>
      <c r="C20" s="23" t="str">
        <f t="shared" si="2"/>
        <v>星期日</v>
      </c>
      <c r="D20" s="42"/>
      <c r="F20" s="36"/>
    </row>
    <row r="21" spans="1:7">
      <c r="A21" s="22">
        <f t="shared" si="3"/>
        <v>42982</v>
      </c>
      <c r="B21" s="23">
        <f t="shared" si="1"/>
        <v>36</v>
      </c>
      <c r="C21" s="23" t="str">
        <f t="shared" si="2"/>
        <v>星期一</v>
      </c>
      <c r="D21" s="41"/>
      <c r="F21" s="37"/>
    </row>
    <row r="22" spans="1:7">
      <c r="A22" s="22">
        <f t="shared" si="3"/>
        <v>42983</v>
      </c>
      <c r="B22" s="23">
        <f t="shared" si="1"/>
        <v>36</v>
      </c>
      <c r="C22" s="23" t="str">
        <f t="shared" si="2"/>
        <v>星期二</v>
      </c>
      <c r="D22" s="41"/>
      <c r="F22" s="36"/>
    </row>
    <row r="23" spans="1:7">
      <c r="A23" s="22">
        <f t="shared" si="3"/>
        <v>42984</v>
      </c>
      <c r="B23" s="23">
        <f t="shared" si="1"/>
        <v>36</v>
      </c>
      <c r="C23" s="43" t="str">
        <f t="shared" si="2"/>
        <v>星期三</v>
      </c>
      <c r="D23" s="44"/>
      <c r="F23" s="36"/>
    </row>
    <row r="24" spans="1:7">
      <c r="A24" s="22">
        <f t="shared" si="3"/>
        <v>42985</v>
      </c>
      <c r="B24" s="23">
        <f t="shared" si="1"/>
        <v>36</v>
      </c>
      <c r="C24" s="23" t="str">
        <f t="shared" si="2"/>
        <v>星期四</v>
      </c>
      <c r="D24" s="45"/>
      <c r="F24" s="36"/>
    </row>
    <row r="25" spans="1:7">
      <c r="A25" s="22">
        <f t="shared" si="3"/>
        <v>42986</v>
      </c>
      <c r="B25" s="23">
        <f t="shared" si="1"/>
        <v>36</v>
      </c>
      <c r="C25" s="23" t="str">
        <f t="shared" si="2"/>
        <v>星期五</v>
      </c>
      <c r="E25" s="35"/>
      <c r="F25" s="36"/>
    </row>
    <row r="26" spans="1:7">
      <c r="A26" s="22">
        <f t="shared" si="3"/>
        <v>42987</v>
      </c>
      <c r="B26" s="23">
        <f t="shared" si="1"/>
        <v>36</v>
      </c>
      <c r="C26" s="23" t="str">
        <f t="shared" si="2"/>
        <v>星期六</v>
      </c>
      <c r="E26" s="35"/>
      <c r="F26" s="36"/>
    </row>
    <row r="27" spans="1:7">
      <c r="A27" s="22">
        <f t="shared" si="3"/>
        <v>42988</v>
      </c>
      <c r="B27" s="23">
        <f t="shared" si="1"/>
        <v>37</v>
      </c>
      <c r="C27" s="23" t="str">
        <f t="shared" si="2"/>
        <v>星期日</v>
      </c>
    </row>
    <row r="28" spans="1:7">
      <c r="A28" s="22">
        <f t="shared" si="3"/>
        <v>42989</v>
      </c>
      <c r="B28" s="23">
        <f t="shared" si="1"/>
        <v>37</v>
      </c>
      <c r="C28" s="23" t="str">
        <f t="shared" si="2"/>
        <v>星期一</v>
      </c>
      <c r="F28" s="37"/>
    </row>
    <row r="29" spans="1:7">
      <c r="A29" s="22">
        <f t="shared" si="3"/>
        <v>42990</v>
      </c>
      <c r="B29" s="23">
        <f t="shared" si="1"/>
        <v>37</v>
      </c>
      <c r="C29" s="23" t="str">
        <f t="shared" si="2"/>
        <v>星期二</v>
      </c>
    </row>
    <row r="30" spans="1:7">
      <c r="A30" s="22">
        <f t="shared" si="3"/>
        <v>42991</v>
      </c>
      <c r="B30" s="23">
        <f t="shared" si="1"/>
        <v>37</v>
      </c>
      <c r="C30" s="23" t="str">
        <f t="shared" si="2"/>
        <v>星期三</v>
      </c>
    </row>
    <row r="31" spans="1:7">
      <c r="A31" s="22">
        <f t="shared" si="3"/>
        <v>42992</v>
      </c>
      <c r="B31" s="23">
        <f t="shared" si="1"/>
        <v>37</v>
      </c>
      <c r="C31" s="23" t="str">
        <f t="shared" si="2"/>
        <v>星期四</v>
      </c>
      <c r="D31" s="46"/>
    </row>
    <row r="32" spans="1:7">
      <c r="A32" s="22">
        <f t="shared" si="3"/>
        <v>42993</v>
      </c>
      <c r="B32" s="23">
        <f t="shared" si="1"/>
        <v>37</v>
      </c>
      <c r="C32" s="23" t="str">
        <f t="shared" si="2"/>
        <v>星期五</v>
      </c>
    </row>
    <row r="33" spans="1:6">
      <c r="A33" s="22">
        <f t="shared" si="3"/>
        <v>42994</v>
      </c>
      <c r="B33" s="23">
        <f t="shared" si="1"/>
        <v>37</v>
      </c>
      <c r="C33" s="23" t="str">
        <f t="shared" si="2"/>
        <v>星期六</v>
      </c>
      <c r="D33" s="34"/>
      <c r="F33" s="36"/>
    </row>
    <row r="34" spans="1:6">
      <c r="A34" s="22">
        <f t="shared" si="3"/>
        <v>42995</v>
      </c>
      <c r="B34" s="23">
        <f t="shared" si="1"/>
        <v>38</v>
      </c>
      <c r="C34" s="23" t="str">
        <f t="shared" si="2"/>
        <v>星期日</v>
      </c>
    </row>
    <row r="35" spans="1:6">
      <c r="A35" s="22">
        <f t="shared" si="3"/>
        <v>42996</v>
      </c>
      <c r="B35" s="23">
        <f t="shared" si="1"/>
        <v>38</v>
      </c>
      <c r="C35" s="23" t="str">
        <f t="shared" si="2"/>
        <v>星期一</v>
      </c>
    </row>
    <row r="36" spans="1:6">
      <c r="A36" s="22">
        <f t="shared" si="3"/>
        <v>42997</v>
      </c>
      <c r="B36" s="23">
        <f t="shared" si="1"/>
        <v>38</v>
      </c>
      <c r="C36" s="23" t="str">
        <f t="shared" si="2"/>
        <v>星期二</v>
      </c>
      <c r="D36" s="34"/>
      <c r="E36" s="35"/>
      <c r="F36" s="37"/>
    </row>
    <row r="37" spans="1:6">
      <c r="A37" s="22">
        <f t="shared" si="3"/>
        <v>42998</v>
      </c>
      <c r="B37" s="23">
        <f t="shared" si="1"/>
        <v>38</v>
      </c>
      <c r="C37" s="23" t="str">
        <f t="shared" si="2"/>
        <v>星期三</v>
      </c>
      <c r="D37" s="34"/>
    </row>
    <row r="38" spans="1:6">
      <c r="A38" s="22">
        <f t="shared" si="3"/>
        <v>42999</v>
      </c>
      <c r="B38" s="23">
        <f t="shared" si="1"/>
        <v>38</v>
      </c>
      <c r="C38" s="23" t="str">
        <f t="shared" si="2"/>
        <v>星期四</v>
      </c>
    </row>
    <row r="39" spans="1:6">
      <c r="A39" s="22">
        <f t="shared" si="3"/>
        <v>43000</v>
      </c>
      <c r="B39" s="23">
        <f t="shared" si="1"/>
        <v>38</v>
      </c>
      <c r="C39" s="23" t="str">
        <f t="shared" si="2"/>
        <v>星期五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24" priority="4" stopIfTrue="1">
      <formula>($A5&lt;$D$2)</formula>
    </cfRule>
    <cfRule type="expression" dxfId="23" priority="5" stopIfTrue="1">
      <formula>($A5=$D$2)</formula>
    </cfRule>
  </conditionalFormatting>
  <conditionalFormatting sqref="D5:E42">
    <cfRule type="expression" dxfId="22" priority="1">
      <formula>($A5&lt;$D$2)</formula>
    </cfRule>
    <cfRule type="expression" dxfId="21" priority="2">
      <formula>($A$5=$D$2)</formula>
    </cfRule>
  </conditionalFormatting>
  <conditionalFormatting sqref="F5:G42">
    <cfRule type="expression" dxfId="2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A11" sqref="A11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5"/>
      <c r="B1" s="66"/>
      <c r="C1" s="67"/>
    </row>
    <row r="2" spans="1:10">
      <c r="A2" s="68" t="s">
        <v>0</v>
      </c>
      <c r="B2" s="69"/>
      <c r="C2" s="70"/>
      <c r="D2" s="27">
        <f ca="1">ROUNDDOWN(NOW(),0)</f>
        <v>42933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68" t="s">
        <v>7</v>
      </c>
      <c r="B3" s="69"/>
      <c r="C3" s="70"/>
      <c r="D3" s="30">
        <f ca="1">NOW()-ROUNDDOWN(NOW(),0)</f>
        <v>0.91676469907542923</v>
      </c>
      <c r="E3" s="31">
        <f ca="1">E4-$D$2</f>
        <v>648</v>
      </c>
      <c r="F3" s="26">
        <f>SUM(学习任务!E:E)</f>
        <v>764.08107552849765</v>
      </c>
      <c r="G3" s="31">
        <f t="shared" ref="G3:H3" ca="1" si="0">G4-$D$2</f>
        <v>-171</v>
      </c>
      <c r="H3" s="31">
        <f t="shared" ca="1" si="0"/>
        <v>73</v>
      </c>
    </row>
    <row r="4" spans="1:10">
      <c r="E4" s="32">
        <v>43581</v>
      </c>
      <c r="F4" s="33">
        <f ca="1">$D$2+F3</f>
        <v>43697.081075528498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43002</v>
      </c>
      <c r="B10" s="23">
        <f t="shared" ref="B10:B39" si="1">WEEKNUM(A10)</f>
        <v>39</v>
      </c>
      <c r="C10" s="23" t="str">
        <f t="shared" ref="C10:C39" si="2">TEXT(WEEKDAY(A10),"aaaa")</f>
        <v>星期日</v>
      </c>
      <c r="D10" s="34" t="s">
        <v>86</v>
      </c>
      <c r="G10" s="37"/>
    </row>
    <row r="11" spans="1:10">
      <c r="A11" s="22">
        <f>A10+1</f>
        <v>43003</v>
      </c>
      <c r="B11" s="23">
        <f t="shared" si="1"/>
        <v>39</v>
      </c>
      <c r="C11" s="23" t="str">
        <f t="shared" si="2"/>
        <v>星期一</v>
      </c>
      <c r="D11" s="34" t="s">
        <v>86</v>
      </c>
      <c r="G11" s="37"/>
    </row>
    <row r="12" spans="1:10">
      <c r="A12" s="22">
        <f t="shared" ref="A12:A39" si="3">A11+1</f>
        <v>43004</v>
      </c>
      <c r="B12" s="23">
        <f t="shared" si="1"/>
        <v>39</v>
      </c>
      <c r="C12" s="23" t="str">
        <f t="shared" si="2"/>
        <v>星期二</v>
      </c>
      <c r="F12" s="36"/>
    </row>
    <row r="13" spans="1:10">
      <c r="A13" s="22">
        <f t="shared" si="3"/>
        <v>43005</v>
      </c>
      <c r="B13" s="23">
        <f t="shared" si="1"/>
        <v>39</v>
      </c>
      <c r="C13" s="23" t="str">
        <f t="shared" si="2"/>
        <v>星期三</v>
      </c>
      <c r="F13" s="36"/>
    </row>
    <row r="14" spans="1:10">
      <c r="A14" s="22">
        <f t="shared" si="3"/>
        <v>43006</v>
      </c>
      <c r="B14" s="23">
        <f t="shared" si="1"/>
        <v>39</v>
      </c>
      <c r="C14" s="23" t="str">
        <f t="shared" si="2"/>
        <v>星期四</v>
      </c>
      <c r="D14" s="34"/>
      <c r="E14" s="35"/>
      <c r="G14" s="36"/>
    </row>
    <row r="15" spans="1:10">
      <c r="A15" s="22">
        <f t="shared" si="3"/>
        <v>43007</v>
      </c>
      <c r="B15" s="23">
        <f t="shared" si="1"/>
        <v>39</v>
      </c>
      <c r="C15" s="23" t="str">
        <f t="shared" si="2"/>
        <v>星期五</v>
      </c>
      <c r="E15" s="35"/>
      <c r="G15" s="36"/>
    </row>
    <row r="16" spans="1:10">
      <c r="A16" s="22">
        <f t="shared" si="3"/>
        <v>43008</v>
      </c>
      <c r="B16" s="23">
        <f t="shared" si="1"/>
        <v>39</v>
      </c>
      <c r="C16" s="23" t="str">
        <f t="shared" si="2"/>
        <v>星期六</v>
      </c>
      <c r="E16" s="35"/>
      <c r="F16" s="38"/>
      <c r="G16" s="39"/>
    </row>
    <row r="17" spans="1:7">
      <c r="A17" s="22">
        <f t="shared" si="3"/>
        <v>43009</v>
      </c>
      <c r="B17" s="23">
        <f t="shared" si="1"/>
        <v>40</v>
      </c>
      <c r="C17" s="23" t="str">
        <f t="shared" si="2"/>
        <v>星期日</v>
      </c>
      <c r="D17" s="34"/>
      <c r="E17" s="35"/>
      <c r="F17" s="38"/>
      <c r="G17" s="40"/>
    </row>
    <row r="18" spans="1:7">
      <c r="A18" s="22">
        <f t="shared" si="3"/>
        <v>43010</v>
      </c>
      <c r="B18" s="23">
        <f t="shared" si="1"/>
        <v>40</v>
      </c>
      <c r="C18" s="23" t="str">
        <f t="shared" si="2"/>
        <v>星期一</v>
      </c>
      <c r="E18" s="35"/>
      <c r="G18" s="37"/>
    </row>
    <row r="19" spans="1:7">
      <c r="A19" s="22">
        <f t="shared" si="3"/>
        <v>43011</v>
      </c>
      <c r="B19" s="23">
        <f t="shared" si="1"/>
        <v>40</v>
      </c>
      <c r="C19" s="23" t="str">
        <f t="shared" si="2"/>
        <v>星期二</v>
      </c>
      <c r="D19" s="41"/>
    </row>
    <row r="20" spans="1:7">
      <c r="A20" s="22">
        <f t="shared" si="3"/>
        <v>43012</v>
      </c>
      <c r="B20" s="23">
        <f t="shared" si="1"/>
        <v>40</v>
      </c>
      <c r="C20" s="23" t="str">
        <f t="shared" si="2"/>
        <v>星期三</v>
      </c>
      <c r="D20" s="42"/>
      <c r="F20" s="36"/>
    </row>
    <row r="21" spans="1:7">
      <c r="A21" s="22">
        <f t="shared" si="3"/>
        <v>43013</v>
      </c>
      <c r="B21" s="23">
        <f t="shared" si="1"/>
        <v>40</v>
      </c>
      <c r="C21" s="23" t="str">
        <f t="shared" si="2"/>
        <v>星期四</v>
      </c>
      <c r="D21" s="41"/>
      <c r="F21" s="37"/>
    </row>
    <row r="22" spans="1:7">
      <c r="A22" s="22">
        <f t="shared" si="3"/>
        <v>43014</v>
      </c>
      <c r="B22" s="23">
        <f t="shared" si="1"/>
        <v>40</v>
      </c>
      <c r="C22" s="23" t="str">
        <f t="shared" si="2"/>
        <v>星期五</v>
      </c>
      <c r="D22" s="41"/>
      <c r="F22" s="36"/>
    </row>
    <row r="23" spans="1:7">
      <c r="A23" s="22">
        <f t="shared" si="3"/>
        <v>43015</v>
      </c>
      <c r="B23" s="23">
        <f t="shared" si="1"/>
        <v>40</v>
      </c>
      <c r="C23" s="43" t="str">
        <f t="shared" si="2"/>
        <v>星期六</v>
      </c>
      <c r="D23" s="44"/>
      <c r="F23" s="36"/>
    </row>
    <row r="24" spans="1:7">
      <c r="A24" s="22">
        <f t="shared" si="3"/>
        <v>43016</v>
      </c>
      <c r="B24" s="23">
        <f t="shared" si="1"/>
        <v>41</v>
      </c>
      <c r="C24" s="23" t="str">
        <f t="shared" si="2"/>
        <v>星期日</v>
      </c>
      <c r="D24" s="45"/>
      <c r="F24" s="36"/>
    </row>
    <row r="25" spans="1:7">
      <c r="A25" s="22">
        <f t="shared" si="3"/>
        <v>43017</v>
      </c>
      <c r="B25" s="23">
        <f t="shared" si="1"/>
        <v>41</v>
      </c>
      <c r="C25" s="23" t="str">
        <f t="shared" si="2"/>
        <v>星期一</v>
      </c>
      <c r="E25" s="35"/>
      <c r="F25" s="36"/>
    </row>
    <row r="26" spans="1:7">
      <c r="A26" s="22">
        <f t="shared" si="3"/>
        <v>43018</v>
      </c>
      <c r="B26" s="23">
        <f t="shared" si="1"/>
        <v>41</v>
      </c>
      <c r="C26" s="23" t="str">
        <f t="shared" si="2"/>
        <v>星期二</v>
      </c>
      <c r="E26" s="35"/>
      <c r="F26" s="36"/>
    </row>
    <row r="27" spans="1:7">
      <c r="A27" s="22">
        <f t="shared" si="3"/>
        <v>43019</v>
      </c>
      <c r="B27" s="23">
        <f t="shared" si="1"/>
        <v>41</v>
      </c>
      <c r="C27" s="23" t="str">
        <f t="shared" si="2"/>
        <v>星期三</v>
      </c>
    </row>
    <row r="28" spans="1:7">
      <c r="A28" s="22">
        <f t="shared" si="3"/>
        <v>43020</v>
      </c>
      <c r="B28" s="23">
        <f t="shared" si="1"/>
        <v>41</v>
      </c>
      <c r="C28" s="23" t="str">
        <f t="shared" si="2"/>
        <v>星期四</v>
      </c>
      <c r="F28" s="37"/>
    </row>
    <row r="29" spans="1:7">
      <c r="A29" s="22">
        <f t="shared" si="3"/>
        <v>43021</v>
      </c>
      <c r="B29" s="23">
        <f t="shared" si="1"/>
        <v>41</v>
      </c>
      <c r="C29" s="23" t="str">
        <f t="shared" si="2"/>
        <v>星期五</v>
      </c>
    </row>
    <row r="30" spans="1:7">
      <c r="A30" s="22">
        <f t="shared" si="3"/>
        <v>43022</v>
      </c>
      <c r="B30" s="23">
        <f t="shared" si="1"/>
        <v>41</v>
      </c>
      <c r="C30" s="23" t="str">
        <f t="shared" si="2"/>
        <v>星期六</v>
      </c>
    </row>
    <row r="31" spans="1:7">
      <c r="A31" s="22">
        <f t="shared" si="3"/>
        <v>43023</v>
      </c>
      <c r="B31" s="23">
        <f t="shared" si="1"/>
        <v>42</v>
      </c>
      <c r="C31" s="23" t="str">
        <f t="shared" si="2"/>
        <v>星期日</v>
      </c>
      <c r="D31" s="46"/>
    </row>
    <row r="32" spans="1:7">
      <c r="A32" s="22">
        <f t="shared" si="3"/>
        <v>43024</v>
      </c>
      <c r="B32" s="23">
        <f t="shared" si="1"/>
        <v>42</v>
      </c>
      <c r="C32" s="23" t="str">
        <f t="shared" si="2"/>
        <v>星期一</v>
      </c>
    </row>
    <row r="33" spans="1:6">
      <c r="A33" s="22">
        <f t="shared" si="3"/>
        <v>43025</v>
      </c>
      <c r="B33" s="23">
        <f t="shared" si="1"/>
        <v>42</v>
      </c>
      <c r="C33" s="23" t="str">
        <f t="shared" si="2"/>
        <v>星期二</v>
      </c>
      <c r="D33" s="34"/>
      <c r="F33" s="36"/>
    </row>
    <row r="34" spans="1:6">
      <c r="A34" s="22">
        <f t="shared" si="3"/>
        <v>43026</v>
      </c>
      <c r="B34" s="23">
        <f t="shared" si="1"/>
        <v>42</v>
      </c>
      <c r="C34" s="23" t="str">
        <f t="shared" si="2"/>
        <v>星期三</v>
      </c>
    </row>
    <row r="35" spans="1:6">
      <c r="A35" s="22">
        <f t="shared" si="3"/>
        <v>43027</v>
      </c>
      <c r="B35" s="23">
        <f t="shared" si="1"/>
        <v>42</v>
      </c>
      <c r="C35" s="23" t="str">
        <f t="shared" si="2"/>
        <v>星期四</v>
      </c>
    </row>
    <row r="36" spans="1:6">
      <c r="A36" s="22">
        <f t="shared" si="3"/>
        <v>43028</v>
      </c>
      <c r="B36" s="23">
        <f t="shared" si="1"/>
        <v>42</v>
      </c>
      <c r="C36" s="23" t="str">
        <f t="shared" si="2"/>
        <v>星期五</v>
      </c>
      <c r="D36" s="34"/>
      <c r="E36" s="35"/>
      <c r="F36" s="37"/>
    </row>
    <row r="37" spans="1:6">
      <c r="A37" s="22">
        <f t="shared" si="3"/>
        <v>43029</v>
      </c>
      <c r="B37" s="23">
        <f t="shared" si="1"/>
        <v>42</v>
      </c>
      <c r="C37" s="23" t="str">
        <f t="shared" si="2"/>
        <v>星期六</v>
      </c>
      <c r="D37" s="34"/>
    </row>
    <row r="38" spans="1:6">
      <c r="A38" s="22">
        <f t="shared" si="3"/>
        <v>43030</v>
      </c>
      <c r="B38" s="23">
        <f t="shared" si="1"/>
        <v>43</v>
      </c>
      <c r="C38" s="23" t="str">
        <f t="shared" si="2"/>
        <v>星期日</v>
      </c>
    </row>
    <row r="39" spans="1:6">
      <c r="A39" s="22">
        <f t="shared" si="3"/>
        <v>43031</v>
      </c>
      <c r="B39" s="23">
        <f t="shared" si="1"/>
        <v>43</v>
      </c>
      <c r="C39" s="23" t="str">
        <f t="shared" si="2"/>
        <v>星期一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19" priority="4" stopIfTrue="1">
      <formula>($A5&lt;$D$2)</formula>
    </cfRule>
    <cfRule type="expression" dxfId="18" priority="5" stopIfTrue="1">
      <formula>($A5=$D$2)</formula>
    </cfRule>
  </conditionalFormatting>
  <conditionalFormatting sqref="D5:E42">
    <cfRule type="expression" dxfId="17" priority="1">
      <formula>($A5&lt;$D$2)</formula>
    </cfRule>
    <cfRule type="expression" dxfId="16" priority="2">
      <formula>($A$5=$D$2)</formula>
    </cfRule>
  </conditionalFormatting>
  <conditionalFormatting sqref="F5:G42">
    <cfRule type="expression" dxfId="1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9" activePane="bottomRight" state="frozen"/>
      <selection pane="topRight"/>
      <selection pane="bottomLeft"/>
      <selection pane="bottomRight" activeCell="A11" sqref="A11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5"/>
      <c r="B1" s="66"/>
      <c r="C1" s="67"/>
    </row>
    <row r="2" spans="1:10">
      <c r="A2" s="68" t="s">
        <v>0</v>
      </c>
      <c r="B2" s="69"/>
      <c r="C2" s="70"/>
      <c r="D2" s="27">
        <f ca="1">ROUNDDOWN(NOW(),0)</f>
        <v>42933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68" t="s">
        <v>7</v>
      </c>
      <c r="B3" s="69"/>
      <c r="C3" s="70"/>
      <c r="D3" s="30">
        <f ca="1">NOW()-ROUNDDOWN(NOW(),0)</f>
        <v>0.91676469907542923</v>
      </c>
      <c r="E3" s="31">
        <f ca="1">E4-$D$2</f>
        <v>648</v>
      </c>
      <c r="F3" s="26">
        <f>SUM(学习任务!E:E)</f>
        <v>764.08107552849765</v>
      </c>
      <c r="G3" s="31">
        <f t="shared" ref="G3:H3" ca="1" si="0">G4-$D$2</f>
        <v>-171</v>
      </c>
      <c r="H3" s="31">
        <f t="shared" ca="1" si="0"/>
        <v>73</v>
      </c>
    </row>
    <row r="4" spans="1:10">
      <c r="E4" s="32">
        <v>43581</v>
      </c>
      <c r="F4" s="33">
        <f ca="1">$D$2+F3</f>
        <v>43697.081075528498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43032</v>
      </c>
      <c r="B10" s="23">
        <f t="shared" ref="B10:B39" si="1">WEEKNUM(A10)</f>
        <v>43</v>
      </c>
      <c r="C10" s="23" t="str">
        <f t="shared" ref="C10:C39" si="2">TEXT(WEEKDAY(A10),"aaaa")</f>
        <v>星期二</v>
      </c>
      <c r="D10" s="34" t="s">
        <v>86</v>
      </c>
      <c r="G10" s="37"/>
    </row>
    <row r="11" spans="1:10">
      <c r="A11" s="22">
        <f>A10+1</f>
        <v>43033</v>
      </c>
      <c r="B11" s="23">
        <f t="shared" si="1"/>
        <v>43</v>
      </c>
      <c r="C11" s="23" t="str">
        <f t="shared" si="2"/>
        <v>星期三</v>
      </c>
      <c r="D11" s="34" t="s">
        <v>86</v>
      </c>
      <c r="G11" s="37"/>
    </row>
    <row r="12" spans="1:10">
      <c r="A12" s="22">
        <f t="shared" ref="A12:A39" si="3">A11+1</f>
        <v>43034</v>
      </c>
      <c r="B12" s="23">
        <f t="shared" si="1"/>
        <v>43</v>
      </c>
      <c r="C12" s="23" t="str">
        <f t="shared" si="2"/>
        <v>星期四</v>
      </c>
      <c r="F12" s="36"/>
    </row>
    <row r="13" spans="1:10">
      <c r="A13" s="22">
        <f t="shared" si="3"/>
        <v>43035</v>
      </c>
      <c r="B13" s="23">
        <f t="shared" si="1"/>
        <v>43</v>
      </c>
      <c r="C13" s="23" t="str">
        <f t="shared" si="2"/>
        <v>星期五</v>
      </c>
      <c r="F13" s="36"/>
    </row>
    <row r="14" spans="1:10">
      <c r="A14" s="22">
        <f t="shared" si="3"/>
        <v>43036</v>
      </c>
      <c r="B14" s="23">
        <f t="shared" si="1"/>
        <v>43</v>
      </c>
      <c r="C14" s="23" t="str">
        <f t="shared" si="2"/>
        <v>星期六</v>
      </c>
      <c r="D14" s="34"/>
      <c r="E14" s="35"/>
      <c r="G14" s="36"/>
    </row>
    <row r="15" spans="1:10">
      <c r="A15" s="22">
        <f t="shared" si="3"/>
        <v>43037</v>
      </c>
      <c r="B15" s="23">
        <f t="shared" si="1"/>
        <v>44</v>
      </c>
      <c r="C15" s="23" t="str">
        <f t="shared" si="2"/>
        <v>星期日</v>
      </c>
      <c r="E15" s="35"/>
      <c r="G15" s="36"/>
    </row>
    <row r="16" spans="1:10">
      <c r="A16" s="22">
        <f t="shared" si="3"/>
        <v>43038</v>
      </c>
      <c r="B16" s="23">
        <f t="shared" si="1"/>
        <v>44</v>
      </c>
      <c r="C16" s="23" t="str">
        <f t="shared" si="2"/>
        <v>星期一</v>
      </c>
      <c r="E16" s="35"/>
      <c r="F16" s="38"/>
      <c r="G16" s="39"/>
    </row>
    <row r="17" spans="1:7">
      <c r="A17" s="22">
        <f t="shared" si="3"/>
        <v>43039</v>
      </c>
      <c r="B17" s="23">
        <f t="shared" si="1"/>
        <v>44</v>
      </c>
      <c r="C17" s="23" t="str">
        <f t="shared" si="2"/>
        <v>星期二</v>
      </c>
      <c r="D17" s="34"/>
      <c r="E17" s="35"/>
      <c r="F17" s="38"/>
      <c r="G17" s="40"/>
    </row>
    <row r="18" spans="1:7">
      <c r="A18" s="22">
        <f t="shared" si="3"/>
        <v>43040</v>
      </c>
      <c r="B18" s="23">
        <f t="shared" si="1"/>
        <v>44</v>
      </c>
      <c r="C18" s="23" t="str">
        <f t="shared" si="2"/>
        <v>星期三</v>
      </c>
      <c r="E18" s="35"/>
      <c r="G18" s="37"/>
    </row>
    <row r="19" spans="1:7">
      <c r="A19" s="22">
        <f t="shared" si="3"/>
        <v>43041</v>
      </c>
      <c r="B19" s="23">
        <f t="shared" si="1"/>
        <v>44</v>
      </c>
      <c r="C19" s="23" t="str">
        <f t="shared" si="2"/>
        <v>星期四</v>
      </c>
      <c r="D19" s="41"/>
    </row>
    <row r="20" spans="1:7">
      <c r="A20" s="22">
        <f t="shared" si="3"/>
        <v>43042</v>
      </c>
      <c r="B20" s="23">
        <f t="shared" si="1"/>
        <v>44</v>
      </c>
      <c r="C20" s="23" t="str">
        <f t="shared" si="2"/>
        <v>星期五</v>
      </c>
      <c r="D20" s="42"/>
      <c r="F20" s="36"/>
    </row>
    <row r="21" spans="1:7">
      <c r="A21" s="22">
        <f t="shared" si="3"/>
        <v>43043</v>
      </c>
      <c r="B21" s="23">
        <f t="shared" si="1"/>
        <v>44</v>
      </c>
      <c r="C21" s="23" t="str">
        <f t="shared" si="2"/>
        <v>星期六</v>
      </c>
      <c r="D21" s="41"/>
      <c r="F21" s="37"/>
    </row>
    <row r="22" spans="1:7">
      <c r="A22" s="22">
        <f t="shared" si="3"/>
        <v>43044</v>
      </c>
      <c r="B22" s="23">
        <f t="shared" si="1"/>
        <v>45</v>
      </c>
      <c r="C22" s="23" t="str">
        <f t="shared" si="2"/>
        <v>星期日</v>
      </c>
      <c r="D22" s="41"/>
      <c r="F22" s="36"/>
    </row>
    <row r="23" spans="1:7">
      <c r="A23" s="22">
        <f t="shared" si="3"/>
        <v>43045</v>
      </c>
      <c r="B23" s="23">
        <f t="shared" si="1"/>
        <v>45</v>
      </c>
      <c r="C23" s="43" t="str">
        <f t="shared" si="2"/>
        <v>星期一</v>
      </c>
      <c r="D23" s="44"/>
      <c r="F23" s="36"/>
    </row>
    <row r="24" spans="1:7">
      <c r="A24" s="22">
        <f t="shared" si="3"/>
        <v>43046</v>
      </c>
      <c r="B24" s="23">
        <f t="shared" si="1"/>
        <v>45</v>
      </c>
      <c r="C24" s="23" t="str">
        <f t="shared" si="2"/>
        <v>星期二</v>
      </c>
      <c r="D24" s="45"/>
      <c r="F24" s="36"/>
    </row>
    <row r="25" spans="1:7">
      <c r="A25" s="22">
        <f t="shared" si="3"/>
        <v>43047</v>
      </c>
      <c r="B25" s="23">
        <f t="shared" si="1"/>
        <v>45</v>
      </c>
      <c r="C25" s="23" t="str">
        <f t="shared" si="2"/>
        <v>星期三</v>
      </c>
      <c r="E25" s="35"/>
      <c r="F25" s="36"/>
    </row>
    <row r="26" spans="1:7">
      <c r="A26" s="22">
        <f t="shared" si="3"/>
        <v>43048</v>
      </c>
      <c r="B26" s="23">
        <f t="shared" si="1"/>
        <v>45</v>
      </c>
      <c r="C26" s="23" t="str">
        <f t="shared" si="2"/>
        <v>星期四</v>
      </c>
      <c r="E26" s="35"/>
      <c r="F26" s="36"/>
    </row>
    <row r="27" spans="1:7">
      <c r="A27" s="22">
        <f t="shared" si="3"/>
        <v>43049</v>
      </c>
      <c r="B27" s="23">
        <f t="shared" si="1"/>
        <v>45</v>
      </c>
      <c r="C27" s="23" t="str">
        <f t="shared" si="2"/>
        <v>星期五</v>
      </c>
    </row>
    <row r="28" spans="1:7">
      <c r="A28" s="22">
        <f t="shared" si="3"/>
        <v>43050</v>
      </c>
      <c r="B28" s="23">
        <f t="shared" si="1"/>
        <v>45</v>
      </c>
      <c r="C28" s="23" t="str">
        <f t="shared" si="2"/>
        <v>星期六</v>
      </c>
      <c r="F28" s="37"/>
    </row>
    <row r="29" spans="1:7">
      <c r="A29" s="22">
        <f t="shared" si="3"/>
        <v>43051</v>
      </c>
      <c r="B29" s="23">
        <f t="shared" si="1"/>
        <v>46</v>
      </c>
      <c r="C29" s="23" t="str">
        <f t="shared" si="2"/>
        <v>星期日</v>
      </c>
    </row>
    <row r="30" spans="1:7">
      <c r="A30" s="22">
        <f t="shared" si="3"/>
        <v>43052</v>
      </c>
      <c r="B30" s="23">
        <f t="shared" si="1"/>
        <v>46</v>
      </c>
      <c r="C30" s="23" t="str">
        <f t="shared" si="2"/>
        <v>星期一</v>
      </c>
    </row>
    <row r="31" spans="1:7">
      <c r="A31" s="22">
        <f t="shared" si="3"/>
        <v>43053</v>
      </c>
      <c r="B31" s="23">
        <f t="shared" si="1"/>
        <v>46</v>
      </c>
      <c r="C31" s="23" t="str">
        <f t="shared" si="2"/>
        <v>星期二</v>
      </c>
      <c r="D31" s="46"/>
    </row>
    <row r="32" spans="1:7">
      <c r="A32" s="22">
        <f t="shared" si="3"/>
        <v>43054</v>
      </c>
      <c r="B32" s="23">
        <f t="shared" si="1"/>
        <v>46</v>
      </c>
      <c r="C32" s="23" t="str">
        <f t="shared" si="2"/>
        <v>星期三</v>
      </c>
    </row>
    <row r="33" spans="1:6">
      <c r="A33" s="22">
        <f t="shared" si="3"/>
        <v>43055</v>
      </c>
      <c r="B33" s="23">
        <f t="shared" si="1"/>
        <v>46</v>
      </c>
      <c r="C33" s="23" t="str">
        <f t="shared" si="2"/>
        <v>星期四</v>
      </c>
      <c r="D33" s="34"/>
      <c r="F33" s="36"/>
    </row>
    <row r="34" spans="1:6">
      <c r="A34" s="22">
        <f t="shared" si="3"/>
        <v>43056</v>
      </c>
      <c r="B34" s="23">
        <f t="shared" si="1"/>
        <v>46</v>
      </c>
      <c r="C34" s="23" t="str">
        <f t="shared" si="2"/>
        <v>星期五</v>
      </c>
    </row>
    <row r="35" spans="1:6">
      <c r="A35" s="22">
        <f t="shared" si="3"/>
        <v>43057</v>
      </c>
      <c r="B35" s="23">
        <f t="shared" si="1"/>
        <v>46</v>
      </c>
      <c r="C35" s="23" t="str">
        <f t="shared" si="2"/>
        <v>星期六</v>
      </c>
    </row>
    <row r="36" spans="1:6">
      <c r="A36" s="22">
        <f t="shared" si="3"/>
        <v>43058</v>
      </c>
      <c r="B36" s="23">
        <f t="shared" si="1"/>
        <v>47</v>
      </c>
      <c r="C36" s="23" t="str">
        <f t="shared" si="2"/>
        <v>星期日</v>
      </c>
      <c r="D36" s="34"/>
      <c r="E36" s="35"/>
      <c r="F36" s="37"/>
    </row>
    <row r="37" spans="1:6">
      <c r="A37" s="22">
        <f t="shared" si="3"/>
        <v>43059</v>
      </c>
      <c r="B37" s="23">
        <f t="shared" si="1"/>
        <v>47</v>
      </c>
      <c r="C37" s="23" t="str">
        <f t="shared" si="2"/>
        <v>星期一</v>
      </c>
      <c r="D37" s="34"/>
    </row>
    <row r="38" spans="1:6">
      <c r="A38" s="22">
        <f t="shared" si="3"/>
        <v>43060</v>
      </c>
      <c r="B38" s="23">
        <f t="shared" si="1"/>
        <v>47</v>
      </c>
      <c r="C38" s="23" t="str">
        <f t="shared" si="2"/>
        <v>星期二</v>
      </c>
    </row>
    <row r="39" spans="1:6">
      <c r="A39" s="22">
        <f t="shared" si="3"/>
        <v>43061</v>
      </c>
      <c r="B39" s="23">
        <f t="shared" si="1"/>
        <v>47</v>
      </c>
      <c r="C39" s="23" t="str">
        <f t="shared" si="2"/>
        <v>星期三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14" priority="4" stopIfTrue="1">
      <formula>($A5&lt;$D$2)</formula>
    </cfRule>
    <cfRule type="expression" dxfId="13" priority="5" stopIfTrue="1">
      <formula>($A5=$D$2)</formula>
    </cfRule>
  </conditionalFormatting>
  <conditionalFormatting sqref="D5:E42">
    <cfRule type="expression" dxfId="12" priority="1">
      <formula>($A5&lt;$D$2)</formula>
    </cfRule>
    <cfRule type="expression" dxfId="11" priority="2">
      <formula>($A$5=$D$2)</formula>
    </cfRule>
  </conditionalFormatting>
  <conditionalFormatting sqref="F5:G42">
    <cfRule type="expression" dxfId="1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2月</vt:lpstr>
      <vt:lpstr>3月</vt:lpstr>
      <vt:lpstr>4月</vt:lpstr>
      <vt:lpstr>5月 </vt:lpstr>
      <vt:lpstr>6月</vt:lpstr>
      <vt:lpstr>8月</vt:lpstr>
      <vt:lpstr>9月</vt:lpstr>
      <vt:lpstr>10月</vt:lpstr>
      <vt:lpstr>11月</vt:lpstr>
      <vt:lpstr>12月</vt:lpstr>
      <vt:lpstr>7月</vt:lpstr>
      <vt:lpstr>任务分解</vt:lpstr>
      <vt:lpstr>学习任务</vt:lpstr>
      <vt:lpstr>列表</vt:lpstr>
      <vt:lpstr>历史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guofei</cp:lastModifiedBy>
  <dcterms:created xsi:type="dcterms:W3CDTF">2016-05-02T23:32:00Z</dcterms:created>
  <dcterms:modified xsi:type="dcterms:W3CDTF">2017-07-17T14:00:08Z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2052-10.1.0.6395</vt:lpwstr>
  </property>
</Properties>
</file>