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44" i="23" l="1"/>
  <c r="E33" i="23"/>
  <c r="E32" i="23"/>
  <c r="E2" i="23" l="1"/>
  <c r="E48" i="11"/>
  <c r="E49" i="11"/>
  <c r="E50" i="11"/>
  <c r="E40" i="11"/>
  <c r="E41" i="11"/>
  <c r="E42" i="11"/>
  <c r="E43" i="11"/>
  <c r="E44" i="11"/>
  <c r="E45" i="11"/>
  <c r="E46" i="11"/>
  <c r="E6" i="23" l="1"/>
  <c r="E29" i="23" l="1"/>
  <c r="E28" i="23"/>
  <c r="E27" i="23"/>
  <c r="E26" i="23"/>
  <c r="E25" i="23"/>
  <c r="E39" i="11"/>
  <c r="E35" i="11"/>
  <c r="E36" i="11"/>
  <c r="E37" i="11"/>
  <c r="E38" i="11"/>
  <c r="E23" i="23" l="1"/>
  <c r="D22" i="23"/>
  <c r="E22" i="23" s="1"/>
  <c r="E21" i="23"/>
  <c r="E20" i="23"/>
  <c r="E19" i="23"/>
  <c r="E18" i="23"/>
  <c r="E17" i="23"/>
  <c r="E5" i="23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D17" i="11"/>
  <c r="E17" i="11" s="1"/>
  <c r="E15" i="11"/>
  <c r="E54" i="11"/>
  <c r="E14" i="11"/>
  <c r="E47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8" i="11" s="1"/>
  <c r="E18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<sst xmlns="http://schemas.openxmlformats.org/spreadsheetml/2006/main" count="450" uniqueCount="260">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</sst>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学习任务!$B$2:$B$50</c:f>
              <c:strCache>
                <c:ptCount val="49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精算师金融数学</c:v>
                </c:pt>
                <c:pt idx="16">
                  <c:v>         分析</c:v>
                </c:pt>
                <c:pt idx="17">
                  <c:v>         代数</c:v>
                </c:pt>
                <c:pt idx="18">
                  <c:v>         几何</c:v>
                </c:pt>
                <c:pt idx="19">
                  <c:v>         复分析</c:v>
                </c:pt>
                <c:pt idx="20">
                  <c:v>         常微分方程</c:v>
                </c:pt>
                <c:pt idx="21">
                  <c:v>         数理方程</c:v>
                </c:pt>
                <c:pt idx="22">
                  <c:v>         偏微分方程</c:v>
                </c:pt>
                <c:pt idx="23">
                  <c:v>         实分析</c:v>
                </c:pt>
                <c:pt idx="24">
                  <c:v>         拓扑学</c:v>
                </c:pt>
                <c:pt idx="25">
                  <c:v>         微分几何</c:v>
                </c:pt>
                <c:pt idx="26">
                  <c:v>         泛函分析</c:v>
                </c:pt>
                <c:pt idx="27">
                  <c:v>         抽象代数</c:v>
                </c:pt>
                <c:pt idx="28">
                  <c:v>         时间序列</c:v>
                </c:pt>
                <c:pt idx="29">
                  <c:v>         随机过程</c:v>
                </c:pt>
                <c:pt idx="30">
                  <c:v>回归分析</c:v>
                </c:pt>
                <c:pt idx="31">
                  <c:v>实验设计</c:v>
                </c:pt>
                <c:pt idx="32">
                  <c:v>统计预测</c:v>
                </c:pt>
                <c:pt idx="33">
                  <c:v>Python科学计算</c:v>
                </c:pt>
                <c:pt idx="34">
                  <c:v>Python教材</c:v>
                </c:pt>
                <c:pt idx="35">
                  <c:v>Tkinter</c:v>
                </c:pt>
                <c:pt idx="36">
                  <c:v>神经网络两本书</c:v>
                </c:pt>
                <c:pt idx="37">
                  <c:v>Python算法</c:v>
                </c:pt>
                <c:pt idx="38">
                  <c:v>Python 时间序列</c:v>
                </c:pt>
                <c:pt idx="39">
                  <c:v>感知机</c:v>
                </c:pt>
                <c:pt idx="40">
                  <c:v>决策树</c:v>
                </c:pt>
                <c:pt idx="41">
                  <c:v>KNN</c:v>
                </c:pt>
                <c:pt idx="42">
                  <c:v>朴素贝叶斯</c:v>
                </c:pt>
                <c:pt idx="43">
                  <c:v>logistics regression</c:v>
                </c:pt>
                <c:pt idx="44">
                  <c:v>max entropy</c:v>
                </c:pt>
                <c:pt idx="45">
                  <c:v>         SVM</c:v>
                </c:pt>
                <c:pt idx="46">
                  <c:v>ada boost</c:v>
                </c:pt>
                <c:pt idx="47">
                  <c:v>隐马尔科夫</c:v>
                </c:pt>
                <c:pt idx="48">
                  <c:v>条件随机场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20.426599749058969</c:v>
                </c:pt>
                <c:pt idx="16">
                  <c:v>9.741626794258373</c:v>
                </c:pt>
                <c:pt idx="17">
                  <c:v>18</c:v>
                </c:pt>
                <c:pt idx="18">
                  <c:v>10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9.0000000000000018</c:v>
                </c:pt>
                <c:pt idx="34">
                  <c:v>0</c:v>
                </c:pt>
                <c:pt idx="35">
                  <c:v>0</c:v>
                </c:pt>
                <c:pt idx="36">
                  <c:v>30</c:v>
                </c:pt>
                <c:pt idx="37">
                  <c:v>10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1.5</c:v>
                </c:pt>
                <c:pt idx="44">
                  <c:v>2</c:v>
                </c:pt>
                <c:pt idx="45">
                  <c:v>15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91</v>
      </c>
      <c r="G2" s="30" t="s">
        <v>3</v>
      </c>
      <c r="H2" s="30" t="s">
        <v>4</v>
      </c>
      <c r="I2" s="48" t="s">
        <v>92</v>
      </c>
      <c r="J2" s="48"/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  <c r="I3" s="24">
        <f>SUM(学习任务!C:C)</f>
        <v>904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  <c r="I4" s="49">
        <v>42736</v>
      </c>
      <c r="J4" s="48" t="s">
        <v>93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94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5" t="s">
        <v>237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6" t="s">
        <v>236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5" t="s">
        <v>235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5" t="s">
        <v>250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8" t="s">
        <v>251</v>
      </c>
      <c r="E22" s="59" t="s">
        <v>252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89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90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</row>
    <row r="34" spans="1:4">
      <c r="B34" t="s">
        <v>128</v>
      </c>
      <c r="C34" t="s">
        <v>129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145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2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pane ySplit="1" topLeftCell="A20" activePane="bottomLeft" state="frozen"/>
      <selection pane="bottomLeft" activeCell="F37" sqref="F3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786.1153675852488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2" si="0">C2*(1-D2)</f>
        <v>25</v>
      </c>
      <c r="F2" s="3" t="s">
        <v>152</v>
      </c>
    </row>
    <row r="3" spans="1:7" ht="14.25">
      <c r="A3">
        <v>2</v>
      </c>
      <c r="B3" s="7" t="s">
        <v>253</v>
      </c>
      <c r="C3" s="7">
        <v>10</v>
      </c>
      <c r="D3">
        <v>0</v>
      </c>
      <c r="E3">
        <f t="shared" si="0"/>
        <v>10</v>
      </c>
      <c r="F3" s="3" t="s">
        <v>154</v>
      </c>
    </row>
    <row r="4" spans="1:7" ht="14.25">
      <c r="A4">
        <v>3</v>
      </c>
      <c r="B4" s="7" t="s">
        <v>155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157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159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160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162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163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164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166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254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167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17</v>
      </c>
      <c r="B17" s="20" t="s">
        <v>168</v>
      </c>
      <c r="C17" s="7">
        <v>40</v>
      </c>
      <c r="D17">
        <f>任务分解!D28</f>
        <v>0.48933500627352572</v>
      </c>
      <c r="E17">
        <f t="shared" si="0"/>
        <v>20.426599749058969</v>
      </c>
    </row>
    <row r="18" spans="1:6" ht="14.25">
      <c r="A18">
        <v>18</v>
      </c>
      <c r="B18" s="21" t="s">
        <v>174</v>
      </c>
      <c r="C18" s="7">
        <v>20</v>
      </c>
      <c r="D18">
        <f>任务分解!D47*0.8</f>
        <v>0.51291866028708133</v>
      </c>
      <c r="E18">
        <f t="shared" si="0"/>
        <v>9.741626794258373</v>
      </c>
      <c r="F18" s="3" t="s">
        <v>175</v>
      </c>
    </row>
    <row r="19" spans="1:6" ht="14.25">
      <c r="A19">
        <v>19</v>
      </c>
      <c r="B19" s="7" t="s">
        <v>176</v>
      </c>
      <c r="C19" s="7">
        <v>20</v>
      </c>
      <c r="D19">
        <v>0.1</v>
      </c>
      <c r="E19">
        <f t="shared" si="0"/>
        <v>18</v>
      </c>
    </row>
    <row r="20" spans="1:6" ht="14.25">
      <c r="A20">
        <v>20</v>
      </c>
      <c r="B20" s="7" t="s">
        <v>177</v>
      </c>
      <c r="C20" s="7">
        <v>10</v>
      </c>
      <c r="D20">
        <v>0</v>
      </c>
      <c r="E20">
        <f t="shared" si="0"/>
        <v>10</v>
      </c>
    </row>
    <row r="21" spans="1:6" ht="14.25">
      <c r="A21">
        <v>21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</row>
    <row r="23" spans="1:6" ht="14.25">
      <c r="A23">
        <v>23</v>
      </c>
      <c r="B23" s="20" t="s">
        <v>180</v>
      </c>
      <c r="C23" s="7">
        <v>26</v>
      </c>
      <c r="D23">
        <v>0</v>
      </c>
      <c r="E23">
        <f t="shared" si="0"/>
        <v>26</v>
      </c>
    </row>
    <row r="24" spans="1:6" ht="14.25">
      <c r="A24">
        <v>24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25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26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27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28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29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30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4.25">
      <c r="A31">
        <v>31</v>
      </c>
      <c r="B31" s="20" t="s">
        <v>188</v>
      </c>
      <c r="C31" s="7">
        <v>30</v>
      </c>
      <c r="D31">
        <v>0</v>
      </c>
      <c r="E31">
        <f t="shared" si="0"/>
        <v>30</v>
      </c>
    </row>
    <row r="32" spans="1:6" ht="15" customHeight="1">
      <c r="A32">
        <v>32</v>
      </c>
      <c r="B32" s="7" t="s">
        <v>191</v>
      </c>
      <c r="C32" s="7">
        <v>20</v>
      </c>
      <c r="D32">
        <v>0</v>
      </c>
      <c r="E32">
        <f t="shared" si="0"/>
        <v>20</v>
      </c>
    </row>
    <row r="33" spans="1:6" ht="14.25">
      <c r="A33">
        <v>33</v>
      </c>
      <c r="B33" s="7" t="s">
        <v>192</v>
      </c>
      <c r="C33" s="7">
        <v>20</v>
      </c>
      <c r="D33">
        <v>0</v>
      </c>
      <c r="E33">
        <f t="shared" ref="E33:E50" si="1">C33*(1-D33)</f>
        <v>20</v>
      </c>
    </row>
    <row r="34" spans="1:6">
      <c r="A34">
        <v>34</v>
      </c>
      <c r="B34" s="3" t="s">
        <v>193</v>
      </c>
      <c r="C34">
        <v>20</v>
      </c>
      <c r="D34">
        <v>0</v>
      </c>
      <c r="E34">
        <f t="shared" si="1"/>
        <v>20</v>
      </c>
    </row>
    <row r="35" spans="1:6">
      <c r="A35">
        <v>35</v>
      </c>
      <c r="B35" s="3" t="s">
        <v>194</v>
      </c>
      <c r="C35">
        <v>60</v>
      </c>
      <c r="D35">
        <v>0.85</v>
      </c>
      <c r="E35">
        <f t="shared" si="1"/>
        <v>9.0000000000000018</v>
      </c>
      <c r="F35" s="3"/>
    </row>
    <row r="36" spans="1:6" ht="14.25">
      <c r="A36">
        <v>36</v>
      </c>
      <c r="B36" s="54" t="s">
        <v>234</v>
      </c>
      <c r="C36" s="22"/>
      <c r="D36">
        <v>0</v>
      </c>
      <c r="E36">
        <f t="shared" si="1"/>
        <v>0</v>
      </c>
    </row>
    <row r="37" spans="1:6">
      <c r="A37">
        <v>38</v>
      </c>
      <c r="B37" s="3" t="s">
        <v>195</v>
      </c>
      <c r="D37" s="5">
        <v>0</v>
      </c>
      <c r="E37">
        <f t="shared" si="1"/>
        <v>0</v>
      </c>
    </row>
    <row r="38" spans="1:6">
      <c r="A38">
        <v>39</v>
      </c>
      <c r="B38" s="3" t="s">
        <v>232</v>
      </c>
      <c r="C38">
        <v>30</v>
      </c>
      <c r="D38">
        <v>0</v>
      </c>
      <c r="E38">
        <f t="shared" si="1"/>
        <v>30</v>
      </c>
    </row>
    <row r="39" spans="1:6">
      <c r="A39">
        <v>40</v>
      </c>
      <c r="B39" s="3" t="s">
        <v>233</v>
      </c>
      <c r="C39">
        <v>10</v>
      </c>
      <c r="D39">
        <v>0</v>
      </c>
      <c r="E39">
        <f t="shared" si="1"/>
        <v>10</v>
      </c>
    </row>
    <row r="40" spans="1:6">
      <c r="A40">
        <v>41</v>
      </c>
      <c r="B40" s="3" t="s">
        <v>240</v>
      </c>
      <c r="D40">
        <v>0</v>
      </c>
      <c r="E40">
        <f t="shared" si="1"/>
        <v>0</v>
      </c>
    </row>
    <row r="41" spans="1:6">
      <c r="A41">
        <v>42</v>
      </c>
      <c r="B41" s="3" t="s">
        <v>241</v>
      </c>
      <c r="C41">
        <v>2</v>
      </c>
      <c r="D41" s="5">
        <v>0</v>
      </c>
      <c r="E41">
        <f t="shared" si="1"/>
        <v>2</v>
      </c>
    </row>
    <row r="42" spans="1:6">
      <c r="A42">
        <v>43</v>
      </c>
      <c r="B42" s="3" t="s">
        <v>242</v>
      </c>
      <c r="C42">
        <v>2</v>
      </c>
      <c r="D42">
        <v>0</v>
      </c>
      <c r="E42">
        <f t="shared" si="1"/>
        <v>2</v>
      </c>
    </row>
    <row r="43" spans="1:6">
      <c r="A43">
        <v>44</v>
      </c>
      <c r="B43" s="3" t="s">
        <v>243</v>
      </c>
      <c r="C43">
        <v>2</v>
      </c>
      <c r="D43">
        <v>0</v>
      </c>
      <c r="E43">
        <f t="shared" si="1"/>
        <v>2</v>
      </c>
    </row>
    <row r="44" spans="1:6">
      <c r="A44">
        <v>45</v>
      </c>
      <c r="B44" s="3" t="s">
        <v>244</v>
      </c>
      <c r="C44">
        <v>2</v>
      </c>
      <c r="D44">
        <v>0</v>
      </c>
      <c r="E44">
        <f t="shared" si="1"/>
        <v>2</v>
      </c>
    </row>
    <row r="45" spans="1:6">
      <c r="A45">
        <v>46</v>
      </c>
      <c r="B45" s="3" t="s">
        <v>245</v>
      </c>
      <c r="C45">
        <v>2</v>
      </c>
      <c r="D45">
        <v>0.25</v>
      </c>
      <c r="E45">
        <f t="shared" si="1"/>
        <v>1.5</v>
      </c>
    </row>
    <row r="46" spans="1:6">
      <c r="A46">
        <v>47</v>
      </c>
      <c r="B46" s="3" t="s">
        <v>246</v>
      </c>
      <c r="C46">
        <v>2</v>
      </c>
      <c r="D46">
        <v>0</v>
      </c>
      <c r="E46">
        <f t="shared" si="1"/>
        <v>2</v>
      </c>
    </row>
    <row r="47" spans="1:6" ht="14.25">
      <c r="A47">
        <v>48</v>
      </c>
      <c r="B47" s="7" t="s">
        <v>165</v>
      </c>
      <c r="C47" s="7">
        <v>15</v>
      </c>
      <c r="D47" s="5">
        <v>0</v>
      </c>
      <c r="E47">
        <f t="shared" si="1"/>
        <v>15</v>
      </c>
    </row>
    <row r="48" spans="1:6">
      <c r="A48">
        <v>49</v>
      </c>
      <c r="B48" s="5" t="s">
        <v>247</v>
      </c>
      <c r="C48">
        <v>2</v>
      </c>
      <c r="D48">
        <v>0</v>
      </c>
      <c r="E48">
        <f t="shared" si="1"/>
        <v>2</v>
      </c>
    </row>
    <row r="49" spans="1:5">
      <c r="A49">
        <v>50</v>
      </c>
      <c r="B49" s="5" t="s">
        <v>248</v>
      </c>
      <c r="C49">
        <v>2</v>
      </c>
      <c r="D49">
        <v>0</v>
      </c>
      <c r="E49">
        <f t="shared" si="1"/>
        <v>2</v>
      </c>
    </row>
    <row r="50" spans="1:5">
      <c r="A50">
        <v>51</v>
      </c>
      <c r="B50" s="5" t="s">
        <v>249</v>
      </c>
      <c r="C50">
        <v>2</v>
      </c>
      <c r="D50">
        <v>0</v>
      </c>
      <c r="E50">
        <f t="shared" si="1"/>
        <v>2</v>
      </c>
    </row>
    <row r="51" spans="1:5">
      <c r="B51" s="60" t="s">
        <v>255</v>
      </c>
    </row>
    <row r="52" spans="1:5">
      <c r="B52" s="60" t="s">
        <v>256</v>
      </c>
    </row>
    <row r="53" spans="1:5">
      <c r="B53" s="60" t="s">
        <v>257</v>
      </c>
    </row>
    <row r="54" spans="1:5" ht="14.25">
      <c r="A54">
        <v>14</v>
      </c>
      <c r="B54" s="57" t="s">
        <v>239</v>
      </c>
      <c r="C54" s="7">
        <v>15</v>
      </c>
      <c r="D54">
        <v>0.02</v>
      </c>
      <c r="E54">
        <f>C54*(1-D54)</f>
        <v>14.7</v>
      </c>
    </row>
    <row r="55" spans="1:5">
      <c r="B55" s="60" t="s">
        <v>258</v>
      </c>
    </row>
    <row r="56" spans="1:5">
      <c r="B56" s="60" t="s">
        <v>259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H8" sqref="H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197</v>
      </c>
      <c r="B1" s="13" t="s">
        <v>198</v>
      </c>
      <c r="C1" s="14" t="s">
        <v>199</v>
      </c>
      <c r="D1" s="15">
        <f ca="1">43853-SUM(学习任务!E:E)-SUM(历史!E:E)-NOW()</f>
        <v>2.0475578572877566</v>
      </c>
      <c r="E1" s="16" t="s">
        <v>200</v>
      </c>
      <c r="F1" s="17">
        <f>SUM(学习任务!E:E)</f>
        <v>786.1153675852488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2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3" activePane="bottomLeft" state="frozen"/>
      <selection pane="bottomLeft" activeCell="C48" sqref="C48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201</v>
      </c>
      <c r="E2">
        <f>-290-30-10-18</f>
        <v>-348</v>
      </c>
    </row>
    <row r="3" spans="1:7" s="2" customFormat="1"/>
    <row r="4" spans="1:7">
      <c r="F4" s="6" t="s">
        <v>202</v>
      </c>
    </row>
    <row r="5" spans="1:7" ht="14.25">
      <c r="A5">
        <v>29</v>
      </c>
      <c r="B5" s="7" t="s">
        <v>203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2" t="s">
        <v>238</v>
      </c>
    </row>
    <row r="14" spans="1:7" s="2" customFormat="1"/>
    <row r="16" spans="1:7" ht="14.25">
      <c r="B16" s="8" t="s">
        <v>204</v>
      </c>
      <c r="C16" s="8">
        <v>300</v>
      </c>
      <c r="D16" s="9">
        <v>0</v>
      </c>
      <c r="E16" s="9">
        <v>0</v>
      </c>
      <c r="F16" s="6" t="s">
        <v>205</v>
      </c>
    </row>
    <row r="17" spans="1:6" ht="14.25">
      <c r="B17" s="10" t="s">
        <v>206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207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208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209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210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211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212</v>
      </c>
    </row>
    <row r="23" spans="1:6" ht="28.5">
      <c r="A23">
        <v>35</v>
      </c>
      <c r="B23" s="7" t="s">
        <v>213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169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170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171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172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173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190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189</v>
      </c>
      <c r="C33" s="7">
        <v>10</v>
      </c>
      <c r="D33">
        <v>0</v>
      </c>
      <c r="E33">
        <f>C33*(1-D33)</f>
        <v>10</v>
      </c>
    </row>
    <row r="40" spans="1:6" s="2" customFormat="1"/>
    <row r="42" spans="1:6">
      <c r="B42" s="52" t="s">
        <v>227</v>
      </c>
      <c r="F42" s="53" t="s">
        <v>228</v>
      </c>
    </row>
    <row r="43" spans="1:6">
      <c r="B43" s="52" t="s">
        <v>231</v>
      </c>
    </row>
    <row r="44" spans="1:6">
      <c r="A44">
        <v>43</v>
      </c>
      <c r="B44" s="3" t="s">
        <v>196</v>
      </c>
      <c r="D44" s="5">
        <v>0</v>
      </c>
      <c r="E44">
        <f>C44*(1-D44)</f>
        <v>0</v>
      </c>
    </row>
    <row r="52" spans="2:6">
      <c r="B52" s="1" t="s">
        <v>87</v>
      </c>
      <c r="F52" s="52" t="s">
        <v>229</v>
      </c>
    </row>
    <row r="53" spans="2:6">
      <c r="B53" s="1" t="s">
        <v>214</v>
      </c>
    </row>
    <row r="54" spans="2:6">
      <c r="B54" s="1" t="s">
        <v>215</v>
      </c>
    </row>
    <row r="55" spans="2:6" ht="27">
      <c r="B55" s="1" t="s">
        <v>216</v>
      </c>
    </row>
    <row r="56" spans="2:6" ht="40.5">
      <c r="B56" s="1" t="s">
        <v>217</v>
      </c>
    </row>
    <row r="57" spans="2:6" ht="54">
      <c r="B57" s="1" t="s">
        <v>218</v>
      </c>
    </row>
    <row r="58" spans="2:6">
      <c r="B58" s="1" t="s">
        <v>219</v>
      </c>
    </row>
    <row r="59" spans="2:6" ht="27">
      <c r="B59" s="1" t="s">
        <v>220</v>
      </c>
      <c r="F59" s="52" t="s">
        <v>230</v>
      </c>
    </row>
    <row r="60" spans="2:6" ht="54">
      <c r="B60" s="1" t="s">
        <v>221</v>
      </c>
    </row>
    <row r="61" spans="2:6">
      <c r="B61" s="1" t="s">
        <v>222</v>
      </c>
    </row>
    <row r="62" spans="2:6">
      <c r="B62" s="1" t="s">
        <v>223</v>
      </c>
    </row>
    <row r="63" spans="2:6">
      <c r="B63" s="1" t="s">
        <v>224</v>
      </c>
    </row>
    <row r="64" spans="2:6">
      <c r="B64" s="1" t="s">
        <v>225</v>
      </c>
    </row>
    <row r="65" spans="2:2">
      <c r="B65" s="1" t="s">
        <v>226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7" t="s">
        <v>28</v>
      </c>
      <c r="B1" s="68"/>
      <c r="C1" s="69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0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0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0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1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0.93511377315007849</v>
      </c>
      <c r="E3" s="32">
        <f ca="1">E4-$D$2</f>
        <v>689</v>
      </c>
      <c r="F3" s="27">
        <f>SUM(学习任务!E:E)</f>
        <v>786.1153675852488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43678.115367585247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2017-06-06T14:26:33Z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