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71" windowHeight="9925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44525"/>
</workbook>
</file>

<file path=xl/sharedStrings.xml><?xml version="1.0" encoding="utf-8"?>
<sst xmlns="http://schemas.openxmlformats.org/spreadsheetml/2006/main" count="214">
  <si>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</si>
  <si>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</si>
  <si>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</si>
  <si>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</si>
  <si>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</si>
  <si>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</si>
  <si>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</si>
  <si>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</si>
  <si>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</si>
  <si>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</si>
  <si>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</si>
  <si>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</si>
  <si>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</si>
  <si>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</si>
  <si>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</si>
  <si>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</si>
  <si>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</si>
  <si>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</si>
  <si>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</si>
  <si>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</si>
  <si>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</si>
  <si>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</si>
  <si>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</si>
  <si>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</si>
  <si>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</si>
  <si>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</si>
  <si>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</si>
  <si>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</si>
  <si>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</si>
  <si>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</si>
  <si>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</si>
  <si>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</si>
  <si>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</si>
  <si>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</si>
  <si>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</si>
  <si>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</si>
  <si>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</si>
  <si>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</si>
  <si>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</si>
  <si>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</si>
  <si>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</si>
  <si>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</si>
  <si>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</si>
  <si>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</si>
  <si>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</si>
  <si>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</si>
  <si>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</si>
  <si>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</si>
  <si>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</si>
  <si>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</si>
  <si>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</si>
  <si>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</si>
  <si>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charset val="134"/>
      </rPr>
      <t>教材*</t>
    </r>
    <r>
      <rPr>
        <sz val="11"/>
        <color theme="1"/>
        <rFont val="宋体"/>
        <charset val="134"/>
      </rPr>
      <t>1</t>
    </r>
  </si>
  <si>
    <t xml:space="preserve">         复分析</t>
  </si>
  <si>
    <r>
      <rPr>
        <sz val="11"/>
        <color theme="1"/>
        <rFont val="宋体"/>
        <charset val="134"/>
      </rPr>
      <t>教材*</t>
    </r>
    <r>
      <rPr>
        <sz val="11"/>
        <color theme="1"/>
        <rFont val="宋体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</si>
  <si>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</si>
  <si>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</si>
  <si>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</si>
  <si>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</si>
  <si>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</si>
  <si>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</si>
  <si>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</si>
  <si>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</si>
  <si>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</si>
  <si>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</si>
  <si>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charset val="134"/>
      </rPr>
      <t>P</t>
    </r>
    <r>
      <rPr>
        <sz val="11"/>
        <color theme="1"/>
        <rFont val="宋体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</si>
  <si>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</si>
  <si>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</si>
  <si>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</si>
  <si>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</si>
  <si>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</si>
  <si>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</si>
  <si>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</si>
  <si>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</si>
  <si>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</si>
  <si>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</si>
  <si>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</si>
  <si>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</si>
  <si>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</si>
  <si>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</si>
  <si>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</si>
  <si>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</si>
  <si>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</si>
  <si>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</si>
  <si>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</si>
  <si>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</si>
  <si>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</si>
  <si>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</si>
  <si>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</si>
  <si>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</si>
  <si>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</si>
  <si>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</si>
  <si>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</si>
  <si>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</si>
  <si>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</si>
  <si>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</si>
  <si>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</si>
  <si>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</si>
  <si>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</si>
  <si>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</si>
  <si>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</si>
  <si>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</si>
  <si>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</si>
  <si>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</si>
  <si>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</si>
  <si>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</si>
  <si>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</si>
  <si>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</si>
  <si>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</si>
  <si>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</si>
  <si>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</si>
  <si>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</si>
  <si>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</si>
  <si>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</si>
  <si>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</si>
  <si>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charset val="134"/>
      </rPr>
      <t>完成于2</t>
    </r>
    <r>
      <rPr>
        <sz val="11"/>
        <color theme="1"/>
        <rFont val="宋体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</si>
  <si>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</si>
  <si>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</si>
  <si>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</si>
  <si>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charset val="134"/>
      </rPr>
      <t>完成于2</t>
    </r>
    <r>
      <rPr>
        <sz val="11"/>
        <color theme="1"/>
        <rFont val="宋体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</si>
  <si>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</si>
  <si>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</si>
  <si>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</si>
  <si>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</si>
  <si>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charset val="134"/>
      </rPr>
      <t>logistics</t>
    </r>
    <r>
      <rPr>
        <sz val="11"/>
        <color theme="1"/>
        <rFont val="宋体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</si>
  <si>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</si>
  <si>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</si>
  <si>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charset val="134"/>
      </rPr>
      <t>《Python</t>
    </r>
    <r>
      <rPr>
        <sz val="11"/>
        <color theme="1"/>
        <rFont val="宋体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</si>
  <si>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</si>
  <si>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</si>
  <si>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</si>
  <si>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</si>
  <si>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</si>
  <si>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</si>
  <si>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</si>
  <si>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</si>
  <si>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</si>
  <si>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</si>
  <si>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</si>
  <si>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</si>
  <si>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</si>
  <si>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</si>
  <si>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</si>
  <si>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</si>
  <si>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</si>
  <si>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</si>
  <si>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</si>
  <si>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</si>
  <si>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</si>
  <si>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</si>
  <si>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</si>
  <si>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</si>
  <si>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</si>
  <si>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</si>
  <si>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</si>
  <si>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</si>
  <si>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</si>
  <si>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</si>
  <si>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</si>
  <si>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</si>
  <si>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</si>
  <si>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</si>
  <si>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</si>
  <si>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</si>
  <si>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</si>
  <si>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</si>
  <si>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</si>
  <si>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</si>
  <si>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</si>
  <si>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</si>
  <si>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</si>
  <si>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</si>
  <si>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</si>
  <si>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</si>
  <si>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</si>
  <si>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</si>
  <si>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</si>
  <si>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</si>
  <si>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</si>
  <si>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</si>
  <si>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</si>
  <si>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</si>
  <si>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</si>
  <si>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</si>
  <si>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</si>
  <si>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</si>
  <si>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</si>
  <si>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</si>
  <si>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</si>
  <si>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</si>
  <si>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</si>
  <si>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</si>
  <si>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</si>
  <si>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</si>
  <si>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</si>
  <si>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:45~9:00</t>
    </r>
  </si>
  <si>
    <r>
      <rPr>
        <sz val="11"/>
        <color theme="1"/>
        <rFont val="宋体"/>
        <charset val="134"/>
      </rPr>
      <t>1h</t>
    </r>
    <r>
      <rPr>
        <sz val="11"/>
        <color theme="1"/>
        <rFont val="宋体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</si>
  <si>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</si>
  <si>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</si>
  <si>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</si>
  <si>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</si>
  <si>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</si>
  <si>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:15~10:00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</si>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</sst>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4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theme="1"/>
      <name val="宋体"/>
      <charset val="134"/>
    </font>
    <font>
      <b/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10" applyAlignment="1">
      <alignment vertical="center" wrapText="1"/>
    </xf>
    <xf numFmtId="0" fontId="12" fillId="0" borderId="0" xfId="10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31" applyNumberFormat="1" applyBorder="1">
      <alignment vertical="center"/>
    </xf>
    <xf numFmtId="0" fontId="13" fillId="6" borderId="2" xfId="31" applyNumberFormat="1" applyBorder="1">
      <alignment vertical="center"/>
    </xf>
    <xf numFmtId="177" fontId="14" fillId="7" borderId="2" xfId="7" applyNumberFormat="1" applyBorder="1">
      <alignment vertical="center"/>
    </xf>
    <xf numFmtId="0" fontId="14" fillId="7" borderId="2" xfId="7" applyNumberFormat="1" applyBorder="1">
      <alignment vertical="center"/>
    </xf>
    <xf numFmtId="178" fontId="15" fillId="8" borderId="2" xfId="3" applyNumberFormat="1" applyBorder="1" applyAlignment="1">
      <alignment vertical="center"/>
    </xf>
    <xf numFmtId="179" fontId="15" fillId="8" borderId="2" xfId="3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学习任务!$B$2:$B$36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CDA考试（12月底！）</c:v>
                </c:pt>
                <c:pt idx="27">
                  <c:v>Python 爬虫教学视频</c:v>
                </c:pt>
                <c:pt idx="28">
                  <c:v>项目管理</c:v>
                </c:pt>
                <c:pt idx="29">
                  <c:v>小象学院视频</c:v>
                </c:pt>
                <c:pt idx="30">
                  <c:v>蒙特卡洛专题</c:v>
                </c:pt>
                <c:pt idx="31">
                  <c:v>spark</c:v>
                </c:pt>
                <c:pt idx="32">
                  <c:v>TensorFlow</c:v>
                </c:pt>
                <c:pt idx="33">
                  <c:v>SOM</c:v>
                </c:pt>
              </c:strCache>
            </c:strRef>
          </c:cat>
          <c:val>
            <c:numRef>
              <c:f>学习任务!$E$2:$E$36</c:f>
              <c:numCache>
                <c:formatCode>General</c:formatCode>
                <c:ptCount val="3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16.7471410419314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30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</c:v>
                </c:pt>
                <c:pt idx="20">
                  <c:v>30</c:v>
                </c:pt>
                <c:pt idx="23">
                  <c:v>14.7</c:v>
                </c:pt>
                <c:pt idx="32">
                  <c:v>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列表!$A$4:$A$330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</c:v>
                </c:pt>
                <c:pt idx="2">
                  <c:v>0.63139554340043</c:v>
                </c:pt>
                <c:pt idx="3">
                  <c:v>0.498546657550322</c:v>
                </c:pt>
                <c:pt idx="4">
                  <c:v>1.38139554340043</c:v>
                </c:pt>
                <c:pt idx="5">
                  <c:v>2.38139554340043</c:v>
                </c:pt>
                <c:pt idx="6">
                  <c:v>3.38139554340043</c:v>
                </c:pt>
                <c:pt idx="7">
                  <c:v>4.38139554340043</c:v>
                </c:pt>
                <c:pt idx="8">
                  <c:v>5.38139554340043</c:v>
                </c:pt>
                <c:pt idx="9">
                  <c:v>6.13139554340043</c:v>
                </c:pt>
                <c:pt idx="10">
                  <c:v>6.88139554340043</c:v>
                </c:pt>
                <c:pt idx="11">
                  <c:v>7.63139554340043</c:v>
                </c:pt>
                <c:pt idx="12">
                  <c:v>7.63139554340043</c:v>
                </c:pt>
                <c:pt idx="13">
                  <c:v>8.88139554340042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</c:v>
                </c:pt>
                <c:pt idx="19">
                  <c:v>27.7610636253509</c:v>
                </c:pt>
                <c:pt idx="20">
                  <c:v>35.2832147395008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44.5982874468247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43.3209914557498</c:v>
                </c:pt>
                <c:pt idx="28">
                  <c:v>42.8498496740755</c:v>
                </c:pt>
                <c:pt idx="29">
                  <c:v>42.1798371270267</c:v>
                </c:pt>
                <c:pt idx="30">
                  <c:v>41.4229362487527</c:v>
                </c:pt>
                <c:pt idx="31">
                  <c:v>40.4044293479034</c:v>
                </c:pt>
                <c:pt idx="32">
                  <c:v>42.0462110292279</c:v>
                </c:pt>
                <c:pt idx="33">
                  <c:v>47.0625221961269</c:v>
                </c:pt>
                <c:pt idx="34">
                  <c:v>47.9052449063016</c:v>
                </c:pt>
                <c:pt idx="35">
                  <c:v>43.9595736390526</c:v>
                </c:pt>
                <c:pt idx="36">
                  <c:v>37.2657844295278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21.3209287206242</c:v>
                </c:pt>
                <c:pt idx="40">
                  <c:v>21.3033628486006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19.0665372526069</c:v>
                </c:pt>
                <c:pt idx="44">
                  <c:v>17.0665372526069</c:v>
                </c:pt>
                <c:pt idx="45">
                  <c:v>16.0326602137062</c:v>
                </c:pt>
                <c:pt idx="46">
                  <c:v>15.7149061359046</c:v>
                </c:pt>
                <c:pt idx="47">
                  <c:v>15.3971520581032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</c:v>
                </c:pt>
                <c:pt idx="54">
                  <c:v>9.68604791752622</c:v>
                </c:pt>
                <c:pt idx="55">
                  <c:v>10.0922587079763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19.3344497607992</c:v>
                </c:pt>
                <c:pt idx="73">
                  <c:v>19.3344497607992</c:v>
                </c:pt>
                <c:pt idx="74">
                  <c:v>19.3344497607992</c:v>
                </c:pt>
                <c:pt idx="75">
                  <c:v>19.3344497607992</c:v>
                </c:pt>
                <c:pt idx="76">
                  <c:v>17.1</c:v>
                </c:pt>
                <c:pt idx="77">
                  <c:v>17.1</c:v>
                </c:pt>
                <c:pt idx="78">
                  <c:v>17.1</c:v>
                </c:pt>
                <c:pt idx="79">
                  <c:v>17.1</c:v>
                </c:pt>
                <c:pt idx="80">
                  <c:v>17.1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</c:v>
                </c:pt>
                <c:pt idx="92">
                  <c:v>7.10392317188052</c:v>
                </c:pt>
                <c:pt idx="93">
                  <c:v>3.10392317188052</c:v>
                </c:pt>
                <c:pt idx="94">
                  <c:v>-3.06631074343068</c:v>
                </c:pt>
                <c:pt idx="95">
                  <c:v>-3.06631074343068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</c:v>
                </c:pt>
                <c:pt idx="101">
                  <c:v>-0.0311512994403813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</c:v>
                </c:pt>
                <c:pt idx="105">
                  <c:v>-9.12919051512665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6.16580597089342</c:v>
                </c:pt>
                <c:pt idx="115">
                  <c:v>5.77607217459445</c:v>
                </c:pt>
                <c:pt idx="116">
                  <c:v>5.23120874867163</c:v>
                </c:pt>
                <c:pt idx="117">
                  <c:v>3.77009061191347</c:v>
                </c:pt>
                <c:pt idx="118">
                  <c:v>3.76194952395599</c:v>
                </c:pt>
                <c:pt idx="119">
                  <c:v>1.76596989432437</c:v>
                </c:pt>
                <c:pt idx="120">
                  <c:v>1.69330600543617</c:v>
                </c:pt>
                <c:pt idx="121">
                  <c:v>0.059252648956317</c:v>
                </c:pt>
                <c:pt idx="122">
                  <c:v>2.04825704710674</c:v>
                </c:pt>
                <c:pt idx="123">
                  <c:v>2.8801034591379</c:v>
                </c:pt>
                <c:pt idx="124">
                  <c:v>3.86990588968911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</c:v>
                </c:pt>
                <c:pt idx="131">
                  <c:v>0.486</c:v>
                </c:pt>
                <c:pt idx="132">
                  <c:v>0.0336666666666671</c:v>
                </c:pt>
                <c:pt idx="133">
                  <c:v>-0.418666666666666</c:v>
                </c:pt>
                <c:pt idx="134">
                  <c:v>-0.871</c:v>
                </c:pt>
                <c:pt idx="135">
                  <c:v>-1.32333333333333</c:v>
                </c:pt>
                <c:pt idx="136">
                  <c:v>-1.77566666666667</c:v>
                </c:pt>
                <c:pt idx="137">
                  <c:v>-2.228</c:v>
                </c:pt>
                <c:pt idx="138">
                  <c:v>-2.68033333333333</c:v>
                </c:pt>
                <c:pt idx="139">
                  <c:v>-3.13266666666667</c:v>
                </c:pt>
                <c:pt idx="140">
                  <c:v>-3.585</c:v>
                </c:pt>
                <c:pt idx="141">
                  <c:v>-4.03733333333333</c:v>
                </c:pt>
                <c:pt idx="142">
                  <c:v>-4.48966666666667</c:v>
                </c:pt>
                <c:pt idx="143">
                  <c:v>-4.942</c:v>
                </c:pt>
                <c:pt idx="144">
                  <c:v>-5.39433333333333</c:v>
                </c:pt>
                <c:pt idx="145">
                  <c:v>-5.84666666666667</c:v>
                </c:pt>
                <c:pt idx="146">
                  <c:v>-6.299</c:v>
                </c:pt>
                <c:pt idx="147">
                  <c:v>-6.75133333333333</c:v>
                </c:pt>
                <c:pt idx="148">
                  <c:v>-7.20366666666667</c:v>
                </c:pt>
                <c:pt idx="149">
                  <c:v>-7.656</c:v>
                </c:pt>
                <c:pt idx="150">
                  <c:v>-8.10833333333334</c:v>
                </c:pt>
                <c:pt idx="151">
                  <c:v>-8.56066666666667</c:v>
                </c:pt>
                <c:pt idx="152">
                  <c:v>-9.013</c:v>
                </c:pt>
                <c:pt idx="153">
                  <c:v>-9.46533333333334</c:v>
                </c:pt>
                <c:pt idx="154">
                  <c:v>-9.91766666666667</c:v>
                </c:pt>
                <c:pt idx="155">
                  <c:v>-10.37</c:v>
                </c:pt>
                <c:pt idx="156">
                  <c:v>-10.1243022655763</c:v>
                </c:pt>
                <c:pt idx="157">
                  <c:v>-10.326377381316</c:v>
                </c:pt>
                <c:pt idx="158">
                  <c:v>-10.7427648350196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-13.6574770109451</c:v>
                </c:pt>
                <c:pt idx="166">
                  <c:v>-14.0738644646488</c:v>
                </c:pt>
                <c:pt idx="167">
                  <c:v>-14.4902519183524</c:v>
                </c:pt>
                <c:pt idx="168">
                  <c:v>-14.9066393720561</c:v>
                </c:pt>
                <c:pt idx="169">
                  <c:v>-15.3230268257597</c:v>
                </c:pt>
                <c:pt idx="170">
                  <c:v>-15.7394142794634</c:v>
                </c:pt>
                <c:pt idx="171">
                  <c:v>-16.155801733167</c:v>
                </c:pt>
                <c:pt idx="172">
                  <c:v>-16.5721891868707</c:v>
                </c:pt>
                <c:pt idx="173">
                  <c:v>-16.9885766405743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-18.2377390016852</c:v>
                </c:pt>
                <c:pt idx="177">
                  <c:v>-18.6541264553889</c:v>
                </c:pt>
                <c:pt idx="178">
                  <c:v>-19.0705139090925</c:v>
                </c:pt>
                <c:pt idx="179">
                  <c:v>-19.4869013627962</c:v>
                </c:pt>
                <c:pt idx="180">
                  <c:v>-19.9032888164998</c:v>
                </c:pt>
                <c:pt idx="181">
                  <c:v>-20.3196762702035</c:v>
                </c:pt>
                <c:pt idx="182">
                  <c:v>-20.7360637239071</c:v>
                </c:pt>
                <c:pt idx="183">
                  <c:v>-21.1524511776108</c:v>
                </c:pt>
                <c:pt idx="184">
                  <c:v>-21.5688386313144</c:v>
                </c:pt>
                <c:pt idx="185">
                  <c:v>-21.9852260850181</c:v>
                </c:pt>
                <c:pt idx="186">
                  <c:v>-22.4016135387217</c:v>
                </c:pt>
                <c:pt idx="187">
                  <c:v>-23.9136458998328</c:v>
                </c:pt>
                <c:pt idx="188">
                  <c:v>-23.9263653442758</c:v>
                </c:pt>
                <c:pt idx="189">
                  <c:v>-24.7827481601802</c:v>
                </c:pt>
                <c:pt idx="190">
                  <c:v>-25.6391309760845</c:v>
                </c:pt>
                <c:pt idx="191">
                  <c:v>-26.4955137919888</c:v>
                </c:pt>
                <c:pt idx="192">
                  <c:v>-27.3518966078931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</c:v>
                </c:pt>
                <c:pt idx="196">
                  <c:v>-30.7774278715104</c:v>
                </c:pt>
                <c:pt idx="197">
                  <c:v>-31.6338106874147</c:v>
                </c:pt>
                <c:pt idx="198">
                  <c:v>-32.490193503319</c:v>
                </c:pt>
                <c:pt idx="199">
                  <c:v>-33.3465763192233</c:v>
                </c:pt>
                <c:pt idx="200">
                  <c:v>-34.2029591351277</c:v>
                </c:pt>
                <c:pt idx="201">
                  <c:v>-35.059341951032</c:v>
                </c:pt>
                <c:pt idx="202">
                  <c:v>-35.9157247669363</c:v>
                </c:pt>
                <c:pt idx="203">
                  <c:v>-36.7721075828406</c:v>
                </c:pt>
                <c:pt idx="204">
                  <c:v>-37.6284903987449</c:v>
                </c:pt>
                <c:pt idx="205">
                  <c:v>-38.4848732146492</c:v>
                </c:pt>
                <c:pt idx="206">
                  <c:v>-38.4848732146492</c:v>
                </c:pt>
                <c:pt idx="207">
                  <c:v>-39.0926223438381</c:v>
                </c:pt>
                <c:pt idx="208">
                  <c:v>-39.700371473027</c:v>
                </c:pt>
                <c:pt idx="209">
                  <c:v>-40.3081206022159</c:v>
                </c:pt>
                <c:pt idx="210">
                  <c:v>-40.9158697314047</c:v>
                </c:pt>
                <c:pt idx="211">
                  <c:v>-41.5236188605936</c:v>
                </c:pt>
                <c:pt idx="212">
                  <c:v>-42.1313679897825</c:v>
                </c:pt>
                <c:pt idx="213">
                  <c:v>-42.7391171189714</c:v>
                </c:pt>
                <c:pt idx="214">
                  <c:v>-42.9532799584775</c:v>
                </c:pt>
                <c:pt idx="215">
                  <c:v>-43.1674427979837</c:v>
                </c:pt>
                <c:pt idx="216">
                  <c:v>-43.3816056374898</c:v>
                </c:pt>
                <c:pt idx="217">
                  <c:v>-43.5957684769959</c:v>
                </c:pt>
                <c:pt idx="218">
                  <c:v>-43.8099313165021</c:v>
                </c:pt>
                <c:pt idx="219">
                  <c:v>-44.0240941560082</c:v>
                </c:pt>
                <c:pt idx="220">
                  <c:v>-44.2382569955144</c:v>
                </c:pt>
                <c:pt idx="221">
                  <c:v>-44.4524198350205</c:v>
                </c:pt>
                <c:pt idx="222">
                  <c:v>-44.6665826745267</c:v>
                </c:pt>
                <c:pt idx="223">
                  <c:v>-44.8807455140328</c:v>
                </c:pt>
                <c:pt idx="224">
                  <c:v>-45.094908353539</c:v>
                </c:pt>
                <c:pt idx="225">
                  <c:v>-45.3090711930451</c:v>
                </c:pt>
                <c:pt idx="226">
                  <c:v>-45.5232340325513</c:v>
                </c:pt>
                <c:pt idx="227">
                  <c:v>-45.7373968720574</c:v>
                </c:pt>
                <c:pt idx="228">
                  <c:v>-45.9515597115635</c:v>
                </c:pt>
                <c:pt idx="229">
                  <c:v>-46.1657225510697</c:v>
                </c:pt>
                <c:pt idx="230">
                  <c:v>-46.3798853905758</c:v>
                </c:pt>
                <c:pt idx="231">
                  <c:v>-46.594048230082</c:v>
                </c:pt>
                <c:pt idx="232">
                  <c:v>-46.8082110695881</c:v>
                </c:pt>
                <c:pt idx="233">
                  <c:v>-47.0424786544681</c:v>
                </c:pt>
                <c:pt idx="234">
                  <c:v>-46.843676686869</c:v>
                </c:pt>
                <c:pt idx="235">
                  <c:v>-46.7829176590913</c:v>
                </c:pt>
                <c:pt idx="236">
                  <c:v>-46.7829176590913</c:v>
                </c:pt>
                <c:pt idx="237">
                  <c:v>-46.7829176590913</c:v>
                </c:pt>
                <c:pt idx="238">
                  <c:v>-46.7829176590913</c:v>
                </c:pt>
                <c:pt idx="239">
                  <c:v>-46.7829176590913</c:v>
                </c:pt>
                <c:pt idx="240">
                  <c:v>-46.7829176590913</c:v>
                </c:pt>
                <c:pt idx="241" c:formatCode="General">
                  <c:v>-46.7829176590913</c:v>
                </c:pt>
                <c:pt idx="242" c:formatCode="General">
                  <c:v>-46.7829176590913</c:v>
                </c:pt>
                <c:pt idx="243" c:formatCode="General">
                  <c:v>-46.7829176590913</c:v>
                </c:pt>
                <c:pt idx="244" c:formatCode="General">
                  <c:v>-46.7829176590913</c:v>
                </c:pt>
                <c:pt idx="245" c:formatCode="General">
                  <c:v>-46.7829176590913</c:v>
                </c:pt>
                <c:pt idx="246" c:formatCode="General">
                  <c:v>-46.7829176590913</c:v>
                </c:pt>
                <c:pt idx="247" c:formatCode="General">
                  <c:v>-46.7829176590913</c:v>
                </c:pt>
                <c:pt idx="248" c:formatCode="General">
                  <c:v>-46.7829176590913</c:v>
                </c:pt>
                <c:pt idx="249" c:formatCode="General">
                  <c:v>-47.0089967723392</c:v>
                </c:pt>
                <c:pt idx="250" c:formatCode="General">
                  <c:v>-47.2350758855871</c:v>
                </c:pt>
                <c:pt idx="251" c:formatCode="General">
                  <c:v>-47.461154998835</c:v>
                </c:pt>
                <c:pt idx="252" c:formatCode="General">
                  <c:v>-47.687234112083</c:v>
                </c:pt>
                <c:pt idx="253" c:formatCode="General">
                  <c:v>-47.9133132253309</c:v>
                </c:pt>
                <c:pt idx="254" c:formatCode="General">
                  <c:v>-48.1393923385788</c:v>
                </c:pt>
                <c:pt idx="255" c:formatCode="General">
                  <c:v>-48.3654714518267</c:v>
                </c:pt>
                <c:pt idx="256" c:formatCode="General">
                  <c:v>-48.5915505650747</c:v>
                </c:pt>
                <c:pt idx="257" c:formatCode="General">
                  <c:v>-48.8176296783226</c:v>
                </c:pt>
                <c:pt idx="258" c:formatCode="General">
                  <c:v>-49.0437087915705</c:v>
                </c:pt>
                <c:pt idx="259" c:formatCode="General">
                  <c:v>-49.2697879048185</c:v>
                </c:pt>
                <c:pt idx="260" c:formatCode="General">
                  <c:v>-49.4958670180664</c:v>
                </c:pt>
                <c:pt idx="261" c:formatCode="General">
                  <c:v>-49.7219461313143</c:v>
                </c:pt>
                <c:pt idx="262" c:formatCode="General">
                  <c:v>-49.7219461313143</c:v>
                </c:pt>
                <c:pt idx="263" c:formatCode="General">
                  <c:v>-48.7665372192787</c:v>
                </c:pt>
                <c:pt idx="264" c:formatCode="General">
                  <c:v>-48.7665372192787</c:v>
                </c:pt>
                <c:pt idx="265" c:formatCode="General">
                  <c:v>-48.7665372192787</c:v>
                </c:pt>
                <c:pt idx="266" c:formatCode="General">
                  <c:v>-49.414654927612</c:v>
                </c:pt>
                <c:pt idx="267" c:formatCode="General">
                  <c:v>-50.6225549754236</c:v>
                </c:pt>
                <c:pt idx="268" c:formatCode="General">
                  <c:v>-51.8304550232351</c:v>
                </c:pt>
                <c:pt idx="269" c:formatCode="General">
                  <c:v>-53.0383550710467</c:v>
                </c:pt>
                <c:pt idx="270" c:formatCode="General">
                  <c:v>-53.8762638673409</c:v>
                </c:pt>
                <c:pt idx="271" c:formatCode="General">
                  <c:v>-54.7141726636352</c:v>
                </c:pt>
                <c:pt idx="272" c:formatCode="General">
                  <c:v>-55.5520814599295</c:v>
                </c:pt>
                <c:pt idx="273" c:formatCode="General">
                  <c:v>-55.5520814599295</c:v>
                </c:pt>
                <c:pt idx="274" c:formatCode="General">
                  <c:v>-55.5520814599295</c:v>
                </c:pt>
                <c:pt idx="275" c:formatCode="General">
                  <c:v>-55.5520814599295</c:v>
                </c:pt>
                <c:pt idx="276" c:formatCode="General">
                  <c:v>-55.9856387815016</c:v>
                </c:pt>
                <c:pt idx="277" c:formatCode="General">
                  <c:v>-55.0523676395242</c:v>
                </c:pt>
                <c:pt idx="278" c:formatCode="General">
                  <c:v>-54.1190964975467</c:v>
                </c:pt>
                <c:pt idx="279" c:formatCode="General">
                  <c:v>-53.1858253555692</c:v>
                </c:pt>
                <c:pt idx="280" c:formatCode="General">
                  <c:v>-53.1858253555692</c:v>
                </c:pt>
                <c:pt idx="281" c:formatCode="General">
                  <c:v>-53.192320725946</c:v>
                </c:pt>
                <c:pt idx="282" c:formatCode="General">
                  <c:v>-53.0848435764748</c:v>
                </c:pt>
                <c:pt idx="283" c:formatCode="General">
                  <c:v>-52.9773664270036</c:v>
                </c:pt>
                <c:pt idx="284" c:formatCode="General">
                  <c:v>-52.8698892775324</c:v>
                </c:pt>
                <c:pt idx="285" c:formatCode="General">
                  <c:v>-52.7624121280612</c:v>
                </c:pt>
                <c:pt idx="286" c:formatCode="General">
                  <c:v>-52.65493497859</c:v>
                </c:pt>
                <c:pt idx="287" c:formatCode="General">
                  <c:v>-52.5474578291188</c:v>
                </c:pt>
                <c:pt idx="288" c:formatCode="General">
                  <c:v>-52.4399806796476</c:v>
                </c:pt>
                <c:pt idx="289" c:formatCode="General">
                  <c:v>-52.3325035301764</c:v>
                </c:pt>
                <c:pt idx="290" c:formatCode="General">
                  <c:v>-52.2250263807052</c:v>
                </c:pt>
                <c:pt idx="291" c:formatCode="General">
                  <c:v>-52.117549231234</c:v>
                </c:pt>
                <c:pt idx="292" c:formatCode="General">
                  <c:v>-52.0100720817628</c:v>
                </c:pt>
                <c:pt idx="293" c:formatCode="General">
                  <c:v>-51.9025949322915</c:v>
                </c:pt>
                <c:pt idx="294" c:formatCode="General">
                  <c:v>-51.7951177828203</c:v>
                </c:pt>
                <c:pt idx="295" c:formatCode="General">
                  <c:v>-51.6876406333491</c:v>
                </c:pt>
                <c:pt idx="296" c:formatCode="General">
                  <c:v>-50.1539548033231</c:v>
                </c:pt>
                <c:pt idx="297" c:formatCode="General">
                  <c:v>-48.620268973297</c:v>
                </c:pt>
                <c:pt idx="298" c:formatCode="General">
                  <c:v>-47.0865831432709</c:v>
                </c:pt>
                <c:pt idx="299" c:formatCode="General">
                  <c:v>-45.5528973132449</c:v>
                </c:pt>
                <c:pt idx="300" c:formatCode="General">
                  <c:v>-44.0192114832188</c:v>
                </c:pt>
                <c:pt idx="301" c:formatCode="General">
                  <c:v>-42.4855256531927</c:v>
                </c:pt>
                <c:pt idx="302" c:formatCode="General">
                  <c:v>-40.9518398231667</c:v>
                </c:pt>
                <c:pt idx="303" c:formatCode="General">
                  <c:v>-39.3378418644127</c:v>
                </c:pt>
                <c:pt idx="304" c:formatCode="General">
                  <c:v>-37.7238439056587</c:v>
                </c:pt>
                <c:pt idx="305" c:formatCode="General">
                  <c:v>-36.1098459469047</c:v>
                </c:pt>
                <c:pt idx="306" c:formatCode="General">
                  <c:v>-34.4958479881508</c:v>
                </c:pt>
                <c:pt idx="307" c:formatCode="General">
                  <c:v>-32.8818500293968</c:v>
                </c:pt>
                <c:pt idx="308" c:formatCode="General">
                  <c:v>-31.2678520706428</c:v>
                </c:pt>
                <c:pt idx="309" c:formatCode="General">
                  <c:v>-29.6538541118888</c:v>
                </c:pt>
                <c:pt idx="310" c:formatCode="General">
                  <c:v>-28.0398561531349</c:v>
                </c:pt>
                <c:pt idx="311" c:formatCode="General">
                  <c:v>-26.4258581943809</c:v>
                </c:pt>
                <c:pt idx="312" c:formatCode="General">
                  <c:v>-24.8118602356269</c:v>
                </c:pt>
                <c:pt idx="313" c:formatCode="General">
                  <c:v>-23.1978622768729</c:v>
                </c:pt>
                <c:pt idx="318" c:formatCode="General">
                  <c:v>-26.2522843833576</c:v>
                </c:pt>
                <c:pt idx="332" c:formatCode="General">
                  <c:v>-31.0165928324277</c:v>
                </c:pt>
                <c:pt idx="335" c:formatCode="General">
                  <c:v>-45.0540435268776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列表!$A$4:$A$330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</c:v>
                </c:pt>
                <c:pt idx="2">
                  <c:v>0.63139554340043</c:v>
                </c:pt>
                <c:pt idx="3">
                  <c:v>0.498546657550322</c:v>
                </c:pt>
                <c:pt idx="4">
                  <c:v>1.38139554340043</c:v>
                </c:pt>
                <c:pt idx="5">
                  <c:v>2.38139554340043</c:v>
                </c:pt>
                <c:pt idx="6">
                  <c:v>3.38139554340043</c:v>
                </c:pt>
                <c:pt idx="7">
                  <c:v>4.38139554340043</c:v>
                </c:pt>
                <c:pt idx="8">
                  <c:v>5.38139554340043</c:v>
                </c:pt>
                <c:pt idx="9">
                  <c:v>6.13139554340043</c:v>
                </c:pt>
                <c:pt idx="10">
                  <c:v>6.88139554340043</c:v>
                </c:pt>
                <c:pt idx="11">
                  <c:v>7.63139554340043</c:v>
                </c:pt>
                <c:pt idx="12">
                  <c:v>7.63139554340043</c:v>
                </c:pt>
                <c:pt idx="13">
                  <c:v>8.88139554340042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</c:v>
                </c:pt>
                <c:pt idx="19">
                  <c:v>27.7610636253509</c:v>
                </c:pt>
                <c:pt idx="20">
                  <c:v>35.2832147395008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44.5982874468247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43.3209914557498</c:v>
                </c:pt>
                <c:pt idx="28">
                  <c:v>42.8498496740755</c:v>
                </c:pt>
                <c:pt idx="29">
                  <c:v>42.1798371270267</c:v>
                </c:pt>
                <c:pt idx="30">
                  <c:v>41.4229362487527</c:v>
                </c:pt>
                <c:pt idx="31">
                  <c:v>40.4044293479034</c:v>
                </c:pt>
                <c:pt idx="32">
                  <c:v>42.0462110292279</c:v>
                </c:pt>
                <c:pt idx="33">
                  <c:v>47.0625221961269</c:v>
                </c:pt>
                <c:pt idx="34">
                  <c:v>47.9052449063016</c:v>
                </c:pt>
                <c:pt idx="35">
                  <c:v>43.9595736390526</c:v>
                </c:pt>
                <c:pt idx="36">
                  <c:v>37.2657844295278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21.3209287206242</c:v>
                </c:pt>
                <c:pt idx="40">
                  <c:v>21.3033628486006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19.0665372526069</c:v>
                </c:pt>
                <c:pt idx="44">
                  <c:v>17.0665372526069</c:v>
                </c:pt>
                <c:pt idx="45">
                  <c:v>16.0326602137062</c:v>
                </c:pt>
                <c:pt idx="46">
                  <c:v>15.7149061359046</c:v>
                </c:pt>
                <c:pt idx="47">
                  <c:v>15.3971520581032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</c:v>
                </c:pt>
                <c:pt idx="54">
                  <c:v>9.68604791752622</c:v>
                </c:pt>
                <c:pt idx="55">
                  <c:v>10.0922587079763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19.3344497607992</c:v>
                </c:pt>
                <c:pt idx="73">
                  <c:v>19.3344497607992</c:v>
                </c:pt>
                <c:pt idx="74">
                  <c:v>19.3344497607992</c:v>
                </c:pt>
                <c:pt idx="75">
                  <c:v>19.3344497607992</c:v>
                </c:pt>
                <c:pt idx="76">
                  <c:v>17.1</c:v>
                </c:pt>
                <c:pt idx="77">
                  <c:v>17.1</c:v>
                </c:pt>
                <c:pt idx="78">
                  <c:v>17.1</c:v>
                </c:pt>
                <c:pt idx="79">
                  <c:v>17.1</c:v>
                </c:pt>
                <c:pt idx="80">
                  <c:v>17.1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</c:v>
                </c:pt>
                <c:pt idx="92">
                  <c:v>7.10392317188052</c:v>
                </c:pt>
                <c:pt idx="93">
                  <c:v>3.10392317188052</c:v>
                </c:pt>
                <c:pt idx="94">
                  <c:v>-3.06631074343068</c:v>
                </c:pt>
                <c:pt idx="95">
                  <c:v>-3.06631074343068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</c:v>
                </c:pt>
                <c:pt idx="101">
                  <c:v>-0.0311512994403813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</c:v>
                </c:pt>
                <c:pt idx="105">
                  <c:v>-9.12919051512665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6.16580597089342</c:v>
                </c:pt>
                <c:pt idx="115">
                  <c:v>5.77607217459445</c:v>
                </c:pt>
                <c:pt idx="116">
                  <c:v>5.23120874867163</c:v>
                </c:pt>
                <c:pt idx="117">
                  <c:v>3.77009061191347</c:v>
                </c:pt>
                <c:pt idx="118">
                  <c:v>3.76194952395599</c:v>
                </c:pt>
                <c:pt idx="119">
                  <c:v>1.76596989432437</c:v>
                </c:pt>
                <c:pt idx="120">
                  <c:v>1.69330600543617</c:v>
                </c:pt>
                <c:pt idx="121">
                  <c:v>0.059252648956317</c:v>
                </c:pt>
                <c:pt idx="122">
                  <c:v>2.04825704710674</c:v>
                </c:pt>
                <c:pt idx="123">
                  <c:v>2.8801034591379</c:v>
                </c:pt>
                <c:pt idx="124">
                  <c:v>3.86990588968911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</c:v>
                </c:pt>
                <c:pt idx="131">
                  <c:v>0.486</c:v>
                </c:pt>
                <c:pt idx="132">
                  <c:v>0.0336666666666671</c:v>
                </c:pt>
                <c:pt idx="133">
                  <c:v>-0.418666666666666</c:v>
                </c:pt>
                <c:pt idx="134">
                  <c:v>-0.871</c:v>
                </c:pt>
                <c:pt idx="135">
                  <c:v>-1.32333333333333</c:v>
                </c:pt>
                <c:pt idx="136">
                  <c:v>-1.77566666666667</c:v>
                </c:pt>
                <c:pt idx="137">
                  <c:v>-2.228</c:v>
                </c:pt>
                <c:pt idx="138">
                  <c:v>-2.68033333333333</c:v>
                </c:pt>
                <c:pt idx="139">
                  <c:v>-3.13266666666667</c:v>
                </c:pt>
                <c:pt idx="140">
                  <c:v>-3.585</c:v>
                </c:pt>
                <c:pt idx="141">
                  <c:v>-4.03733333333333</c:v>
                </c:pt>
                <c:pt idx="142">
                  <c:v>-4.48966666666667</c:v>
                </c:pt>
                <c:pt idx="143">
                  <c:v>-4.942</c:v>
                </c:pt>
                <c:pt idx="144">
                  <c:v>-5.39433333333333</c:v>
                </c:pt>
                <c:pt idx="145">
                  <c:v>-5.84666666666667</c:v>
                </c:pt>
                <c:pt idx="146">
                  <c:v>-6.299</c:v>
                </c:pt>
                <c:pt idx="147">
                  <c:v>-6.75133333333333</c:v>
                </c:pt>
                <c:pt idx="148">
                  <c:v>-7.20366666666667</c:v>
                </c:pt>
                <c:pt idx="149">
                  <c:v>-7.656</c:v>
                </c:pt>
                <c:pt idx="150">
                  <c:v>-8.10833333333334</c:v>
                </c:pt>
                <c:pt idx="151">
                  <c:v>-8.56066666666667</c:v>
                </c:pt>
                <c:pt idx="152">
                  <c:v>-9.013</c:v>
                </c:pt>
                <c:pt idx="153">
                  <c:v>-9.46533333333334</c:v>
                </c:pt>
                <c:pt idx="154">
                  <c:v>-9.91766666666667</c:v>
                </c:pt>
                <c:pt idx="155">
                  <c:v>-10.37</c:v>
                </c:pt>
                <c:pt idx="156">
                  <c:v>-10.1243022655763</c:v>
                </c:pt>
                <c:pt idx="157">
                  <c:v>-10.326377381316</c:v>
                </c:pt>
                <c:pt idx="158">
                  <c:v>-10.7427648350196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-13.6574770109451</c:v>
                </c:pt>
                <c:pt idx="166">
                  <c:v>-14.0738644646488</c:v>
                </c:pt>
                <c:pt idx="167">
                  <c:v>-14.4902519183524</c:v>
                </c:pt>
                <c:pt idx="168">
                  <c:v>-14.9066393720561</c:v>
                </c:pt>
                <c:pt idx="169">
                  <c:v>-15.3230268257597</c:v>
                </c:pt>
                <c:pt idx="170">
                  <c:v>-15.7394142794634</c:v>
                </c:pt>
                <c:pt idx="171">
                  <c:v>-16.155801733167</c:v>
                </c:pt>
                <c:pt idx="172">
                  <c:v>-16.5721891868707</c:v>
                </c:pt>
                <c:pt idx="173">
                  <c:v>-16.9885766405743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-18.2377390016852</c:v>
                </c:pt>
                <c:pt idx="177">
                  <c:v>-18.6541264553889</c:v>
                </c:pt>
                <c:pt idx="178">
                  <c:v>-19.0705139090925</c:v>
                </c:pt>
                <c:pt idx="179">
                  <c:v>-19.4869013627962</c:v>
                </c:pt>
                <c:pt idx="180">
                  <c:v>-19.9032888164998</c:v>
                </c:pt>
                <c:pt idx="181">
                  <c:v>-20.3196762702035</c:v>
                </c:pt>
                <c:pt idx="182">
                  <c:v>-20.7360637239071</c:v>
                </c:pt>
                <c:pt idx="183">
                  <c:v>-21.1524511776108</c:v>
                </c:pt>
                <c:pt idx="184">
                  <c:v>-21.5688386313144</c:v>
                </c:pt>
                <c:pt idx="185">
                  <c:v>-21.9852260850181</c:v>
                </c:pt>
                <c:pt idx="186">
                  <c:v>-22.4016135387217</c:v>
                </c:pt>
                <c:pt idx="187">
                  <c:v>-23.9136458998328</c:v>
                </c:pt>
                <c:pt idx="188">
                  <c:v>-23.9263653442758</c:v>
                </c:pt>
                <c:pt idx="189">
                  <c:v>-24.7827481601802</c:v>
                </c:pt>
                <c:pt idx="190">
                  <c:v>-25.6391309760845</c:v>
                </c:pt>
                <c:pt idx="191">
                  <c:v>-26.4955137919888</c:v>
                </c:pt>
                <c:pt idx="192">
                  <c:v>-27.3518966078931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</c:v>
                </c:pt>
                <c:pt idx="196">
                  <c:v>-30.7774278715104</c:v>
                </c:pt>
                <c:pt idx="197">
                  <c:v>-31.6338106874147</c:v>
                </c:pt>
                <c:pt idx="198">
                  <c:v>-32.490193503319</c:v>
                </c:pt>
                <c:pt idx="199">
                  <c:v>-33.3465763192233</c:v>
                </c:pt>
                <c:pt idx="200">
                  <c:v>-34.2029591351277</c:v>
                </c:pt>
                <c:pt idx="201">
                  <c:v>-35.059341951032</c:v>
                </c:pt>
                <c:pt idx="202">
                  <c:v>-35.9157247669363</c:v>
                </c:pt>
                <c:pt idx="203">
                  <c:v>-36.7721075828406</c:v>
                </c:pt>
                <c:pt idx="204">
                  <c:v>-37.6284903987449</c:v>
                </c:pt>
                <c:pt idx="205">
                  <c:v>-38.4848732146492</c:v>
                </c:pt>
                <c:pt idx="206">
                  <c:v>-38.4848732146492</c:v>
                </c:pt>
                <c:pt idx="207">
                  <c:v>-39.0926223438381</c:v>
                </c:pt>
                <c:pt idx="208">
                  <c:v>-39.700371473027</c:v>
                </c:pt>
                <c:pt idx="209">
                  <c:v>-40.3081206022159</c:v>
                </c:pt>
                <c:pt idx="210">
                  <c:v>-40.9158697314047</c:v>
                </c:pt>
                <c:pt idx="211">
                  <c:v>-41.5236188605936</c:v>
                </c:pt>
                <c:pt idx="212">
                  <c:v>-42.1313679897825</c:v>
                </c:pt>
                <c:pt idx="213">
                  <c:v>-42.7391171189714</c:v>
                </c:pt>
                <c:pt idx="214">
                  <c:v>-42.9532799584775</c:v>
                </c:pt>
                <c:pt idx="215">
                  <c:v>-43.1674427979837</c:v>
                </c:pt>
                <c:pt idx="216">
                  <c:v>-43.3816056374898</c:v>
                </c:pt>
                <c:pt idx="217">
                  <c:v>-43.5957684769959</c:v>
                </c:pt>
                <c:pt idx="218">
                  <c:v>-43.8099313165021</c:v>
                </c:pt>
                <c:pt idx="219">
                  <c:v>-44.0240941560082</c:v>
                </c:pt>
                <c:pt idx="220">
                  <c:v>-44.2382569955144</c:v>
                </c:pt>
                <c:pt idx="221">
                  <c:v>-44.4524198350205</c:v>
                </c:pt>
                <c:pt idx="222">
                  <c:v>-44.6665826745267</c:v>
                </c:pt>
                <c:pt idx="223">
                  <c:v>-44.8807455140328</c:v>
                </c:pt>
                <c:pt idx="224">
                  <c:v>-45.094908353539</c:v>
                </c:pt>
                <c:pt idx="225">
                  <c:v>-45.3090711930451</c:v>
                </c:pt>
                <c:pt idx="226">
                  <c:v>-45.5232340325513</c:v>
                </c:pt>
                <c:pt idx="227">
                  <c:v>-45.7373968720574</c:v>
                </c:pt>
                <c:pt idx="228">
                  <c:v>-45.9515597115635</c:v>
                </c:pt>
                <c:pt idx="229">
                  <c:v>-46.1657225510697</c:v>
                </c:pt>
                <c:pt idx="230">
                  <c:v>-46.3798853905758</c:v>
                </c:pt>
                <c:pt idx="231">
                  <c:v>-46.594048230082</c:v>
                </c:pt>
                <c:pt idx="232">
                  <c:v>-46.8082110695881</c:v>
                </c:pt>
                <c:pt idx="233">
                  <c:v>-47.0424786544681</c:v>
                </c:pt>
                <c:pt idx="234">
                  <c:v>-46.843676686869</c:v>
                </c:pt>
                <c:pt idx="235">
                  <c:v>-46.7829176590913</c:v>
                </c:pt>
                <c:pt idx="236">
                  <c:v>-46.7829176590913</c:v>
                </c:pt>
                <c:pt idx="237">
                  <c:v>-46.7829176590913</c:v>
                </c:pt>
                <c:pt idx="238">
                  <c:v>-46.7829176590913</c:v>
                </c:pt>
                <c:pt idx="239">
                  <c:v>-46.7829176590913</c:v>
                </c:pt>
                <c:pt idx="240">
                  <c:v>-46.7829176590913</c:v>
                </c:pt>
                <c:pt idx="241" c:formatCode="General">
                  <c:v>-46.7829176590913</c:v>
                </c:pt>
                <c:pt idx="242" c:formatCode="General">
                  <c:v>-46.7829176590913</c:v>
                </c:pt>
                <c:pt idx="243" c:formatCode="General">
                  <c:v>-46.7829176590913</c:v>
                </c:pt>
                <c:pt idx="244" c:formatCode="General">
                  <c:v>-46.7829176590913</c:v>
                </c:pt>
                <c:pt idx="245" c:formatCode="General">
                  <c:v>-46.7829176590913</c:v>
                </c:pt>
                <c:pt idx="246" c:formatCode="General">
                  <c:v>-46.7829176590913</c:v>
                </c:pt>
                <c:pt idx="247" c:formatCode="General">
                  <c:v>-46.7829176590913</c:v>
                </c:pt>
                <c:pt idx="248" c:formatCode="General">
                  <c:v>-46.7829176590913</c:v>
                </c:pt>
                <c:pt idx="249" c:formatCode="General">
                  <c:v>-47.0089967723392</c:v>
                </c:pt>
                <c:pt idx="250" c:formatCode="General">
                  <c:v>-47.2350758855871</c:v>
                </c:pt>
                <c:pt idx="251" c:formatCode="General">
                  <c:v>-47.461154998835</c:v>
                </c:pt>
                <c:pt idx="252" c:formatCode="General">
                  <c:v>-47.687234112083</c:v>
                </c:pt>
                <c:pt idx="253" c:formatCode="General">
                  <c:v>-47.9133132253309</c:v>
                </c:pt>
                <c:pt idx="254" c:formatCode="General">
                  <c:v>-48.1393923385788</c:v>
                </c:pt>
                <c:pt idx="255" c:formatCode="General">
                  <c:v>-48.3654714518267</c:v>
                </c:pt>
                <c:pt idx="256" c:formatCode="General">
                  <c:v>-48.5915505650747</c:v>
                </c:pt>
                <c:pt idx="257" c:formatCode="General">
                  <c:v>-48.8176296783226</c:v>
                </c:pt>
                <c:pt idx="258" c:formatCode="General">
                  <c:v>-49.0437087915705</c:v>
                </c:pt>
                <c:pt idx="259" c:formatCode="General">
                  <c:v>-49.2697879048185</c:v>
                </c:pt>
                <c:pt idx="260" c:formatCode="General">
                  <c:v>-49.4958670180664</c:v>
                </c:pt>
                <c:pt idx="261" c:formatCode="General">
                  <c:v>-49.7219461313143</c:v>
                </c:pt>
                <c:pt idx="262" c:formatCode="General">
                  <c:v>-49.7219461313143</c:v>
                </c:pt>
                <c:pt idx="263" c:formatCode="General">
                  <c:v>-48.7665372192787</c:v>
                </c:pt>
                <c:pt idx="264" c:formatCode="General">
                  <c:v>-48.7665372192787</c:v>
                </c:pt>
                <c:pt idx="265" c:formatCode="General">
                  <c:v>-48.7665372192787</c:v>
                </c:pt>
                <c:pt idx="266" c:formatCode="General">
                  <c:v>-49.414654927612</c:v>
                </c:pt>
                <c:pt idx="267" c:formatCode="General">
                  <c:v>-50.6225549754236</c:v>
                </c:pt>
                <c:pt idx="268" c:formatCode="General">
                  <c:v>-51.8304550232351</c:v>
                </c:pt>
                <c:pt idx="269" c:formatCode="General">
                  <c:v>-53.0383550710467</c:v>
                </c:pt>
                <c:pt idx="270" c:formatCode="General">
                  <c:v>-53.8762638673409</c:v>
                </c:pt>
                <c:pt idx="271" c:formatCode="General">
                  <c:v>-54.7141726636352</c:v>
                </c:pt>
                <c:pt idx="272" c:formatCode="General">
                  <c:v>-55.5520814599295</c:v>
                </c:pt>
                <c:pt idx="273" c:formatCode="General">
                  <c:v>-55.5520814599295</c:v>
                </c:pt>
                <c:pt idx="274" c:formatCode="General">
                  <c:v>-55.5520814599295</c:v>
                </c:pt>
                <c:pt idx="275" c:formatCode="General">
                  <c:v>-55.5520814599295</c:v>
                </c:pt>
                <c:pt idx="276" c:formatCode="General">
                  <c:v>-55.9856387815016</c:v>
                </c:pt>
                <c:pt idx="277" c:formatCode="General">
                  <c:v>-55.0523676395242</c:v>
                </c:pt>
                <c:pt idx="278" c:formatCode="General">
                  <c:v>-54.1190964975467</c:v>
                </c:pt>
                <c:pt idx="279" c:formatCode="General">
                  <c:v>-53.1858253555692</c:v>
                </c:pt>
                <c:pt idx="280" c:formatCode="General">
                  <c:v>-53.1858253555692</c:v>
                </c:pt>
                <c:pt idx="281" c:formatCode="General">
                  <c:v>-53.192320725946</c:v>
                </c:pt>
                <c:pt idx="282" c:formatCode="General">
                  <c:v>-53.0848435764748</c:v>
                </c:pt>
                <c:pt idx="283" c:formatCode="General">
                  <c:v>-52.9773664270036</c:v>
                </c:pt>
                <c:pt idx="284" c:formatCode="General">
                  <c:v>-52.8698892775324</c:v>
                </c:pt>
                <c:pt idx="285" c:formatCode="General">
                  <c:v>-52.7624121280612</c:v>
                </c:pt>
                <c:pt idx="286" c:formatCode="General">
                  <c:v>-52.65493497859</c:v>
                </c:pt>
                <c:pt idx="287" c:formatCode="General">
                  <c:v>-52.5474578291188</c:v>
                </c:pt>
                <c:pt idx="288" c:formatCode="General">
                  <c:v>-52.4399806796476</c:v>
                </c:pt>
                <c:pt idx="289" c:formatCode="General">
                  <c:v>-52.3325035301764</c:v>
                </c:pt>
                <c:pt idx="290" c:formatCode="General">
                  <c:v>-52.2250263807052</c:v>
                </c:pt>
                <c:pt idx="291" c:formatCode="General">
                  <c:v>-52.117549231234</c:v>
                </c:pt>
                <c:pt idx="292" c:formatCode="General">
                  <c:v>-52.0100720817628</c:v>
                </c:pt>
                <c:pt idx="293" c:formatCode="General">
                  <c:v>-51.9025949322915</c:v>
                </c:pt>
                <c:pt idx="294" c:formatCode="General">
                  <c:v>-51.7951177828203</c:v>
                </c:pt>
                <c:pt idx="295" c:formatCode="General">
                  <c:v>-51.6876406333491</c:v>
                </c:pt>
                <c:pt idx="296" c:formatCode="General">
                  <c:v>-50.1539548033231</c:v>
                </c:pt>
                <c:pt idx="297" c:formatCode="General">
                  <c:v>-48.620268973297</c:v>
                </c:pt>
                <c:pt idx="298" c:formatCode="General">
                  <c:v>-47.0865831432709</c:v>
                </c:pt>
                <c:pt idx="299" c:formatCode="General">
                  <c:v>-45.5528973132449</c:v>
                </c:pt>
                <c:pt idx="300" c:formatCode="General">
                  <c:v>-44.0192114832188</c:v>
                </c:pt>
                <c:pt idx="301" c:formatCode="General">
                  <c:v>-42.4855256531927</c:v>
                </c:pt>
                <c:pt idx="302" c:formatCode="General">
                  <c:v>-40.9518398231667</c:v>
                </c:pt>
                <c:pt idx="303" c:formatCode="General">
                  <c:v>-39.3378418644127</c:v>
                </c:pt>
                <c:pt idx="304" c:formatCode="General">
                  <c:v>-37.7238439056587</c:v>
                </c:pt>
                <c:pt idx="305" c:formatCode="General">
                  <c:v>-36.1098459469047</c:v>
                </c:pt>
                <c:pt idx="306" c:formatCode="General">
                  <c:v>-34.4958479881508</c:v>
                </c:pt>
                <c:pt idx="307" c:formatCode="General">
                  <c:v>-32.8818500293968</c:v>
                </c:pt>
                <c:pt idx="308" c:formatCode="General">
                  <c:v>-31.2678520706428</c:v>
                </c:pt>
                <c:pt idx="309" c:formatCode="General">
                  <c:v>-29.6538541118888</c:v>
                </c:pt>
                <c:pt idx="310" c:formatCode="General">
                  <c:v>-28.0398561531349</c:v>
                </c:pt>
                <c:pt idx="311" c:formatCode="General">
                  <c:v>-26.4258581943809</c:v>
                </c:pt>
                <c:pt idx="312" c:formatCode="General">
                  <c:v>-24.8118602356269</c:v>
                </c:pt>
                <c:pt idx="313" c:formatCode="General">
                  <c:v>-23.1978622768729</c:v>
                </c:pt>
                <c:pt idx="318" c:formatCode="General">
                  <c:v>-26.2522843833576</c:v>
                </c:pt>
                <c:pt idx="332" c:formatCode="General">
                  <c:v>-31.0165928324277</c:v>
                </c:pt>
                <c:pt idx="335" c:formatCode="General">
                  <c:v>-45.0540435268776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>
      <xdr:nvGraphicFramePr>
        <xdr:cNvPr id="3" name="图表 2"/>
        <xdr:cNvGraphicFramePr/>
      </xdr:nvGraphicFramePr>
      <xdr:xfrm>
        <a:off x="6544310" y="592455"/>
        <a:ext cx="777811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37</xdr:row>
      <xdr:rowOff>12700</xdr:rowOff>
    </xdr:to>
    <xdr:graphicFrame>
      <xdr:nvGraphicFramePr>
        <xdr:cNvPr id="4" name="图表 3"/>
        <xdr:cNvGraphicFramePr/>
      </xdr:nvGraphicFramePr>
      <xdr:xfrm>
        <a:off x="5061585" y="3772535"/>
        <a:ext cx="12956540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>
      <xdr:nvGraphicFramePr>
        <xdr:cNvPr id="3" name="图表 2"/>
        <xdr:cNvGraphicFramePr/>
      </xdr:nvGraphicFramePr>
      <xdr:xfrm>
        <a:off x="4829810" y="55510430"/>
        <a:ext cx="14700250" cy="5071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oursera.org/learn/aoo" TargetMode="External"/><Relationship Id="rId8" Type="http://schemas.openxmlformats.org/officeDocument/2006/relationships/hyperlink" Target="https://www.coursera.org/learn/zhenge-beida-zaixian-chuangye" TargetMode="External"/><Relationship Id="rId7" Type="http://schemas.openxmlformats.org/officeDocument/2006/relationships/hyperlink" Target="https://www.coursera.org/learn/cpp-chengxu-sheji" TargetMode="External"/><Relationship Id="rId6" Type="http://schemas.openxmlformats.org/officeDocument/2006/relationships/hyperlink" Target="https://www.coursera.org/learn/algorithms" TargetMode="External"/><Relationship Id="rId5" Type="http://schemas.openxmlformats.org/officeDocument/2006/relationships/hyperlink" Target="https://www.coursera.org/learn/os-pku" TargetMode="External"/><Relationship Id="rId4" Type="http://schemas.openxmlformats.org/officeDocument/2006/relationships/hyperlink" Target="https://www.coursera.org/learn/jisuanji-biancheng" TargetMode="External"/><Relationship Id="rId3" Type="http://schemas.openxmlformats.org/officeDocument/2006/relationships/hyperlink" Target="https://www.coursera.org/learn/c-chengxu-sheji" TargetMode="External"/><Relationship Id="rId2" Type="http://schemas.openxmlformats.org/officeDocument/2006/relationships/hyperlink" Target="https://www.coursera.org/learn/gaoji-shuju-jiegou" TargetMode="External"/><Relationship Id="rId15" Type="http://schemas.openxmlformats.org/officeDocument/2006/relationships/hyperlink" Target="http://open.163.com/special/opencourse/kantscritique.html" TargetMode="External"/><Relationship Id="rId14" Type="http://schemas.openxmlformats.org/officeDocument/2006/relationships/hyperlink" Target="https://www.coursera.org/learn/biancheng-suanfa-biye-xiangmu" TargetMode="External"/><Relationship Id="rId13" Type="http://schemas.openxmlformats.org/officeDocument/2006/relationships/hyperlink" Target="https://www.coursera.org/learn/shuju-jiegou-suanfa" TargetMode="External"/><Relationship Id="rId12" Type="http://schemas.openxmlformats.org/officeDocument/2006/relationships/hyperlink" Target="https://www.coursera.org/learn/suanfa-jichu" TargetMode="External"/><Relationship Id="rId11" Type="http://schemas.openxmlformats.org/officeDocument/2006/relationships/hyperlink" Target="https://www.coursera.org/learn/ruanjian-gongcheng" TargetMode="External"/><Relationship Id="rId10" Type="http://schemas.openxmlformats.org/officeDocument/2006/relationships/hyperlink" Target="https://www.coursera.org/learn/bei-lun" TargetMode="External"/><Relationship Id="rId1" Type="http://schemas.openxmlformats.org/officeDocument/2006/relationships/hyperlink" Target="https://www.coursera.org/learn/jisuanji-zuch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workbookViewId="0">
      <pane ySplit="1" topLeftCell="A2" activePane="bottomLeft" state="frozen"/>
      <selection/>
      <selection pane="bottomLeft" activeCell="B35" sqref="B35"/>
    </sheetView>
  </sheetViews>
  <sheetFormatPr defaultColWidth="9" defaultRowHeight="14.1" outlineLevelCol="4"/>
  <cols>
    <col min="1" max="1" width="17.2702702702703" customWidth="1"/>
    <col min="4" max="4" width="12.7297297297297" customWidth="1"/>
  </cols>
  <sheetData>
    <row r="1" spans="2:5">
      <c r="B1" s="7" t="s">
        <v>0</v>
      </c>
      <c r="C1" s="7" t="s">
        <v>1</v>
      </c>
      <c r="D1" s="7" t="s">
        <v>2</v>
      </c>
      <c r="E1" s="7" t="s">
        <v>3</v>
      </c>
    </row>
    <row r="2" spans="1:5">
      <c r="A2" s="7" t="s">
        <v>4</v>
      </c>
      <c r="B2">
        <v>93</v>
      </c>
      <c r="C2">
        <v>55</v>
      </c>
      <c r="D2">
        <f>C2/B2</f>
        <v>0.591397849462366</v>
      </c>
      <c r="E2" s="7" t="s">
        <v>5</v>
      </c>
    </row>
    <row r="3" spans="1:4">
      <c r="A3" s="7" t="s">
        <v>6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7" t="s">
        <v>7</v>
      </c>
      <c r="B4">
        <v>100</v>
      </c>
      <c r="C4">
        <v>43</v>
      </c>
      <c r="D4">
        <f t="shared" si="0"/>
        <v>0.43</v>
      </c>
    </row>
    <row r="5" spans="1:4">
      <c r="A5" s="7" t="s">
        <v>8</v>
      </c>
      <c r="B5">
        <v>28</v>
      </c>
      <c r="C5">
        <v>0</v>
      </c>
      <c r="D5">
        <f t="shared" si="0"/>
        <v>0</v>
      </c>
    </row>
    <row r="6" spans="1:4">
      <c r="A6" s="7" t="s">
        <v>9</v>
      </c>
      <c r="B6">
        <v>79</v>
      </c>
      <c r="C6">
        <v>0</v>
      </c>
      <c r="D6">
        <f t="shared" si="0"/>
        <v>0</v>
      </c>
    </row>
    <row r="7" spans="1:4">
      <c r="A7" s="7" t="s">
        <v>10</v>
      </c>
      <c r="B7">
        <v>86</v>
      </c>
      <c r="C7">
        <v>0</v>
      </c>
      <c r="D7">
        <f t="shared" si="0"/>
        <v>0</v>
      </c>
    </row>
    <row r="8" spans="1:4">
      <c r="A8" s="7" t="s">
        <v>11</v>
      </c>
      <c r="B8">
        <v>70</v>
      </c>
      <c r="C8">
        <v>0</v>
      </c>
      <c r="D8">
        <f t="shared" si="0"/>
        <v>0</v>
      </c>
    </row>
    <row r="9" spans="1:4">
      <c r="A9" s="7" t="s">
        <v>12</v>
      </c>
      <c r="B9">
        <v>62</v>
      </c>
      <c r="C9">
        <v>0</v>
      </c>
      <c r="D9">
        <f t="shared" si="0"/>
        <v>0</v>
      </c>
    </row>
    <row r="10" spans="1:4">
      <c r="A10" s="7" t="s">
        <v>13</v>
      </c>
      <c r="B10">
        <v>67</v>
      </c>
      <c r="C10">
        <v>0</v>
      </c>
      <c r="D10">
        <f t="shared" si="0"/>
        <v>0</v>
      </c>
    </row>
    <row r="11" spans="1:4">
      <c r="A11" s="7" t="s">
        <v>14</v>
      </c>
      <c r="B11">
        <v>10</v>
      </c>
      <c r="C11">
        <v>0</v>
      </c>
      <c r="D11">
        <f t="shared" si="0"/>
        <v>0</v>
      </c>
    </row>
    <row r="12" spans="1:4">
      <c r="A12" s="7" t="s">
        <v>15</v>
      </c>
      <c r="B12">
        <v>72</v>
      </c>
      <c r="C12">
        <v>0</v>
      </c>
      <c r="D12">
        <f t="shared" si="0"/>
        <v>0</v>
      </c>
    </row>
    <row r="13" spans="1:4">
      <c r="A13" s="7" t="s">
        <v>16</v>
      </c>
      <c r="B13">
        <v>15</v>
      </c>
      <c r="C13">
        <v>0</v>
      </c>
      <c r="D13">
        <f t="shared" si="0"/>
        <v>0</v>
      </c>
    </row>
    <row r="14" spans="1:4">
      <c r="A14" s="7"/>
      <c r="D14">
        <f>SUM(C2:C13)/SUM(B2:B13)</f>
        <v>0.162642947903431</v>
      </c>
    </row>
    <row r="15" spans="1:1">
      <c r="A15" s="7"/>
    </row>
    <row r="16" spans="1:1">
      <c r="A16" s="7"/>
    </row>
    <row r="17" ht="14.15" spans="1: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4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4">
      <c r="A19" s="7" t="s">
        <v>20</v>
      </c>
      <c r="B19">
        <v>56</v>
      </c>
      <c r="C19">
        <v>56</v>
      </c>
      <c r="D19">
        <f t="shared" si="1"/>
        <v>1</v>
      </c>
    </row>
    <row r="20" spans="1:4">
      <c r="A20" s="7" t="s">
        <v>21</v>
      </c>
      <c r="B20">
        <v>77</v>
      </c>
      <c r="C20">
        <v>77</v>
      </c>
      <c r="D20">
        <f t="shared" si="1"/>
        <v>1</v>
      </c>
    </row>
    <row r="21" spans="1:5">
      <c r="A21" s="7" t="s">
        <v>22</v>
      </c>
      <c r="B21">
        <v>71</v>
      </c>
      <c r="C21">
        <v>66</v>
      </c>
      <c r="D21">
        <f t="shared" si="1"/>
        <v>0.929577464788732</v>
      </c>
      <c r="E21" t="s">
        <v>23</v>
      </c>
    </row>
    <row r="22" spans="1:4">
      <c r="A22" s="7" t="s">
        <v>24</v>
      </c>
      <c r="B22">
        <v>85</v>
      </c>
      <c r="C22">
        <v>0</v>
      </c>
      <c r="D22">
        <f t="shared" si="1"/>
        <v>0</v>
      </c>
    </row>
    <row r="23" spans="1:4">
      <c r="A23" s="7" t="s">
        <v>25</v>
      </c>
      <c r="B23">
        <v>8</v>
      </c>
      <c r="C23">
        <v>0</v>
      </c>
      <c r="D23">
        <f t="shared" si="1"/>
        <v>0</v>
      </c>
    </row>
    <row r="24" spans="1:4">
      <c r="A24" s="7" t="s">
        <v>26</v>
      </c>
      <c r="B24">
        <v>99</v>
      </c>
      <c r="C24">
        <v>0</v>
      </c>
      <c r="D24">
        <f t="shared" si="1"/>
        <v>0</v>
      </c>
    </row>
    <row r="25" spans="1:4">
      <c r="A25" s="7" t="s">
        <v>27</v>
      </c>
      <c r="B25">
        <v>25</v>
      </c>
      <c r="C25">
        <v>0</v>
      </c>
      <c r="D25">
        <f t="shared" si="1"/>
        <v>0</v>
      </c>
    </row>
    <row r="26" spans="1:4">
      <c r="A26" s="7" t="s">
        <v>28</v>
      </c>
      <c r="B26">
        <v>100</v>
      </c>
      <c r="C26">
        <v>0</v>
      </c>
      <c r="D26">
        <f t="shared" si="1"/>
        <v>0</v>
      </c>
    </row>
    <row r="27" spans="1:4">
      <c r="A27" s="7" t="s">
        <v>29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7"/>
    </row>
    <row r="34" spans="4:4">
      <c r="D34" s="2"/>
    </row>
    <row r="45" spans="2:2">
      <c r="B45" s="7"/>
    </row>
    <row r="46" spans="1:1">
      <c r="A46" s="7"/>
    </row>
    <row r="47" spans="1:1">
      <c r="A47" s="7"/>
    </row>
    <row r="49" spans="1:1">
      <c r="A49" s="2"/>
    </row>
    <row r="50" spans="1:2">
      <c r="A50" s="2"/>
      <c r="B50" s="2"/>
    </row>
    <row r="51" spans="1:1">
      <c r="A51" s="2"/>
    </row>
    <row r="52" spans="1:1">
      <c r="A52" s="2"/>
    </row>
    <row r="53" spans="1:1">
      <c r="A53" s="2"/>
    </row>
    <row r="57" spans="1:1">
      <c r="A57" s="7"/>
    </row>
    <row r="59" spans="1:1">
      <c r="A59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5">
      <c r="A71" s="7"/>
      <c r="E71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pane ySplit="1" topLeftCell="A5" activePane="bottomLeft" state="frozen"/>
      <selection/>
      <selection pane="bottomLeft" activeCell="G11" sqref="G11"/>
    </sheetView>
  </sheetViews>
  <sheetFormatPr defaultColWidth="9" defaultRowHeight="14.1"/>
  <cols>
    <col min="1" max="1" width="4" customWidth="1"/>
    <col min="2" max="2" width="32" customWidth="1"/>
    <col min="3" max="3" width="5.90990990990991" customWidth="1"/>
    <col min="4" max="4" width="10.9099099099099" customWidth="1"/>
    <col min="5" max="5" width="8.36036036036036" customWidth="1"/>
    <col min="6" max="6" width="10.3603603603604" customWidth="1"/>
    <col min="7" max="7" width="12.7297297297297"/>
    <col min="8" max="8" width="16.6306306306306" customWidth="1"/>
  </cols>
  <sheetData>
    <row r="1" spans="1:9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519.139448734239</v>
      </c>
      <c r="H1" s="2" t="s">
        <v>36</v>
      </c>
      <c r="I1">
        <f ca="1">列表!D1</f>
        <v>-45.2367361194702</v>
      </c>
    </row>
    <row r="2" ht="14.15" spans="1:6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ht="14.15" spans="1:5">
      <c r="A3">
        <v>3</v>
      </c>
      <c r="B3" s="12" t="s">
        <v>39</v>
      </c>
      <c r="C3" s="12">
        <v>15</v>
      </c>
      <c r="D3">
        <v>0</v>
      </c>
      <c r="E3">
        <v>14</v>
      </c>
    </row>
    <row r="4" ht="14.15" spans="1:5">
      <c r="A4">
        <v>4</v>
      </c>
      <c r="B4" s="12" t="s">
        <v>40</v>
      </c>
      <c r="C4" s="12">
        <v>15</v>
      </c>
      <c r="D4">
        <v>0</v>
      </c>
      <c r="E4">
        <f>C4*(1-D4)</f>
        <v>15</v>
      </c>
    </row>
    <row r="5" ht="14.15" spans="1:5">
      <c r="A5">
        <v>5</v>
      </c>
      <c r="B5" s="12" t="s">
        <v>41</v>
      </c>
      <c r="C5" s="12">
        <v>15</v>
      </c>
      <c r="D5">
        <v>0</v>
      </c>
      <c r="E5">
        <f>C5*(1-D5)</f>
        <v>15</v>
      </c>
    </row>
    <row r="6" ht="14.15" spans="1:5">
      <c r="A6">
        <v>8</v>
      </c>
      <c r="B6" s="12" t="s">
        <v>42</v>
      </c>
      <c r="C6" s="12">
        <v>7</v>
      </c>
      <c r="D6">
        <v>0</v>
      </c>
      <c r="E6">
        <f>C6*(1-D6)</f>
        <v>7</v>
      </c>
    </row>
    <row r="7" ht="14.15" spans="1:5">
      <c r="A7">
        <v>9</v>
      </c>
      <c r="B7" s="12" t="s">
        <v>43</v>
      </c>
      <c r="C7" s="12">
        <v>10</v>
      </c>
      <c r="D7">
        <v>0</v>
      </c>
      <c r="E7">
        <f>C7*(1-D7)</f>
        <v>10</v>
      </c>
    </row>
    <row r="8" ht="14.15" spans="1:5">
      <c r="A8">
        <v>10</v>
      </c>
      <c r="B8" s="54" t="s">
        <v>44</v>
      </c>
      <c r="C8" s="12">
        <v>10</v>
      </c>
      <c r="D8">
        <v>0</v>
      </c>
      <c r="E8">
        <f>C8*(1-D8)</f>
        <v>10</v>
      </c>
    </row>
    <row r="9" ht="14.15" spans="1:5">
      <c r="A9">
        <v>11</v>
      </c>
      <c r="B9" s="12" t="s">
        <v>45</v>
      </c>
      <c r="C9" s="12">
        <v>10</v>
      </c>
      <c r="D9">
        <v>0.3</v>
      </c>
      <c r="E9">
        <f>C9*(1-D9)</f>
        <v>7</v>
      </c>
    </row>
    <row r="10" s="10" customFormat="1" ht="14.15" spans="1:5">
      <c r="A10">
        <v>12</v>
      </c>
      <c r="B10" s="20" t="s">
        <v>46</v>
      </c>
      <c r="C10" s="20">
        <f>16*7</f>
        <v>112</v>
      </c>
      <c r="D10" s="10">
        <f>4/16</f>
        <v>0.25</v>
      </c>
      <c r="E10" s="10">
        <f>C10*(1-D10)</f>
        <v>84</v>
      </c>
    </row>
    <row r="11" ht="14.15" spans="1:5">
      <c r="A11">
        <v>14</v>
      </c>
      <c r="B11" s="12" t="s">
        <v>47</v>
      </c>
      <c r="C11" s="12">
        <v>15</v>
      </c>
      <c r="D11">
        <v>0</v>
      </c>
      <c r="E11">
        <f>C11*(1-D11)</f>
        <v>15</v>
      </c>
    </row>
    <row r="12" ht="14.15" spans="1:5">
      <c r="A12">
        <v>15</v>
      </c>
      <c r="B12" s="12" t="s">
        <v>48</v>
      </c>
      <c r="C12" s="12">
        <v>20</v>
      </c>
      <c r="D12">
        <f>任务分解!D14</f>
        <v>0.162642947903431</v>
      </c>
      <c r="E12">
        <f>C12*(1-D12)</f>
        <v>16.7471410419314</v>
      </c>
    </row>
    <row r="13" ht="14.15" spans="1:7">
      <c r="A13">
        <v>17</v>
      </c>
      <c r="B13" s="12" t="s">
        <v>49</v>
      </c>
      <c r="C13" s="12">
        <v>20</v>
      </c>
      <c r="D13">
        <v>0.1</v>
      </c>
      <c r="E13">
        <f>C13*(1-D13)</f>
        <v>18</v>
      </c>
      <c r="G13" s="2" t="s">
        <v>50</v>
      </c>
    </row>
    <row r="14" ht="14.15" spans="1:7">
      <c r="A14">
        <v>18</v>
      </c>
      <c r="B14" s="12" t="s">
        <v>51</v>
      </c>
      <c r="C14" s="12">
        <v>10</v>
      </c>
      <c r="D14">
        <v>0</v>
      </c>
      <c r="E14">
        <f>C14*(1-D14)</f>
        <v>10</v>
      </c>
      <c r="G14" s="2" t="s">
        <v>52</v>
      </c>
    </row>
    <row r="15" ht="14.15" spans="1:7">
      <c r="A15">
        <v>19</v>
      </c>
      <c r="B15" s="13" t="s">
        <v>53</v>
      </c>
      <c r="C15" s="12">
        <v>30</v>
      </c>
      <c r="D15">
        <v>0</v>
      </c>
      <c r="E15">
        <f>C15*(1-D15)</f>
        <v>30</v>
      </c>
      <c r="G15" s="2" t="s">
        <v>54</v>
      </c>
    </row>
    <row r="16" ht="14.15" spans="1:7">
      <c r="A16">
        <v>20</v>
      </c>
      <c r="B16" s="13" t="s">
        <v>55</v>
      </c>
      <c r="C16" s="12">
        <v>30</v>
      </c>
      <c r="D16">
        <v>0</v>
      </c>
      <c r="E16">
        <f>C16*(1-D16)</f>
        <v>30</v>
      </c>
      <c r="G16" s="2" t="s">
        <v>56</v>
      </c>
    </row>
    <row r="17" ht="14.15" spans="1:7">
      <c r="A17">
        <v>21</v>
      </c>
      <c r="B17" s="13" t="s">
        <v>57</v>
      </c>
      <c r="C17" s="12">
        <v>26</v>
      </c>
      <c r="D17">
        <v>0</v>
      </c>
      <c r="E17">
        <f>C17*(1-D17)</f>
        <v>26</v>
      </c>
      <c r="G17" s="2" t="s">
        <v>58</v>
      </c>
    </row>
    <row r="18" ht="14.15" spans="1:7">
      <c r="A18">
        <v>22</v>
      </c>
      <c r="B18" s="13" t="s">
        <v>59</v>
      </c>
      <c r="C18" s="12">
        <v>30</v>
      </c>
      <c r="D18">
        <v>0</v>
      </c>
      <c r="E18">
        <f>C18*(1-D18)</f>
        <v>30</v>
      </c>
      <c r="G18" s="55" t="s">
        <v>60</v>
      </c>
    </row>
    <row r="19" ht="14.15" spans="1:7">
      <c r="A19">
        <v>23</v>
      </c>
      <c r="B19" s="56" t="s">
        <v>61</v>
      </c>
      <c r="C19" s="12">
        <v>30</v>
      </c>
      <c r="D19">
        <v>0</v>
      </c>
      <c r="E19">
        <f>C19*(1-D19)</f>
        <v>30</v>
      </c>
      <c r="G19" s="2" t="s">
        <v>60</v>
      </c>
    </row>
    <row r="20" ht="14.15" spans="1:7">
      <c r="A20">
        <v>24</v>
      </c>
      <c r="B20" s="56" t="s">
        <v>62</v>
      </c>
      <c r="C20" s="12">
        <v>30</v>
      </c>
      <c r="D20">
        <v>0</v>
      </c>
      <c r="E20">
        <f>C20*(1-D20)</f>
        <v>30</v>
      </c>
      <c r="G20" s="2" t="s">
        <v>60</v>
      </c>
    </row>
    <row r="21" spans="1:5">
      <c r="A21" s="6">
        <v>27</v>
      </c>
      <c r="B21" s="18" t="s">
        <v>63</v>
      </c>
      <c r="C21" s="6">
        <v>20</v>
      </c>
      <c r="D21" s="6">
        <f>176/286</f>
        <v>0.615384615384615</v>
      </c>
      <c r="E21" s="6">
        <f>C21*(1-D21)</f>
        <v>7.69230769230769</v>
      </c>
    </row>
    <row r="22" spans="1:5">
      <c r="A22">
        <v>30</v>
      </c>
      <c r="B22" s="14" t="s">
        <v>64</v>
      </c>
      <c r="C22" s="15">
        <v>30</v>
      </c>
      <c r="D22" s="15">
        <v>0</v>
      </c>
      <c r="E22" s="15">
        <f>C22*(1-D22)</f>
        <v>30</v>
      </c>
    </row>
    <row r="23" ht="14.15" spans="1:4">
      <c r="A23">
        <v>32</v>
      </c>
      <c r="B23" s="7" t="s">
        <v>65</v>
      </c>
      <c r="C23">
        <v>0</v>
      </c>
      <c r="D23">
        <v>0</v>
      </c>
    </row>
    <row r="24" spans="1:4">
      <c r="A24">
        <v>44</v>
      </c>
      <c r="B24" s="16" t="s">
        <v>66</v>
      </c>
      <c r="D24">
        <v>0</v>
      </c>
    </row>
    <row r="25" ht="14.15" spans="1:11">
      <c r="A25" s="6">
        <v>45</v>
      </c>
      <c r="B25" s="54" t="s">
        <v>67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>
      <c r="A26">
        <v>47</v>
      </c>
      <c r="B26" s="16" t="s">
        <v>68</v>
      </c>
      <c r="D26">
        <v>0</v>
      </c>
      <c r="K26" s="2"/>
    </row>
    <row r="27" spans="1:2">
      <c r="A27">
        <v>49</v>
      </c>
      <c r="B27" s="16" t="s">
        <v>69</v>
      </c>
    </row>
    <row r="28" spans="2:10">
      <c r="B28" s="2" t="s">
        <v>70</v>
      </c>
      <c r="J28" s="2"/>
    </row>
    <row r="29" spans="2:2">
      <c r="B29" t="s">
        <v>71</v>
      </c>
    </row>
    <row r="30" spans="2:10">
      <c r="B30" s="2" t="s">
        <v>72</v>
      </c>
      <c r="J30" s="2"/>
    </row>
    <row r="31" spans="2:2">
      <c r="B31" s="2" t="s">
        <v>73</v>
      </c>
    </row>
    <row r="32" spans="2:2">
      <c r="B32" s="2" t="s">
        <v>74</v>
      </c>
    </row>
    <row r="33" spans="2:2">
      <c r="B33" s="2" t="s">
        <v>75</v>
      </c>
    </row>
    <row r="34" spans="2:5">
      <c r="B34" s="2" t="s">
        <v>76</v>
      </c>
      <c r="C34">
        <v>40</v>
      </c>
      <c r="D34">
        <v>0</v>
      </c>
      <c r="E34">
        <f t="shared" ref="E34" si="0">C34*(1-D34)</f>
        <v>40</v>
      </c>
    </row>
    <row r="35" spans="2:2">
      <c r="B35" s="2" t="s">
        <v>77</v>
      </c>
    </row>
    <row r="41" spans="2:6">
      <c r="B41" s="2" t="s">
        <v>78</v>
      </c>
      <c r="C41">
        <v>8</v>
      </c>
      <c r="D41">
        <v>0.5</v>
      </c>
      <c r="E41">
        <f>C41*(1-D41)</f>
        <v>4</v>
      </c>
      <c r="F41" s="2" t="s">
        <v>79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4"/>
  <sheetViews>
    <sheetView workbookViewId="0">
      <pane ySplit="3" topLeftCell="A307" activePane="bottomLeft" state="frozen"/>
      <selection/>
      <selection pane="bottomLeft" activeCell="J294" sqref="J294:M308"/>
    </sheetView>
  </sheetViews>
  <sheetFormatPr defaultColWidth="9" defaultRowHeight="14.1"/>
  <cols>
    <col min="1" max="1" width="12.9099099099099" style="33" customWidth="1"/>
    <col min="2" max="2" width="6.09009009009009" style="34" customWidth="1"/>
    <col min="3" max="3" width="8.27027027027027" style="33" customWidth="1"/>
    <col min="4" max="4" width="10.6306306306306" style="33" customWidth="1"/>
    <col min="5" max="5" width="11.6306306306306" style="33" customWidth="1"/>
    <col min="6" max="6" width="13.9099099099099" style="33" customWidth="1"/>
    <col min="7" max="7" width="10.9099099099099" style="33" customWidth="1"/>
    <col min="8" max="8" width="14.6306306306306" style="33" customWidth="1"/>
    <col min="9" max="9" width="9" style="33"/>
    <col min="10" max="11" width="13.9369369369369" style="33"/>
    <col min="12" max="12" width="12.7837837837838" style="33"/>
    <col min="13" max="16384" width="9" style="33"/>
  </cols>
  <sheetData>
    <row r="1" spans="1:12">
      <c r="A1" s="35" t="s">
        <v>80</v>
      </c>
      <c r="B1" s="36"/>
      <c r="C1" s="37" t="s">
        <v>36</v>
      </c>
      <c r="D1" s="38">
        <f ca="1">43853-SUM(学习任务!E:E)-SUM(历史!E:E)-NOW()</f>
        <v>-45.2367361194702</v>
      </c>
      <c r="E1" s="39" t="s">
        <v>81</v>
      </c>
      <c r="F1" s="40">
        <f>SUM(学习任务!E:E)</f>
        <v>519.139448734239</v>
      </c>
      <c r="G1" s="41" t="s">
        <v>82</v>
      </c>
      <c r="H1" s="42">
        <f ca="1">ROUNDDOWN(NOW(),0)</f>
        <v>43106</v>
      </c>
      <c r="I1" s="50"/>
      <c r="J1" s="51"/>
      <c r="K1" s="44"/>
      <c r="L1" s="44"/>
    </row>
    <row r="2" spans="1:12">
      <c r="A2" s="35"/>
      <c r="B2" s="43" t="s">
        <v>83</v>
      </c>
      <c r="C2" s="43" t="s">
        <v>84</v>
      </c>
      <c r="E2" s="43" t="s">
        <v>85</v>
      </c>
      <c r="F2" s="43" t="s">
        <v>86</v>
      </c>
      <c r="G2" s="44"/>
      <c r="H2" s="44"/>
      <c r="I2" s="44"/>
      <c r="J2" s="44"/>
      <c r="K2" s="44"/>
      <c r="L2" s="44"/>
    </row>
    <row r="3" spans="1:12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8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5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</v>
      </c>
      <c r="E5" s="49"/>
    </row>
    <row r="6" spans="1:5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</v>
      </c>
      <c r="E6" s="34"/>
    </row>
    <row r="7" spans="1:5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</v>
      </c>
      <c r="E7" s="34"/>
    </row>
    <row r="8" spans="1:5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1.38139554340043</v>
      </c>
      <c r="E8" s="34"/>
    </row>
    <row r="9" spans="1:5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2.38139554340043</v>
      </c>
      <c r="E9" s="34"/>
    </row>
    <row r="10" spans="1:5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3.38139554340043</v>
      </c>
      <c r="E10" s="34"/>
    </row>
    <row r="11" spans="1:5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4.38139554340043</v>
      </c>
      <c r="E11" s="34"/>
    </row>
    <row r="12" spans="1:5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5.38139554340043</v>
      </c>
      <c r="E12" s="34"/>
    </row>
    <row r="13" spans="1:5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6.13139554340043</v>
      </c>
      <c r="E13" s="34"/>
    </row>
    <row r="14" spans="1:5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6.88139554340043</v>
      </c>
      <c r="E14" s="34"/>
    </row>
    <row r="15" spans="1:5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7.63139554340043</v>
      </c>
      <c r="E15" s="34"/>
    </row>
    <row r="16" spans="1:5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7.63139554340043</v>
      </c>
      <c r="E16" s="34"/>
    </row>
    <row r="17" spans="1: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8.88139554340042</v>
      </c>
      <c r="E17" s="34"/>
    </row>
    <row r="18" spans="1: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</v>
      </c>
      <c r="E22" s="34"/>
    </row>
    <row r="23" spans="1: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35.2832147395008</v>
      </c>
      <c r="E24" s="34"/>
    </row>
    <row r="25" spans="1: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44.5982874468247</v>
      </c>
      <c r="E28" s="34"/>
    </row>
    <row r="29" spans="1: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43.3209914557498</v>
      </c>
      <c r="E31" s="34"/>
    </row>
    <row r="32" spans="1: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</v>
      </c>
      <c r="E33" s="34"/>
    </row>
    <row r="34" spans="1: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41.4229362487527</v>
      </c>
      <c r="E34" s="34"/>
    </row>
    <row r="35" spans="1: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</v>
      </c>
      <c r="E35" s="34"/>
    </row>
    <row r="36" spans="1: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42.0462110292279</v>
      </c>
      <c r="E36" s="34"/>
    </row>
    <row r="37" spans="1: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47.0625221961269</v>
      </c>
      <c r="E37" s="34"/>
    </row>
    <row r="38" spans="1: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47.9052449063016</v>
      </c>
      <c r="E38" s="34"/>
    </row>
    <row r="39" spans="1: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37.2657844295278</v>
      </c>
      <c r="E40" s="34"/>
    </row>
    <row r="41" spans="1: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21.3209287206242</v>
      </c>
      <c r="E43" s="34"/>
    </row>
    <row r="44" spans="1: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21.3033628486006</v>
      </c>
      <c r="E44" s="34"/>
    </row>
    <row r="45" spans="1: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19.0665372526069</v>
      </c>
      <c r="E47" s="34"/>
    </row>
    <row r="48" spans="1: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17.0665372526069</v>
      </c>
      <c r="E48" s="34"/>
    </row>
    <row r="49" spans="1: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</v>
      </c>
      <c r="E49" s="34"/>
    </row>
    <row r="50" spans="1: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</v>
      </c>
      <c r="E50" s="34"/>
    </row>
    <row r="51" spans="1: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</v>
      </c>
      <c r="E51" s="34"/>
    </row>
    <row r="52" spans="1: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</v>
      </c>
      <c r="E57" s="34"/>
    </row>
    <row r="58" spans="1: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</v>
      </c>
      <c r="E58" s="34"/>
    </row>
    <row r="59" spans="1: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</v>
      </c>
      <c r="E59" s="34"/>
    </row>
    <row r="60" spans="1: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19.3344497607992</v>
      </c>
      <c r="E76" s="34"/>
    </row>
    <row r="77" spans="1: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19.3344497607992</v>
      </c>
      <c r="E77" s="34"/>
    </row>
    <row r="78" spans="1: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19.3344497607992</v>
      </c>
      <c r="E78" s="34"/>
    </row>
    <row r="79" spans="1: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19.3344497607992</v>
      </c>
      <c r="E79" s="34"/>
    </row>
    <row r="80" spans="1: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</v>
      </c>
      <c r="E80" s="34"/>
    </row>
    <row r="81" spans="1: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</v>
      </c>
      <c r="E81" s="34"/>
    </row>
    <row r="82" spans="1: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</v>
      </c>
      <c r="E82" s="34"/>
    </row>
    <row r="83" spans="1: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</v>
      </c>
      <c r="E83" s="34"/>
    </row>
    <row r="84" spans="1: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</v>
      </c>
      <c r="E84" s="34"/>
    </row>
    <row r="85" spans="1: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7.10392317188052</v>
      </c>
      <c r="E95" s="34"/>
    </row>
    <row r="96" spans="1: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7.10392317188052</v>
      </c>
      <c r="E96" s="34"/>
    </row>
    <row r="97" spans="1: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</v>
      </c>
      <c r="E98" s="34"/>
    </row>
    <row r="99" spans="1: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</v>
      </c>
      <c r="E99" s="34"/>
    </row>
    <row r="100" spans="1: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</v>
      </c>
      <c r="E104" s="34"/>
    </row>
    <row r="105" spans="1: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-0.0311512994403813</v>
      </c>
      <c r="E105" s="34"/>
    </row>
    <row r="106" spans="1: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</v>
      </c>
      <c r="E108" s="34"/>
    </row>
    <row r="109" spans="1: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</v>
      </c>
      <c r="E109" s="34"/>
    </row>
    <row r="110" spans="1: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4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</v>
      </c>
    </row>
    <row r="115" spans="1:4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4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4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4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6.16580597089342</v>
      </c>
    </row>
    <row r="119" spans="1:4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</v>
      </c>
    </row>
    <row r="120" spans="1:4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</v>
      </c>
    </row>
    <row r="121" spans="1:4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3.77009061191347</v>
      </c>
    </row>
    <row r="122" spans="1:4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</v>
      </c>
    </row>
    <row r="123" spans="1:4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4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1.69330600543617</v>
      </c>
    </row>
    <row r="125" spans="1:4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0.059252648956317</v>
      </c>
    </row>
    <row r="126" spans="1:4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2.04825704710674</v>
      </c>
    </row>
    <row r="127" spans="1:4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2.8801034591379</v>
      </c>
    </row>
    <row r="128" spans="1:4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</v>
      </c>
    </row>
    <row r="129" spans="1:4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4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4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</v>
      </c>
    </row>
    <row r="132" spans="1:4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4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</v>
      </c>
    </row>
    <row r="135" spans="1:4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0.486</v>
      </c>
    </row>
    <row r="136" spans="1:4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0.0336666666666671</v>
      </c>
    </row>
    <row r="137" spans="1:4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</v>
      </c>
    </row>
    <row r="138" spans="1:4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4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-1.32333333333333</v>
      </c>
    </row>
    <row r="140" spans="1:4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</v>
      </c>
    </row>
    <row r="141" spans="1:4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</v>
      </c>
    </row>
    <row r="142" spans="1:4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-2.68033333333333</v>
      </c>
    </row>
    <row r="143" spans="1:4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-3.13266666666667</v>
      </c>
    </row>
    <row r="144" spans="1:4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</v>
      </c>
    </row>
    <row r="146" spans="1:4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</v>
      </c>
    </row>
    <row r="148" spans="1:4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</v>
      </c>
    </row>
    <row r="149" spans="1:4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</v>
      </c>
    </row>
    <row r="150" spans="1:4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</v>
      </c>
    </row>
    <row r="151" spans="1:4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-6.75133333333333</v>
      </c>
    </row>
    <row r="152" spans="1:4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</v>
      </c>
    </row>
    <row r="153" spans="1:4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-7.656</v>
      </c>
    </row>
    <row r="154" spans="1:4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-8.10833333333334</v>
      </c>
    </row>
    <row r="155" spans="1:4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-8.56066666666667</v>
      </c>
    </row>
    <row r="156" spans="1:4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-9.013</v>
      </c>
    </row>
    <row r="157" spans="1:4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</v>
      </c>
    </row>
    <row r="158" spans="1:4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</v>
      </c>
    </row>
    <row r="159" spans="1:4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</v>
      </c>
    </row>
    <row r="161" spans="1: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-10.7427648350196</v>
      </c>
      <c r="E162" s="34"/>
    </row>
    <row r="163" spans="1: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-13.6574770109451</v>
      </c>
      <c r="E169" s="34"/>
    </row>
    <row r="170" spans="1: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-14.4902519183524</v>
      </c>
      <c r="E171" s="52" t="s">
        <v>87</v>
      </c>
    </row>
    <row r="172" spans="1: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87</v>
      </c>
    </row>
    <row r="173" spans="1: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-15.3230268257597</v>
      </c>
      <c r="E173" s="52" t="s">
        <v>87</v>
      </c>
    </row>
    <row r="174" spans="1: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87</v>
      </c>
    </row>
    <row r="175" spans="1: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-16.155801733167</v>
      </c>
      <c r="E175" s="52" t="s">
        <v>87</v>
      </c>
    </row>
    <row r="176" spans="1: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-16.5721891868707</v>
      </c>
      <c r="E176" s="52" t="s">
        <v>87</v>
      </c>
    </row>
    <row r="177" spans="1: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</v>
      </c>
      <c r="E177" s="52" t="s">
        <v>87</v>
      </c>
    </row>
    <row r="178" spans="1: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87</v>
      </c>
    </row>
    <row r="179" spans="1: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87</v>
      </c>
    </row>
    <row r="180" spans="1: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-18.2377390016852</v>
      </c>
      <c r="E180" s="52" t="s">
        <v>87</v>
      </c>
    </row>
    <row r="181" spans="1: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</v>
      </c>
      <c r="E181" s="52" t="s">
        <v>87</v>
      </c>
    </row>
    <row r="182" spans="1: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</v>
      </c>
      <c r="E182" s="52" t="s">
        <v>87</v>
      </c>
    </row>
    <row r="183" spans="1: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87</v>
      </c>
    </row>
    <row r="184" spans="1: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-19.9032888164998</v>
      </c>
      <c r="E184" s="52" t="s">
        <v>87</v>
      </c>
    </row>
    <row r="185" spans="1: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</v>
      </c>
      <c r="E185" s="52" t="s">
        <v>87</v>
      </c>
    </row>
    <row r="186" spans="1: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</v>
      </c>
      <c r="E186" s="52" t="s">
        <v>87</v>
      </c>
    </row>
    <row r="187" spans="1: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87</v>
      </c>
    </row>
    <row r="188" spans="1: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-21.5688386313144</v>
      </c>
      <c r="E188" s="52" t="s">
        <v>87</v>
      </c>
    </row>
    <row r="189" spans="1: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-21.9852260850181</v>
      </c>
      <c r="E189" s="52" t="s">
        <v>87</v>
      </c>
    </row>
    <row r="190" spans="1: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</v>
      </c>
      <c r="E190" s="52" t="s">
        <v>87</v>
      </c>
    </row>
    <row r="191" spans="1: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</v>
      </c>
      <c r="E191" s="52" t="s">
        <v>87</v>
      </c>
    </row>
    <row r="192" spans="1: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</v>
      </c>
      <c r="E192" s="52" t="s">
        <v>88</v>
      </c>
    </row>
    <row r="193" spans="1:4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</v>
      </c>
    </row>
    <row r="194" spans="1:4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-25.6391309760845</v>
      </c>
    </row>
    <row r="195" spans="1:4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-26.4955137919888</v>
      </c>
    </row>
    <row r="196" spans="1:4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-27.3518966078931</v>
      </c>
    </row>
    <row r="197" spans="1:4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</v>
      </c>
    </row>
    <row r="200" spans="1:4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</v>
      </c>
    </row>
    <row r="201" spans="1:4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</v>
      </c>
    </row>
    <row r="202" spans="1:4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-32.490193503319</v>
      </c>
    </row>
    <row r="203" spans="1:4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</v>
      </c>
    </row>
    <row r="204" spans="1:4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-34.2029591351277</v>
      </c>
    </row>
    <row r="205" spans="1:4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</v>
      </c>
    </row>
    <row r="206" spans="1:4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-36.7721075828406</v>
      </c>
    </row>
    <row r="208" spans="1:4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</v>
      </c>
    </row>
    <row r="209" spans="1:4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-38.4848732146492</v>
      </c>
    </row>
    <row r="210" spans="1:6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-38.4848732146492</v>
      </c>
      <c r="F210" s="34"/>
    </row>
    <row r="211" spans="1:6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</v>
      </c>
      <c r="E211" s="43" t="s">
        <v>89</v>
      </c>
      <c r="F211" s="34"/>
    </row>
    <row r="212" spans="1:6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-39.700371473027</v>
      </c>
      <c r="F212" s="34"/>
    </row>
    <row r="213" spans="1:6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</v>
      </c>
      <c r="F213" s="34"/>
    </row>
    <row r="214" spans="1:6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-40.9158697314047</v>
      </c>
      <c r="F214" s="34"/>
    </row>
    <row r="215" spans="1:6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</v>
      </c>
      <c r="F215" s="34"/>
    </row>
    <row r="216" spans="1:6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-42.1313679897825</v>
      </c>
      <c r="F216" s="34"/>
    </row>
    <row r="217" spans="1:6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</v>
      </c>
      <c r="F218" s="34"/>
    </row>
    <row r="219" spans="1:6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</v>
      </c>
      <c r="F219" s="34"/>
    </row>
    <row r="220" spans="1:6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-43.3816056374898</v>
      </c>
      <c r="F220" s="34"/>
    </row>
    <row r="221" spans="1:6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</v>
      </c>
      <c r="F222" s="34"/>
    </row>
    <row r="223" spans="1:6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</v>
      </c>
      <c r="F223" s="34"/>
    </row>
    <row r="224" spans="1:6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-44.2382569955144</v>
      </c>
      <c r="F224" s="34"/>
    </row>
    <row r="225" spans="1:6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6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</v>
      </c>
      <c r="F226" s="34"/>
    </row>
    <row r="227" spans="1:6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</v>
      </c>
      <c r="F227" s="34"/>
    </row>
    <row r="228" spans="1:6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-45.094908353539</v>
      </c>
      <c r="F228" s="34"/>
    </row>
    <row r="229" spans="1:6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-45.3090711930451</v>
      </c>
      <c r="F229" s="34"/>
    </row>
    <row r="230" spans="1:6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</v>
      </c>
      <c r="F230" s="34"/>
    </row>
    <row r="231" spans="1:7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</v>
      </c>
      <c r="E231" s="43" t="s">
        <v>90</v>
      </c>
      <c r="F231" s="34"/>
      <c r="G231" s="34"/>
    </row>
    <row r="232" spans="1:4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-45.9515597115635</v>
      </c>
    </row>
    <row r="233" spans="1:4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-46.1657225510697</v>
      </c>
    </row>
    <row r="234" spans="1:4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</v>
      </c>
    </row>
    <row r="235" spans="1:4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</v>
      </c>
    </row>
    <row r="236" spans="1:4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-46.8082110695881</v>
      </c>
    </row>
    <row r="237" spans="1:5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-47.0424786544681</v>
      </c>
      <c r="E237" s="43" t="s">
        <v>91</v>
      </c>
    </row>
    <row r="238" spans="1:5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</v>
      </c>
      <c r="E238" s="43" t="s">
        <v>92</v>
      </c>
    </row>
    <row r="239" spans="1:4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-46.7829176590913</v>
      </c>
    </row>
    <row r="240" spans="1:4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-46.7829176590913</v>
      </c>
    </row>
    <row r="241" spans="1:4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-46.7829176590913</v>
      </c>
    </row>
    <row r="242" spans="1:4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-46.7829176590913</v>
      </c>
    </row>
    <row r="243" spans="1:5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-46.7829176590913</v>
      </c>
      <c r="E243" s="43" t="s">
        <v>93</v>
      </c>
    </row>
    <row r="244" spans="1:5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-46.7829176590913</v>
      </c>
      <c r="E244" s="43" t="s">
        <v>94</v>
      </c>
    </row>
    <row r="245" spans="1:14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-46.7829176590913</v>
      </c>
      <c r="N245" s="34"/>
    </row>
    <row r="246" spans="1:14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-46.7829176590913</v>
      </c>
      <c r="N246" s="34"/>
    </row>
    <row r="247" spans="1:14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-46.7829176590913</v>
      </c>
      <c r="E247" s="43" t="s">
        <v>95</v>
      </c>
      <c r="N247" s="34"/>
    </row>
    <row r="248" spans="1:14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-46.7829176590913</v>
      </c>
      <c r="N248" s="34"/>
    </row>
    <row r="249" spans="1:14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-46.7829176590913</v>
      </c>
      <c r="N249" s="34"/>
    </row>
    <row r="250" spans="1:14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-46.7829176590913</v>
      </c>
      <c r="N250" s="34"/>
    </row>
    <row r="251" spans="1:14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-46.7829176590913</v>
      </c>
      <c r="E251" s="43" t="s">
        <v>96</v>
      </c>
      <c r="F251" s="43" t="s">
        <v>97</v>
      </c>
      <c r="N251" s="34"/>
    </row>
    <row r="252" ht="28.3" spans="1:14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-46.7829176590913</v>
      </c>
      <c r="F252" s="53" t="s">
        <v>98</v>
      </c>
      <c r="N252" s="34"/>
    </row>
    <row r="253" spans="1:14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</v>
      </c>
      <c r="E253" s="43" t="s">
        <v>99</v>
      </c>
      <c r="N253" s="34"/>
    </row>
    <row r="254" spans="1:14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</v>
      </c>
      <c r="N254" s="34"/>
    </row>
    <row r="255" spans="1:4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-47.461154998835</v>
      </c>
    </row>
    <row r="256" spans="1:4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-47.687234112083</v>
      </c>
    </row>
    <row r="257" spans="1:4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</v>
      </c>
    </row>
    <row r="258" spans="1:4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</v>
      </c>
    </row>
    <row r="259" spans="1:4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4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-48.5915505650747</v>
      </c>
    </row>
    <row r="261" spans="1:4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-48.8176296783226</v>
      </c>
    </row>
    <row r="262" spans="1:4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</v>
      </c>
    </row>
    <row r="263" spans="1: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100</v>
      </c>
    </row>
    <row r="264" spans="1: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-49.4958670180664</v>
      </c>
      <c r="E264" s="43" t="s">
        <v>100</v>
      </c>
    </row>
    <row r="265" spans="1: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-49.7219461313143</v>
      </c>
      <c r="E265" s="43" t="s">
        <v>101</v>
      </c>
    </row>
    <row r="266" spans="1:4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-49.7219461313143</v>
      </c>
    </row>
    <row r="267" spans="1:4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</v>
      </c>
    </row>
    <row r="268" spans="1:4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</v>
      </c>
    </row>
    <row r="269" spans="1:4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</v>
      </c>
    </row>
    <row r="270" spans="1:4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-49.414654927612</v>
      </c>
    </row>
    <row r="271" spans="1: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-50.6225549754236</v>
      </c>
      <c r="E271" s="43" t="s">
        <v>102</v>
      </c>
    </row>
    <row r="272" spans="1:4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</v>
      </c>
    </row>
    <row r="273" spans="1:4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</v>
      </c>
    </row>
    <row r="274" spans="1:4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</v>
      </c>
    </row>
    <row r="275" spans="1:4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</v>
      </c>
    </row>
    <row r="276" spans="1:4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-55.5520814599295</v>
      </c>
    </row>
    <row r="277" spans="1:4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-55.5520814599295</v>
      </c>
    </row>
    <row r="278" spans="1:4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-55.5520814599295</v>
      </c>
    </row>
    <row r="279" spans="1:4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-55.5520814599295</v>
      </c>
    </row>
    <row r="280" spans="1:4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-55.9856387815016</v>
      </c>
    </row>
    <row r="281" spans="1:4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-55.0523676395242</v>
      </c>
    </row>
    <row r="282" spans="1:4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103</v>
      </c>
    </row>
    <row r="284" spans="1:4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4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-53.192320725946</v>
      </c>
    </row>
    <row r="286" spans="1:4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</v>
      </c>
    </row>
    <row r="287" spans="1:4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</v>
      </c>
    </row>
    <row r="288" spans="1:4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</v>
      </c>
    </row>
    <row r="289" spans="1:4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4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-52.65493497859</v>
      </c>
    </row>
    <row r="291" spans="1:4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-52.5474578291188</v>
      </c>
    </row>
    <row r="292" spans="1:4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-52.4399806796476</v>
      </c>
    </row>
    <row r="293" spans="1:4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</v>
      </c>
    </row>
    <row r="294" spans="1:4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</v>
      </c>
    </row>
    <row r="295" spans="1:4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</v>
      </c>
    </row>
    <row r="296" spans="1:4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4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4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-51.7951177828203</v>
      </c>
    </row>
    <row r="299" spans="1: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-51.6876406333491</v>
      </c>
      <c r="E299" s="43" t="s">
        <v>104</v>
      </c>
    </row>
    <row r="300" spans="1:4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</v>
      </c>
    </row>
    <row r="301" spans="1:4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</v>
      </c>
    </row>
    <row r="302" spans="1: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105</v>
      </c>
    </row>
    <row r="303" spans="1:4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-45.5528973132449</v>
      </c>
    </row>
    <row r="304" spans="1:4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-44.0192114832188</v>
      </c>
    </row>
    <row r="305" spans="1:4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</v>
      </c>
    </row>
    <row r="306" spans="1:4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</v>
      </c>
    </row>
    <row r="307" spans="1:4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</v>
      </c>
    </row>
    <row r="308" spans="1: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-37.7238439056587</v>
      </c>
      <c r="E308" s="43" t="s">
        <v>106</v>
      </c>
    </row>
    <row r="309" spans="1:4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-36.1098459469047</v>
      </c>
    </row>
    <row r="310" spans="1:4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4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</v>
      </c>
    </row>
    <row r="312" spans="1:4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4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</v>
      </c>
    </row>
    <row r="314" spans="1:4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-28.0398561531349</v>
      </c>
    </row>
    <row r="315" spans="1:4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</v>
      </c>
    </row>
    <row r="316" spans="1:4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-24.8118602356269</v>
      </c>
    </row>
    <row r="317" spans="1:4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3">
      <c r="A318" s="44">
        <v>43084</v>
      </c>
      <c r="B318" s="33">
        <f t="shared" si="8"/>
        <v>50</v>
      </c>
      <c r="C318" s="34" t="str">
        <f t="shared" si="9"/>
        <v>星期五</v>
      </c>
    </row>
    <row r="319" spans="1:3">
      <c r="A319" s="44">
        <v>43085</v>
      </c>
      <c r="B319" s="33">
        <f t="shared" si="8"/>
        <v>50</v>
      </c>
      <c r="C319" s="34" t="str">
        <f t="shared" si="9"/>
        <v>星期六</v>
      </c>
    </row>
    <row r="320" spans="1:3">
      <c r="A320" s="44">
        <v>43086</v>
      </c>
      <c r="B320" s="33">
        <f t="shared" si="8"/>
        <v>51</v>
      </c>
      <c r="C320" s="34" t="str">
        <f t="shared" si="9"/>
        <v>星期日</v>
      </c>
    </row>
    <row r="321" spans="1:3">
      <c r="A321" s="44">
        <v>43087</v>
      </c>
      <c r="B321" s="33">
        <f t="shared" si="8"/>
        <v>51</v>
      </c>
      <c r="C321" s="34" t="str">
        <f t="shared" si="9"/>
        <v>星期一</v>
      </c>
    </row>
    <row r="322" spans="1:4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-26.2522843833576</v>
      </c>
    </row>
    <row r="323" spans="1:3">
      <c r="A323" s="44">
        <v>43089</v>
      </c>
      <c r="B323" s="33">
        <f t="shared" si="8"/>
        <v>51</v>
      </c>
      <c r="C323" s="34" t="str">
        <f t="shared" si="9"/>
        <v>星期三</v>
      </c>
    </row>
    <row r="324" spans="1:3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3">
      <c r="A325" s="44">
        <v>43091</v>
      </c>
      <c r="B325" s="33">
        <f t="shared" si="10"/>
        <v>51</v>
      </c>
      <c r="C325" s="34" t="str">
        <f t="shared" si="11"/>
        <v>星期五</v>
      </c>
    </row>
    <row r="326" spans="1:3">
      <c r="A326" s="44">
        <v>43092</v>
      </c>
      <c r="B326" s="33">
        <f t="shared" si="10"/>
        <v>51</v>
      </c>
      <c r="C326" s="34" t="str">
        <f t="shared" si="11"/>
        <v>星期六</v>
      </c>
    </row>
    <row r="327" spans="1:3">
      <c r="A327" s="44">
        <v>43093</v>
      </c>
      <c r="B327" s="33">
        <f t="shared" si="10"/>
        <v>52</v>
      </c>
      <c r="C327" s="34" t="str">
        <f t="shared" si="11"/>
        <v>星期日</v>
      </c>
    </row>
    <row r="328" spans="1:3">
      <c r="A328" s="44">
        <v>43094</v>
      </c>
      <c r="B328" s="33">
        <f t="shared" si="10"/>
        <v>52</v>
      </c>
      <c r="C328" s="34" t="str">
        <f t="shared" si="11"/>
        <v>星期一</v>
      </c>
    </row>
    <row r="329" spans="1:3">
      <c r="A329" s="44">
        <v>43095</v>
      </c>
      <c r="B329" s="33">
        <f t="shared" si="10"/>
        <v>52</v>
      </c>
      <c r="C329" s="34" t="str">
        <f t="shared" si="11"/>
        <v>星期二</v>
      </c>
    </row>
    <row r="330" spans="1:3">
      <c r="A330" s="44">
        <v>43096</v>
      </c>
      <c r="B330" s="33">
        <f t="shared" si="10"/>
        <v>52</v>
      </c>
      <c r="C330" s="34" t="str">
        <f t="shared" si="11"/>
        <v>星期三</v>
      </c>
    </row>
    <row r="331" spans="1:3">
      <c r="A331" s="44">
        <v>43097</v>
      </c>
      <c r="B331" s="33">
        <f t="shared" si="10"/>
        <v>52</v>
      </c>
      <c r="C331" s="34" t="str">
        <f t="shared" si="11"/>
        <v>星期四</v>
      </c>
    </row>
    <row r="332" spans="1:3">
      <c r="A332" s="44">
        <v>43098</v>
      </c>
      <c r="B332" s="33">
        <f t="shared" si="10"/>
        <v>52</v>
      </c>
      <c r="C332" s="34" t="str">
        <f t="shared" si="11"/>
        <v>星期五</v>
      </c>
    </row>
    <row r="333" spans="1:5">
      <c r="A333" s="44">
        <v>43099</v>
      </c>
      <c r="B333" s="33">
        <f t="shared" si="10"/>
        <v>52</v>
      </c>
      <c r="C333" s="34" t="str">
        <f t="shared" si="11"/>
        <v>星期六</v>
      </c>
      <c r="E333" s="43" t="s">
        <v>107</v>
      </c>
    </row>
    <row r="334" spans="1:5">
      <c r="A334" s="44">
        <v>43100</v>
      </c>
      <c r="B334" s="33">
        <f t="shared" si="10"/>
        <v>53</v>
      </c>
      <c r="C334" s="34" t="str">
        <f t="shared" si="11"/>
        <v>星期日</v>
      </c>
      <c r="E334" s="43" t="s">
        <v>107</v>
      </c>
    </row>
    <row r="335" spans="1:3">
      <c r="A335" s="44">
        <v>43101</v>
      </c>
      <c r="B335" s="33">
        <f t="shared" si="10"/>
        <v>1</v>
      </c>
      <c r="C335" s="34" t="str">
        <f t="shared" si="11"/>
        <v>星期一</v>
      </c>
    </row>
    <row r="336" spans="1:4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-31.0165928324277</v>
      </c>
    </row>
    <row r="337" spans="1:3">
      <c r="A337" s="44">
        <v>43103</v>
      </c>
      <c r="B337" s="33">
        <f t="shared" si="10"/>
        <v>1</v>
      </c>
      <c r="C337" s="34" t="str">
        <f t="shared" si="11"/>
        <v>星期三</v>
      </c>
    </row>
    <row r="338" spans="1:3">
      <c r="A338" s="44">
        <v>43104</v>
      </c>
      <c r="B338" s="33">
        <f t="shared" si="10"/>
        <v>1</v>
      </c>
      <c r="C338" s="34" t="str">
        <f t="shared" si="11"/>
        <v>星期四</v>
      </c>
    </row>
    <row r="339" spans="1: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-45.0540435268776</v>
      </c>
      <c r="E339" s="33" t="s">
        <v>108</v>
      </c>
    </row>
    <row r="340" spans="1:3">
      <c r="A340" s="44">
        <v>43106</v>
      </c>
      <c r="B340" s="33">
        <f t="shared" si="10"/>
        <v>1</v>
      </c>
      <c r="C340" s="34" t="str">
        <f t="shared" si="11"/>
        <v>星期六</v>
      </c>
    </row>
    <row r="341" spans="1:3">
      <c r="A341" s="44">
        <v>43107</v>
      </c>
      <c r="B341" s="33">
        <f t="shared" si="10"/>
        <v>2</v>
      </c>
      <c r="C341" s="34" t="str">
        <f t="shared" si="11"/>
        <v>星期日</v>
      </c>
    </row>
    <row r="342" spans="1:3">
      <c r="A342" s="44">
        <v>43108</v>
      </c>
      <c r="B342" s="33">
        <f t="shared" si="10"/>
        <v>2</v>
      </c>
      <c r="C342" s="34" t="str">
        <f t="shared" si="11"/>
        <v>星期一</v>
      </c>
    </row>
    <row r="343" spans="1:3">
      <c r="A343" s="44">
        <v>43109</v>
      </c>
      <c r="B343" s="33">
        <f t="shared" si="10"/>
        <v>2</v>
      </c>
      <c r="C343" s="34" t="str">
        <f t="shared" si="11"/>
        <v>星期二</v>
      </c>
    </row>
    <row r="344" spans="1:3">
      <c r="A344" s="44">
        <v>43110</v>
      </c>
      <c r="B344" s="33">
        <f t="shared" si="10"/>
        <v>2</v>
      </c>
      <c r="C344" s="34" t="str">
        <f t="shared" si="11"/>
        <v>星期三</v>
      </c>
    </row>
    <row r="345" spans="1:3">
      <c r="A345" s="44">
        <v>43111</v>
      </c>
      <c r="B345" s="33">
        <f t="shared" si="10"/>
        <v>2</v>
      </c>
      <c r="C345" s="34" t="str">
        <f t="shared" si="11"/>
        <v>星期四</v>
      </c>
    </row>
    <row r="346" spans="1:3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3">
      <c r="A347" s="44">
        <v>43113</v>
      </c>
      <c r="B347" s="33">
        <f t="shared" si="10"/>
        <v>2</v>
      </c>
      <c r="C347" s="34" t="str">
        <f t="shared" si="11"/>
        <v>星期六</v>
      </c>
    </row>
    <row r="348" spans="1:3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3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3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3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3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3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3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3">
      <c r="A355" s="44">
        <v>43121</v>
      </c>
      <c r="B355" s="33">
        <f t="shared" si="10"/>
        <v>4</v>
      </c>
      <c r="C355" s="34" t="str">
        <f t="shared" si="11"/>
        <v>星期日</v>
      </c>
    </row>
    <row r="356" spans="1:3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3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3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3">
      <c r="A359" s="44">
        <v>43125</v>
      </c>
      <c r="B359" s="33">
        <f t="shared" si="10"/>
        <v>4</v>
      </c>
      <c r="C359" s="34" t="str">
        <f t="shared" si="11"/>
        <v>星期四</v>
      </c>
    </row>
    <row r="360" spans="1:3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3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3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3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3">
      <c r="A364" s="44">
        <v>43130</v>
      </c>
      <c r="B364" s="33">
        <f t="shared" si="10"/>
        <v>5</v>
      </c>
      <c r="C364" s="34" t="str">
        <f t="shared" si="11"/>
        <v>星期二</v>
      </c>
    </row>
    <row r="365" spans="1:3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3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3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3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3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109</v>
      </c>
    </row>
    <row r="387" spans="1:3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3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3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3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3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3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1">
      <c r="A393" s="44"/>
    </row>
    <row r="394" spans="1:1">
      <c r="A394" s="44"/>
    </row>
  </sheetData>
  <conditionalFormatting sqref="A3:C3">
    <cfRule type="expression" dxfId="0" priority="12" stopIfTrue="1">
      <formula>($A3=$D$2)</formula>
    </cfRule>
  </conditionalFormatting>
  <conditionalFormatting sqref="G3">
    <cfRule type="expression" dxfId="1" priority="10" stopIfTrue="1">
      <formula>$A3&lt;$D$2</formula>
    </cfRule>
  </conditionalFormatting>
  <conditionalFormatting sqref="D$1:D$1048576">
    <cfRule type="expression" dxfId="2" priority="3" stopIfTrue="1">
      <formula>($A1=$H$1)</formula>
    </cfRule>
    <cfRule type="expression" dxfId="3" priority="4" stopIfTrue="1">
      <formula>($A1&lt;$H$1)</formula>
    </cfRule>
  </conditionalFormatting>
  <conditionalFormatting sqref="R282:R295">
    <cfRule type="expression" dxfId="2" priority="1" stopIfTrue="1">
      <formula>($A282=$H$1)</formula>
    </cfRule>
    <cfRule type="expression" dxfId="3" priority="2" stopIfTrue="1">
      <formula>($A282&lt;$H$1)</formula>
    </cfRule>
  </conditionalFormatting>
  <conditionalFormatting sqref="A$1:C$1048576">
    <cfRule type="expression" dxfId="0" priority="7" stopIfTrue="1">
      <formula>($A1=$H$1)</formula>
    </cfRule>
    <cfRule type="expression" dxfId="4" priority="11" stopIfTrue="1">
      <formula>($A1&lt;$H$1)</formula>
    </cfRule>
  </conditionalFormatting>
  <conditionalFormatting sqref="E$1:H$1048576">
    <cfRule type="expression" dxfId="1" priority="5" stopIfTrue="1">
      <formula>$A1&lt;$H$1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workbookViewId="0">
      <pane ySplit="1" topLeftCell="A2" activePane="bottomLeft" state="frozen"/>
      <selection/>
      <selection pane="bottomLeft" activeCell="B24" sqref="B24"/>
    </sheetView>
  </sheetViews>
  <sheetFormatPr defaultColWidth="9" defaultRowHeight="14.1" outlineLevelCol="7"/>
  <cols>
    <col min="1" max="1" width="4.90990990990991" customWidth="1"/>
    <col min="2" max="2" width="21.6306306306306" customWidth="1"/>
    <col min="3" max="3" width="13.2702702702703" customWidth="1"/>
    <col min="4" max="4" width="25.0900900900901" customWidth="1"/>
    <col min="5" max="5" width="21.2702702702703" customWidth="1"/>
    <col min="6" max="6" width="21.4504504504505" customWidth="1"/>
  </cols>
  <sheetData>
    <row r="1" spans="1:6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110</v>
      </c>
    </row>
    <row r="2" spans="2:5">
      <c r="B2" s="10" t="s">
        <v>111</v>
      </c>
      <c r="E2">
        <f>-290-30-10-18-10-10-5-1-40</f>
        <v>-414</v>
      </c>
    </row>
    <row r="3" s="6" customFormat="1"/>
    <row r="4" ht="30.4" spans="2:2">
      <c r="B4" s="11" t="s">
        <v>112</v>
      </c>
    </row>
    <row r="5" ht="14.15" spans="1:5">
      <c r="A5">
        <v>29</v>
      </c>
      <c r="B5" s="12" t="s">
        <v>113</v>
      </c>
      <c r="C5" s="12">
        <v>10</v>
      </c>
      <c r="D5">
        <v>1</v>
      </c>
      <c r="E5">
        <f>C5*(1-D5)</f>
        <v>0</v>
      </c>
    </row>
    <row r="6" ht="14.15" spans="1:7">
      <c r="A6">
        <v>1</v>
      </c>
      <c r="B6" s="13" t="s">
        <v>114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115</v>
      </c>
    </row>
    <row r="7" spans="1:5">
      <c r="A7">
        <v>43</v>
      </c>
      <c r="B7" s="7" t="s">
        <v>116</v>
      </c>
      <c r="C7">
        <v>2</v>
      </c>
      <c r="D7">
        <v>1</v>
      </c>
      <c r="E7">
        <f t="shared" si="0"/>
        <v>0</v>
      </c>
    </row>
    <row r="8" ht="14.15" spans="1:5">
      <c r="A8">
        <v>2</v>
      </c>
      <c r="B8" s="12" t="s">
        <v>117</v>
      </c>
      <c r="C8" s="12">
        <v>10</v>
      </c>
      <c r="D8">
        <v>1</v>
      </c>
      <c r="E8">
        <f t="shared" si="0"/>
        <v>0</v>
      </c>
    </row>
    <row r="9" ht="14.15" spans="1:7">
      <c r="A9">
        <v>31</v>
      </c>
      <c r="B9" s="14" t="s">
        <v>118</v>
      </c>
      <c r="C9" s="15">
        <v>10</v>
      </c>
      <c r="D9" s="15">
        <v>1</v>
      </c>
      <c r="E9" s="15">
        <f t="shared" si="0"/>
        <v>0</v>
      </c>
      <c r="G9" s="2" t="s">
        <v>119</v>
      </c>
    </row>
    <row r="10" spans="2:5">
      <c r="B10" s="16" t="s">
        <v>120</v>
      </c>
      <c r="C10">
        <v>5</v>
      </c>
      <c r="D10">
        <v>1</v>
      </c>
      <c r="E10">
        <f t="shared" si="0"/>
        <v>0</v>
      </c>
    </row>
    <row r="11" spans="1:5">
      <c r="A11">
        <v>34</v>
      </c>
      <c r="B11" s="17" t="s">
        <v>121</v>
      </c>
      <c r="C11" s="17">
        <v>2</v>
      </c>
      <c r="D11" s="17">
        <v>1</v>
      </c>
      <c r="E11" s="17">
        <f t="shared" si="0"/>
        <v>0</v>
      </c>
    </row>
    <row r="12" spans="2:5">
      <c r="B12" t="s">
        <v>122</v>
      </c>
      <c r="C12">
        <v>1</v>
      </c>
      <c r="D12">
        <v>1</v>
      </c>
      <c r="E12">
        <v>0</v>
      </c>
    </row>
    <row r="13" spans="1:5">
      <c r="A13">
        <v>33</v>
      </c>
      <c r="B13" s="7" t="s">
        <v>123</v>
      </c>
      <c r="C13">
        <v>2</v>
      </c>
      <c r="D13" s="9">
        <v>1</v>
      </c>
      <c r="E13">
        <f t="shared" ref="E13:E23" si="1">C13*(1-D13)</f>
        <v>0</v>
      </c>
    </row>
    <row r="14" ht="14.15" spans="1:5">
      <c r="A14">
        <v>36</v>
      </c>
      <c r="B14" s="7" t="s">
        <v>124</v>
      </c>
      <c r="C14">
        <v>2</v>
      </c>
      <c r="D14">
        <v>1</v>
      </c>
      <c r="E14">
        <f t="shared" si="1"/>
        <v>0</v>
      </c>
    </row>
    <row r="15" spans="1:5">
      <c r="A15">
        <v>43</v>
      </c>
      <c r="B15" s="16" t="s">
        <v>125</v>
      </c>
      <c r="C15">
        <v>10</v>
      </c>
      <c r="D15">
        <v>1</v>
      </c>
      <c r="E15">
        <f t="shared" si="1"/>
        <v>0</v>
      </c>
    </row>
    <row r="16" spans="1:5">
      <c r="A16">
        <v>35</v>
      </c>
      <c r="B16" s="18" t="s">
        <v>126</v>
      </c>
      <c r="C16">
        <v>2</v>
      </c>
      <c r="D16">
        <v>1</v>
      </c>
      <c r="E16">
        <f t="shared" si="1"/>
        <v>0</v>
      </c>
    </row>
    <row r="17" ht="14.15" spans="1:5">
      <c r="A17">
        <v>42</v>
      </c>
      <c r="B17" s="16" t="s">
        <v>127</v>
      </c>
      <c r="C17">
        <v>10</v>
      </c>
      <c r="D17">
        <v>1</v>
      </c>
      <c r="E17">
        <f t="shared" si="1"/>
        <v>0</v>
      </c>
    </row>
    <row r="18" ht="14.15" spans="1:5">
      <c r="A18" s="6">
        <v>25</v>
      </c>
      <c r="B18" s="19" t="s">
        <v>128</v>
      </c>
      <c r="C18" s="19">
        <v>20</v>
      </c>
      <c r="D18" s="6">
        <v>1</v>
      </c>
      <c r="E18" s="6">
        <f t="shared" si="1"/>
        <v>0</v>
      </c>
    </row>
    <row r="19" ht="14.15" spans="1:5">
      <c r="A19">
        <v>13</v>
      </c>
      <c r="B19" s="12" t="s">
        <v>129</v>
      </c>
      <c r="C19" s="12">
        <v>10</v>
      </c>
      <c r="D19">
        <v>1</v>
      </c>
      <c r="E19">
        <f t="shared" si="1"/>
        <v>0</v>
      </c>
    </row>
    <row r="20" ht="14.15" spans="1:5">
      <c r="A20">
        <v>6</v>
      </c>
      <c r="B20" s="12" t="s">
        <v>130</v>
      </c>
      <c r="C20" s="12">
        <v>3</v>
      </c>
      <c r="D20">
        <v>1</v>
      </c>
      <c r="E20">
        <f t="shared" si="1"/>
        <v>0</v>
      </c>
    </row>
    <row r="21" ht="14.15" spans="1:5">
      <c r="A21">
        <v>7</v>
      </c>
      <c r="B21" s="12" t="s">
        <v>131</v>
      </c>
      <c r="C21" s="12">
        <v>3</v>
      </c>
      <c r="D21">
        <v>1</v>
      </c>
      <c r="E21">
        <f t="shared" si="1"/>
        <v>0</v>
      </c>
    </row>
    <row r="22" spans="1:5">
      <c r="A22">
        <v>48</v>
      </c>
      <c r="B22" s="16" t="s">
        <v>132</v>
      </c>
      <c r="D22">
        <v>1</v>
      </c>
      <c r="E22">
        <f t="shared" si="1"/>
        <v>0</v>
      </c>
    </row>
    <row r="23" ht="14.15" spans="1:6">
      <c r="A23">
        <v>16</v>
      </c>
      <c r="B23" s="20" t="s">
        <v>133</v>
      </c>
      <c r="C23" s="12">
        <v>20</v>
      </c>
      <c r="D23">
        <v>1</v>
      </c>
      <c r="E23">
        <f t="shared" si="1"/>
        <v>0</v>
      </c>
      <c r="F23" s="21" t="s">
        <v>134</v>
      </c>
    </row>
    <row r="24" spans="2:2">
      <c r="B24" s="16"/>
    </row>
    <row r="25" spans="2:2">
      <c r="B25" s="16"/>
    </row>
    <row r="27" s="6" customFormat="1"/>
    <row r="28" ht="30.4" spans="2:2">
      <c r="B28" s="22" t="s">
        <v>135</v>
      </c>
    </row>
    <row r="29" ht="14.15" spans="2:6">
      <c r="B29" s="23" t="s">
        <v>136</v>
      </c>
      <c r="C29" s="23">
        <v>300</v>
      </c>
      <c r="D29" s="24">
        <v>0</v>
      </c>
      <c r="E29" s="24">
        <v>0</v>
      </c>
      <c r="F29" s="10"/>
    </row>
    <row r="30" ht="14.15" spans="2:5">
      <c r="B30" s="25" t="s">
        <v>137</v>
      </c>
      <c r="C30" s="25">
        <v>40</v>
      </c>
      <c r="D30" s="26">
        <v>1</v>
      </c>
      <c r="E30" s="26">
        <f>C30*(1-D30)</f>
        <v>0</v>
      </c>
    </row>
    <row r="31" ht="14.15" spans="1:6">
      <c r="A31">
        <v>3</v>
      </c>
      <c r="B31" s="12" t="s">
        <v>138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ht="14.15" spans="1:6">
      <c r="A32">
        <v>4</v>
      </c>
      <c r="B32" s="12" t="s">
        <v>139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ht="14.15" spans="1:5">
      <c r="A33">
        <v>13</v>
      </c>
      <c r="B33" s="12" t="s">
        <v>140</v>
      </c>
      <c r="C33" s="12">
        <v>10</v>
      </c>
      <c r="D33">
        <v>0</v>
      </c>
      <c r="E33">
        <f t="shared" si="2"/>
        <v>10</v>
      </c>
    </row>
    <row r="34" ht="14.15" spans="1:5">
      <c r="A34">
        <v>37</v>
      </c>
      <c r="B34" s="12" t="s">
        <v>141</v>
      </c>
      <c r="C34" s="12">
        <v>215</v>
      </c>
      <c r="D34">
        <v>0</v>
      </c>
      <c r="E34">
        <f t="shared" si="2"/>
        <v>215</v>
      </c>
    </row>
    <row r="35" ht="14.15" spans="1:6">
      <c r="A35">
        <v>34</v>
      </c>
      <c r="B35" s="12" t="s">
        <v>142</v>
      </c>
      <c r="C35" s="12">
        <v>10</v>
      </c>
      <c r="D35" s="7">
        <f>130/255</f>
        <v>0.509803921568627</v>
      </c>
      <c r="E35">
        <f t="shared" si="2"/>
        <v>4.90196078431373</v>
      </c>
      <c r="F35" s="7" t="s">
        <v>143</v>
      </c>
    </row>
    <row r="36" ht="28.3" spans="1:5">
      <c r="A36">
        <v>35</v>
      </c>
      <c r="B36" s="12" t="s">
        <v>144</v>
      </c>
      <c r="C36" s="12">
        <v>15</v>
      </c>
      <c r="D36">
        <v>0</v>
      </c>
      <c r="E36">
        <f t="shared" si="2"/>
        <v>15</v>
      </c>
    </row>
    <row r="38" ht="14.15" spans="2:5">
      <c r="B38" s="13" t="s">
        <v>145</v>
      </c>
      <c r="C38" s="12">
        <v>40</v>
      </c>
      <c r="D38">
        <v>0</v>
      </c>
      <c r="E38">
        <f>C38*(1-D38)</f>
        <v>40</v>
      </c>
    </row>
    <row r="39" ht="14.15" spans="2:5">
      <c r="B39" s="12" t="s">
        <v>146</v>
      </c>
      <c r="C39" s="12">
        <v>40</v>
      </c>
      <c r="D39">
        <v>0</v>
      </c>
      <c r="E39">
        <f>C39*(1-D39)</f>
        <v>40</v>
      </c>
    </row>
    <row r="40" ht="14.15" spans="2:5">
      <c r="B40" s="12" t="s">
        <v>147</v>
      </c>
      <c r="C40" s="12">
        <v>40</v>
      </c>
      <c r="D40">
        <v>0</v>
      </c>
      <c r="E40">
        <f>C40*(1-D40)</f>
        <v>40</v>
      </c>
    </row>
    <row r="41" ht="14.15" spans="2:5">
      <c r="B41" s="12" t="s">
        <v>148</v>
      </c>
      <c r="C41" s="12">
        <v>40</v>
      </c>
      <c r="D41">
        <v>0</v>
      </c>
      <c r="E41">
        <f>C41*(1-D41)</f>
        <v>40</v>
      </c>
    </row>
    <row r="42" ht="14.15" spans="2:5">
      <c r="B42" s="12" t="s">
        <v>149</v>
      </c>
      <c r="C42" s="12">
        <v>40</v>
      </c>
      <c r="D42">
        <v>0</v>
      </c>
      <c r="E42">
        <f>C42*(1-D42)</f>
        <v>40</v>
      </c>
    </row>
    <row r="45" ht="14.15" spans="1:5">
      <c r="A45">
        <v>35</v>
      </c>
      <c r="B45" s="12" t="s">
        <v>150</v>
      </c>
      <c r="C45" s="12">
        <v>20</v>
      </c>
      <c r="D45">
        <v>0</v>
      </c>
      <c r="E45">
        <f>C45*(1-D45)</f>
        <v>20</v>
      </c>
    </row>
    <row r="46" ht="14.15" spans="1:5">
      <c r="A46">
        <v>34</v>
      </c>
      <c r="B46" s="12" t="s">
        <v>151</v>
      </c>
      <c r="C46" s="12">
        <v>10</v>
      </c>
      <c r="D46">
        <v>0</v>
      </c>
      <c r="E46">
        <f>C46*(1-D46)</f>
        <v>10</v>
      </c>
    </row>
    <row r="48" ht="14.15" spans="1:5">
      <c r="A48">
        <v>17</v>
      </c>
      <c r="B48" s="13" t="s">
        <v>152</v>
      </c>
      <c r="C48" s="12">
        <v>40</v>
      </c>
      <c r="D48">
        <f>任务分解!D28</f>
        <v>0.489335006273526</v>
      </c>
      <c r="E48">
        <f>C48*(1-D48)</f>
        <v>20.426599749059</v>
      </c>
    </row>
    <row r="50" ht="113.15" spans="1:8">
      <c r="A50">
        <v>25</v>
      </c>
      <c r="B50" s="13" t="s">
        <v>153</v>
      </c>
      <c r="C50" s="12">
        <v>30</v>
      </c>
      <c r="D50">
        <v>0.2</v>
      </c>
      <c r="E50">
        <f t="shared" ref="E50:E58" si="3">C50*(1-D50)</f>
        <v>24</v>
      </c>
      <c r="G50" s="27" t="s">
        <v>154</v>
      </c>
      <c r="H50" s="3" t="s">
        <v>155</v>
      </c>
    </row>
    <row r="51" ht="14.15" spans="1:7">
      <c r="A51">
        <v>26</v>
      </c>
      <c r="B51" s="13" t="s">
        <v>156</v>
      </c>
      <c r="C51" s="12">
        <v>30</v>
      </c>
      <c r="D51">
        <v>0.1</v>
      </c>
      <c r="E51">
        <f t="shared" si="3"/>
        <v>27</v>
      </c>
      <c r="G51" s="2" t="s">
        <v>157</v>
      </c>
    </row>
    <row r="52" ht="14.15" spans="1:7">
      <c r="A52">
        <v>27</v>
      </c>
      <c r="B52" s="13" t="s">
        <v>158</v>
      </c>
      <c r="C52" s="12">
        <v>30</v>
      </c>
      <c r="D52">
        <v>0</v>
      </c>
      <c r="E52">
        <f t="shared" si="3"/>
        <v>30</v>
      </c>
      <c r="G52" s="2" t="s">
        <v>159</v>
      </c>
    </row>
    <row r="53" ht="84.85" spans="1:8">
      <c r="A53">
        <v>28</v>
      </c>
      <c r="B53" s="13" t="s">
        <v>160</v>
      </c>
      <c r="C53" s="12">
        <v>30</v>
      </c>
      <c r="D53">
        <v>0.2</v>
      </c>
      <c r="E53">
        <f t="shared" si="3"/>
        <v>24</v>
      </c>
      <c r="G53" s="2" t="s">
        <v>161</v>
      </c>
      <c r="H53" s="3" t="s">
        <v>162</v>
      </c>
    </row>
    <row r="54" ht="14.15" spans="1:7">
      <c r="A54">
        <v>29</v>
      </c>
      <c r="B54" s="13" t="s">
        <v>163</v>
      </c>
      <c r="C54" s="12">
        <v>30</v>
      </c>
      <c r="D54">
        <v>0.1</v>
      </c>
      <c r="E54">
        <f t="shared" si="3"/>
        <v>27</v>
      </c>
      <c r="G54" s="2" t="s">
        <v>159</v>
      </c>
    </row>
    <row r="55" ht="14.15" spans="1:6">
      <c r="A55">
        <v>38</v>
      </c>
      <c r="B55" s="12" t="s">
        <v>164</v>
      </c>
      <c r="C55" s="12">
        <v>15</v>
      </c>
      <c r="D55" s="9">
        <v>0.8</v>
      </c>
      <c r="E55">
        <f t="shared" si="3"/>
        <v>3</v>
      </c>
      <c r="F55" s="2" t="s">
        <v>165</v>
      </c>
    </row>
    <row r="56" spans="1:6">
      <c r="A56">
        <v>29</v>
      </c>
      <c r="B56" s="14" t="s">
        <v>166</v>
      </c>
      <c r="C56" s="28">
        <v>0</v>
      </c>
      <c r="D56" s="9">
        <v>0</v>
      </c>
      <c r="E56" s="15">
        <f t="shared" si="3"/>
        <v>0</v>
      </c>
      <c r="F56" s="2" t="s">
        <v>167</v>
      </c>
    </row>
    <row r="57" ht="14.15" spans="1:5">
      <c r="A57" s="6">
        <v>26</v>
      </c>
      <c r="B57" s="19" t="s">
        <v>168</v>
      </c>
      <c r="C57" s="19">
        <v>20</v>
      </c>
      <c r="D57" s="6">
        <v>1</v>
      </c>
      <c r="E57" s="6">
        <f t="shared" si="3"/>
        <v>0</v>
      </c>
    </row>
    <row r="58" spans="1:5">
      <c r="A58">
        <v>28</v>
      </c>
      <c r="B58" s="29" t="s">
        <v>169</v>
      </c>
      <c r="C58" s="29">
        <v>60</v>
      </c>
      <c r="D58" s="29">
        <v>0.82</v>
      </c>
      <c r="E58" s="29">
        <f t="shared" si="3"/>
        <v>10.8</v>
      </c>
    </row>
    <row r="59" spans="1:5">
      <c r="A59" s="15"/>
      <c r="B59" s="30"/>
      <c r="C59" s="30"/>
      <c r="D59" s="15"/>
      <c r="E59" s="15"/>
    </row>
    <row r="60" spans="1:5">
      <c r="A60" s="15"/>
      <c r="B60" s="30"/>
      <c r="C60" s="30"/>
      <c r="D60" s="15"/>
      <c r="E60" s="15"/>
    </row>
    <row r="62" s="6" customFormat="1"/>
    <row r="63" ht="30.4" spans="2:2">
      <c r="B63" s="11" t="s">
        <v>170</v>
      </c>
    </row>
    <row r="64" spans="2:2">
      <c r="B64" s="2" t="s">
        <v>171</v>
      </c>
    </row>
    <row r="65" spans="2:2">
      <c r="B65" s="2" t="s">
        <v>172</v>
      </c>
    </row>
    <row r="66" spans="1:5">
      <c r="A66">
        <v>43</v>
      </c>
      <c r="B66" s="7" t="s">
        <v>173</v>
      </c>
      <c r="D66" s="9">
        <v>0</v>
      </c>
      <c r="E66">
        <f>C66*(1-D66)</f>
        <v>0</v>
      </c>
    </row>
    <row r="74" ht="14.15" spans="2:6">
      <c r="B74" s="31" t="s">
        <v>114</v>
      </c>
      <c r="F74" s="2" t="s">
        <v>174</v>
      </c>
    </row>
    <row r="75" ht="14.15" spans="2:2">
      <c r="B75" s="31" t="s">
        <v>175</v>
      </c>
    </row>
    <row r="76" ht="14.15" spans="2:2">
      <c r="B76" s="31" t="s">
        <v>176</v>
      </c>
    </row>
    <row r="77" ht="14.15" spans="2:2">
      <c r="B77" s="31" t="s">
        <v>177</v>
      </c>
    </row>
    <row r="78" ht="28.3" spans="2:2">
      <c r="B78" s="31" t="s">
        <v>178</v>
      </c>
    </row>
    <row r="79" ht="42.45" spans="2:2">
      <c r="B79" s="31" t="s">
        <v>179</v>
      </c>
    </row>
    <row r="80" ht="14.15" spans="2:2">
      <c r="B80" s="31" t="s">
        <v>180</v>
      </c>
    </row>
    <row r="81" ht="28.3" spans="2:6">
      <c r="B81" s="31" t="s">
        <v>181</v>
      </c>
      <c r="F81" s="2" t="s">
        <v>174</v>
      </c>
    </row>
    <row r="82" ht="56.55" spans="2:2">
      <c r="B82" s="31" t="s">
        <v>182</v>
      </c>
    </row>
    <row r="83" ht="14.15" spans="2:2">
      <c r="B83" s="31" t="s">
        <v>183</v>
      </c>
    </row>
    <row r="84" ht="14.15" spans="2:2">
      <c r="B84" s="31" t="s">
        <v>184</v>
      </c>
    </row>
    <row r="85" ht="14.15" spans="2:2">
      <c r="B85" s="31" t="s">
        <v>185</v>
      </c>
    </row>
    <row r="86" ht="14.15" spans="2:2">
      <c r="B86" s="31" t="s">
        <v>186</v>
      </c>
    </row>
    <row r="87" ht="14.15" spans="2:2">
      <c r="B87" s="31" t="s">
        <v>187</v>
      </c>
    </row>
    <row r="88" spans="1:2">
      <c r="A88" s="2" t="s">
        <v>188</v>
      </c>
      <c r="B88" s="32" t="s">
        <v>189</v>
      </c>
    </row>
  </sheetData>
  <hyperlinks>
    <hyperlink ref="B74" r:id="rId1" display="计算机组成"/>
    <hyperlink ref="B75" r:id="rId2" display="高级数据结构与算法"/>
    <hyperlink ref="B76" r:id="rId3" display="C程序设计进阶"/>
    <hyperlink ref="B77" r:id="rId4" display="计算导论与C语言基础"/>
    <hyperlink ref="B78" r:id="rId5" display="操作系统原理（Operating Systems）"/>
    <hyperlink ref="B79" r:id="rId6" display="算法设计与分析 Design and Analysis of Algorithms"/>
    <hyperlink ref="B80" r:id="rId7" display="C++程序设计"/>
    <hyperlink ref="B81" r:id="rId8" display="真格—北大在线创业课堂"/>
    <hyperlink ref="B82" r:id="rId9" display="面向对象技术高级课程（The Advanced Object-Oriented Technology）"/>
    <hyperlink ref="B83" r:id="rId10" display="悖论：思维的魔方"/>
    <hyperlink ref="B84" r:id="rId11" display="软件工程"/>
    <hyperlink ref="B85" r:id="rId12" display="算法基础"/>
    <hyperlink ref="B86" r:id="rId13" display="数据结构基础"/>
    <hyperlink ref="B87" r:id="rId14" display="程序开发项目实践"/>
    <hyperlink ref="B88" r:id="rId15" display="http://open.163.com/special/opencourse/kantscritique.html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25"/>
  <sheetViews>
    <sheetView workbookViewId="0">
      <selection activeCell="D47" sqref="D47"/>
    </sheetView>
  </sheetViews>
  <sheetFormatPr defaultColWidth="9" defaultRowHeight="14.1"/>
  <cols>
    <col min="1" max="1" width="15.0900900900901" customWidth="1"/>
    <col min="2" max="2" width="13.0900900900901" customWidth="1"/>
    <col min="3" max="3" width="19.2702702702703" customWidth="1"/>
  </cols>
  <sheetData>
    <row r="5" spans="1:2">
      <c r="A5" s="1">
        <v>0.25</v>
      </c>
      <c r="B5" s="2" t="s">
        <v>190</v>
      </c>
    </row>
    <row r="6" ht="28.3" spans="2:3">
      <c r="B6" s="3" t="s">
        <v>191</v>
      </c>
      <c r="C6" s="2" t="s">
        <v>192</v>
      </c>
    </row>
    <row r="7" spans="1:3">
      <c r="A7" s="2" t="s">
        <v>193</v>
      </c>
      <c r="C7" s="2" t="s">
        <v>194</v>
      </c>
    </row>
    <row r="9" ht="42.45" spans="1:4">
      <c r="A9" s="2" t="s">
        <v>195</v>
      </c>
      <c r="B9" s="2" t="s">
        <v>196</v>
      </c>
      <c r="C9" s="3" t="s">
        <v>197</v>
      </c>
      <c r="D9" s="2" t="s">
        <v>198</v>
      </c>
    </row>
    <row r="10" ht="14.15" spans="1:3">
      <c r="A10" s="4" t="s">
        <v>199</v>
      </c>
      <c r="B10" s="2" t="s">
        <v>200</v>
      </c>
      <c r="C10" s="3" t="s">
        <v>201</v>
      </c>
    </row>
    <row r="11" ht="42.45" spans="1:3">
      <c r="A11" s="2" t="s">
        <v>202</v>
      </c>
      <c r="B11" s="2" t="s">
        <v>203</v>
      </c>
      <c r="C11" s="3" t="s">
        <v>204</v>
      </c>
    </row>
    <row r="18" ht="22.7" spans="7:7">
      <c r="G18" s="5" t="s">
        <v>205</v>
      </c>
    </row>
    <row r="19" spans="7:8">
      <c r="G19" s="2" t="s">
        <v>206</v>
      </c>
      <c r="H19" s="2" t="s">
        <v>207</v>
      </c>
    </row>
    <row r="20" spans="7:7">
      <c r="G20" s="2" t="s">
        <v>208</v>
      </c>
    </row>
    <row r="21" spans="7:7">
      <c r="G21" s="2" t="s">
        <v>209</v>
      </c>
    </row>
    <row r="22" spans="7:7">
      <c r="G22" s="2" t="s">
        <v>210</v>
      </c>
    </row>
    <row r="24" spans="7:9">
      <c r="G24" s="2" t="s">
        <v>211</v>
      </c>
      <c r="H24" s="2" t="s">
        <v>212</v>
      </c>
      <c r="I24" s="2" t="s">
        <v>213</v>
      </c>
    </row>
    <row r="25" spans="7:7">
      <c r="G25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</cp:lastModifiedBy>
  <dcterms:created xsi:type="dcterms:W3CDTF">2016-05-02T23:32:00Z</dcterms:created>
  <dcterms:modified xsi:type="dcterms:W3CDTF">2018-01-06T15:15:01Z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