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" yWindow="15" windowWidth="19185" windowHeight="10785" tabRatio="759" firstSheet="0" activeTab="0" autoFilterDateGrouping="1"/>
  </bookViews>
  <sheets>
    <sheet xmlns:r="http://schemas.openxmlformats.org/officeDocument/2006/relationships" name="base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Arial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0"/>
      <sz val="11"/>
    </font>
    <font>
      <name val="Calibri"/>
      <family val="2"/>
      <color indexed="8"/>
      <sz val="11"/>
    </font>
    <font>
      <name val="Arial"/>
      <family val="2"/>
      <color indexed="8"/>
      <sz val="10"/>
    </font>
    <font>
      <name val="Calibri"/>
      <family val="2"/>
      <b val="1"/>
      <color theme="0"/>
      <sz val="14"/>
      <scheme val="minor"/>
    </font>
    <font>
      <name val="Arial"/>
      <family val="2"/>
      <sz val="10"/>
    </font>
    <font>
      <name val="Calibri"/>
      <family val="2"/>
      <b val="1"/>
      <color indexed="8"/>
      <sz val="11"/>
    </font>
    <font>
      <name val="Calibri"/>
      <family val="2"/>
      <b val="1"/>
      <color theme="0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0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8">
    <xf numFmtId="0" fontId="2" fillId="0" borderId="0"/>
    <xf numFmtId="0" fontId="6" fillId="0" borderId="0"/>
    <xf numFmtId="9" fontId="2" fillId="0" borderId="0"/>
    <xf numFmtId="0" fontId="6" fillId="0" borderId="0"/>
    <xf numFmtId="0" fontId="8" fillId="0" borderId="0"/>
    <xf numFmtId="9" fontId="8" fillId="0" borderId="0"/>
    <xf numFmtId="9" fontId="8" fillId="0" borderId="0"/>
    <xf numFmtId="43" fontId="2" fillId="0" borderId="0"/>
  </cellStyleXfs>
  <cellXfs count="39">
    <xf numFmtId="0" fontId="0" fillId="0" borderId="0" pivotButton="0" quotePrefix="0" xfId="0"/>
    <xf numFmtId="0" fontId="4" fillId="4" borderId="2" applyAlignment="1" pivotButton="0" quotePrefix="0" xfId="1">
      <alignment horizontal="center"/>
    </xf>
    <xf numFmtId="0" fontId="0" fillId="0" borderId="0" pivotButton="0" quotePrefix="0" xfId="0"/>
    <xf numFmtId="17" fontId="0" fillId="5" borderId="0" pivotButton="0" quotePrefix="0" xfId="0"/>
    <xf numFmtId="17" fontId="3" fillId="6" borderId="2" pivotButton="0" quotePrefix="0" xfId="0"/>
    <xf numFmtId="0" fontId="4" fillId="7" borderId="2" applyAlignment="1" pivotButton="0" quotePrefix="0" xfId="1">
      <alignment horizontal="center"/>
    </xf>
    <xf numFmtId="17" fontId="4" fillId="7" borderId="2" applyAlignment="1" pivotButton="0" quotePrefix="0" xfId="1">
      <alignment horizontal="center"/>
    </xf>
    <xf numFmtId="0" fontId="0" fillId="2" borderId="0" pivotButton="0" quotePrefix="0" xfId="0"/>
    <xf numFmtId="17" fontId="4" fillId="7" borderId="0" applyAlignment="1" pivotButton="0" quotePrefix="0" xfId="1">
      <alignment horizontal="center"/>
    </xf>
    <xf numFmtId="0" fontId="0" fillId="2" borderId="0" pivotButton="0" quotePrefix="0" xfId="0"/>
    <xf numFmtId="0" fontId="7" fillId="3" borderId="0" applyAlignment="1" pivotButton="0" quotePrefix="0" xfId="0">
      <alignment horizontal="center"/>
    </xf>
    <xf numFmtId="0" fontId="3" fillId="8" borderId="0" applyAlignment="1" pivotButton="0" quotePrefix="0" xfId="0">
      <alignment horizontal="right"/>
    </xf>
    <xf numFmtId="0" fontId="3" fillId="9" borderId="0" pivotButton="0" quotePrefix="0" xfId="0"/>
    <xf numFmtId="0" fontId="0" fillId="0" borderId="0" pivotButton="0" quotePrefix="0" xfId="0"/>
    <xf numFmtId="0" fontId="0" fillId="3" borderId="0" pivotButton="0" quotePrefix="0" xfId="0"/>
    <xf numFmtId="0" fontId="5" fillId="11" borderId="1" applyAlignment="1" pivotButton="0" quotePrefix="0" xfId="3">
      <alignment wrapText="1"/>
    </xf>
    <xf numFmtId="4" fontId="0" fillId="11" borderId="0" pivotButton="0" quotePrefix="0" xfId="0"/>
    <xf numFmtId="0" fontId="5" fillId="3" borderId="1" applyAlignment="1" pivotButton="0" quotePrefix="0" xfId="3">
      <alignment wrapText="1"/>
    </xf>
    <xf numFmtId="0" fontId="0" fillId="11" borderId="0" pivotButton="0" quotePrefix="0" xfId="0"/>
    <xf numFmtId="0" fontId="5" fillId="6" borderId="1" applyAlignment="1" pivotButton="0" quotePrefix="0" xfId="3">
      <alignment wrapText="1"/>
    </xf>
    <xf numFmtId="0" fontId="5" fillId="2" borderId="1" applyAlignment="1" pivotButton="0" quotePrefix="0" xfId="3">
      <alignment wrapText="1"/>
    </xf>
    <xf numFmtId="4" fontId="9" fillId="14" borderId="3" applyAlignment="1" pivotButton="0" quotePrefix="0" xfId="1">
      <alignment wrapText="1"/>
    </xf>
    <xf numFmtId="9" fontId="5" fillId="11" borderId="1" applyAlignment="1" pivotButton="0" quotePrefix="0" xfId="2">
      <alignment horizontal="center" wrapText="1"/>
    </xf>
    <xf numFmtId="9" fontId="5" fillId="3" borderId="1" applyAlignment="1" pivotButton="0" quotePrefix="0" xfId="2">
      <alignment horizontal="center" wrapText="1"/>
    </xf>
    <xf numFmtId="9" fontId="5" fillId="6" borderId="1" applyAlignment="1" pivotButton="0" quotePrefix="0" xfId="2">
      <alignment horizontal="center" wrapText="1"/>
    </xf>
    <xf numFmtId="9" fontId="5" fillId="2" borderId="1" applyAlignment="1" pivotButton="0" quotePrefix="0" xfId="2">
      <alignment horizontal="center" wrapText="1"/>
    </xf>
    <xf numFmtId="9" fontId="5" fillId="13" borderId="1" applyAlignment="1" pivotButton="0" quotePrefix="0" xfId="2">
      <alignment horizontal="center" wrapText="1"/>
    </xf>
    <xf numFmtId="9" fontId="5" fillId="11" borderId="0" applyAlignment="1" pivotButton="0" quotePrefix="0" xfId="2">
      <alignment wrapText="1"/>
    </xf>
    <xf numFmtId="3" fontId="5" fillId="11" borderId="1" applyAlignment="1" pivotButton="0" quotePrefix="0" xfId="2">
      <alignment horizontal="right" wrapText="1"/>
    </xf>
    <xf numFmtId="3" fontId="5" fillId="3" borderId="1" applyAlignment="1" pivotButton="0" quotePrefix="0" xfId="2">
      <alignment horizontal="right" wrapText="1"/>
    </xf>
    <xf numFmtId="3" fontId="5" fillId="6" borderId="1" applyAlignment="1" pivotButton="0" quotePrefix="0" xfId="2">
      <alignment horizontal="right" wrapText="1"/>
    </xf>
    <xf numFmtId="3" fontId="5" fillId="2" borderId="1" applyAlignment="1" pivotButton="0" quotePrefix="0" xfId="2">
      <alignment horizontal="right" wrapText="1"/>
    </xf>
    <xf numFmtId="0" fontId="10" fillId="3" borderId="0" applyAlignment="1" pivotButton="0" quotePrefix="0" xfId="0">
      <alignment horizontal="center"/>
    </xf>
    <xf numFmtId="0" fontId="11" fillId="0" borderId="0" pivotButton="0" quotePrefix="0" xfId="0"/>
    <xf numFmtId="0" fontId="0" fillId="10" borderId="0" pivotButton="0" quotePrefix="0" xfId="0"/>
    <xf numFmtId="0" fontId="4" fillId="15" borderId="2" applyAlignment="1" pivotButton="0" quotePrefix="0" xfId="1">
      <alignment horizontal="center"/>
    </xf>
    <xf numFmtId="17" fontId="12" fillId="12" borderId="2" applyAlignment="1" pivotButton="0" quotePrefix="0" xfId="1">
      <alignment horizontal="center"/>
    </xf>
    <xf numFmtId="3" fontId="0" fillId="0" borderId="0" pivotButton="0" quotePrefix="0" xfId="0"/>
    <xf numFmtId="9" fontId="0" fillId="0" borderId="0" pivotButton="0" quotePrefix="0" xfId="2"/>
  </cellXfs>
  <cellStyles count="8">
    <cellStyle name="Normal" xfId="0" builtinId="0"/>
    <cellStyle name="Normal_Feuil2" xfId="1"/>
    <cellStyle name="Pourcentage" xfId="2" builtinId="5"/>
    <cellStyle name="Normal_obj" xfId="3"/>
    <cellStyle name="Normal 2" xfId="4"/>
    <cellStyle name="Pourcentage 3" xfId="5"/>
    <cellStyle name="Pourcentage 3 2" xfId="6"/>
    <cellStyle name="Milliers 2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178"/>
  <sheetViews>
    <sheetView tabSelected="1" zoomScale="75" zoomScaleNormal="75" workbookViewId="0">
      <pane xSplit="4" ySplit="2" topLeftCell="E157" activePane="bottomRight" state="frozen"/>
      <selection pane="topRight" activeCell="E1" sqref="E1"/>
      <selection pane="bottomLeft" activeCell="A3" sqref="A3"/>
      <selection pane="bottomRight" activeCell="J178" sqref="J178"/>
    </sheetView>
  </sheetViews>
  <sheetFormatPr baseColWidth="10" defaultRowHeight="17.25" customHeight="1"/>
  <cols>
    <col width="12.140625" bestFit="1" customWidth="1" style="13" min="1" max="1"/>
    <col width="36.42578125" bestFit="1" customWidth="1" style="13" min="2" max="2"/>
    <col width="31.140625" bestFit="1" customWidth="1" style="13" min="3" max="3"/>
    <col width="15.28515625" customWidth="1" style="13" min="4" max="4"/>
    <col width="25.42578125" bestFit="1" customWidth="1" style="13" min="5" max="5"/>
    <col width="20" customWidth="1" style="13" min="6" max="6"/>
    <col width="11" customWidth="1" style="13" min="7" max="7"/>
    <col width="18" bestFit="1" customWidth="1" style="13" min="8" max="8"/>
    <col width="21.42578125" bestFit="1" customWidth="1" style="33" min="9" max="9"/>
    <col width="10.85546875" customWidth="1" style="13" min="10" max="10"/>
    <col width="19.5703125" bestFit="1" customWidth="1" style="13" min="11" max="12"/>
    <col width="10.28515625" customWidth="1" style="13" min="13" max="13"/>
    <col width="19.5703125" bestFit="1" customWidth="1" style="13" min="14" max="14"/>
    <col width="8" bestFit="1" customWidth="1" style="13" min="15" max="15"/>
    <col width="17.85546875" bestFit="1" customWidth="1" style="13" min="16" max="16"/>
    <col width="14" bestFit="1" customWidth="1" style="13" min="17" max="51"/>
    <col width="9.28515625" bestFit="1" customWidth="1" style="13" min="52" max="52"/>
    <col width="12.85546875" bestFit="1" customWidth="1" style="13" min="53" max="53"/>
  </cols>
  <sheetData>
    <row r="1" ht="18.75" customHeight="1" s="13">
      <c r="C1" s="11" t="inlineStr">
        <is>
          <t>Jours Ecoulés</t>
        </is>
      </c>
      <c r="D1" s="12" t="n">
        <v>21</v>
      </c>
      <c r="E1" s="11" t="inlineStr">
        <is>
          <t>jours restant</t>
        </is>
      </c>
      <c r="F1" s="10" t="n">
        <v>3</v>
      </c>
      <c r="G1" t="inlineStr">
        <is>
          <t>JRS MOIS</t>
        </is>
      </c>
      <c r="H1" t="n">
        <v>24</v>
      </c>
      <c r="I1" s="32" t="n"/>
      <c r="K1" s="9" t="n"/>
      <c r="L1" s="9" t="n"/>
      <c r="M1" s="9" t="inlineStr">
        <is>
          <t>CUMUL</t>
        </is>
      </c>
      <c r="N1" s="9" t="n"/>
      <c r="O1" s="27" t="n"/>
      <c r="Q1" t="n">
        <v>6</v>
      </c>
      <c r="R1" t="n">
        <v>7</v>
      </c>
      <c r="S1" t="n">
        <v>8</v>
      </c>
      <c r="T1" t="n">
        <v>9</v>
      </c>
      <c r="U1" t="n">
        <v>10</v>
      </c>
      <c r="V1" t="n">
        <v>11</v>
      </c>
      <c r="W1" t="n">
        <v>12</v>
      </c>
      <c r="X1" t="n">
        <v>13</v>
      </c>
      <c r="Y1" t="n">
        <v>14</v>
      </c>
      <c r="Z1" t="n">
        <v>15</v>
      </c>
      <c r="AA1" t="n">
        <v>16</v>
      </c>
      <c r="AB1" t="n">
        <v>17</v>
      </c>
      <c r="AC1" t="n">
        <v>6</v>
      </c>
      <c r="AD1" t="n">
        <v>7</v>
      </c>
      <c r="AE1" t="n">
        <v>8</v>
      </c>
      <c r="AF1" t="n">
        <v>9</v>
      </c>
      <c r="AG1" t="n">
        <v>10</v>
      </c>
      <c r="AH1" t="n">
        <v>11</v>
      </c>
      <c r="AI1" t="n">
        <v>12</v>
      </c>
      <c r="AJ1" t="n">
        <v>13</v>
      </c>
      <c r="AK1" t="n">
        <v>14</v>
      </c>
      <c r="AL1" t="n">
        <v>15</v>
      </c>
      <c r="AM1" t="n">
        <v>16</v>
      </c>
      <c r="AN1" t="n">
        <v>17</v>
      </c>
      <c r="AO1" t="n">
        <v>6</v>
      </c>
      <c r="AP1" t="n">
        <v>7</v>
      </c>
      <c r="AQ1" t="n">
        <v>8</v>
      </c>
      <c r="AR1" t="n">
        <v>9</v>
      </c>
      <c r="AS1" t="n">
        <v>10</v>
      </c>
      <c r="AT1" t="n">
        <v>11</v>
      </c>
      <c r="AU1" t="n">
        <v>12</v>
      </c>
      <c r="AV1" t="n">
        <v>13</v>
      </c>
      <c r="AW1" t="n">
        <v>14</v>
      </c>
      <c r="AX1" t="n">
        <v>15</v>
      </c>
      <c r="AY1" t="n">
        <v>16</v>
      </c>
      <c r="AZ1" t="n">
        <v>17</v>
      </c>
      <c r="BA1" t="n">
        <v>7</v>
      </c>
    </row>
    <row r="2" ht="15.95" customHeight="1" s="13">
      <c r="A2" s="1" t="inlineStr">
        <is>
          <t>AGENCE</t>
        </is>
      </c>
      <c r="B2" s="1" t="inlineStr">
        <is>
          <t>SECTEUR</t>
        </is>
      </c>
      <c r="C2" s="1" t="inlineStr">
        <is>
          <t>SECTEURclass</t>
        </is>
      </c>
      <c r="D2" s="1" t="inlineStr">
        <is>
          <t>FAM</t>
        </is>
      </c>
      <c r="E2" s="1" t="inlineStr">
        <is>
          <t>Real NOV 2022 24jrs</t>
        </is>
      </c>
      <c r="F2" s="1" t="inlineStr">
        <is>
          <t>OBJ NOV 2022</t>
        </is>
      </c>
      <c r="G2" s="1" t="inlineStr">
        <is>
          <t>%</t>
        </is>
      </c>
      <c r="H2" s="6" t="inlineStr">
        <is>
          <t>DEC 2021</t>
        </is>
      </c>
      <c r="I2" s="36" t="inlineStr">
        <is>
          <t>DEC 2022</t>
        </is>
      </c>
      <c r="J2" s="1" t="inlineStr">
        <is>
          <t xml:space="preserve">evol </t>
        </is>
      </c>
      <c r="K2" s="1" t="inlineStr">
        <is>
          <t>cumul 2021</t>
        </is>
      </c>
      <c r="L2" s="1" t="inlineStr">
        <is>
          <t>cumul 2022</t>
        </is>
      </c>
      <c r="M2" s="1" t="inlineStr">
        <is>
          <t>evol</t>
        </is>
      </c>
      <c r="N2" s="1" t="inlineStr">
        <is>
          <t>Cumul Obj 2022</t>
        </is>
      </c>
      <c r="O2" s="34" t="inlineStr">
        <is>
          <t>TX 2022</t>
        </is>
      </c>
      <c r="P2" s="35" t="inlineStr">
        <is>
          <t>real journalier</t>
        </is>
      </c>
      <c r="Q2" s="3" t="inlineStr">
        <is>
          <t xml:space="preserve"> JAN 2021</t>
        </is>
      </c>
      <c r="R2" s="3" t="inlineStr">
        <is>
          <t xml:space="preserve"> FEV 2021</t>
        </is>
      </c>
      <c r="S2" s="3" t="inlineStr">
        <is>
          <t xml:space="preserve"> MARS 2021</t>
        </is>
      </c>
      <c r="T2" s="3" t="inlineStr">
        <is>
          <t xml:space="preserve"> AVRIL 2021</t>
        </is>
      </c>
      <c r="U2" s="3" t="inlineStr">
        <is>
          <t xml:space="preserve"> MAI 2021</t>
        </is>
      </c>
      <c r="V2" s="3" t="inlineStr">
        <is>
          <t xml:space="preserve"> JUIN 2021</t>
        </is>
      </c>
      <c r="W2" s="3" t="inlineStr">
        <is>
          <t xml:space="preserve"> JUIL 2021</t>
        </is>
      </c>
      <c r="X2" s="3" t="inlineStr">
        <is>
          <t xml:space="preserve"> AOUT 2021</t>
        </is>
      </c>
      <c r="Y2" s="3" t="inlineStr">
        <is>
          <t xml:space="preserve"> SEPT 2021</t>
        </is>
      </c>
      <c r="Z2" s="3" t="inlineStr">
        <is>
          <t xml:space="preserve"> OCT 2021</t>
        </is>
      </c>
      <c r="AA2" s="3" t="inlineStr">
        <is>
          <t xml:space="preserve"> NOV 2021</t>
        </is>
      </c>
      <c r="AB2" s="3" t="inlineStr">
        <is>
          <t xml:space="preserve"> DEC 2021</t>
        </is>
      </c>
      <c r="AC2" s="4" t="inlineStr">
        <is>
          <t xml:space="preserve"> Janv 2022</t>
        </is>
      </c>
      <c r="AD2" s="5" t="inlineStr">
        <is>
          <t>Fev 2022</t>
        </is>
      </c>
      <c r="AE2" s="6" t="inlineStr">
        <is>
          <t xml:space="preserve"> Mars 2022</t>
        </is>
      </c>
      <c r="AF2" s="8" t="inlineStr">
        <is>
          <t xml:space="preserve"> AVRIL 2022</t>
        </is>
      </c>
      <c r="AG2" s="8" t="inlineStr">
        <is>
          <t xml:space="preserve"> MAI 2022</t>
        </is>
      </c>
      <c r="AH2" s="8" t="inlineStr">
        <is>
          <t xml:space="preserve"> JUIN 2022</t>
        </is>
      </c>
      <c r="AI2" s="8" t="inlineStr">
        <is>
          <t xml:space="preserve"> JUIL 2022</t>
        </is>
      </c>
      <c r="AJ2" s="8" t="inlineStr">
        <is>
          <t xml:space="preserve"> AOUT 2022</t>
        </is>
      </c>
      <c r="AK2" s="8" t="inlineStr">
        <is>
          <t xml:space="preserve"> SEPT 2022</t>
        </is>
      </c>
      <c r="AL2" s="8" t="inlineStr">
        <is>
          <t xml:space="preserve"> OCT 2022</t>
        </is>
      </c>
      <c r="AM2" s="8" t="inlineStr">
        <is>
          <t xml:space="preserve"> NOV 2022</t>
        </is>
      </c>
      <c r="AN2" s="8" t="inlineStr">
        <is>
          <t xml:space="preserve"> DEC 2022</t>
        </is>
      </c>
      <c r="AO2" s="9" t="inlineStr">
        <is>
          <t>obj janv</t>
        </is>
      </c>
      <c r="AP2" s="9" t="inlineStr">
        <is>
          <t>obj fev</t>
        </is>
      </c>
      <c r="AQ2" s="9" t="inlineStr">
        <is>
          <t>Obj Mars</t>
        </is>
      </c>
      <c r="AR2" s="9" t="inlineStr">
        <is>
          <t>OBJ AVRIL</t>
        </is>
      </c>
      <c r="AS2" s="9" t="inlineStr">
        <is>
          <t>OBJ MAI</t>
        </is>
      </c>
      <c r="AT2" s="9" t="inlineStr">
        <is>
          <t>OBJ JUIN</t>
        </is>
      </c>
      <c r="AU2" s="9" t="inlineStr">
        <is>
          <t>OBJ JUIL</t>
        </is>
      </c>
      <c r="AV2" s="9" t="inlineStr">
        <is>
          <t>OBJ AOUT</t>
        </is>
      </c>
      <c r="AW2" s="9" t="inlineStr">
        <is>
          <t>OBJ SEPT</t>
        </is>
      </c>
      <c r="AX2" s="9" t="inlineStr">
        <is>
          <t xml:space="preserve"> OBJ OCT</t>
        </is>
      </c>
      <c r="AY2" s="9" t="inlineStr">
        <is>
          <t xml:space="preserve"> OBJ NOV</t>
        </is>
      </c>
      <c r="AZ2" s="9" t="inlineStr">
        <is>
          <t xml:space="preserve"> OBJ DEC</t>
        </is>
      </c>
      <c r="BA2" s="9" t="inlineStr">
        <is>
          <t>COM Encours</t>
        </is>
      </c>
      <c r="BB2" s="9" t="inlineStr">
        <is>
          <t>TT</t>
        </is>
      </c>
    </row>
    <row r="3" ht="17.25" customHeight="1" s="13">
      <c r="A3" s="17" t="inlineStr">
        <is>
          <t>AGADIR</t>
        </is>
      </c>
      <c r="B3" s="17" t="inlineStr">
        <is>
          <t>AGADIR GROS VMM</t>
        </is>
      </c>
      <c r="C3" s="17" t="inlineStr">
        <is>
          <t>AGADIR GROS VMM</t>
        </is>
      </c>
      <c r="D3" s="17" t="inlineStr">
        <is>
          <t>LEVURE</t>
        </is>
      </c>
      <c r="E3" s="29">
        <f>+(P3/$H$1)*$F$1+P3+BA3</f>
        <v/>
      </c>
      <c r="F3" s="29">
        <f>+AY3</f>
        <v/>
      </c>
      <c r="G3" s="23">
        <f>IF(F3=0,"%",+(E3-F3)/F3)</f>
        <v/>
      </c>
      <c r="H3" s="29">
        <f>AB3</f>
        <v/>
      </c>
      <c r="I3" s="29" t="n">
        <v>1</v>
      </c>
      <c r="J3" s="23">
        <f>IF(H3=0,"%",+(I3-H3)/H3)</f>
        <v/>
      </c>
      <c r="K3" s="29">
        <f>Q3+R3+S3+T3+U3+V3+W3+X3+Y3+Z3+AA3+AB3</f>
        <v/>
      </c>
      <c r="L3" s="29">
        <f>AC3+E3+I3+AD3+AE3+AF3+AG3+AH3+AI3+AJ3+AK3+AL3</f>
        <v/>
      </c>
      <c r="M3" s="23">
        <f>IF(K3=0,"%",+(L3-K3)/K3)</f>
        <v/>
      </c>
      <c r="N3" s="29">
        <f>+I3+AO3+AP3+AQ3+AR3+AS3+AT3+AU3+AV3+AW3+AX3+AY3</f>
        <v/>
      </c>
      <c r="O3" s="26" t="n">
        <v>0</v>
      </c>
      <c r="P3" s="29">
        <f>AM3</f>
        <v/>
      </c>
      <c r="Q3" s="16" t="n">
        <v>1620</v>
      </c>
      <c r="R3" s="16" t="n">
        <v>179558.13</v>
      </c>
      <c r="S3" s="16" t="n">
        <v>71959.21000000001</v>
      </c>
      <c r="T3" s="16" t="n">
        <v>57690.00999999999</v>
      </c>
      <c r="U3" s="16" t="n">
        <v>8427.639999999999</v>
      </c>
      <c r="V3" s="16" t="n">
        <v>-89.76000000000001</v>
      </c>
      <c r="W3" s="16" t="n">
        <v>84750.94</v>
      </c>
      <c r="X3" s="16" t="n">
        <v>58581.8</v>
      </c>
      <c r="Y3" s="16" t="n">
        <v>65115.52</v>
      </c>
      <c r="Z3" s="16" t="n">
        <v>33494.06</v>
      </c>
      <c r="AA3" s="16" t="n">
        <v>36854.06</v>
      </c>
      <c r="AB3" s="16" t="n">
        <v>41117.07</v>
      </c>
      <c r="AC3" s="16" t="n">
        <v>186515.48</v>
      </c>
      <c r="AD3" s="16" t="n">
        <v>2393.43</v>
      </c>
      <c r="AE3" s="16" t="n">
        <v>76080.62</v>
      </c>
      <c r="AF3" s="16" t="n">
        <v>147933.05</v>
      </c>
      <c r="AG3" s="16" t="n">
        <v>0</v>
      </c>
      <c r="AH3" s="16" t="n">
        <v>14683.2</v>
      </c>
      <c r="AI3" s="16" t="n">
        <v>134501.34</v>
      </c>
      <c r="AJ3" s="16" t="n">
        <v>160015.8199999999</v>
      </c>
      <c r="AK3" s="16" t="n">
        <v>9143.549999999999</v>
      </c>
      <c r="AL3" s="16" t="n">
        <v>0</v>
      </c>
      <c r="AM3" s="16" t="n">
        <v>0</v>
      </c>
      <c r="AN3" s="16" t="n">
        <v>0</v>
      </c>
      <c r="AO3" s="18" t="n">
        <v>0</v>
      </c>
      <c r="AP3" s="18" t="n">
        <v>0</v>
      </c>
      <c r="AQ3" s="18" t="n">
        <v>0</v>
      </c>
      <c r="AR3" s="18" t="n">
        <v>0</v>
      </c>
      <c r="AS3" s="18" t="n">
        <v>0</v>
      </c>
      <c r="AT3" s="18" t="n">
        <v>0</v>
      </c>
      <c r="AU3" s="18" t="n">
        <v>0</v>
      </c>
      <c r="AV3" s="18" t="n">
        <v>0</v>
      </c>
      <c r="AW3" s="18" t="n">
        <v>0</v>
      </c>
      <c r="AX3" s="14" t="n">
        <v>0</v>
      </c>
      <c r="AY3" s="14" t="n">
        <v>0</v>
      </c>
      <c r="AZ3" s="18" t="n">
        <v>0</v>
      </c>
      <c r="BA3" s="16" t="n">
        <v>3015.15</v>
      </c>
      <c r="BB3" t="inlineStr">
        <is>
          <t>ST</t>
        </is>
      </c>
    </row>
    <row r="4" ht="17.25" customHeight="1" s="13">
      <c r="A4" s="17" t="inlineStr">
        <is>
          <t>AGADIR</t>
        </is>
      </c>
      <c r="B4" s="17" t="inlineStr">
        <is>
          <t>AGADIR GROS VMM</t>
        </is>
      </c>
      <c r="C4" s="17" t="inlineStr">
        <is>
          <t>057 LAHBI HICHAM</t>
        </is>
      </c>
      <c r="D4" s="17" t="inlineStr">
        <is>
          <t>FLAN</t>
        </is>
      </c>
      <c r="E4" s="29">
        <f>+(P4/$H$1)*$F$1+P4+BA4</f>
        <v/>
      </c>
      <c r="F4" s="29">
        <f>+AY4</f>
        <v/>
      </c>
      <c r="G4" s="23">
        <f>IF(F4=0,"%",+(E4-F4)/F4)</f>
        <v/>
      </c>
      <c r="H4" s="29">
        <f>AB4</f>
        <v/>
      </c>
      <c r="I4" s="29" t="n">
        <v>1</v>
      </c>
      <c r="J4" s="23">
        <f>IF(H4=0,"%",+(I4-H4)/H4)</f>
        <v/>
      </c>
      <c r="K4" s="29">
        <f>Q4+R4+S4+T4+U4+V4+W4+X4+Y4+Z4+AA4+AB4</f>
        <v/>
      </c>
      <c r="L4" s="29">
        <f>AC4+E4+I4+AD4+AE4+AF4+AG4+AH4+AI4+AJ4+AK4+AL4</f>
        <v/>
      </c>
      <c r="M4" s="23">
        <f>IF(K4=0,"%",+(L4-K4)/K4)</f>
        <v/>
      </c>
      <c r="N4" s="29">
        <f>+I4+AO4+AP4+AQ4+AR4+AS4+AT4+AU4+AV4+AW4+AX4+AY4</f>
        <v/>
      </c>
      <c r="O4" s="26" t="n">
        <v>0</v>
      </c>
      <c r="P4" s="29">
        <f>AM4</f>
        <v/>
      </c>
      <c r="Q4" s="16" t="n">
        <v>235.98</v>
      </c>
      <c r="R4" s="16" t="n">
        <v>117111.35</v>
      </c>
      <c r="S4" s="16" t="n">
        <v>0</v>
      </c>
      <c r="T4" s="16" t="n">
        <v>2193.25</v>
      </c>
      <c r="U4" s="16" t="n">
        <v>4832.7</v>
      </c>
      <c r="V4" s="16" t="n">
        <v>8496</v>
      </c>
      <c r="W4" s="16" t="n">
        <v>3744</v>
      </c>
      <c r="X4" s="16" t="n">
        <v>-26</v>
      </c>
      <c r="Y4" s="16" t="n">
        <v>0</v>
      </c>
      <c r="Z4" s="16" t="n">
        <v>0</v>
      </c>
      <c r="AA4" s="16" t="n">
        <v>6714.950000000001</v>
      </c>
      <c r="AB4" s="16" t="n">
        <v>4578.42</v>
      </c>
      <c r="AC4" s="16" t="n">
        <v>5575.34</v>
      </c>
      <c r="AD4" s="16" t="n">
        <v>0</v>
      </c>
      <c r="AE4" s="16" t="n">
        <v>4578.42</v>
      </c>
      <c r="AF4" s="16" t="n">
        <v>32353.62</v>
      </c>
      <c r="AG4" s="16" t="n">
        <v>0</v>
      </c>
      <c r="AH4" s="16" t="n">
        <v>8546.360000000001</v>
      </c>
      <c r="AI4" s="16" t="n">
        <v>4424.65</v>
      </c>
      <c r="AJ4" s="16" t="n">
        <v>2340</v>
      </c>
      <c r="AK4" s="16" t="n">
        <v>0</v>
      </c>
      <c r="AL4" s="16" t="n">
        <v>0</v>
      </c>
      <c r="AM4" s="16" t="n">
        <v>2.46</v>
      </c>
      <c r="AN4" s="16" t="n">
        <v>0</v>
      </c>
      <c r="AO4" s="18" t="n">
        <v>0</v>
      </c>
      <c r="AP4" s="18" t="n">
        <v>0</v>
      </c>
      <c r="AQ4" s="18" t="n">
        <v>0</v>
      </c>
      <c r="AR4" s="18" t="n">
        <v>0</v>
      </c>
      <c r="AS4" s="18" t="n">
        <v>0</v>
      </c>
      <c r="AT4" s="18" t="n">
        <v>0</v>
      </c>
      <c r="AU4" s="18" t="n">
        <v>0</v>
      </c>
      <c r="AV4" s="18" t="n">
        <v>0</v>
      </c>
      <c r="AW4" s="18" t="n">
        <v>0</v>
      </c>
      <c r="AX4" s="14" t="n">
        <v>0</v>
      </c>
      <c r="AY4" s="14" t="n">
        <v>0</v>
      </c>
      <c r="AZ4" s="18" t="n">
        <v>0</v>
      </c>
      <c r="BA4" s="16" t="n">
        <v>3510</v>
      </c>
      <c r="BB4" t="inlineStr">
        <is>
          <t>ST</t>
        </is>
      </c>
    </row>
    <row r="5" ht="17.25" customHeight="1" s="13">
      <c r="A5" s="17" t="inlineStr">
        <is>
          <t>AGADIR</t>
        </is>
      </c>
      <c r="B5" s="17" t="inlineStr">
        <is>
          <t>AGADIR GROS VMM</t>
        </is>
      </c>
      <c r="C5" s="17" t="inlineStr"/>
      <c r="D5" s="17" t="inlineStr">
        <is>
          <t>BOUILLON</t>
        </is>
      </c>
      <c r="E5" s="29">
        <f>+(P5/$H$1)*$F$1+P5+BA5</f>
        <v/>
      </c>
      <c r="F5" s="29">
        <f>+AY5</f>
        <v/>
      </c>
      <c r="G5" s="23">
        <f>IF(F5=0,"%",+(E5-F5)/F5)</f>
        <v/>
      </c>
      <c r="H5" s="29">
        <f>AB5</f>
        <v/>
      </c>
      <c r="I5" s="29" t="n">
        <v>1</v>
      </c>
      <c r="J5" s="23">
        <f>IF(H5=0,"%",+(I5-H5)/H5)</f>
        <v/>
      </c>
      <c r="K5" s="29">
        <f>Q5+R5+S5+T5+U5+V5+W5+X5+Y5+Z5+AA5+AB5</f>
        <v/>
      </c>
      <c r="L5" s="29">
        <f>AC5+E5+I5+AD5+AE5+AF5+AG5+AH5+AI5+AJ5+AK5+AL5</f>
        <v/>
      </c>
      <c r="M5" s="23">
        <f>IF(K5=0,"%",+(L5-K5)/K5)</f>
        <v/>
      </c>
      <c r="N5" s="29">
        <f>+I5+AO5+AP5+AQ5+AR5+AS5+AT5+AU5+AV5+AW5+AX5+AY5</f>
        <v/>
      </c>
      <c r="O5" s="26" t="n">
        <v>0</v>
      </c>
      <c r="P5" s="29">
        <f>AM5</f>
        <v/>
      </c>
      <c r="Q5" s="16" t="n">
        <v>3999.84</v>
      </c>
      <c r="R5" s="16" t="n">
        <v>69619.56</v>
      </c>
      <c r="S5" s="16" t="n">
        <v>63682.03000000001</v>
      </c>
      <c r="T5" s="16" t="n">
        <v>41732.63</v>
      </c>
      <c r="U5" s="16" t="n">
        <v>8534.130000000001</v>
      </c>
      <c r="V5" s="16" t="n">
        <v>6201</v>
      </c>
      <c r="W5" s="16" t="n">
        <v>-530</v>
      </c>
      <c r="X5" s="16" t="n">
        <v>1229.5</v>
      </c>
      <c r="Y5" s="16" t="n">
        <v>6890</v>
      </c>
      <c r="Z5" s="16" t="n">
        <v>24233.88</v>
      </c>
      <c r="AA5" s="16" t="n">
        <v>20983.43</v>
      </c>
      <c r="AB5" s="16" t="n">
        <v>7950</v>
      </c>
      <c r="AC5" s="16" t="n">
        <v>106027.5</v>
      </c>
      <c r="AD5" s="16" t="n">
        <v>44.17</v>
      </c>
      <c r="AE5" s="16" t="n">
        <v>37855.72</v>
      </c>
      <c r="AF5" s="16" t="n">
        <v>10486.56</v>
      </c>
      <c r="AG5" s="16" t="n">
        <v>0</v>
      </c>
      <c r="AH5" s="16" t="n">
        <v>0</v>
      </c>
      <c r="AI5" s="16" t="n">
        <v>11521.48</v>
      </c>
      <c r="AJ5" s="16" t="n">
        <v>15112.04</v>
      </c>
      <c r="AK5" s="16" t="n">
        <v>18976.18</v>
      </c>
      <c r="AL5" s="16" t="n">
        <v>0</v>
      </c>
      <c r="AM5" s="16" t="n">
        <v>0</v>
      </c>
      <c r="AN5" s="16" t="n">
        <v>0</v>
      </c>
      <c r="AO5" s="18" t="n">
        <v>0</v>
      </c>
      <c r="AP5" s="18" t="n">
        <v>0</v>
      </c>
      <c r="AQ5" s="18" t="n">
        <v>0</v>
      </c>
      <c r="AR5" s="18" t="n">
        <v>0</v>
      </c>
      <c r="AS5" s="18" t="n">
        <v>0</v>
      </c>
      <c r="AT5" s="18" t="n">
        <v>0</v>
      </c>
      <c r="AU5" s="18" t="n">
        <v>0</v>
      </c>
      <c r="AV5" s="18" t="n">
        <v>0</v>
      </c>
      <c r="AW5" s="18" t="n">
        <v>0</v>
      </c>
      <c r="AX5" s="14" t="n">
        <v>0</v>
      </c>
      <c r="AY5" s="14" t="n">
        <v>0</v>
      </c>
      <c r="AZ5" s="18" t="n">
        <v>0</v>
      </c>
      <c r="BA5" s="16" t="n">
        <v>2911.641666666667</v>
      </c>
      <c r="BB5" t="inlineStr">
        <is>
          <t>ST</t>
        </is>
      </c>
    </row>
    <row r="6" ht="17.25" customHeight="1" s="13">
      <c r="A6" s="17" t="inlineStr">
        <is>
          <t>AGADIR</t>
        </is>
      </c>
      <c r="B6" s="17" t="inlineStr">
        <is>
          <t>AGADIR GROS VMM</t>
        </is>
      </c>
      <c r="C6" s="17" t="inlineStr"/>
      <c r="D6" s="17" t="inlineStr">
        <is>
          <t>CONDIMENTS</t>
        </is>
      </c>
      <c r="E6" s="29">
        <f>+(P6/$H$1)*$F$1+P6+BA6</f>
        <v/>
      </c>
      <c r="F6" s="29">
        <f>+AY6</f>
        <v/>
      </c>
      <c r="G6" s="23">
        <f>IF(F6=0,"%",+(E6-F6)/F6)</f>
        <v/>
      </c>
      <c r="H6" s="29">
        <f>AB6</f>
        <v/>
      </c>
      <c r="I6" s="29" t="n">
        <v>620000</v>
      </c>
      <c r="J6" s="23">
        <f>IF(H6=0,"%",+(I6-H6)/H6)</f>
        <v/>
      </c>
      <c r="K6" s="29">
        <f>Q6+R6+S6+T6+U6+V6+W6+X6+Y6+Z6+AA6+AB6</f>
        <v/>
      </c>
      <c r="L6" s="29">
        <f>AC6+E6+I6+AD6+AE6+AF6+AG6+AH6+AI6+AJ6+AK6+AL6</f>
        <v/>
      </c>
      <c r="M6" s="23">
        <f>IF(K6=0,"%",+(L6-K6)/K6)</f>
        <v/>
      </c>
      <c r="N6" s="29">
        <f>+I6+AO6+AP6+AQ6+AR6+AS6+AT6+AU6+AV6+AW6+AX6+AY6</f>
        <v/>
      </c>
      <c r="O6" s="26" t="n">
        <v>0</v>
      </c>
      <c r="P6" s="29">
        <f>AM6</f>
        <v/>
      </c>
      <c r="Q6" s="16" t="n">
        <v>478089.17</v>
      </c>
      <c r="R6" s="16" t="n">
        <v>444221.77</v>
      </c>
      <c r="S6" s="16" t="n">
        <v>529469.2200000001</v>
      </c>
      <c r="T6" s="16" t="n">
        <v>1157045.4</v>
      </c>
      <c r="U6" s="16" t="n">
        <v>1055734.98</v>
      </c>
      <c r="V6" s="16" t="n">
        <v>562332.23</v>
      </c>
      <c r="W6" s="16" t="n">
        <v>424796.55</v>
      </c>
      <c r="X6" s="16" t="n">
        <v>722326.05</v>
      </c>
      <c r="Y6" s="16" t="n">
        <v>587114.2</v>
      </c>
      <c r="Z6" s="16" t="n">
        <v>421354.16</v>
      </c>
      <c r="AA6" s="16" t="n">
        <v>508714.73</v>
      </c>
      <c r="AB6" s="16" t="n">
        <v>553507.5</v>
      </c>
      <c r="AC6" s="16" t="n">
        <v>214261.41</v>
      </c>
      <c r="AD6" s="16" t="n">
        <v>435199.1</v>
      </c>
      <c r="AE6" s="16" t="n">
        <v>716380.6</v>
      </c>
      <c r="AF6" s="16" t="n">
        <v>1310508.42</v>
      </c>
      <c r="AG6" s="16" t="n">
        <v>864927.63</v>
      </c>
      <c r="AH6" s="16" t="n">
        <v>859121.8199999998</v>
      </c>
      <c r="AI6" s="16" t="n">
        <v>387575.85</v>
      </c>
      <c r="AJ6" s="16" t="n">
        <v>1030058.34</v>
      </c>
      <c r="AK6" s="16" t="n">
        <v>748839.9100000001</v>
      </c>
      <c r="AL6" s="16" t="n">
        <v>611499.0600000001</v>
      </c>
      <c r="AM6" s="16" t="n">
        <v>432845.4400000001</v>
      </c>
      <c r="AN6" s="16" t="n">
        <v>0</v>
      </c>
      <c r="AO6" s="18" t="n">
        <v>600000</v>
      </c>
      <c r="AP6" s="18" t="n">
        <v>700000</v>
      </c>
      <c r="AQ6" s="18" t="n">
        <v>1800000</v>
      </c>
      <c r="AR6" s="18" t="n">
        <v>0</v>
      </c>
      <c r="AS6" s="18" t="n">
        <v>1200000</v>
      </c>
      <c r="AT6" s="18" t="n">
        <v>1000000</v>
      </c>
      <c r="AU6" s="18" t="n">
        <v>500000</v>
      </c>
      <c r="AV6" s="18" t="n">
        <v>850000</v>
      </c>
      <c r="AW6" s="18" t="n">
        <v>800000</v>
      </c>
      <c r="AX6" s="14" t="n">
        <v>800000</v>
      </c>
      <c r="AY6" s="14" t="n">
        <v>650000</v>
      </c>
      <c r="AZ6" s="18" t="n">
        <v>0</v>
      </c>
      <c r="BA6" s="16" t="n">
        <v>104145.1333333333</v>
      </c>
      <c r="BB6" t="inlineStr">
        <is>
          <t>ST</t>
        </is>
      </c>
    </row>
    <row r="7" ht="17.25" customHeight="1" s="13">
      <c r="A7" s="17" t="inlineStr">
        <is>
          <t>AGADIR</t>
        </is>
      </c>
      <c r="B7" s="17" t="inlineStr">
        <is>
          <t>AGADIR GROS VMM</t>
        </is>
      </c>
      <c r="C7" s="17" t="inlineStr"/>
      <c r="D7" s="17" t="inlineStr">
        <is>
          <t>CONFITURE</t>
        </is>
      </c>
      <c r="E7" s="29">
        <f>+(P7/$H$1)*$F$1+P7+BA7</f>
        <v/>
      </c>
      <c r="F7" s="29">
        <f>+AY7</f>
        <v/>
      </c>
      <c r="G7" s="23">
        <f>IF(F7=0,"%",+(E7-F7)/F7)</f>
        <v/>
      </c>
      <c r="H7" s="29">
        <f>AB7</f>
        <v/>
      </c>
      <c r="I7" s="29" t="n">
        <v>50000</v>
      </c>
      <c r="J7" s="23">
        <f>IF(H7=0,"%",+(I7-H7)/H7)</f>
        <v/>
      </c>
      <c r="K7" s="29">
        <f>Q7+R7+S7+T7+U7+V7+W7+X7+Y7+Z7+AA7+AB7</f>
        <v/>
      </c>
      <c r="L7" s="29">
        <f>AC7+E7+I7+AD7+AE7+AF7+AG7+AH7+AI7+AJ7+AK7+AL7</f>
        <v/>
      </c>
      <c r="M7" s="23">
        <f>IF(K7=0,"%",+(L7-K7)/K7)</f>
        <v/>
      </c>
      <c r="N7" s="29">
        <f>+I7+AO7+AP7+AQ7+AR7+AS7+AT7+AU7+AV7+AW7+AX7+AY7</f>
        <v/>
      </c>
      <c r="O7" s="26" t="n">
        <v>0</v>
      </c>
      <c r="P7" s="29">
        <f>AM7</f>
        <v/>
      </c>
      <c r="Q7" s="16" t="n">
        <v>16247.47</v>
      </c>
      <c r="R7" s="16" t="n">
        <v>46259.73999999999</v>
      </c>
      <c r="S7" s="16" t="n">
        <v>50747.38999999999</v>
      </c>
      <c r="T7" s="16" t="n">
        <v>31872.81</v>
      </c>
      <c r="U7" s="16" t="n">
        <v>4903.83</v>
      </c>
      <c r="V7" s="16" t="n">
        <v>13402.28</v>
      </c>
      <c r="W7" s="16" t="n">
        <v>32328.29</v>
      </c>
      <c r="X7" s="16" t="n">
        <v>36750.45</v>
      </c>
      <c r="Y7" s="16" t="n">
        <v>118071.01</v>
      </c>
      <c r="Z7" s="16" t="n">
        <v>26276.05</v>
      </c>
      <c r="AA7" s="16" t="n">
        <v>22416.5</v>
      </c>
      <c r="AB7" s="16" t="n">
        <v>6123.170000000001</v>
      </c>
      <c r="AC7" s="16" t="n">
        <v>25944.31</v>
      </c>
      <c r="AD7" s="16" t="n">
        <v>74689.90000000001</v>
      </c>
      <c r="AE7" s="16" t="n">
        <v>49677.88</v>
      </c>
      <c r="AF7" s="16" t="n">
        <v>32641.3</v>
      </c>
      <c r="AG7" s="16" t="n">
        <v>1809.67</v>
      </c>
      <c r="AH7" s="16" t="n">
        <v>45645.1</v>
      </c>
      <c r="AI7" s="16" t="n">
        <v>15441.43</v>
      </c>
      <c r="AJ7" s="16" t="n">
        <v>55611.96000000001</v>
      </c>
      <c r="AK7" s="16" t="n">
        <v>126707.22</v>
      </c>
      <c r="AL7" s="16" t="n">
        <v>120969.75</v>
      </c>
      <c r="AM7" s="16" t="n">
        <v>36292.96</v>
      </c>
      <c r="AN7" s="16" t="n">
        <v>0</v>
      </c>
      <c r="AO7" s="18" t="n">
        <v>20000</v>
      </c>
      <c r="AP7" s="18" t="n">
        <v>50000</v>
      </c>
      <c r="AQ7" s="18" t="n">
        <v>90000</v>
      </c>
      <c r="AR7" s="18" t="n">
        <v>0</v>
      </c>
      <c r="AS7" s="18" t="n">
        <v>50000</v>
      </c>
      <c r="AT7" s="18" t="n">
        <v>20000</v>
      </c>
      <c r="AU7" s="18" t="n">
        <v>50000</v>
      </c>
      <c r="AV7" s="18" t="n">
        <v>55000</v>
      </c>
      <c r="AW7" s="18" t="n">
        <v>150000</v>
      </c>
      <c r="AX7" s="14" t="n">
        <v>150000</v>
      </c>
      <c r="AY7" s="14" t="n">
        <v>100000</v>
      </c>
      <c r="AZ7" s="18" t="n">
        <v>0</v>
      </c>
      <c r="BA7" s="16" t="n">
        <v>17249</v>
      </c>
      <c r="BB7" t="inlineStr">
        <is>
          <t>ST</t>
        </is>
      </c>
    </row>
    <row r="8" ht="17.25" customHeight="1" s="13">
      <c r="A8" s="17" t="inlineStr">
        <is>
          <t>AGADIR</t>
        </is>
      </c>
      <c r="B8" s="17" t="inlineStr">
        <is>
          <t>AGADIR GROS VMM</t>
        </is>
      </c>
      <c r="C8" s="17" t="inlineStr"/>
      <c r="D8" s="17" t="inlineStr">
        <is>
          <t>CONSERVES</t>
        </is>
      </c>
      <c r="E8" s="29">
        <f>+(P8/$H$1)*$F$1+P8+BA8</f>
        <v/>
      </c>
      <c r="F8" s="29">
        <f>+AY8</f>
        <v/>
      </c>
      <c r="G8" s="23">
        <f>IF(F8=0,"%",+(E8-F8)/F8)</f>
        <v/>
      </c>
      <c r="H8" s="29">
        <f>AB8</f>
        <v/>
      </c>
      <c r="I8" s="29" t="n">
        <v>56000</v>
      </c>
      <c r="J8" s="23">
        <f>IF(H8=0,"%",+(I8-H8)/H8)</f>
        <v/>
      </c>
      <c r="K8" s="29">
        <f>Q8+R8+S8+T8+U8+V8+W8+X8+Y8+Z8+AA8+AB8</f>
        <v/>
      </c>
      <c r="L8" s="29">
        <f>AC8+E8+I8+AD8+AE8+AF8+AG8+AH8+AI8+AJ8+AK8+AL8</f>
        <v/>
      </c>
      <c r="M8" s="23">
        <f>IF(K8=0,"%",+(L8-K8)/K8)</f>
        <v/>
      </c>
      <c r="N8" s="29">
        <f>+I8+AO8+AP8+AQ8+AR8+AS8+AT8+AU8+AV8+AW8+AX8+AY8</f>
        <v/>
      </c>
      <c r="O8" s="26" t="n">
        <v>0</v>
      </c>
      <c r="P8" s="29">
        <f>AM8</f>
        <v/>
      </c>
      <c r="Q8" s="16" t="n">
        <v>2937.34</v>
      </c>
      <c r="R8" s="16" t="n">
        <v>25335.99</v>
      </c>
      <c r="S8" s="16" t="n">
        <v>33561.87</v>
      </c>
      <c r="T8" s="16" t="n">
        <v>91436.22</v>
      </c>
      <c r="U8" s="16" t="n">
        <v>47296.48</v>
      </c>
      <c r="V8" s="16" t="n">
        <v>65969.02</v>
      </c>
      <c r="W8" s="16" t="n">
        <v>23826.14</v>
      </c>
      <c r="X8" s="16" t="n">
        <v>44431.72</v>
      </c>
      <c r="Y8" s="16" t="n">
        <v>10093.5</v>
      </c>
      <c r="Z8" s="16" t="n">
        <v>40415.10000000001</v>
      </c>
      <c r="AA8" s="16" t="n">
        <v>23749.5</v>
      </c>
      <c r="AB8" s="16" t="n">
        <v>17906.4</v>
      </c>
      <c r="AC8" s="16" t="n">
        <v>28723.49</v>
      </c>
      <c r="AD8" s="16" t="n">
        <v>26591.93</v>
      </c>
      <c r="AE8" s="16" t="n">
        <v>85067.64</v>
      </c>
      <c r="AF8" s="16" t="n">
        <v>33310.21</v>
      </c>
      <c r="AG8" s="16" t="n">
        <v>10151.73</v>
      </c>
      <c r="AH8" s="16" t="n">
        <v>52039.78</v>
      </c>
      <c r="AI8" s="16" t="n">
        <v>15121.27</v>
      </c>
      <c r="AJ8" s="16" t="n">
        <v>33312.49</v>
      </c>
      <c r="AK8" s="16" t="n">
        <v>18319.08</v>
      </c>
      <c r="AL8" s="16" t="n">
        <v>40804.61000000001</v>
      </c>
      <c r="AM8" s="16" t="n">
        <v>12049.79</v>
      </c>
      <c r="AN8" s="16" t="n">
        <v>0</v>
      </c>
      <c r="AO8" s="18" t="n">
        <v>20000</v>
      </c>
      <c r="AP8" s="18" t="n">
        <v>30000</v>
      </c>
      <c r="AQ8" s="18" t="n">
        <v>130000</v>
      </c>
      <c r="AR8" s="18" t="n">
        <v>0</v>
      </c>
      <c r="AS8" s="18" t="n">
        <v>70000</v>
      </c>
      <c r="AT8" s="18" t="n">
        <v>80000</v>
      </c>
      <c r="AU8" s="18" t="n">
        <v>60000</v>
      </c>
      <c r="AV8" s="18" t="n">
        <v>60000</v>
      </c>
      <c r="AW8" s="18" t="n">
        <v>60000</v>
      </c>
      <c r="AX8" s="14" t="n">
        <v>100000</v>
      </c>
      <c r="AY8" s="14" t="n">
        <v>68000</v>
      </c>
      <c r="AZ8" s="18" t="n">
        <v>0</v>
      </c>
      <c r="BA8" s="16" t="n">
        <v>14877.36056166666</v>
      </c>
      <c r="BB8" t="inlineStr">
        <is>
          <t>ST</t>
        </is>
      </c>
    </row>
    <row r="9" ht="17.25" customHeight="1" s="13">
      <c r="A9" s="17" t="inlineStr">
        <is>
          <t>AGADIR</t>
        </is>
      </c>
      <c r="B9" s="17" t="inlineStr">
        <is>
          <t>AGADIR GROS VMM</t>
        </is>
      </c>
      <c r="C9" s="17" t="inlineStr"/>
      <c r="D9" s="17" t="inlineStr">
        <is>
          <t>C.A (ht)</t>
        </is>
      </c>
      <c r="E9" s="29">
        <f>+(P9/$H$1)*$F$1+P9+BA9</f>
        <v/>
      </c>
      <c r="F9" s="29">
        <f>+AY9</f>
        <v/>
      </c>
      <c r="G9" s="23">
        <f>IF(F9=0,"%",+(E9-F9)/F9)</f>
        <v/>
      </c>
      <c r="H9" s="29">
        <f>AB9</f>
        <v/>
      </c>
      <c r="I9" s="29" t="n">
        <v>1300000</v>
      </c>
      <c r="J9" s="23">
        <f>IF(H9=0,"%",+(I9-H9)/H9)</f>
        <v/>
      </c>
      <c r="K9" s="29">
        <f>Q9+R9+S9+T9+U9+V9+W9+X9+Y9+Z9+AA9+AB9</f>
        <v/>
      </c>
      <c r="L9" s="29">
        <f>AC9+E9+I9+AD9+AE9+AF9+AG9+AH9+AI9+AJ9+AK9+AL9</f>
        <v/>
      </c>
      <c r="M9" s="23">
        <f>IF(K9=0,"%",+(L9-K9)/K9)</f>
        <v/>
      </c>
      <c r="N9" s="29">
        <f>+I9+AO9+AP9+AQ9+AR9+AS9+AT9+AU9+AV9+AW9+AX9+AY9</f>
        <v/>
      </c>
      <c r="O9" s="26" t="n">
        <v>0</v>
      </c>
      <c r="P9" s="29">
        <f>AM9</f>
        <v/>
      </c>
      <c r="Q9" s="16" t="n">
        <v>997315.24</v>
      </c>
      <c r="R9" s="16" t="n">
        <v>1453361.019999999</v>
      </c>
      <c r="S9" s="16" t="n">
        <v>1423095.78</v>
      </c>
      <c r="T9" s="16" t="n">
        <v>1948973.9</v>
      </c>
      <c r="U9" s="16" t="n">
        <v>1965352.159999999</v>
      </c>
      <c r="V9" s="16" t="n">
        <v>1122091.89</v>
      </c>
      <c r="W9" s="16" t="n">
        <v>1523830.03</v>
      </c>
      <c r="X9" s="16" t="n">
        <v>1554230.200000001</v>
      </c>
      <c r="Y9" s="16" t="n">
        <v>1338596.06</v>
      </c>
      <c r="Z9" s="16" t="n">
        <v>1308838.590000001</v>
      </c>
      <c r="AA9" s="16" t="n">
        <v>1128098.66</v>
      </c>
      <c r="AB9" s="16" t="n">
        <v>1124735</v>
      </c>
      <c r="AC9" s="16" t="n">
        <v>1232864.97</v>
      </c>
      <c r="AD9" s="16" t="n">
        <v>823872.7399999999</v>
      </c>
      <c r="AE9" s="16" t="n">
        <v>1590599.09</v>
      </c>
      <c r="AF9" s="16" t="n">
        <v>2323476.500000001</v>
      </c>
      <c r="AG9" s="16" t="n">
        <v>1418493.669999999</v>
      </c>
      <c r="AH9" s="16" t="n">
        <v>2143279.189999999</v>
      </c>
      <c r="AI9" s="16" t="n">
        <v>1090538.16</v>
      </c>
      <c r="AJ9" s="16" t="n">
        <v>2261218.96</v>
      </c>
      <c r="AK9" s="16" t="n">
        <v>1670295.070000001</v>
      </c>
      <c r="AL9" s="16" t="n">
        <v>1220103.24</v>
      </c>
      <c r="AM9" s="16" t="n">
        <v>766552.9500000001</v>
      </c>
      <c r="AN9" s="16" t="n">
        <v>0</v>
      </c>
      <c r="AO9" s="18" t="n">
        <v>1400000</v>
      </c>
      <c r="AP9" s="18" t="n">
        <v>1700000</v>
      </c>
      <c r="AQ9" s="18" t="n">
        <v>3900000</v>
      </c>
      <c r="AR9" s="18" t="n">
        <v>0</v>
      </c>
      <c r="AS9" s="18" t="n">
        <v>2200000</v>
      </c>
      <c r="AT9" s="18" t="n">
        <v>1400000</v>
      </c>
      <c r="AU9" s="18" t="n">
        <v>1840000</v>
      </c>
      <c r="AV9" s="18" t="n">
        <v>1700000</v>
      </c>
      <c r="AW9" s="18" t="n">
        <v>1500000</v>
      </c>
      <c r="AX9" s="14" t="n">
        <v>1500000</v>
      </c>
      <c r="AY9" s="14" t="n">
        <v>1300000</v>
      </c>
      <c r="AZ9" s="18" t="n">
        <v>0</v>
      </c>
      <c r="BA9" s="16" t="n">
        <v>383034.100061667</v>
      </c>
      <c r="BB9" t="inlineStr">
        <is>
          <t>ST</t>
        </is>
      </c>
    </row>
    <row r="10" ht="17.25" customHeight="1" s="13">
      <c r="A10" s="15" t="inlineStr">
        <is>
          <t>AGADIR</t>
        </is>
      </c>
      <c r="B10" s="15" t="inlineStr">
        <is>
          <t>AGADIR GROS SOM</t>
        </is>
      </c>
      <c r="C10" s="15" t="inlineStr">
        <is>
          <t>AGADIR GROS SOM</t>
        </is>
      </c>
      <c r="D10" s="15" t="inlineStr">
        <is>
          <t>LEVURE</t>
        </is>
      </c>
      <c r="E10" s="28">
        <f>+(P10/$H$1)*$F$1+P10+BA10</f>
        <v/>
      </c>
      <c r="F10" s="28">
        <f>+AY10</f>
        <v/>
      </c>
      <c r="G10" s="22">
        <f>IF(F10=0,"%",+(E10-F10)/F10)</f>
        <v/>
      </c>
      <c r="H10" s="28">
        <f>AB10</f>
        <v/>
      </c>
      <c r="I10" s="28" t="n">
        <v>400000</v>
      </c>
      <c r="J10" s="22">
        <f>IF(H10=0,"%",+(I10-H10)/H10)</f>
        <v/>
      </c>
      <c r="K10" s="28">
        <f>Q10+R10+S10+T10+U10+V10+W10+X10+Y10+Z10+AA10+AB10</f>
        <v/>
      </c>
      <c r="L10" s="28">
        <f>AC10+E10+I10+AD10+AE10+AF10+AG10+AH10+AI10+AJ10+AK10+AL10</f>
        <v/>
      </c>
      <c r="M10" s="22">
        <f>IF(K10=0,"%",+(L10-K10)/K10)</f>
        <v/>
      </c>
      <c r="N10" s="28">
        <f>+I10+AO10+AP10+AQ10+AR10+AS10+AT10+AU10+AV10+AW10+AX10+AY10</f>
        <v/>
      </c>
      <c r="O10" s="26" t="n">
        <v>0</v>
      </c>
      <c r="P10" s="28">
        <f>AM10</f>
        <v/>
      </c>
      <c r="Q10" s="16" t="n">
        <v>1300333.41</v>
      </c>
      <c r="R10" s="16" t="n">
        <v>1784532.9</v>
      </c>
      <c r="S10" s="16" t="n">
        <v>3094591.26</v>
      </c>
      <c r="T10" s="16" t="n">
        <v>2654938.78</v>
      </c>
      <c r="U10" s="16" t="n">
        <v>772510.9699999999</v>
      </c>
      <c r="V10" s="16" t="n">
        <v>227045.7</v>
      </c>
      <c r="W10" s="16" t="n">
        <v>334055.8099999999</v>
      </c>
      <c r="X10" s="16" t="n">
        <v>319452.3100000001</v>
      </c>
      <c r="Y10" s="16" t="n">
        <v>618282.8899999999</v>
      </c>
      <c r="Z10" s="16" t="n">
        <v>878461.7499999999</v>
      </c>
      <c r="AA10" s="16" t="n">
        <v>671258.5699999999</v>
      </c>
      <c r="AB10" s="16" t="n">
        <v>384630.99</v>
      </c>
      <c r="AC10" s="16" t="n">
        <v>1153397.14</v>
      </c>
      <c r="AD10" s="16" t="n">
        <v>1338000.58</v>
      </c>
      <c r="AE10" s="16" t="n">
        <v>2656923.67</v>
      </c>
      <c r="AF10" s="16" t="n">
        <v>2383557.259999999</v>
      </c>
      <c r="AG10" s="16" t="n">
        <v>594206.64</v>
      </c>
      <c r="AH10" s="16" t="n">
        <v>328099.68</v>
      </c>
      <c r="AI10" s="16" t="n">
        <v>166098.91</v>
      </c>
      <c r="AJ10" s="16" t="n">
        <v>2638768.069999999</v>
      </c>
      <c r="AK10" s="16" t="n">
        <v>985621.6000000001</v>
      </c>
      <c r="AL10" s="16" t="n">
        <v>221159.88</v>
      </c>
      <c r="AM10" s="16" t="n">
        <v>122927.36</v>
      </c>
      <c r="AN10" s="16" t="n">
        <v>0</v>
      </c>
      <c r="AO10" s="18" t="n">
        <v>1400000</v>
      </c>
      <c r="AP10" s="18" t="n">
        <v>1850000</v>
      </c>
      <c r="AQ10" s="18" t="n">
        <v>6000000</v>
      </c>
      <c r="AR10" s="18" t="n">
        <v>0</v>
      </c>
      <c r="AS10" s="18" t="n">
        <v>850000</v>
      </c>
      <c r="AT10" s="18" t="n">
        <v>600000</v>
      </c>
      <c r="AU10" s="18" t="n">
        <v>440000</v>
      </c>
      <c r="AV10" s="18" t="n">
        <v>450000</v>
      </c>
      <c r="AW10" s="18" t="n">
        <v>800000</v>
      </c>
      <c r="AX10" s="18" t="n">
        <v>500000</v>
      </c>
      <c r="AY10" s="18" t="n">
        <v>700000</v>
      </c>
      <c r="AZ10" s="18" t="n">
        <v>0</v>
      </c>
      <c r="BA10" s="16" t="n">
        <v>174290.4046133333</v>
      </c>
      <c r="BB10" t="inlineStr">
        <is>
          <t>ST</t>
        </is>
      </c>
    </row>
    <row r="11" ht="17.25" customHeight="1" s="13">
      <c r="A11" s="15" t="inlineStr">
        <is>
          <t>AGADIR</t>
        </is>
      </c>
      <c r="B11" s="15" t="inlineStr">
        <is>
          <t>AGADIR GROS SOM</t>
        </is>
      </c>
      <c r="C11" s="15" t="inlineStr">
        <is>
          <t>335 ZERROUKI JAMAL</t>
        </is>
      </c>
      <c r="D11" s="15" t="inlineStr">
        <is>
          <t>FLAN</t>
        </is>
      </c>
      <c r="E11" s="28">
        <f>+(P11/$H$1)*$F$1+P11+BA11</f>
        <v/>
      </c>
      <c r="F11" s="28">
        <f>+AY11</f>
        <v/>
      </c>
      <c r="G11" s="22">
        <f>IF(F11=0,"%",+(E11-F11)/F11)</f>
        <v/>
      </c>
      <c r="H11" s="28">
        <f>AB11</f>
        <v/>
      </c>
      <c r="I11" s="28" t="n">
        <v>20000</v>
      </c>
      <c r="J11" s="22">
        <f>IF(H11=0,"%",+(I11-H11)/H11)</f>
        <v/>
      </c>
      <c r="K11" s="28">
        <f>Q11+R11+S11+T11+U11+V11+W11+X11+Y11+Z11+AA11+AB11</f>
        <v/>
      </c>
      <c r="L11" s="28">
        <f>AC11+E11+I11+AD11+AE11+AF11+AG11+AH11+AI11+AJ11+AK11+AL11</f>
        <v/>
      </c>
      <c r="M11" s="22">
        <f>IF(K11=0,"%",+(L11-K11)/K11)</f>
        <v/>
      </c>
      <c r="N11" s="28">
        <f>+I11+AO11+AP11+AQ11+AR11+AS11+AT11+AU11+AV11+AW11+AX11+AY11</f>
        <v/>
      </c>
      <c r="O11" s="26" t="n">
        <v>0</v>
      </c>
      <c r="P11" s="28">
        <f>AM11</f>
        <v/>
      </c>
      <c r="Q11" s="16" t="n">
        <v>77937.45</v>
      </c>
      <c r="R11" s="16" t="n">
        <v>216726.16</v>
      </c>
      <c r="S11" s="16" t="n">
        <v>1033817.1</v>
      </c>
      <c r="T11" s="16" t="n">
        <v>791096.2</v>
      </c>
      <c r="U11" s="16" t="n">
        <v>65653.01999999999</v>
      </c>
      <c r="V11" s="16" t="n">
        <v>32033.37</v>
      </c>
      <c r="W11" s="16" t="n">
        <v>12827.74</v>
      </c>
      <c r="X11" s="16" t="n">
        <v>14997.47</v>
      </c>
      <c r="Y11" s="16" t="n">
        <v>21751.26</v>
      </c>
      <c r="Z11" s="16" t="n">
        <v>14383.72</v>
      </c>
      <c r="AA11" s="16" t="n">
        <v>20118.07</v>
      </c>
      <c r="AB11" s="16" t="n">
        <v>11775.81</v>
      </c>
      <c r="AC11" s="16" t="n">
        <v>59441.8</v>
      </c>
      <c r="AD11" s="16" t="n">
        <v>93507.92999999999</v>
      </c>
      <c r="AE11" s="16" t="n">
        <v>649058.42</v>
      </c>
      <c r="AF11" s="16" t="n">
        <v>559422.91</v>
      </c>
      <c r="AG11" s="16" t="n">
        <v>43788.13</v>
      </c>
      <c r="AH11" s="16" t="n">
        <v>17686.95</v>
      </c>
      <c r="AI11" s="16" t="n">
        <v>5539.33</v>
      </c>
      <c r="AJ11" s="16" t="n">
        <v>42379.21999999999</v>
      </c>
      <c r="AK11" s="16" t="n">
        <v>13011.33</v>
      </c>
      <c r="AL11" s="16" t="n">
        <v>27381.66</v>
      </c>
      <c r="AM11" s="16" t="n">
        <v>6735.33</v>
      </c>
      <c r="AN11" s="16" t="n">
        <v>0</v>
      </c>
      <c r="AO11" s="18" t="n">
        <v>450000</v>
      </c>
      <c r="AP11" s="18" t="n">
        <v>500000</v>
      </c>
      <c r="AQ11" s="18" t="n">
        <v>2000000</v>
      </c>
      <c r="AR11" s="18" t="n">
        <v>0</v>
      </c>
      <c r="AS11" s="18" t="n">
        <v>100000</v>
      </c>
      <c r="AT11" s="18" t="n">
        <v>100000</v>
      </c>
      <c r="AU11" s="18" t="n">
        <v>160000</v>
      </c>
      <c r="AV11" s="18" t="n">
        <v>30000</v>
      </c>
      <c r="AW11" s="18" t="n">
        <v>30000</v>
      </c>
      <c r="AX11" s="18" t="n">
        <v>20000</v>
      </c>
      <c r="AY11" s="18" t="n">
        <v>30000</v>
      </c>
      <c r="AZ11" s="18" t="n">
        <v>0</v>
      </c>
      <c r="BA11" s="16" t="n">
        <v>9074</v>
      </c>
      <c r="BB11" t="inlineStr">
        <is>
          <t>ST</t>
        </is>
      </c>
    </row>
    <row r="12" ht="17.25" customHeight="1" s="13">
      <c r="A12" s="15" t="inlineStr">
        <is>
          <t>AGADIR</t>
        </is>
      </c>
      <c r="B12" s="15" t="inlineStr">
        <is>
          <t>AGADIR GROS SOM</t>
        </is>
      </c>
      <c r="C12" s="15" t="inlineStr"/>
      <c r="D12" s="15" t="inlineStr">
        <is>
          <t>BOUILLON</t>
        </is>
      </c>
      <c r="E12" s="28">
        <f>+(P12/$H$1)*$F$1+P12+BA12</f>
        <v/>
      </c>
      <c r="F12" s="28">
        <f>+AY12</f>
        <v/>
      </c>
      <c r="G12" s="22">
        <f>IF(F12=0,"%",+(E12-F12)/F12)</f>
        <v/>
      </c>
      <c r="H12" s="28">
        <f>AB12</f>
        <v/>
      </c>
      <c r="I12" s="28" t="n">
        <v>50000</v>
      </c>
      <c r="J12" s="22">
        <f>IF(H12=0,"%",+(I12-H12)/H12)</f>
        <v/>
      </c>
      <c r="K12" s="28">
        <f>Q12+R12+S12+T12+U12+V12+W12+X12+Y12+Z12+AA12+AB12</f>
        <v/>
      </c>
      <c r="L12" s="28">
        <f>AC12+E12+I12+AD12+AE12+AF12+AG12+AH12+AI12+AJ12+AK12+AL12</f>
        <v/>
      </c>
      <c r="M12" s="22">
        <f>IF(K12=0,"%",+(L12-K12)/K12)</f>
        <v/>
      </c>
      <c r="N12" s="28">
        <f>+I12+AO12+AP12+AQ12+AR12+AS12+AT12+AU12+AV12+AW12+AX12+AY12</f>
        <v/>
      </c>
      <c r="O12" s="26" t="n">
        <v>0</v>
      </c>
      <c r="P12" s="28">
        <f>AM12</f>
        <v/>
      </c>
      <c r="Q12" s="16" t="n">
        <v>55785.10999999999</v>
      </c>
      <c r="R12" s="16" t="n">
        <v>460806.5700000001</v>
      </c>
      <c r="S12" s="16" t="n">
        <v>1294320.68</v>
      </c>
      <c r="T12" s="16" t="n">
        <v>595314.1499999999</v>
      </c>
      <c r="U12" s="16" t="n">
        <v>103405.26</v>
      </c>
      <c r="V12" s="16" t="n">
        <v>8474.720000000001</v>
      </c>
      <c r="W12" s="16" t="n">
        <v>38965.04</v>
      </c>
      <c r="X12" s="16" t="n">
        <v>61055.44</v>
      </c>
      <c r="Y12" s="16" t="n">
        <v>124123.87</v>
      </c>
      <c r="Z12" s="16" t="n">
        <v>91722.00999999999</v>
      </c>
      <c r="AA12" s="16" t="n">
        <v>108425.64</v>
      </c>
      <c r="AB12" s="16" t="n">
        <v>47634.96000000001</v>
      </c>
      <c r="AC12" s="16" t="n">
        <v>1443813.52</v>
      </c>
      <c r="AD12" s="16" t="n">
        <v>602506.7100000001</v>
      </c>
      <c r="AE12" s="16" t="n">
        <v>445505.9899999999</v>
      </c>
      <c r="AF12" s="16" t="n">
        <v>427284.3599999999</v>
      </c>
      <c r="AG12" s="16" t="n">
        <v>25557.22</v>
      </c>
      <c r="AH12" s="16" t="n">
        <v>6813.980000000001</v>
      </c>
      <c r="AI12" s="16" t="n">
        <v>643.03</v>
      </c>
      <c r="AJ12" s="16" t="n">
        <v>56149.84999999999</v>
      </c>
      <c r="AK12" s="16" t="n">
        <v>28369.03</v>
      </c>
      <c r="AL12" s="16" t="n">
        <v>57109.97</v>
      </c>
      <c r="AM12" s="16" t="n">
        <v>40485.74</v>
      </c>
      <c r="AN12" s="16" t="n">
        <v>0</v>
      </c>
      <c r="AO12" s="18" t="n">
        <v>200000</v>
      </c>
      <c r="AP12" s="18" t="n">
        <v>800000</v>
      </c>
      <c r="AQ12" s="18" t="n">
        <v>900000</v>
      </c>
      <c r="AR12" s="18" t="n">
        <v>0</v>
      </c>
      <c r="AS12" s="18" t="n">
        <v>50000</v>
      </c>
      <c r="AT12" s="18" t="n">
        <v>10000</v>
      </c>
      <c r="AU12" s="18" t="n">
        <v>45000</v>
      </c>
      <c r="AV12" s="18" t="n">
        <v>70000</v>
      </c>
      <c r="AW12" s="18" t="n">
        <v>150000</v>
      </c>
      <c r="AX12" s="18" t="n">
        <v>100000</v>
      </c>
      <c r="AY12" s="18" t="n">
        <v>120000</v>
      </c>
      <c r="AZ12" s="18" t="n">
        <v>0</v>
      </c>
      <c r="BA12" s="16" t="n">
        <v>10642.3730375</v>
      </c>
      <c r="BB12" t="inlineStr">
        <is>
          <t>ST</t>
        </is>
      </c>
    </row>
    <row r="13" ht="17.25" customHeight="1" s="13">
      <c r="A13" s="15" t="inlineStr">
        <is>
          <t>AGADIR</t>
        </is>
      </c>
      <c r="B13" s="15" t="inlineStr">
        <is>
          <t>AGADIR GROS SOM</t>
        </is>
      </c>
      <c r="C13" s="15" t="inlineStr"/>
      <c r="D13" s="15" t="inlineStr">
        <is>
          <t>CONDIMENTS</t>
        </is>
      </c>
      <c r="E13" s="28">
        <f>+(P13/$H$1)*$F$1+P13+BA13</f>
        <v/>
      </c>
      <c r="F13" s="28">
        <f>+AY13</f>
        <v/>
      </c>
      <c r="G13" s="22">
        <f>IF(F13=0,"%",+(E13-F13)/F13)</f>
        <v/>
      </c>
      <c r="H13" s="28">
        <f>AB13</f>
        <v/>
      </c>
      <c r="I13" s="28" t="n">
        <v>1</v>
      </c>
      <c r="J13" s="22">
        <f>IF(H13=0,"%",+(I13-H13)/H13)</f>
        <v/>
      </c>
      <c r="K13" s="28">
        <f>Q13+R13+S13+T13+U13+V13+W13+X13+Y13+Z13+AA13+AB13</f>
        <v/>
      </c>
      <c r="L13" s="28">
        <f>AC13+E13+I13+AD13+AE13+AF13+AG13+AH13+AI13+AJ13+AK13+AL13</f>
        <v/>
      </c>
      <c r="M13" s="22">
        <f>IF(K13=0,"%",+(L13-K13)/K13)</f>
        <v/>
      </c>
      <c r="N13" s="28">
        <f>+I13+AO13+AP13+AQ13+AR13+AS13+AT13+AU13+AV13+AW13+AX13+AY13</f>
        <v/>
      </c>
      <c r="O13" s="26" t="n">
        <v>0</v>
      </c>
      <c r="P13" s="28">
        <f>AM13</f>
        <v/>
      </c>
      <c r="Q13" s="16" t="n">
        <v>15198.7</v>
      </c>
      <c r="R13" s="16" t="n">
        <v>0</v>
      </c>
      <c r="S13" s="16" t="n">
        <v>12502.8</v>
      </c>
      <c r="T13" s="16" t="n">
        <v>57284.52</v>
      </c>
      <c r="U13" s="16" t="n">
        <v>34318.87</v>
      </c>
      <c r="V13" s="16" t="n">
        <v>13491.88</v>
      </c>
      <c r="W13" s="16" t="n">
        <v>0</v>
      </c>
      <c r="X13" s="16" t="n">
        <v>0</v>
      </c>
      <c r="Y13" s="16" t="n">
        <v>0</v>
      </c>
      <c r="Z13" s="16" t="n">
        <v>113578.36</v>
      </c>
      <c r="AA13" s="16" t="n">
        <v>56253.42</v>
      </c>
      <c r="AB13" s="16" t="n">
        <v>23227.11</v>
      </c>
      <c r="AC13" s="16" t="n">
        <v>1870</v>
      </c>
      <c r="AD13" s="16" t="n">
        <v>0</v>
      </c>
      <c r="AE13" s="16" t="n">
        <v>0</v>
      </c>
      <c r="AF13" s="16" t="n">
        <v>1570</v>
      </c>
      <c r="AG13" s="16" t="n">
        <v>0</v>
      </c>
      <c r="AH13" s="16" t="n">
        <v>3026.67</v>
      </c>
      <c r="AI13" s="16" t="n">
        <v>0</v>
      </c>
      <c r="AJ13" s="16" t="n">
        <v>76511.21000000001</v>
      </c>
      <c r="AK13" s="16" t="n">
        <v>30030.83</v>
      </c>
      <c r="AL13" s="16" t="n">
        <v>119537.84</v>
      </c>
      <c r="AM13" s="16" t="n">
        <v>6843.67</v>
      </c>
      <c r="AN13" s="16" t="n">
        <v>0</v>
      </c>
      <c r="AO13" s="18" t="n">
        <v>0</v>
      </c>
      <c r="AP13" s="18" t="n">
        <v>0</v>
      </c>
      <c r="AQ13" s="18" t="n">
        <v>0</v>
      </c>
      <c r="AR13" s="18" t="n">
        <v>0</v>
      </c>
      <c r="AS13" s="18" t="n">
        <v>0</v>
      </c>
      <c r="AT13" s="18" t="n">
        <v>0</v>
      </c>
      <c r="AU13" s="18" t="n">
        <v>0</v>
      </c>
      <c r="AV13" s="18" t="n">
        <v>0</v>
      </c>
      <c r="AW13" s="18" t="n">
        <v>0</v>
      </c>
      <c r="AX13" s="18" t="n">
        <v>0</v>
      </c>
      <c r="AY13" s="18" t="n">
        <v>0</v>
      </c>
      <c r="AZ13" s="18" t="n">
        <v>0</v>
      </c>
      <c r="BA13" s="16" t="n">
        <v>0</v>
      </c>
      <c r="BB13" t="inlineStr">
        <is>
          <t>ST</t>
        </is>
      </c>
    </row>
    <row r="14" ht="17.25" customHeight="1" s="13">
      <c r="A14" s="15" t="inlineStr">
        <is>
          <t>AGADIR</t>
        </is>
      </c>
      <c r="B14" s="15" t="inlineStr">
        <is>
          <t>AGADIR GROS SOM</t>
        </is>
      </c>
      <c r="C14" s="15" t="inlineStr"/>
      <c r="D14" s="15" t="inlineStr">
        <is>
          <t>CONFITURE</t>
        </is>
      </c>
      <c r="E14" s="28">
        <f>+(P14/$H$1)*$F$1+P14+BA14</f>
        <v/>
      </c>
      <c r="F14" s="28">
        <f>+AY14</f>
        <v/>
      </c>
      <c r="G14" s="22">
        <f>IF(F14=0,"%",+(E14-F14)/F14)</f>
        <v/>
      </c>
      <c r="H14" s="28">
        <f>AB14</f>
        <v/>
      </c>
      <c r="I14" s="28" t="n">
        <v>1</v>
      </c>
      <c r="J14" s="22">
        <f>IF(H14=0,"%",+(I14-H14)/H14)</f>
        <v/>
      </c>
      <c r="K14" s="28">
        <f>Q14+R14+S14+T14+U14+V14+W14+X14+Y14+Z14+AA14+AB14</f>
        <v/>
      </c>
      <c r="L14" s="28">
        <f>AC14+E14+I14+AD14+AE14+AF14+AG14+AH14+AI14+AJ14+AK14+AL14</f>
        <v/>
      </c>
      <c r="M14" s="22">
        <f>IF(K14=0,"%",+(L14-K14)/K14)</f>
        <v/>
      </c>
      <c r="N14" s="28">
        <f>+I14+AO14+AP14+AQ14+AR14+AS14+AT14+AU14+AV14+AW14+AX14+AY14</f>
        <v/>
      </c>
      <c r="O14" s="26" t="n">
        <v>0</v>
      </c>
      <c r="P14" s="28">
        <f>AM14</f>
        <v/>
      </c>
      <c r="Q14" s="16" t="n">
        <v>0</v>
      </c>
      <c r="R14" s="16" t="n">
        <v>0</v>
      </c>
      <c r="S14" s="16" t="n">
        <v>0</v>
      </c>
      <c r="T14" s="16" t="n">
        <v>0</v>
      </c>
      <c r="U14" s="16" t="n">
        <v>0</v>
      </c>
      <c r="V14" s="16" t="n">
        <v>0</v>
      </c>
      <c r="W14" s="16" t="n">
        <v>0</v>
      </c>
      <c r="X14" s="16" t="n">
        <v>0</v>
      </c>
      <c r="Y14" s="16" t="n">
        <v>0</v>
      </c>
      <c r="Z14" s="16" t="n">
        <v>-241.37</v>
      </c>
      <c r="AA14" s="16" t="n">
        <v>3591.53</v>
      </c>
      <c r="AB14" s="16" t="n">
        <v>0</v>
      </c>
      <c r="AC14" s="16" t="n">
        <v>0</v>
      </c>
      <c r="AD14" s="16" t="n">
        <v>0</v>
      </c>
      <c r="AE14" s="16" t="n">
        <v>0</v>
      </c>
      <c r="AF14" s="16" t="n">
        <v>0</v>
      </c>
      <c r="AG14" s="16" t="n">
        <v>0</v>
      </c>
      <c r="AH14" s="16" t="n">
        <v>98</v>
      </c>
      <c r="AI14" s="16" t="n">
        <v>0</v>
      </c>
      <c r="AJ14" s="16" t="n">
        <v>15515</v>
      </c>
      <c r="AK14" s="16" t="n">
        <v>0</v>
      </c>
      <c r="AL14" s="16" t="n">
        <v>0</v>
      </c>
      <c r="AM14" s="16" t="n">
        <v>0</v>
      </c>
      <c r="AN14" s="16" t="n">
        <v>0</v>
      </c>
      <c r="AO14" s="18" t="n">
        <v>0</v>
      </c>
      <c r="AP14" s="18" t="n">
        <v>0</v>
      </c>
      <c r="AQ14" s="18" t="n">
        <v>0</v>
      </c>
      <c r="AR14" s="18" t="n">
        <v>0</v>
      </c>
      <c r="AS14" s="18" t="n">
        <v>0</v>
      </c>
      <c r="AT14" s="18" t="n">
        <v>0</v>
      </c>
      <c r="AU14" s="18" t="n">
        <v>0</v>
      </c>
      <c r="AV14" s="18" t="n">
        <v>0</v>
      </c>
      <c r="AW14" s="18" t="n">
        <v>0</v>
      </c>
      <c r="AX14" s="18" t="n">
        <v>0</v>
      </c>
      <c r="AY14" s="18" t="n">
        <v>0</v>
      </c>
      <c r="AZ14" s="18" t="n">
        <v>0</v>
      </c>
      <c r="BA14" s="16" t="n">
        <v>0</v>
      </c>
      <c r="BB14" t="inlineStr">
        <is>
          <t>ST</t>
        </is>
      </c>
    </row>
    <row r="15" ht="17.25" customHeight="1" s="13">
      <c r="A15" s="15" t="inlineStr">
        <is>
          <t>AGADIR</t>
        </is>
      </c>
      <c r="B15" s="15" t="inlineStr">
        <is>
          <t>AGADIR GROS SOM</t>
        </is>
      </c>
      <c r="C15" s="15" t="inlineStr"/>
      <c r="D15" s="15" t="inlineStr">
        <is>
          <t>CONSERVES</t>
        </is>
      </c>
      <c r="E15" s="28">
        <f>+(P15/$H$1)*$F$1+P15+BA15</f>
        <v/>
      </c>
      <c r="F15" s="28">
        <f>+AY15</f>
        <v/>
      </c>
      <c r="G15" s="22">
        <f>IF(F15=0,"%",+(E15-F15)/F15)</f>
        <v/>
      </c>
      <c r="H15" s="28">
        <f>AB15</f>
        <v/>
      </c>
      <c r="I15" s="28" t="n">
        <v>1</v>
      </c>
      <c r="J15" s="22">
        <f>IF(H15=0,"%",+(I15-H15)/H15)</f>
        <v/>
      </c>
      <c r="K15" s="28">
        <f>Q15+R15+S15+T15+U15+V15+W15+X15+Y15+Z15+AA15+AB15</f>
        <v/>
      </c>
      <c r="L15" s="28">
        <f>AC15+E15+I15+AD15+AE15+AF15+AG15+AH15+AI15+AJ15+AK15+AL15</f>
        <v/>
      </c>
      <c r="M15" s="22">
        <f>IF(K15=0,"%",+(L15-K15)/K15)</f>
        <v/>
      </c>
      <c r="N15" s="28">
        <f>+I15+AO15+AP15+AQ15+AR15+AS15+AT15+AU15+AV15+AW15+AX15+AY15</f>
        <v/>
      </c>
      <c r="O15" s="26" t="n">
        <v>0</v>
      </c>
      <c r="P15" s="28">
        <f>AM15</f>
        <v/>
      </c>
      <c r="Q15" s="16" t="n">
        <v>0</v>
      </c>
      <c r="R15" s="16" t="n">
        <v>0</v>
      </c>
      <c r="S15" s="16" t="n">
        <v>0</v>
      </c>
      <c r="T15" s="16" t="n">
        <v>0</v>
      </c>
      <c r="U15" s="16" t="n">
        <v>0</v>
      </c>
      <c r="V15" s="16" t="n">
        <v>0</v>
      </c>
      <c r="W15" s="16" t="n">
        <v>0</v>
      </c>
      <c r="X15" s="16" t="n">
        <v>0</v>
      </c>
      <c r="Y15" s="16" t="n">
        <v>0</v>
      </c>
      <c r="Z15" s="16" t="n">
        <v>0</v>
      </c>
      <c r="AA15" s="16" t="n">
        <v>0</v>
      </c>
      <c r="AB15" s="16" t="n">
        <v>0</v>
      </c>
      <c r="AC15" s="16" t="n">
        <v>0</v>
      </c>
      <c r="AD15" s="16" t="n">
        <v>0</v>
      </c>
      <c r="AE15" s="16" t="n">
        <v>0</v>
      </c>
      <c r="AF15" s="16" t="n">
        <v>0</v>
      </c>
      <c r="AG15" s="16" t="n">
        <v>0</v>
      </c>
      <c r="AH15" s="16" t="n">
        <v>0</v>
      </c>
      <c r="AI15" s="16" t="n">
        <v>0</v>
      </c>
      <c r="AJ15" s="16" t="n">
        <v>0</v>
      </c>
      <c r="AK15" s="16" t="n">
        <v>0</v>
      </c>
      <c r="AL15" s="16" t="n">
        <v>9433.34</v>
      </c>
      <c r="AM15" s="16" t="n">
        <v>0</v>
      </c>
      <c r="AN15" s="16" t="n">
        <v>0</v>
      </c>
      <c r="AO15" s="18" t="n">
        <v>0</v>
      </c>
      <c r="AP15" s="18" t="n">
        <v>0</v>
      </c>
      <c r="AQ15" s="18" t="n">
        <v>0</v>
      </c>
      <c r="AR15" s="18" t="n">
        <v>0</v>
      </c>
      <c r="AS15" s="18" t="n">
        <v>0</v>
      </c>
      <c r="AT15" s="18" t="n">
        <v>0</v>
      </c>
      <c r="AU15" s="18" t="n">
        <v>0</v>
      </c>
      <c r="AV15" s="18" t="n">
        <v>0</v>
      </c>
      <c r="AW15" s="18" t="n">
        <v>0</v>
      </c>
      <c r="AX15" s="18" t="n">
        <v>0</v>
      </c>
      <c r="AY15" s="18" t="n">
        <v>0</v>
      </c>
      <c r="AZ15" s="18" t="n">
        <v>0</v>
      </c>
      <c r="BA15" s="16" t="n">
        <v>0</v>
      </c>
      <c r="BB15" t="inlineStr">
        <is>
          <t>ST</t>
        </is>
      </c>
    </row>
    <row r="16" ht="17.25" customHeight="1" s="13">
      <c r="A16" s="15" t="inlineStr">
        <is>
          <t>AGADIR</t>
        </is>
      </c>
      <c r="B16" s="15" t="inlineStr">
        <is>
          <t>AGADIR GROS SOM</t>
        </is>
      </c>
      <c r="C16" s="15" t="inlineStr"/>
      <c r="D16" s="15" t="inlineStr">
        <is>
          <t>C.A (ht)</t>
        </is>
      </c>
      <c r="E16" s="28">
        <f>+(P16/$H$1)*$F$1+P16+BA16</f>
        <v/>
      </c>
      <c r="F16" s="28">
        <f>+AY16</f>
        <v/>
      </c>
      <c r="G16" s="22">
        <f>IF(F16=0,"%",+(E16-F16)/F16)</f>
        <v/>
      </c>
      <c r="H16" s="28">
        <f>AB16</f>
        <v/>
      </c>
      <c r="I16" s="28" t="n">
        <v>1000000</v>
      </c>
      <c r="J16" s="22">
        <f>IF(H16=0,"%",+(I16-H16)/H16)</f>
        <v/>
      </c>
      <c r="K16" s="28">
        <f>Q16+R16+S16+T16+U16+V16+W16+X16+Y16+Z16+AA16+AB16</f>
        <v/>
      </c>
      <c r="L16" s="28">
        <f>AC16+E16+I16+AD16+AE16+AF16+AG16+AH16+AI16+AJ16+AK16+AL16</f>
        <v/>
      </c>
      <c r="M16" s="22">
        <f>IF(K16=0,"%",+(L16-K16)/K16)</f>
        <v/>
      </c>
      <c r="N16" s="28">
        <f>+I16+AO16+AP16+AQ16+AR16+AS16+AT16+AU16+AV16+AW16+AX16+AY16</f>
        <v/>
      </c>
      <c r="O16" s="26" t="n">
        <v>0</v>
      </c>
      <c r="P16" s="28">
        <f>AM16</f>
        <v/>
      </c>
      <c r="Q16" s="16" t="n">
        <v>1972825.709999999</v>
      </c>
      <c r="R16" s="16" t="n">
        <v>3083604.52</v>
      </c>
      <c r="S16" s="16" t="n">
        <v>6218119.99</v>
      </c>
      <c r="T16" s="16" t="n">
        <v>4705344.32</v>
      </c>
      <c r="U16" s="16" t="n">
        <v>1137859.84</v>
      </c>
      <c r="V16" s="16" t="n">
        <v>486014.18</v>
      </c>
      <c r="W16" s="16" t="n">
        <v>635127.4300000001</v>
      </c>
      <c r="X16" s="16" t="n">
        <v>549871.67</v>
      </c>
      <c r="Y16" s="16" t="n">
        <v>1024137.01</v>
      </c>
      <c r="Z16" s="16" t="n">
        <v>1395611.17</v>
      </c>
      <c r="AA16" s="16" t="n">
        <v>1194230.57</v>
      </c>
      <c r="AB16" s="16" t="n">
        <v>772841.0799999997</v>
      </c>
      <c r="AC16" s="16" t="n">
        <v>3089809.109999999</v>
      </c>
      <c r="AD16" s="16" t="n">
        <v>2468457.810000001</v>
      </c>
      <c r="AE16" s="16" t="n">
        <v>4463708.739999999</v>
      </c>
      <c r="AF16" s="16" t="n">
        <v>4049767.92</v>
      </c>
      <c r="AG16" s="16" t="n">
        <v>985962.9600000001</v>
      </c>
      <c r="AH16" s="16" t="n">
        <v>624277.7400000001</v>
      </c>
      <c r="AI16" s="16" t="n">
        <v>238978.76</v>
      </c>
      <c r="AJ16" s="16" t="n">
        <v>3345292.56</v>
      </c>
      <c r="AK16" s="16" t="n">
        <v>1299077.16</v>
      </c>
      <c r="AL16" s="16" t="n">
        <v>1012814.36</v>
      </c>
      <c r="AM16" s="16" t="n">
        <v>506681.8100000001</v>
      </c>
      <c r="AN16" s="16" t="n">
        <v>0</v>
      </c>
      <c r="AO16" s="18" t="n">
        <v>2200000</v>
      </c>
      <c r="AP16" s="18" t="n">
        <v>3300000</v>
      </c>
      <c r="AQ16" s="18" t="n">
        <v>11000000</v>
      </c>
      <c r="AR16" s="18" t="n">
        <v>0</v>
      </c>
      <c r="AS16" s="18" t="n">
        <v>1300000</v>
      </c>
      <c r="AT16" s="18" t="n">
        <v>800000</v>
      </c>
      <c r="AU16" s="18" t="n">
        <v>732000</v>
      </c>
      <c r="AV16" s="18" t="n">
        <v>650000</v>
      </c>
      <c r="AW16" s="18" t="n">
        <v>1100000</v>
      </c>
      <c r="AX16" s="18" t="n">
        <v>1100000</v>
      </c>
      <c r="AY16" s="18" t="n">
        <v>1250000</v>
      </c>
      <c r="AZ16" s="18" t="n">
        <v>0</v>
      </c>
      <c r="BA16" s="16" t="n">
        <v>325885.4859841667</v>
      </c>
      <c r="BB16" t="inlineStr">
        <is>
          <t>ST</t>
        </is>
      </c>
    </row>
    <row r="17" ht="17.25" customHeight="1" s="13">
      <c r="A17" s="17" t="inlineStr">
        <is>
          <t>AGADIR</t>
        </is>
      </c>
      <c r="B17" s="17" t="inlineStr">
        <is>
          <t>SAHARA GROS SOM VMM</t>
        </is>
      </c>
      <c r="C17" s="17" t="inlineStr">
        <is>
          <t>SAHARA GROS SOM VMM</t>
        </is>
      </c>
      <c r="D17" s="17" t="inlineStr">
        <is>
          <t>LEVURE</t>
        </is>
      </c>
      <c r="E17" s="29">
        <f>+(P17/$H$1)*$F$1+P17+BA17</f>
        <v/>
      </c>
      <c r="F17" s="29">
        <f>+AY17</f>
        <v/>
      </c>
      <c r="G17" s="23">
        <f>IF(F17=0,"%",+(E17-F17)/F17)</f>
        <v/>
      </c>
      <c r="H17" s="29">
        <f>AB17</f>
        <v/>
      </c>
      <c r="I17" s="29" t="n">
        <v>300000</v>
      </c>
      <c r="J17" s="23">
        <f>IF(H17=0,"%",+(I17-H17)/H17)</f>
        <v/>
      </c>
      <c r="K17" s="29">
        <f>Q17+R17+S17+T17+U17+V17+W17+X17+Y17+Z17+AA17+AB17</f>
        <v/>
      </c>
      <c r="L17" s="29">
        <f>AC17+E17+I17+AD17+AE17+AF17+AG17+AH17+AI17+AJ17+AK17+AL17</f>
        <v/>
      </c>
      <c r="M17" s="23">
        <f>IF(K17=0,"%",+(L17-K17)/K17)</f>
        <v/>
      </c>
      <c r="N17" s="29">
        <f>+I17+AO17+AP17+AQ17+AR17+AS17+AT17+AU17+AV17+AW17+AX17+AY17</f>
        <v/>
      </c>
      <c r="O17" s="26" t="n">
        <v>0</v>
      </c>
      <c r="P17" s="29">
        <f>AM17</f>
        <v/>
      </c>
      <c r="Q17" s="16" t="n">
        <v>948758.8100000001</v>
      </c>
      <c r="R17" s="16" t="n">
        <v>988474.4299999999</v>
      </c>
      <c r="S17" s="16" t="n">
        <v>2100148.6</v>
      </c>
      <c r="T17" s="16" t="n">
        <v>851335.79</v>
      </c>
      <c r="U17" s="16" t="n">
        <v>200078.02</v>
      </c>
      <c r="V17" s="16" t="n">
        <v>187886.1200000001</v>
      </c>
      <c r="W17" s="16" t="n">
        <v>32613.55</v>
      </c>
      <c r="X17" s="16" t="n">
        <v>252889.27</v>
      </c>
      <c r="Y17" s="16" t="n">
        <v>289568.3</v>
      </c>
      <c r="Z17" s="16" t="n">
        <v>188846.01</v>
      </c>
      <c r="AA17" s="16" t="n">
        <v>471787.8300000001</v>
      </c>
      <c r="AB17" s="16" t="n">
        <v>135108.22</v>
      </c>
      <c r="AC17" s="16" t="n">
        <v>892931.3099999999</v>
      </c>
      <c r="AD17" s="16" t="n">
        <v>442738.3799999999</v>
      </c>
      <c r="AE17" s="16" t="n">
        <v>1766962.85</v>
      </c>
      <c r="AF17" s="16" t="n">
        <v>622860.2099999998</v>
      </c>
      <c r="AG17" s="16" t="n">
        <v>494617.9299999999</v>
      </c>
      <c r="AH17" s="16" t="n">
        <v>89654.13</v>
      </c>
      <c r="AI17" s="16" t="n">
        <v>58444.63</v>
      </c>
      <c r="AJ17" s="16" t="n">
        <v>513329.84</v>
      </c>
      <c r="AK17" s="16" t="n">
        <v>867957.6799999998</v>
      </c>
      <c r="AL17" s="16" t="n">
        <v>82197.16</v>
      </c>
      <c r="AM17" s="16" t="n">
        <v>229580.77</v>
      </c>
      <c r="AN17" s="16" t="n">
        <v>0</v>
      </c>
      <c r="AO17" s="18" t="n">
        <v>1000000</v>
      </c>
      <c r="AP17" s="18" t="n">
        <v>1000000</v>
      </c>
      <c r="AQ17" s="18" t="n">
        <v>3500000</v>
      </c>
      <c r="AR17" s="18" t="n">
        <v>0</v>
      </c>
      <c r="AS17" s="18" t="n">
        <v>500000</v>
      </c>
      <c r="AT17" s="18" t="n">
        <v>400000</v>
      </c>
      <c r="AU17" s="18" t="n">
        <v>50000</v>
      </c>
      <c r="AV17" s="18" t="n">
        <v>300000</v>
      </c>
      <c r="AW17" s="18" t="n">
        <v>600000</v>
      </c>
      <c r="AX17" s="14" t="n">
        <v>200000</v>
      </c>
      <c r="AY17" s="14" t="n">
        <v>650000</v>
      </c>
      <c r="AZ17" s="18" t="n">
        <v>0</v>
      </c>
      <c r="BA17" s="16" t="n">
        <v>142442.5666666667</v>
      </c>
      <c r="BB17" t="inlineStr">
        <is>
          <t>ST</t>
        </is>
      </c>
    </row>
    <row r="18" ht="17.25" customHeight="1" s="13">
      <c r="A18" s="17" t="inlineStr">
        <is>
          <t>AGADIR</t>
        </is>
      </c>
      <c r="B18" s="17" t="inlineStr">
        <is>
          <t>SAHARA GROS SOM VMM</t>
        </is>
      </c>
      <c r="C18" s="17" t="inlineStr">
        <is>
          <t>420 EL MANSOURI OMAR</t>
        </is>
      </c>
      <c r="D18" s="17" t="inlineStr">
        <is>
          <t>FLAN</t>
        </is>
      </c>
      <c r="E18" s="29">
        <f>+(P18/$H$1)*$F$1+P18+BA18</f>
        <v/>
      </c>
      <c r="F18" s="29">
        <f>+AY18</f>
        <v/>
      </c>
      <c r="G18" s="23">
        <f>IF(F18=0,"%",+(E18-F18)/F18)</f>
        <v/>
      </c>
      <c r="H18" s="29">
        <f>AB18</f>
        <v/>
      </c>
      <c r="I18" s="29" t="n">
        <v>20000</v>
      </c>
      <c r="J18" s="23">
        <f>IF(H18=0,"%",+(I18-H18)/H18)</f>
        <v/>
      </c>
      <c r="K18" s="29">
        <f>Q18+R18+S18+T18+U18+V18+W18+X18+Y18+Z18+AA18+AB18</f>
        <v/>
      </c>
      <c r="L18" s="29">
        <f>AC18+E18+I18+AD18+AE18+AF18+AG18+AH18+AI18+AJ18+AK18+AL18</f>
        <v/>
      </c>
      <c r="M18" s="23">
        <f>IF(K18=0,"%",+(L18-K18)/K18)</f>
        <v/>
      </c>
      <c r="N18" s="29">
        <f>+I18+AO18+AP18+AQ18+AR18+AS18+AT18+AU18+AV18+AW18+AX18+AY18</f>
        <v/>
      </c>
      <c r="O18" s="26" t="n">
        <v>0</v>
      </c>
      <c r="P18" s="29">
        <f>AM18</f>
        <v/>
      </c>
      <c r="Q18" s="16" t="n">
        <v>282320.74</v>
      </c>
      <c r="R18" s="16" t="n">
        <v>489447.23</v>
      </c>
      <c r="S18" s="16" t="n">
        <v>1274864.98</v>
      </c>
      <c r="T18" s="16" t="n">
        <v>572540.97</v>
      </c>
      <c r="U18" s="16" t="n">
        <v>103337.59</v>
      </c>
      <c r="V18" s="16" t="n">
        <v>38837.08</v>
      </c>
      <c r="W18" s="16" t="n">
        <v>4584.44</v>
      </c>
      <c r="X18" s="16" t="n">
        <v>-20913.78</v>
      </c>
      <c r="Y18" s="16" t="n">
        <v>7100.81</v>
      </c>
      <c r="Z18" s="16" t="n">
        <v>6923.79</v>
      </c>
      <c r="AA18" s="16" t="n">
        <v>24864.6</v>
      </c>
      <c r="AB18" s="16" t="n">
        <v>2815.98</v>
      </c>
      <c r="AC18" s="16" t="n">
        <v>84264.31</v>
      </c>
      <c r="AD18" s="16" t="n">
        <v>88677.67</v>
      </c>
      <c r="AE18" s="16" t="n">
        <v>1044250.43</v>
      </c>
      <c r="AF18" s="16" t="n">
        <v>249303.76</v>
      </c>
      <c r="AG18" s="16" t="n">
        <v>77302.27</v>
      </c>
      <c r="AH18" s="16" t="n">
        <v>16267.23</v>
      </c>
      <c r="AI18" s="16" t="n">
        <v>3915.66</v>
      </c>
      <c r="AJ18" s="16" t="n">
        <v>6749.42</v>
      </c>
      <c r="AK18" s="16" t="n">
        <v>23328.73</v>
      </c>
      <c r="AL18" s="16" t="n">
        <v>13872.69</v>
      </c>
      <c r="AM18" s="16" t="n">
        <v>10631.5</v>
      </c>
      <c r="AN18" s="16" t="n">
        <v>0</v>
      </c>
      <c r="AO18" s="18" t="n">
        <v>700000</v>
      </c>
      <c r="AP18" s="18" t="n">
        <v>520000</v>
      </c>
      <c r="AQ18" s="18" t="n">
        <v>1900000</v>
      </c>
      <c r="AR18" s="18" t="n">
        <v>0</v>
      </c>
      <c r="AS18" s="18" t="n">
        <v>100000</v>
      </c>
      <c r="AT18" s="18" t="n">
        <v>80000</v>
      </c>
      <c r="AU18" s="18" t="n">
        <v>50000</v>
      </c>
      <c r="AV18" s="18" t="n">
        <v>25000</v>
      </c>
      <c r="AW18" s="18" t="n">
        <v>10000</v>
      </c>
      <c r="AX18" s="14" t="n">
        <v>8000</v>
      </c>
      <c r="AY18" s="14" t="n">
        <v>30000</v>
      </c>
      <c r="AZ18" s="18" t="n">
        <v>0</v>
      </c>
      <c r="BA18" s="16" t="n">
        <v>20102.99999999999</v>
      </c>
      <c r="BB18" t="inlineStr">
        <is>
          <t>ST</t>
        </is>
      </c>
    </row>
    <row r="19" ht="17.25" customHeight="1" s="13">
      <c r="A19" s="17" t="inlineStr">
        <is>
          <t>AGADIR</t>
        </is>
      </c>
      <c r="B19" s="17" t="inlineStr">
        <is>
          <t>SAHARA GROS SOM VMM</t>
        </is>
      </c>
      <c r="C19" s="17" t="inlineStr"/>
      <c r="D19" s="17" t="inlineStr">
        <is>
          <t>BOUILLON</t>
        </is>
      </c>
      <c r="E19" s="29">
        <f>+(P19/$H$1)*$F$1+P19+BA19</f>
        <v/>
      </c>
      <c r="F19" s="29">
        <f>+AY19</f>
        <v/>
      </c>
      <c r="G19" s="23">
        <f>IF(F19=0,"%",+(E19-F19)/F19)</f>
        <v/>
      </c>
      <c r="H19" s="29">
        <f>AB19</f>
        <v/>
      </c>
      <c r="I19" s="29" t="n">
        <v>30000</v>
      </c>
      <c r="J19" s="23">
        <f>IF(H19=0,"%",+(I19-H19)/H19)</f>
        <v/>
      </c>
      <c r="K19" s="29">
        <f>Q19+R19+S19+T19+U19+V19+W19+X19+Y19+Z19+AA19+AB19</f>
        <v/>
      </c>
      <c r="L19" s="29">
        <f>AC19+E19+I19+AD19+AE19+AF19+AG19+AH19+AI19+AJ19+AK19+AL19</f>
        <v/>
      </c>
      <c r="M19" s="23">
        <f>IF(K19=0,"%",+(L19-K19)/K19)</f>
        <v/>
      </c>
      <c r="N19" s="29">
        <f>+I19+AO19+AP19+AQ19+AR19+AS19+AT19+AU19+AV19+AW19+AX19+AY19</f>
        <v/>
      </c>
      <c r="O19" s="26" t="n">
        <v>0</v>
      </c>
      <c r="P19" s="29">
        <f>AM19</f>
        <v/>
      </c>
      <c r="Q19" s="16" t="n">
        <v>293661.64</v>
      </c>
      <c r="R19" s="16" t="n">
        <v>205277.45</v>
      </c>
      <c r="S19" s="16" t="n">
        <v>550465.42</v>
      </c>
      <c r="T19" s="16" t="n">
        <v>405369.2</v>
      </c>
      <c r="U19" s="16" t="n">
        <v>43211.94</v>
      </c>
      <c r="V19" s="16" t="n">
        <v>24061.93000000001</v>
      </c>
      <c r="W19" s="16" t="n">
        <v>-132.5</v>
      </c>
      <c r="X19" s="16" t="n">
        <v>-31090.52</v>
      </c>
      <c r="Y19" s="16" t="n">
        <v>65265.49</v>
      </c>
      <c r="Z19" s="16" t="n">
        <v>39417.43</v>
      </c>
      <c r="AA19" s="16" t="n">
        <v>102011.51</v>
      </c>
      <c r="AB19" s="16" t="n">
        <v>12158.91</v>
      </c>
      <c r="AC19" s="16" t="n">
        <v>486134.73</v>
      </c>
      <c r="AD19" s="16" t="n">
        <v>326775.1299999999</v>
      </c>
      <c r="AE19" s="16" t="n">
        <v>522025.64</v>
      </c>
      <c r="AF19" s="16" t="n">
        <v>65614.57000000001</v>
      </c>
      <c r="AG19" s="16" t="n">
        <v>21642.65</v>
      </c>
      <c r="AH19" s="16" t="n">
        <v>-1453.559999999999</v>
      </c>
      <c r="AI19" s="16" t="n">
        <v>1309.84</v>
      </c>
      <c r="AJ19" s="16" t="n">
        <v>3884.43</v>
      </c>
      <c r="AK19" s="16" t="n">
        <v>25880.22</v>
      </c>
      <c r="AL19" s="16" t="n">
        <v>31228.7</v>
      </c>
      <c r="AM19" s="16" t="n">
        <v>106557.47</v>
      </c>
      <c r="AN19" s="16" t="n">
        <v>0</v>
      </c>
      <c r="AO19" s="18" t="n">
        <v>340000</v>
      </c>
      <c r="AP19" s="18" t="n">
        <v>600000</v>
      </c>
      <c r="AQ19" s="18" t="n">
        <v>1000000</v>
      </c>
      <c r="AR19" s="18" t="n">
        <v>0</v>
      </c>
      <c r="AS19" s="18" t="n">
        <v>50000</v>
      </c>
      <c r="AT19" s="18" t="n">
        <v>40000</v>
      </c>
      <c r="AU19" s="18" t="n">
        <v>15000</v>
      </c>
      <c r="AV19" s="18" t="n">
        <v>20000</v>
      </c>
      <c r="AW19" s="18" t="n">
        <v>70000</v>
      </c>
      <c r="AX19" s="14" t="n">
        <v>45000</v>
      </c>
      <c r="AY19" s="14" t="n">
        <v>120000</v>
      </c>
      <c r="AZ19" s="18" t="n">
        <v>0</v>
      </c>
      <c r="BA19" s="16" t="n">
        <v>76355.23333333329</v>
      </c>
      <c r="BB19" t="inlineStr">
        <is>
          <t>ST</t>
        </is>
      </c>
    </row>
    <row r="20" ht="17.25" customHeight="1" s="13">
      <c r="A20" s="17" t="inlineStr">
        <is>
          <t>AGADIR</t>
        </is>
      </c>
      <c r="B20" s="17" t="inlineStr">
        <is>
          <t>SAHARA GROS SOM VMM</t>
        </is>
      </c>
      <c r="C20" s="17" t="inlineStr"/>
      <c r="D20" s="17" t="inlineStr">
        <is>
          <t>CONDIMENTS</t>
        </is>
      </c>
      <c r="E20" s="29">
        <f>+(P20/$H$1)*$F$1+P20+BA20</f>
        <v/>
      </c>
      <c r="F20" s="29">
        <f>+AY20</f>
        <v/>
      </c>
      <c r="G20" s="23">
        <f>IF(F20=0,"%",+(E20-F20)/F20)</f>
        <v/>
      </c>
      <c r="H20" s="29">
        <f>AB20</f>
        <v/>
      </c>
      <c r="I20" s="29" t="n">
        <v>100000</v>
      </c>
      <c r="J20" s="23">
        <f>IF(H20=0,"%",+(I20-H20)/H20)</f>
        <v/>
      </c>
      <c r="K20" s="29">
        <f>Q20+R20+S20+T20+U20+V20+W20+X20+Y20+Z20+AA20+AB20</f>
        <v/>
      </c>
      <c r="L20" s="29">
        <f>AC20+E20+I20+AD20+AE20+AF20+AG20+AH20+AI20+AJ20+AK20+AL20</f>
        <v/>
      </c>
      <c r="M20" s="23">
        <f>IF(K20=0,"%",+(L20-K20)/K20)</f>
        <v/>
      </c>
      <c r="N20" s="29">
        <f>+I20+AO20+AP20+AQ20+AR20+AS20+AT20+AU20+AV20+AW20+AX20+AY20</f>
        <v/>
      </c>
      <c r="O20" s="26" t="n">
        <v>0</v>
      </c>
      <c r="P20" s="29">
        <f>AM20</f>
        <v/>
      </c>
      <c r="Q20" s="16" t="n">
        <v>605696.6800000001</v>
      </c>
      <c r="R20" s="16" t="n">
        <v>288730.23</v>
      </c>
      <c r="S20" s="16" t="n">
        <v>565817.14</v>
      </c>
      <c r="T20" s="16" t="n">
        <v>616148.4199999999</v>
      </c>
      <c r="U20" s="16" t="n">
        <v>448966.99</v>
      </c>
      <c r="V20" s="16" t="n">
        <v>846050.2499999999</v>
      </c>
      <c r="W20" s="16" t="n">
        <v>117569.82</v>
      </c>
      <c r="X20" s="16" t="n">
        <v>440150.66</v>
      </c>
      <c r="Y20" s="16" t="n">
        <v>737672.3200000001</v>
      </c>
      <c r="Z20" s="16" t="n">
        <v>279077.78</v>
      </c>
      <c r="AA20" s="16" t="n">
        <v>979428.49</v>
      </c>
      <c r="AB20" s="16" t="n">
        <v>65284.58</v>
      </c>
      <c r="AC20" s="16" t="n">
        <v>411407.78</v>
      </c>
      <c r="AD20" s="16" t="n">
        <v>404236.49</v>
      </c>
      <c r="AE20" s="16" t="n">
        <v>802529.62</v>
      </c>
      <c r="AF20" s="16" t="n">
        <v>560333.6900000001</v>
      </c>
      <c r="AG20" s="16" t="n">
        <v>814778.6599999999</v>
      </c>
      <c r="AH20" s="16" t="n">
        <v>862301.9999999999</v>
      </c>
      <c r="AI20" s="16" t="n">
        <v>158344</v>
      </c>
      <c r="AJ20" s="16" t="n">
        <v>673889.5599999999</v>
      </c>
      <c r="AK20" s="16" t="n">
        <v>737922.78</v>
      </c>
      <c r="AL20" s="16" t="n">
        <v>386493.08</v>
      </c>
      <c r="AM20" s="16" t="n">
        <v>463178.48</v>
      </c>
      <c r="AN20" s="16" t="n">
        <v>0</v>
      </c>
      <c r="AO20" s="18" t="n">
        <v>800000</v>
      </c>
      <c r="AP20" s="18" t="n">
        <v>600000</v>
      </c>
      <c r="AQ20" s="18" t="n">
        <v>1200000</v>
      </c>
      <c r="AR20" s="18" t="n">
        <v>0</v>
      </c>
      <c r="AS20" s="18" t="n">
        <v>500000</v>
      </c>
      <c r="AT20" s="18" t="n">
        <v>900000</v>
      </c>
      <c r="AU20" s="18" t="n">
        <v>130000</v>
      </c>
      <c r="AV20" s="18" t="n">
        <v>470000</v>
      </c>
      <c r="AW20" s="18" t="n">
        <v>800000</v>
      </c>
      <c r="AX20" s="14" t="n">
        <v>300000</v>
      </c>
      <c r="AY20" s="14" t="n">
        <v>800000</v>
      </c>
      <c r="AZ20" s="18" t="n">
        <v>0</v>
      </c>
      <c r="BA20" s="16" t="n">
        <v>354124.8166666667</v>
      </c>
      <c r="BB20" t="inlineStr">
        <is>
          <t>ST</t>
        </is>
      </c>
    </row>
    <row r="21" ht="17.25" customHeight="1" s="13">
      <c r="A21" s="17" t="inlineStr">
        <is>
          <t>AGADIR</t>
        </is>
      </c>
      <c r="B21" s="17" t="inlineStr">
        <is>
          <t>SAHARA GROS SOM VMM</t>
        </is>
      </c>
      <c r="C21" s="17" t="inlineStr"/>
      <c r="D21" s="17" t="inlineStr">
        <is>
          <t>CONFITURE</t>
        </is>
      </c>
      <c r="E21" s="29">
        <f>+(P21/$H$1)*$F$1+P21+BA21</f>
        <v/>
      </c>
      <c r="F21" s="29">
        <f>+AY21</f>
        <v/>
      </c>
      <c r="G21" s="23">
        <f>IF(F21=0,"%",+(E21-F21)/F21)</f>
        <v/>
      </c>
      <c r="H21" s="29">
        <f>AB21</f>
        <v/>
      </c>
      <c r="I21" s="29" t="n">
        <v>30000</v>
      </c>
      <c r="J21" s="23">
        <f>IF(H21=0,"%",+(I21-H21)/H21)</f>
        <v/>
      </c>
      <c r="K21" s="29">
        <f>Q21+R21+S21+T21+U21+V21+W21+X21+Y21+Z21+AA21+AB21</f>
        <v/>
      </c>
      <c r="L21" s="29">
        <f>AC21+E21+I21+AD21+AE21+AF21+AG21+AH21+AI21+AJ21+AK21+AL21</f>
        <v/>
      </c>
      <c r="M21" s="23">
        <f>IF(K21=0,"%",+(L21-K21)/K21)</f>
        <v/>
      </c>
      <c r="N21" s="29">
        <f>+I21+AO21+AP21+AQ21+AR21+AS21+AT21+AU21+AV21+AW21+AX21+AY21</f>
        <v/>
      </c>
      <c r="O21" s="26" t="n">
        <v>0</v>
      </c>
      <c r="P21" s="29">
        <f>AM21</f>
        <v/>
      </c>
      <c r="Q21" s="16" t="n">
        <v>42974.64999999999</v>
      </c>
      <c r="R21" s="16" t="n">
        <v>107508.07</v>
      </c>
      <c r="S21" s="16" t="n">
        <v>124134.37</v>
      </c>
      <c r="T21" s="16" t="n">
        <v>44318.83</v>
      </c>
      <c r="U21" s="16" t="n">
        <v>0</v>
      </c>
      <c r="V21" s="16" t="n">
        <v>27475.64</v>
      </c>
      <c r="W21" s="16" t="n">
        <v>13189.14</v>
      </c>
      <c r="X21" s="16" t="n">
        <v>13974.36</v>
      </c>
      <c r="Y21" s="16" t="n">
        <v>36864.05</v>
      </c>
      <c r="Z21" s="16" t="n">
        <v>27158.85</v>
      </c>
      <c r="AA21" s="16" t="n">
        <v>30451.66999999999</v>
      </c>
      <c r="AB21" s="16" t="n">
        <v>5274.75</v>
      </c>
      <c r="AC21" s="16" t="n">
        <v>41427.06</v>
      </c>
      <c r="AD21" s="16" t="n">
        <v>14222.35</v>
      </c>
      <c r="AE21" s="16" t="n">
        <v>34359.95</v>
      </c>
      <c r="AF21" s="16" t="n">
        <v>5827</v>
      </c>
      <c r="AG21" s="16" t="n">
        <v>10988.01</v>
      </c>
      <c r="AH21" s="16" t="n">
        <v>15594.97</v>
      </c>
      <c r="AI21" s="16" t="n">
        <v>1397.5</v>
      </c>
      <c r="AJ21" s="16" t="n">
        <v>40920.75999999999</v>
      </c>
      <c r="AK21" s="16" t="n">
        <v>33859.47</v>
      </c>
      <c r="AL21" s="16" t="n">
        <v>6865.160000000001</v>
      </c>
      <c r="AM21" s="16" t="n">
        <v>26901.72</v>
      </c>
      <c r="AN21" s="16" t="n">
        <v>0</v>
      </c>
      <c r="AO21" s="18" t="n">
        <v>50000</v>
      </c>
      <c r="AP21" s="18" t="n">
        <v>120000</v>
      </c>
      <c r="AQ21" s="18" t="n">
        <v>170000</v>
      </c>
      <c r="AR21" s="18" t="n">
        <v>0</v>
      </c>
      <c r="AS21" s="18" t="n">
        <v>70000</v>
      </c>
      <c r="AT21" s="18" t="n">
        <v>50000</v>
      </c>
      <c r="AU21" s="18" t="n">
        <v>20000</v>
      </c>
      <c r="AV21" s="18" t="n">
        <v>23000</v>
      </c>
      <c r="AW21" s="18" t="n">
        <v>40000</v>
      </c>
      <c r="AX21" s="14" t="n">
        <v>30000</v>
      </c>
      <c r="AY21" s="14" t="n">
        <v>80000</v>
      </c>
      <c r="AZ21" s="18" t="n">
        <v>0</v>
      </c>
      <c r="BA21" s="16" t="n">
        <v>28454.89999999999</v>
      </c>
      <c r="BB21" t="inlineStr">
        <is>
          <t>ST</t>
        </is>
      </c>
    </row>
    <row r="22" ht="17.25" customHeight="1" s="13">
      <c r="A22" s="17" t="inlineStr">
        <is>
          <t>AGADIR</t>
        </is>
      </c>
      <c r="B22" s="17" t="inlineStr">
        <is>
          <t>SAHARA GROS SOM VMM</t>
        </is>
      </c>
      <c r="C22" s="17" t="inlineStr"/>
      <c r="D22" s="17" t="inlineStr">
        <is>
          <t>CONSERVES</t>
        </is>
      </c>
      <c r="E22" s="29">
        <f>+(P22/$H$1)*$F$1+P22+BA22</f>
        <v/>
      </c>
      <c r="F22" s="29">
        <f>+AY22</f>
        <v/>
      </c>
      <c r="G22" s="23">
        <f>IF(F22=0,"%",+(E22-F22)/F22)</f>
        <v/>
      </c>
      <c r="H22" s="29">
        <f>AB22</f>
        <v/>
      </c>
      <c r="I22" s="29" t="n">
        <v>60000</v>
      </c>
      <c r="J22" s="23">
        <f>IF(H22=0,"%",+(I22-H22)/H22)</f>
        <v/>
      </c>
      <c r="K22" s="29">
        <f>Q22+R22+S22+T22+U22+V22+W22+X22+Y22+Z22+AA22+AB22</f>
        <v/>
      </c>
      <c r="L22" s="29">
        <f>AC22+E22+I22+AD22+AE22+AF22+AG22+AH22+AI22+AJ22+AK22+AL22</f>
        <v/>
      </c>
      <c r="M22" s="23">
        <f>IF(K22=0,"%",+(L22-K22)/K22)</f>
        <v/>
      </c>
      <c r="N22" s="29">
        <f>+I22+AO22+AP22+AQ22+AR22+AS22+AT22+AU22+AV22+AW22+AX22+AY22</f>
        <v/>
      </c>
      <c r="O22" s="26" t="n">
        <v>0</v>
      </c>
      <c r="P22" s="29">
        <f>AM22</f>
        <v/>
      </c>
      <c r="Q22" s="16" t="n">
        <v>88149.73</v>
      </c>
      <c r="R22" s="16" t="n">
        <v>41722.51</v>
      </c>
      <c r="S22" s="16" t="n">
        <v>121764.35</v>
      </c>
      <c r="T22" s="16" t="n">
        <v>79132.86000000002</v>
      </c>
      <c r="U22" s="16" t="n">
        <v>49165.58</v>
      </c>
      <c r="V22" s="16" t="n">
        <v>38385.4</v>
      </c>
      <c r="W22" s="16" t="n">
        <v>33783</v>
      </c>
      <c r="X22" s="16" t="n">
        <v>46096.64999999999</v>
      </c>
      <c r="Y22" s="16" t="n">
        <v>92305.68000000001</v>
      </c>
      <c r="Z22" s="16" t="n">
        <v>35260.8</v>
      </c>
      <c r="AA22" s="16" t="n">
        <v>68644.8</v>
      </c>
      <c r="AB22" s="16" t="n">
        <v>58941.84</v>
      </c>
      <c r="AC22" s="16" t="n">
        <v>43417.95</v>
      </c>
      <c r="AD22" s="16" t="n">
        <v>19441.22</v>
      </c>
      <c r="AE22" s="16" t="n">
        <v>139471.58</v>
      </c>
      <c r="AF22" s="16" t="n">
        <v>40254.13</v>
      </c>
      <c r="AG22" s="16" t="n">
        <v>57807.19</v>
      </c>
      <c r="AH22" s="16" t="n">
        <v>10184.71</v>
      </c>
      <c r="AI22" s="16" t="n">
        <v>0</v>
      </c>
      <c r="AJ22" s="16" t="n">
        <v>10055.38</v>
      </c>
      <c r="AK22" s="16" t="n">
        <v>16785.59</v>
      </c>
      <c r="AL22" s="16" t="n">
        <v>28701.73</v>
      </c>
      <c r="AM22" s="16" t="n">
        <v>68428.00999999999</v>
      </c>
      <c r="AN22" s="16" t="n">
        <v>0</v>
      </c>
      <c r="AO22" s="18" t="n">
        <v>100000</v>
      </c>
      <c r="AP22" s="18" t="n">
        <v>100000</v>
      </c>
      <c r="AQ22" s="18" t="n">
        <v>250000</v>
      </c>
      <c r="AR22" s="18" t="n">
        <v>0</v>
      </c>
      <c r="AS22" s="18" t="n">
        <v>100000</v>
      </c>
      <c r="AT22" s="18" t="n">
        <v>50000</v>
      </c>
      <c r="AU22" s="18" t="n">
        <v>50000</v>
      </c>
      <c r="AV22" s="18" t="n">
        <v>50000</v>
      </c>
      <c r="AW22" s="18" t="n">
        <v>100000</v>
      </c>
      <c r="AX22" s="14" t="n">
        <v>40000</v>
      </c>
      <c r="AY22" s="14" t="n">
        <v>100000</v>
      </c>
      <c r="AZ22" s="18" t="n">
        <v>0</v>
      </c>
      <c r="BA22" s="16" t="n">
        <v>26560.98333333333</v>
      </c>
      <c r="BB22" t="inlineStr">
        <is>
          <t>ST</t>
        </is>
      </c>
    </row>
    <row r="23" ht="17.25" customHeight="1" s="13">
      <c r="A23" s="17" t="inlineStr">
        <is>
          <t>AGADIR</t>
        </is>
      </c>
      <c r="B23" s="17" t="inlineStr">
        <is>
          <t>SAHARA GROS SOM VMM</t>
        </is>
      </c>
      <c r="C23" s="17" t="inlineStr"/>
      <c r="D23" s="17" t="inlineStr">
        <is>
          <t>C.A (ht)</t>
        </is>
      </c>
      <c r="E23" s="29">
        <f>+(P23/$H$1)*$F$1+P23+BA23</f>
        <v/>
      </c>
      <c r="F23" s="29">
        <f>+AY23</f>
        <v/>
      </c>
      <c r="G23" s="23">
        <f>IF(F23=0,"%",+(E23-F23)/F23)</f>
        <v/>
      </c>
      <c r="H23" s="29">
        <f>AB23</f>
        <v/>
      </c>
      <c r="I23" s="29" t="n">
        <v>1700000</v>
      </c>
      <c r="J23" s="23">
        <f>IF(H23=0,"%",+(I23-H23)/H23)</f>
        <v/>
      </c>
      <c r="K23" s="29">
        <f>Q23+R23+S23+T23+U23+V23+W23+X23+Y23+Z23+AA23+AB23</f>
        <v/>
      </c>
      <c r="L23" s="29">
        <f>AC23+E23+I23+AD23+AE23+AF23+AG23+AH23+AI23+AJ23+AK23+AL23</f>
        <v/>
      </c>
      <c r="M23" s="23">
        <f>IF(K23=0,"%",+(L23-K23)/K23)</f>
        <v/>
      </c>
      <c r="N23" s="29">
        <f>+I23+AO23+AP23+AQ23+AR23+AS23+AT23+AU23+AV23+AW23+AX23+AY23</f>
        <v/>
      </c>
      <c r="O23" s="26" t="n">
        <v>0</v>
      </c>
      <c r="P23" s="29">
        <f>AM23</f>
        <v/>
      </c>
      <c r="Q23" s="16" t="n">
        <v>3796408.169999999</v>
      </c>
      <c r="R23" s="16" t="n">
        <v>3253293.14</v>
      </c>
      <c r="S23" s="16" t="n">
        <v>5989760.079999998</v>
      </c>
      <c r="T23" s="16" t="n">
        <v>3317461.229999998</v>
      </c>
      <c r="U23" s="16" t="n">
        <v>1121436.53</v>
      </c>
      <c r="V23" s="16" t="n">
        <v>1824310.309999999</v>
      </c>
      <c r="W23" s="16" t="n">
        <v>464618.41</v>
      </c>
      <c r="X23" s="16" t="n">
        <v>1105627.53</v>
      </c>
      <c r="Y23" s="16" t="n">
        <v>2049299.069999999</v>
      </c>
      <c r="Z23" s="16" t="n">
        <v>1003306.81</v>
      </c>
      <c r="AA23" s="16" t="n">
        <v>2584249.930000001</v>
      </c>
      <c r="AB23" s="16" t="n">
        <v>504378.6399999998</v>
      </c>
      <c r="AC23" s="16" t="n">
        <v>3010208.72</v>
      </c>
      <c r="AD23" s="16" t="n">
        <v>1820777.8</v>
      </c>
      <c r="AE23" s="16" t="n">
        <v>5609702.460000001</v>
      </c>
      <c r="AF23" s="16" t="n">
        <v>2278011.689999999</v>
      </c>
      <c r="AG23" s="16" t="n">
        <v>2337232.19</v>
      </c>
      <c r="AH23" s="16" t="n">
        <v>1365249.11</v>
      </c>
      <c r="AI23" s="16" t="n">
        <v>414204.48</v>
      </c>
      <c r="AJ23" s="16" t="n">
        <v>2077087.65</v>
      </c>
      <c r="AK23" s="16" t="n">
        <v>2440782.280000001</v>
      </c>
      <c r="AL23" s="16" t="n">
        <v>943774.2699999994</v>
      </c>
      <c r="AM23" s="16" t="n">
        <v>1847161.33</v>
      </c>
      <c r="AN23" s="16" t="n">
        <v>0</v>
      </c>
      <c r="AO23" s="18" t="n">
        <v>4450000</v>
      </c>
      <c r="AP23" s="18" t="n">
        <v>3750000</v>
      </c>
      <c r="AQ23" s="18" t="n">
        <v>12000000</v>
      </c>
      <c r="AR23" s="18" t="n">
        <v>0</v>
      </c>
      <c r="AS23" s="18" t="n">
        <v>1400000</v>
      </c>
      <c r="AT23" s="18" t="n">
        <v>2200000</v>
      </c>
      <c r="AU23" s="18" t="n">
        <v>600000</v>
      </c>
      <c r="AV23" s="18" t="n">
        <v>1200000</v>
      </c>
      <c r="AW23" s="18" t="n">
        <v>2200000</v>
      </c>
      <c r="AX23" s="14" t="n">
        <v>1200000</v>
      </c>
      <c r="AY23" s="14" t="n">
        <v>2700000</v>
      </c>
      <c r="AZ23" s="18" t="n">
        <v>0</v>
      </c>
      <c r="BA23" s="16" t="n">
        <v>1127500.558333333</v>
      </c>
      <c r="BB23" t="inlineStr">
        <is>
          <t>ST</t>
        </is>
      </c>
    </row>
    <row r="24" ht="17.25" customHeight="1" s="13">
      <c r="A24" s="15" t="inlineStr">
        <is>
          <t>AGADIR</t>
        </is>
      </c>
      <c r="B24" s="15" t="inlineStr">
        <is>
          <t>INZEGANE SOM</t>
        </is>
      </c>
      <c r="C24" s="15" t="inlineStr">
        <is>
          <t>INZEGANE SOM</t>
        </is>
      </c>
      <c r="D24" s="15" t="inlineStr">
        <is>
          <t>LEVURE</t>
        </is>
      </c>
      <c r="E24" s="28">
        <f>+(P24/$H$1)*$F$1+P24+BA24</f>
        <v/>
      </c>
      <c r="F24" s="28">
        <f>+AY24</f>
        <v/>
      </c>
      <c r="G24" s="22">
        <f>IF(F24=0,"%",+(E24-F24)/F24)</f>
        <v/>
      </c>
      <c r="H24" s="28">
        <f>AB24</f>
        <v/>
      </c>
      <c r="I24" s="28" t="n">
        <v>30000</v>
      </c>
      <c r="J24" s="22">
        <f>IF(H24=0,"%",+(I24-H24)/H24)</f>
        <v/>
      </c>
      <c r="K24" s="28">
        <f>Q24+R24+S24+T24+U24+V24+W24+X24+Y24+Z24+AA24+AB24</f>
        <v/>
      </c>
      <c r="L24" s="28">
        <f>AC24+E24+I24+AD24+AE24+AF24+AG24+AH24+AI24+AJ24+AK24+AL24</f>
        <v/>
      </c>
      <c r="M24" s="22">
        <f>IF(K24=0,"%",+(L24-K24)/K24)</f>
        <v/>
      </c>
      <c r="N24" s="28">
        <f>+I24+AO24+AP24+AQ24+AR24+AS24+AT24+AU24+AV24+AW24+AX24+AY24</f>
        <v/>
      </c>
      <c r="O24" s="26" t="n">
        <v>0</v>
      </c>
      <c r="P24" s="28">
        <f>AM24</f>
        <v/>
      </c>
      <c r="Q24" s="16" t="n">
        <v>24575.72</v>
      </c>
      <c r="R24" s="16" t="n">
        <v>52983.61</v>
      </c>
      <c r="S24" s="16" t="n">
        <v>68652.24999999999</v>
      </c>
      <c r="T24" s="16" t="n">
        <v>86180.79000000001</v>
      </c>
      <c r="U24" s="16" t="n">
        <v>60740.96999999996</v>
      </c>
      <c r="V24" s="16" t="n">
        <v>42772.40000000001</v>
      </c>
      <c r="W24" s="16" t="n">
        <v>49186.04000000001</v>
      </c>
      <c r="X24" s="16" t="n">
        <v>43763.07000000001</v>
      </c>
      <c r="Y24" s="16" t="n">
        <v>27527.12</v>
      </c>
      <c r="Z24" s="16" t="n">
        <v>23795.86</v>
      </c>
      <c r="AA24" s="16" t="n">
        <v>27505.40000000001</v>
      </c>
      <c r="AB24" s="16" t="n">
        <v>25118.95</v>
      </c>
      <c r="AC24" s="16" t="n">
        <v>33234.46999999999</v>
      </c>
      <c r="AD24" s="16" t="n">
        <v>28036.82</v>
      </c>
      <c r="AE24" s="16" t="n">
        <v>39314.60000000001</v>
      </c>
      <c r="AF24" s="16" t="n">
        <v>44400.51</v>
      </c>
      <c r="AG24" s="16" t="n">
        <v>40926.13</v>
      </c>
      <c r="AH24" s="16" t="n">
        <v>36938.44999999998</v>
      </c>
      <c r="AI24" s="16" t="n">
        <v>16580.35000000001</v>
      </c>
      <c r="AJ24" s="16" t="n">
        <v>76579.87000000001</v>
      </c>
      <c r="AK24" s="16" t="n">
        <v>17550.21000000001</v>
      </c>
      <c r="AL24" s="16" t="n">
        <v>29656.74000000003</v>
      </c>
      <c r="AM24" s="16" t="n">
        <v>17369.19000000001</v>
      </c>
      <c r="AN24" s="16" t="n">
        <v>0</v>
      </c>
      <c r="AO24" s="18" t="n">
        <v>46000</v>
      </c>
      <c r="AP24" s="18" t="n">
        <v>40000</v>
      </c>
      <c r="AQ24" s="18" t="n">
        <v>120000</v>
      </c>
      <c r="AR24" s="18" t="n">
        <v>0</v>
      </c>
      <c r="AS24" s="18" t="n">
        <v>50000</v>
      </c>
      <c r="AT24" s="18" t="n">
        <v>42000</v>
      </c>
      <c r="AU24" s="18" t="n">
        <v>50000</v>
      </c>
      <c r="AV24" s="18" t="n">
        <v>30000</v>
      </c>
      <c r="AW24" s="18" t="n">
        <v>30000</v>
      </c>
      <c r="AX24" s="18" t="n">
        <v>25000</v>
      </c>
      <c r="AY24" s="18" t="n">
        <v>35000</v>
      </c>
      <c r="AZ24" s="18" t="n">
        <v>0</v>
      </c>
      <c r="BA24" s="16" t="n">
        <v>0</v>
      </c>
      <c r="BB24" t="inlineStr">
        <is>
          <t>ST</t>
        </is>
      </c>
    </row>
    <row r="25" ht="17.25" customHeight="1" s="13">
      <c r="A25" s="15" t="inlineStr">
        <is>
          <t>AGADIR</t>
        </is>
      </c>
      <c r="B25" s="15" t="inlineStr">
        <is>
          <t>INZEGANE SOM</t>
        </is>
      </c>
      <c r="C25" s="15" t="inlineStr">
        <is>
          <t>K92 DARKAOUI MOHAMED</t>
        </is>
      </c>
      <c r="D25" s="15" t="inlineStr">
        <is>
          <t>FLAN</t>
        </is>
      </c>
      <c r="E25" s="28">
        <f>+(P25/$H$1)*$F$1+P25+BA25</f>
        <v/>
      </c>
      <c r="F25" s="28">
        <f>+AY25</f>
        <v/>
      </c>
      <c r="G25" s="22">
        <f>IF(F25=0,"%",+(E25-F25)/F25)</f>
        <v/>
      </c>
      <c r="H25" s="28">
        <f>AB25</f>
        <v/>
      </c>
      <c r="I25" s="28" t="n">
        <v>5000</v>
      </c>
      <c r="J25" s="22">
        <f>IF(H25=0,"%",+(I25-H25)/H25)</f>
        <v/>
      </c>
      <c r="K25" s="28">
        <f>Q25+R25+S25+T25+U25+V25+W25+X25+Y25+Z25+AA25+AB25</f>
        <v/>
      </c>
      <c r="L25" s="28">
        <f>AC25+E25+I25+AD25+AE25+AF25+AG25+AH25+AI25+AJ25+AK25+AL25</f>
        <v/>
      </c>
      <c r="M25" s="22">
        <f>IF(K25=0,"%",+(L25-K25)/K25)</f>
        <v/>
      </c>
      <c r="N25" s="28">
        <f>+I25+AO25+AP25+AQ25+AR25+AS25+AT25+AU25+AV25+AW25+AX25+AY25</f>
        <v/>
      </c>
      <c r="O25" s="26" t="n">
        <v>0</v>
      </c>
      <c r="P25" s="28">
        <f>AM25</f>
        <v/>
      </c>
      <c r="Q25" s="16" t="n">
        <v>2427.819999999999</v>
      </c>
      <c r="R25" s="16" t="n">
        <v>6698.510000000001</v>
      </c>
      <c r="S25" s="16" t="n">
        <v>33143.65999999998</v>
      </c>
      <c r="T25" s="16" t="n">
        <v>37636.72999999999</v>
      </c>
      <c r="U25" s="16" t="n">
        <v>13975.55</v>
      </c>
      <c r="V25" s="16" t="n">
        <v>3724.66</v>
      </c>
      <c r="W25" s="16" t="n">
        <v>4359.16</v>
      </c>
      <c r="X25" s="16" t="n">
        <v>7000.419999999998</v>
      </c>
      <c r="Y25" s="16" t="n">
        <v>4502.889999999999</v>
      </c>
      <c r="Z25" s="16" t="n">
        <v>2875.139999999999</v>
      </c>
      <c r="AA25" s="16" t="n">
        <v>5636.17</v>
      </c>
      <c r="AB25" s="16" t="n">
        <v>2602.64</v>
      </c>
      <c r="AC25" s="16" t="n">
        <v>2497.399999999999</v>
      </c>
      <c r="AD25" s="16" t="n">
        <v>5780.710000000001</v>
      </c>
      <c r="AE25" s="16" t="n">
        <v>17258.01999999999</v>
      </c>
      <c r="AF25" s="16" t="n">
        <v>17277.81999999999</v>
      </c>
      <c r="AG25" s="16" t="n">
        <v>4576.700000000002</v>
      </c>
      <c r="AH25" s="16" t="n">
        <v>3297.289999999999</v>
      </c>
      <c r="AI25" s="16" t="n">
        <v>2585.819999999999</v>
      </c>
      <c r="AJ25" s="16" t="n">
        <v>10537.29999999999</v>
      </c>
      <c r="AK25" s="16" t="n">
        <v>5483.919999999999</v>
      </c>
      <c r="AL25" s="16" t="n">
        <v>6229.920000000002</v>
      </c>
      <c r="AM25" s="16" t="n">
        <v>2268.279999999999</v>
      </c>
      <c r="AN25" s="16" t="n">
        <v>0</v>
      </c>
      <c r="AO25" s="18" t="n">
        <v>15000</v>
      </c>
      <c r="AP25" s="18" t="n">
        <v>15000</v>
      </c>
      <c r="AQ25" s="18" t="n">
        <v>70000</v>
      </c>
      <c r="AR25" s="18" t="n">
        <v>0</v>
      </c>
      <c r="AS25" s="18" t="n">
        <v>15000</v>
      </c>
      <c r="AT25" s="18" t="n">
        <v>30000</v>
      </c>
      <c r="AU25" s="18" t="n">
        <v>11000</v>
      </c>
      <c r="AV25" s="18" t="n">
        <v>10000</v>
      </c>
      <c r="AW25" s="18" t="n">
        <v>5000</v>
      </c>
      <c r="AX25" s="18" t="n">
        <v>3000</v>
      </c>
      <c r="AY25" s="18" t="n">
        <v>10000</v>
      </c>
      <c r="AZ25" s="18" t="n">
        <v>0</v>
      </c>
      <c r="BA25" s="16" t="n">
        <v>0</v>
      </c>
      <c r="BB25" t="inlineStr">
        <is>
          <t>ST</t>
        </is>
      </c>
    </row>
    <row r="26" ht="17.25" customHeight="1" s="13">
      <c r="A26" s="15" t="inlineStr">
        <is>
          <t>AGADIR</t>
        </is>
      </c>
      <c r="B26" s="15" t="inlineStr">
        <is>
          <t>INZEGANE SOM</t>
        </is>
      </c>
      <c r="C26" s="15" t="inlineStr"/>
      <c r="D26" s="15" t="inlineStr">
        <is>
          <t>BOUILLON</t>
        </is>
      </c>
      <c r="E26" s="28">
        <f>+(P26/$H$1)*$F$1+P26+BA26</f>
        <v/>
      </c>
      <c r="F26" s="28">
        <f>+AY26</f>
        <v/>
      </c>
      <c r="G26" s="22">
        <f>IF(F26=0,"%",+(E26-F26)/F26)</f>
        <v/>
      </c>
      <c r="H26" s="28">
        <f>AB26</f>
        <v/>
      </c>
      <c r="I26" s="28" t="n">
        <v>26000</v>
      </c>
      <c r="J26" s="22">
        <f>IF(H26=0,"%",+(I26-H26)/H26)</f>
        <v/>
      </c>
      <c r="K26" s="28">
        <f>Q26+R26+S26+T26+U26+V26+W26+X26+Y26+Z26+AA26+AB26</f>
        <v/>
      </c>
      <c r="L26" s="28">
        <f>AC26+E26+I26+AD26+AE26+AF26+AG26+AH26+AI26+AJ26+AK26+AL26</f>
        <v/>
      </c>
      <c r="M26" s="22">
        <f>IF(K26=0,"%",+(L26-K26)/K26)</f>
        <v/>
      </c>
      <c r="N26" s="28">
        <f>+I26+AO26+AP26+AQ26+AR26+AS26+AT26+AU26+AV26+AW26+AX26+AY26</f>
        <v/>
      </c>
      <c r="O26" s="26" t="n">
        <v>0</v>
      </c>
      <c r="P26" s="28">
        <f>AM26</f>
        <v/>
      </c>
      <c r="Q26" s="16" t="n">
        <v>22015.38</v>
      </c>
      <c r="R26" s="16" t="n">
        <v>65794.21999999999</v>
      </c>
      <c r="S26" s="16" t="n">
        <v>63371.7</v>
      </c>
      <c r="T26" s="16" t="n">
        <v>67890.99000000001</v>
      </c>
      <c r="U26" s="16" t="n">
        <v>20873.31</v>
      </c>
      <c r="V26" s="16" t="n">
        <v>15871.58</v>
      </c>
      <c r="W26" s="16" t="n">
        <v>15970.96</v>
      </c>
      <c r="X26" s="16" t="n">
        <v>16779.6</v>
      </c>
      <c r="Y26" s="16" t="n">
        <v>17674.77</v>
      </c>
      <c r="Z26" s="16" t="n">
        <v>19480.99</v>
      </c>
      <c r="AA26" s="16" t="n">
        <v>22148.21</v>
      </c>
      <c r="AB26" s="16" t="n">
        <v>24665.32</v>
      </c>
      <c r="AC26" s="16" t="n">
        <v>26493.34000000001</v>
      </c>
      <c r="AD26" s="16" t="n">
        <v>26469.79000000001</v>
      </c>
      <c r="AE26" s="16" t="n">
        <v>46460.57000000001</v>
      </c>
      <c r="AF26" s="16" t="n">
        <v>22132.05</v>
      </c>
      <c r="AG26" s="16" t="n">
        <v>13769.5</v>
      </c>
      <c r="AH26" s="16" t="n">
        <v>43157.16</v>
      </c>
      <c r="AI26" s="16" t="n">
        <v>7998.25</v>
      </c>
      <c r="AJ26" s="16" t="n">
        <v>22179.48</v>
      </c>
      <c r="AK26" s="16" t="n">
        <v>27771.42999999999</v>
      </c>
      <c r="AL26" s="16" t="n">
        <v>34201.65</v>
      </c>
      <c r="AM26" s="16" t="n">
        <v>7310.840000000002</v>
      </c>
      <c r="AN26" s="16" t="n">
        <v>0</v>
      </c>
      <c r="AO26" s="18" t="n">
        <v>42000</v>
      </c>
      <c r="AP26" s="18" t="n">
        <v>42000</v>
      </c>
      <c r="AQ26" s="18" t="n">
        <v>100000</v>
      </c>
      <c r="AR26" s="18" t="n">
        <v>0</v>
      </c>
      <c r="AS26" s="18" t="n">
        <v>21000</v>
      </c>
      <c r="AT26" s="18" t="n">
        <v>16000</v>
      </c>
      <c r="AU26" s="18" t="n">
        <v>20000</v>
      </c>
      <c r="AV26" s="18" t="n">
        <v>20000</v>
      </c>
      <c r="AW26" s="18" t="n">
        <v>20000</v>
      </c>
      <c r="AX26" s="18" t="n">
        <v>25000</v>
      </c>
      <c r="AY26" s="18" t="n">
        <v>30000</v>
      </c>
      <c r="AZ26" s="18" t="n">
        <v>0</v>
      </c>
      <c r="BA26" s="16" t="n">
        <v>0</v>
      </c>
      <c r="BB26" t="inlineStr">
        <is>
          <t>ST</t>
        </is>
      </c>
    </row>
    <row r="27" ht="17.25" customHeight="1" s="13">
      <c r="A27" s="15" t="inlineStr">
        <is>
          <t>AGADIR</t>
        </is>
      </c>
      <c r="B27" s="15" t="inlineStr">
        <is>
          <t>INZEGANE SOM</t>
        </is>
      </c>
      <c r="C27" s="15" t="inlineStr"/>
      <c r="D27" s="15" t="inlineStr">
        <is>
          <t>CONDIMENTS</t>
        </is>
      </c>
      <c r="E27" s="28">
        <f>+(P27/$H$1)*$F$1+P27+BA27</f>
        <v/>
      </c>
      <c r="F27" s="28">
        <f>+AY27</f>
        <v/>
      </c>
      <c r="G27" s="22">
        <f>IF(F27=0,"%",+(E27-F27)/F27)</f>
        <v/>
      </c>
      <c r="H27" s="28">
        <f>AB27</f>
        <v/>
      </c>
      <c r="I27" s="28" t="n">
        <v>1</v>
      </c>
      <c r="J27" s="22">
        <f>IF(H27=0,"%",+(I27-H27)/H27)</f>
        <v/>
      </c>
      <c r="K27" s="28">
        <f>Q27+R27+S27+T27+U27+V27+W27+X27+Y27+Z27+AA27+AB27</f>
        <v/>
      </c>
      <c r="L27" s="28">
        <f>AC27+E27+I27+AD27+AE27+AF27+AG27+AH27+AI27+AJ27+AK27+AL27</f>
        <v/>
      </c>
      <c r="M27" s="22">
        <f>IF(K27=0,"%",+(L27-K27)/K27)</f>
        <v/>
      </c>
      <c r="N27" s="28">
        <f>+I27+AO27+AP27+AQ27+AR27+AS27+AT27+AU27+AV27+AW27+AX27+AY27</f>
        <v/>
      </c>
      <c r="O27" s="26" t="n">
        <v>0</v>
      </c>
      <c r="P27" s="28">
        <f>AM27</f>
        <v/>
      </c>
      <c r="Q27" s="16" t="n">
        <v>0</v>
      </c>
      <c r="R27" s="16" t="n">
        <v>0</v>
      </c>
      <c r="S27" s="16" t="n">
        <v>0</v>
      </c>
      <c r="T27" s="16" t="n">
        <v>0</v>
      </c>
      <c r="U27" s="16" t="n">
        <v>0</v>
      </c>
      <c r="V27" s="16" t="n">
        <v>0</v>
      </c>
      <c r="W27" s="16" t="n">
        <v>0</v>
      </c>
      <c r="X27" s="16" t="n">
        <v>0</v>
      </c>
      <c r="Y27" s="16" t="n">
        <v>0</v>
      </c>
      <c r="Z27" s="16" t="n">
        <v>0</v>
      </c>
      <c r="AA27" s="16" t="n">
        <v>0</v>
      </c>
      <c r="AB27" s="16" t="n">
        <v>0</v>
      </c>
      <c r="AC27" s="16" t="n">
        <v>0</v>
      </c>
      <c r="AD27" s="16" t="n">
        <v>0</v>
      </c>
      <c r="AE27" s="16" t="n">
        <v>0</v>
      </c>
      <c r="AF27" s="16" t="n">
        <v>0</v>
      </c>
      <c r="AG27" s="16" t="n">
        <v>0</v>
      </c>
      <c r="AH27" s="16" t="n">
        <v>0</v>
      </c>
      <c r="AI27" s="16" t="n">
        <v>0</v>
      </c>
      <c r="AJ27" s="16" t="n">
        <v>0</v>
      </c>
      <c r="AK27" s="16" t="n">
        <v>0</v>
      </c>
      <c r="AL27" s="16" t="n">
        <v>0</v>
      </c>
      <c r="AM27" s="16" t="n">
        <v>0</v>
      </c>
      <c r="AN27" s="16" t="n">
        <v>0</v>
      </c>
      <c r="AO27" s="18" t="n">
        <v>0</v>
      </c>
      <c r="AP27" s="18" t="n">
        <v>0</v>
      </c>
      <c r="AQ27" s="18" t="n">
        <v>0</v>
      </c>
      <c r="AR27" s="18" t="n">
        <v>0</v>
      </c>
      <c r="AS27" s="18" t="n">
        <v>0</v>
      </c>
      <c r="AT27" s="18" t="n">
        <v>0</v>
      </c>
      <c r="AU27" s="18" t="n">
        <v>0</v>
      </c>
      <c r="AV27" s="18" t="n">
        <v>0</v>
      </c>
      <c r="AW27" s="18" t="n">
        <v>0</v>
      </c>
      <c r="AX27" s="18" t="n">
        <v>0</v>
      </c>
      <c r="AY27" s="18" t="n">
        <v>0</v>
      </c>
      <c r="AZ27" s="18" t="n">
        <v>0</v>
      </c>
      <c r="BA27" s="16" t="n">
        <v>0</v>
      </c>
      <c r="BB27" t="inlineStr">
        <is>
          <t>ST</t>
        </is>
      </c>
    </row>
    <row r="28" ht="17.25" customHeight="1" s="13">
      <c r="A28" s="15" t="inlineStr">
        <is>
          <t>AGADIR</t>
        </is>
      </c>
      <c r="B28" s="15" t="inlineStr">
        <is>
          <t>INZEGANE SOM</t>
        </is>
      </c>
      <c r="C28" s="15" t="inlineStr"/>
      <c r="D28" s="15" t="inlineStr">
        <is>
          <t>CONFITURE</t>
        </is>
      </c>
      <c r="E28" s="28">
        <f>+(P28/$H$1)*$F$1+P28+BA28</f>
        <v/>
      </c>
      <c r="F28" s="28">
        <f>+AY28</f>
        <v/>
      </c>
      <c r="G28" s="22">
        <f>IF(F28=0,"%",+(E28-F28)/F28)</f>
        <v/>
      </c>
      <c r="H28" s="28">
        <f>AB28</f>
        <v/>
      </c>
      <c r="I28" s="28" t="n">
        <v>1</v>
      </c>
      <c r="J28" s="22">
        <f>IF(H28=0,"%",+(I28-H28)/H28)</f>
        <v/>
      </c>
      <c r="K28" s="28">
        <f>Q28+R28+S28+T28+U28+V28+W28+X28+Y28+Z28+AA28+AB28</f>
        <v/>
      </c>
      <c r="L28" s="28">
        <f>AC28+E28+I28+AD28+AE28+AF28+AG28+AH28+AI28+AJ28+AK28+AL28</f>
        <v/>
      </c>
      <c r="M28" s="22">
        <f>IF(K28=0,"%",+(L28-K28)/K28)</f>
        <v/>
      </c>
      <c r="N28" s="28">
        <f>+I28+AO28+AP28+AQ28+AR28+AS28+AT28+AU28+AV28+AW28+AX28+AY28</f>
        <v/>
      </c>
      <c r="O28" s="26" t="n">
        <v>0</v>
      </c>
      <c r="P28" s="28">
        <f>AM28</f>
        <v/>
      </c>
      <c r="Q28" s="16" t="n">
        <v>0</v>
      </c>
      <c r="R28" s="16" t="n">
        <v>0</v>
      </c>
      <c r="S28" s="16" t="n">
        <v>0</v>
      </c>
      <c r="T28" s="16" t="n">
        <v>0</v>
      </c>
      <c r="U28" s="16" t="n">
        <v>0</v>
      </c>
      <c r="V28" s="16" t="n">
        <v>0</v>
      </c>
      <c r="W28" s="16" t="n">
        <v>0</v>
      </c>
      <c r="X28" s="16" t="n">
        <v>0</v>
      </c>
      <c r="Y28" s="16" t="n">
        <v>0</v>
      </c>
      <c r="Z28" s="16" t="n">
        <v>0</v>
      </c>
      <c r="AA28" s="16" t="n">
        <v>0</v>
      </c>
      <c r="AB28" s="16" t="n">
        <v>0</v>
      </c>
      <c r="AC28" s="16" t="n">
        <v>0</v>
      </c>
      <c r="AD28" s="16" t="n">
        <v>0</v>
      </c>
      <c r="AE28" s="16" t="n">
        <v>0</v>
      </c>
      <c r="AF28" s="16" t="n">
        <v>0</v>
      </c>
      <c r="AG28" s="16" t="n">
        <v>0</v>
      </c>
      <c r="AH28" s="16" t="n">
        <v>0</v>
      </c>
      <c r="AI28" s="16" t="n">
        <v>0</v>
      </c>
      <c r="AJ28" s="16" t="n">
        <v>0</v>
      </c>
      <c r="AK28" s="16" t="n">
        <v>0</v>
      </c>
      <c r="AL28" s="16" t="n">
        <v>0</v>
      </c>
      <c r="AM28" s="16" t="n">
        <v>0</v>
      </c>
      <c r="AN28" s="16" t="n">
        <v>0</v>
      </c>
      <c r="AO28" s="18" t="n">
        <v>0</v>
      </c>
      <c r="AP28" s="18" t="n">
        <v>0</v>
      </c>
      <c r="AQ28" s="18" t="n">
        <v>0</v>
      </c>
      <c r="AR28" s="18" t="n">
        <v>0</v>
      </c>
      <c r="AS28" s="18" t="n">
        <v>0</v>
      </c>
      <c r="AT28" s="18" t="n">
        <v>0</v>
      </c>
      <c r="AU28" s="18" t="n">
        <v>0</v>
      </c>
      <c r="AV28" s="18" t="n">
        <v>0</v>
      </c>
      <c r="AW28" s="18" t="n">
        <v>0</v>
      </c>
      <c r="AX28" s="18" t="n">
        <v>0</v>
      </c>
      <c r="AY28" s="18" t="n">
        <v>0</v>
      </c>
      <c r="AZ28" s="18" t="n">
        <v>0</v>
      </c>
      <c r="BA28" s="16" t="n">
        <v>0</v>
      </c>
      <c r="BB28" t="inlineStr">
        <is>
          <t>ST</t>
        </is>
      </c>
    </row>
    <row r="29" ht="17.25" customHeight="1" s="13">
      <c r="A29" s="15" t="inlineStr">
        <is>
          <t>AGADIR</t>
        </is>
      </c>
      <c r="B29" s="15" t="inlineStr">
        <is>
          <t>INZEGANE SOM</t>
        </is>
      </c>
      <c r="C29" s="15" t="inlineStr"/>
      <c r="D29" s="15" t="inlineStr">
        <is>
          <t>CONSERVES</t>
        </is>
      </c>
      <c r="E29" s="28">
        <f>+(P29/$H$1)*$F$1+P29+BA29</f>
        <v/>
      </c>
      <c r="F29" s="28">
        <f>+AY29</f>
        <v/>
      </c>
      <c r="G29" s="22">
        <f>IF(F29=0,"%",+(E29-F29)/F29)</f>
        <v/>
      </c>
      <c r="H29" s="28">
        <f>AB29</f>
        <v/>
      </c>
      <c r="I29" s="28" t="n">
        <v>1</v>
      </c>
      <c r="J29" s="22">
        <f>IF(H29=0,"%",+(I29-H29)/H29)</f>
        <v/>
      </c>
      <c r="K29" s="28">
        <f>Q29+R29+S29+T29+U29+V29+W29+X29+Y29+Z29+AA29+AB29</f>
        <v/>
      </c>
      <c r="L29" s="28">
        <f>AC29+E29+I29+AD29+AE29+AF29+AG29+AH29+AI29+AJ29+AK29+AL29</f>
        <v/>
      </c>
      <c r="M29" s="22">
        <f>IF(K29=0,"%",+(L29-K29)/K29)</f>
        <v/>
      </c>
      <c r="N29" s="28">
        <f>+I29+AO29+AP29+AQ29+AR29+AS29+AT29+AU29+AV29+AW29+AX29+AY29</f>
        <v/>
      </c>
      <c r="O29" s="26" t="n">
        <v>0</v>
      </c>
      <c r="P29" s="28">
        <f>AM29</f>
        <v/>
      </c>
      <c r="Q29" s="16" t="n">
        <v>0</v>
      </c>
      <c r="R29" s="16" t="n">
        <v>0</v>
      </c>
      <c r="S29" s="16" t="n">
        <v>0</v>
      </c>
      <c r="T29" s="16" t="n">
        <v>0</v>
      </c>
      <c r="U29" s="16" t="n">
        <v>0</v>
      </c>
      <c r="V29" s="16" t="n">
        <v>0</v>
      </c>
      <c r="W29" s="16" t="n">
        <v>0</v>
      </c>
      <c r="X29" s="16" t="n">
        <v>0</v>
      </c>
      <c r="Y29" s="16" t="n">
        <v>0</v>
      </c>
      <c r="Z29" s="16" t="n">
        <v>0</v>
      </c>
      <c r="AA29" s="16" t="n">
        <v>0</v>
      </c>
      <c r="AB29" s="16" t="n">
        <v>0</v>
      </c>
      <c r="AC29" s="16" t="n">
        <v>0</v>
      </c>
      <c r="AD29" s="16" t="n">
        <v>0</v>
      </c>
      <c r="AE29" s="16" t="n">
        <v>0</v>
      </c>
      <c r="AF29" s="16" t="n">
        <v>0</v>
      </c>
      <c r="AG29" s="16" t="n">
        <v>0</v>
      </c>
      <c r="AH29" s="16" t="n">
        <v>0</v>
      </c>
      <c r="AI29" s="16" t="n">
        <v>0</v>
      </c>
      <c r="AJ29" s="16" t="n">
        <v>0</v>
      </c>
      <c r="AK29" s="16" t="n">
        <v>0</v>
      </c>
      <c r="AL29" s="16" t="n">
        <v>0</v>
      </c>
      <c r="AM29" s="16" t="n">
        <v>0</v>
      </c>
      <c r="AN29" s="16" t="n">
        <v>0</v>
      </c>
      <c r="AO29" s="18" t="n">
        <v>0</v>
      </c>
      <c r="AP29" s="18" t="n">
        <v>0</v>
      </c>
      <c r="AQ29" s="18" t="n">
        <v>0</v>
      </c>
      <c r="AR29" s="18" t="n">
        <v>0</v>
      </c>
      <c r="AS29" s="18" t="n">
        <v>0</v>
      </c>
      <c r="AT29" s="18" t="n">
        <v>0</v>
      </c>
      <c r="AU29" s="18" t="n">
        <v>0</v>
      </c>
      <c r="AV29" s="18" t="n">
        <v>0</v>
      </c>
      <c r="AW29" s="18" t="n">
        <v>0</v>
      </c>
      <c r="AX29" s="18" t="n">
        <v>0</v>
      </c>
      <c r="AY29" s="18" t="n">
        <v>0</v>
      </c>
      <c r="AZ29" s="18" t="n">
        <v>0</v>
      </c>
      <c r="BA29" s="16" t="n">
        <v>0</v>
      </c>
      <c r="BB29" t="inlineStr">
        <is>
          <t>ST</t>
        </is>
      </c>
    </row>
    <row r="30" ht="17.25" customHeight="1" s="13">
      <c r="A30" s="15" t="inlineStr">
        <is>
          <t>AGADIR</t>
        </is>
      </c>
      <c r="B30" s="15" t="inlineStr">
        <is>
          <t>INZEGANE SOM</t>
        </is>
      </c>
      <c r="C30" s="15" t="inlineStr"/>
      <c r="D30" s="15" t="inlineStr">
        <is>
          <t>C.A (ht)</t>
        </is>
      </c>
      <c r="E30" s="28">
        <f>+(P30/$H$1)*$F$1+P30+BA30</f>
        <v/>
      </c>
      <c r="F30" s="28">
        <f>+AY30</f>
        <v/>
      </c>
      <c r="G30" s="22">
        <f>IF(F30=0,"%",+(E30-F30)/F30)</f>
        <v/>
      </c>
      <c r="H30" s="28">
        <f>AB30</f>
        <v/>
      </c>
      <c r="I30" s="28" t="n">
        <v>120000</v>
      </c>
      <c r="J30" s="22">
        <f>IF(H30=0,"%",+(I30-H30)/H30)</f>
        <v/>
      </c>
      <c r="K30" s="28">
        <f>Q30+R30+S30+T30+U30+V30+W30+X30+Y30+Z30+AA30+AB30</f>
        <v/>
      </c>
      <c r="L30" s="28">
        <f>AC30+E30+I30+AD30+AE30+AF30+AG30+AH30+AI30+AJ30+AK30+AL30</f>
        <v/>
      </c>
      <c r="M30" s="22">
        <f>IF(K30=0,"%",+(L30-K30)/K30)</f>
        <v/>
      </c>
      <c r="N30" s="28">
        <f>+I30+AO30+AP30+AQ30+AR30+AS30+AT30+AU30+AV30+AW30+AX30+AY30</f>
        <v/>
      </c>
      <c r="O30" s="26" t="n">
        <v>0</v>
      </c>
      <c r="P30" s="28">
        <f>AM30</f>
        <v/>
      </c>
      <c r="Q30" s="16" t="n">
        <v>68600.67999999999</v>
      </c>
      <c r="R30" s="16" t="n">
        <v>162271.1099999999</v>
      </c>
      <c r="S30" s="16" t="n">
        <v>209290.97</v>
      </c>
      <c r="T30" s="16" t="n">
        <v>256517.59</v>
      </c>
      <c r="U30" s="16" t="n">
        <v>142060.3999999999</v>
      </c>
      <c r="V30" s="16" t="n">
        <v>117765.98</v>
      </c>
      <c r="W30" s="16" t="n">
        <v>114950.54</v>
      </c>
      <c r="X30" s="16" t="n">
        <v>109786.4</v>
      </c>
      <c r="Y30" s="16" t="n">
        <v>66093.92999999999</v>
      </c>
      <c r="Z30" s="16" t="n">
        <v>66317.75000000001</v>
      </c>
      <c r="AA30" s="16" t="n">
        <v>82861.01000000002</v>
      </c>
      <c r="AB30" s="16" t="n">
        <v>73551.78000000001</v>
      </c>
      <c r="AC30" s="16" t="n">
        <v>81609.67999999999</v>
      </c>
      <c r="AD30" s="16" t="n">
        <v>83447.73000000001</v>
      </c>
      <c r="AE30" s="16" t="n">
        <v>130405.01</v>
      </c>
      <c r="AF30" s="16" t="n">
        <v>112316.93</v>
      </c>
      <c r="AG30" s="16" t="n">
        <v>82286.48000000001</v>
      </c>
      <c r="AH30" s="16" t="n">
        <v>125657.4</v>
      </c>
      <c r="AI30" s="16" t="n">
        <v>42439.36000000001</v>
      </c>
      <c r="AJ30" s="16" t="n">
        <v>136149.3</v>
      </c>
      <c r="AK30" s="16" t="n">
        <v>70047.25000000003</v>
      </c>
      <c r="AL30" s="16" t="n">
        <v>104733.7</v>
      </c>
      <c r="AM30" s="16" t="n">
        <v>56125.69999999998</v>
      </c>
      <c r="AN30" s="16" t="n">
        <v>0</v>
      </c>
      <c r="AO30" s="18" t="n">
        <v>130000</v>
      </c>
      <c r="AP30" s="18" t="n">
        <v>130000</v>
      </c>
      <c r="AQ30" s="18" t="n">
        <v>365000</v>
      </c>
      <c r="AR30" s="18" t="n">
        <v>0</v>
      </c>
      <c r="AS30" s="18" t="n">
        <v>120000</v>
      </c>
      <c r="AT30" s="18" t="n">
        <v>120000</v>
      </c>
      <c r="AU30" s="18" t="n">
        <v>130000</v>
      </c>
      <c r="AV30" s="18" t="n">
        <v>120000</v>
      </c>
      <c r="AW30" s="18" t="n">
        <v>120000</v>
      </c>
      <c r="AX30" s="18" t="n">
        <v>120000</v>
      </c>
      <c r="AY30" s="18" t="n">
        <v>120000</v>
      </c>
      <c r="AZ30" s="18" t="n">
        <v>0</v>
      </c>
      <c r="BA30" s="16" t="n">
        <v>0</v>
      </c>
      <c r="BB30" t="inlineStr">
        <is>
          <t>ST</t>
        </is>
      </c>
    </row>
    <row r="31" ht="17.25" customHeight="1" s="13">
      <c r="A31" s="17" t="inlineStr">
        <is>
          <t>AGADIR</t>
        </is>
      </c>
      <c r="B31" s="17" t="inlineStr">
        <is>
          <t>INZEGANE VMM</t>
        </is>
      </c>
      <c r="C31" s="17" t="inlineStr">
        <is>
          <t>INZEGANE VMM</t>
        </is>
      </c>
      <c r="D31" s="17" t="inlineStr">
        <is>
          <t>LEVURE</t>
        </is>
      </c>
      <c r="E31" s="29">
        <f>+(P31/$H$1)*$F$1+P31+BA31</f>
        <v/>
      </c>
      <c r="F31" s="29">
        <f>+AY31</f>
        <v/>
      </c>
      <c r="G31" s="23">
        <f>IF(F31=0,"%",+(E31-F31)/F31)</f>
        <v/>
      </c>
      <c r="H31" s="29">
        <f>AB31</f>
        <v/>
      </c>
      <c r="I31" s="29" t="n">
        <v>1</v>
      </c>
      <c r="J31" s="23">
        <f>IF(H31=0,"%",+(I31-H31)/H31)</f>
        <v/>
      </c>
      <c r="K31" s="29">
        <f>Q31+R31+S31+T31+U31+V31+W31+X31+Y31+Z31+AA31+AB31</f>
        <v/>
      </c>
      <c r="L31" s="29">
        <f>AC31+E31+I31+AD31+AE31+AF31+AG31+AH31+AI31+AJ31+AK31+AL31</f>
        <v/>
      </c>
      <c r="M31" s="23">
        <f>IF(K31=0,"%",+(L31-K31)/K31)</f>
        <v/>
      </c>
      <c r="N31" s="29">
        <f>+I31+AO31+AP31+AQ31+AR31+AS31+AT31+AU31+AV31+AW31+AX31+AY31</f>
        <v/>
      </c>
      <c r="O31" s="26" t="n">
        <v>0</v>
      </c>
      <c r="P31" s="29">
        <f>AM31</f>
        <v/>
      </c>
      <c r="Q31" s="16" t="n">
        <v>21678.28</v>
      </c>
      <c r="R31" s="16" t="n">
        <v>0</v>
      </c>
      <c r="S31" s="16" t="n">
        <v>0</v>
      </c>
      <c r="T31" s="16" t="n">
        <v>0</v>
      </c>
      <c r="U31" s="16" t="n">
        <v>0</v>
      </c>
      <c r="V31" s="16" t="n">
        <v>2375.17</v>
      </c>
      <c r="W31" s="16" t="n">
        <v>0</v>
      </c>
      <c r="X31" s="16" t="n">
        <v>0</v>
      </c>
      <c r="Y31" s="16" t="n">
        <v>1291.88</v>
      </c>
      <c r="Z31" s="16" t="n">
        <v>2847.119999999999</v>
      </c>
      <c r="AA31" s="16" t="n">
        <v>0</v>
      </c>
      <c r="AB31" s="16" t="n">
        <v>0</v>
      </c>
      <c r="AC31" s="16" t="n">
        <v>0</v>
      </c>
      <c r="AD31" s="16" t="n">
        <v>0</v>
      </c>
      <c r="AE31" s="16" t="n">
        <v>0</v>
      </c>
      <c r="AF31" s="16" t="n">
        <v>0</v>
      </c>
      <c r="AG31" s="16" t="n">
        <v>442.75</v>
      </c>
      <c r="AH31" s="16" t="n">
        <v>4987.49</v>
      </c>
      <c r="AI31" s="16" t="n">
        <v>0</v>
      </c>
      <c r="AJ31" s="16" t="n">
        <v>11621.99</v>
      </c>
      <c r="AK31" s="16" t="n">
        <v>0</v>
      </c>
      <c r="AL31" s="16" t="n">
        <v>0</v>
      </c>
      <c r="AM31" s="16" t="n">
        <v>0</v>
      </c>
      <c r="AN31" s="16" t="n">
        <v>0</v>
      </c>
      <c r="AO31" s="18" t="n">
        <v>0</v>
      </c>
      <c r="AP31" s="18" t="n">
        <v>0</v>
      </c>
      <c r="AQ31" s="18" t="n">
        <v>0</v>
      </c>
      <c r="AR31" s="18" t="n">
        <v>0</v>
      </c>
      <c r="AS31" s="18" t="n">
        <v>0</v>
      </c>
      <c r="AT31" s="18" t="n">
        <v>0</v>
      </c>
      <c r="AU31" s="18" t="n">
        <v>0</v>
      </c>
      <c r="AV31" s="18" t="n">
        <v>0</v>
      </c>
      <c r="AW31" s="18" t="n">
        <v>0</v>
      </c>
      <c r="AX31" s="14" t="n">
        <v>0</v>
      </c>
      <c r="AY31" s="14" t="n">
        <v>0</v>
      </c>
      <c r="AZ31" s="18" t="n">
        <v>0</v>
      </c>
      <c r="BA31" s="16" t="n">
        <v>0</v>
      </c>
      <c r="BB31" t="inlineStr">
        <is>
          <t>ST</t>
        </is>
      </c>
    </row>
    <row r="32" ht="17.25" customHeight="1" s="13">
      <c r="A32" s="17" t="inlineStr">
        <is>
          <t>AGADIR</t>
        </is>
      </c>
      <c r="B32" s="17" t="inlineStr">
        <is>
          <t>INZEGANE VMM</t>
        </is>
      </c>
      <c r="C32" s="17" t="inlineStr">
        <is>
          <t>K91 BAIZ MOHAMED</t>
        </is>
      </c>
      <c r="D32" s="17" t="inlineStr">
        <is>
          <t>FLAN</t>
        </is>
      </c>
      <c r="E32" s="29">
        <f>+(P32/$H$1)*$F$1+P32+BA32</f>
        <v/>
      </c>
      <c r="F32" s="29">
        <f>+AY32</f>
        <v/>
      </c>
      <c r="G32" s="23">
        <f>IF(F32=0,"%",+(E32-F32)/F32)</f>
        <v/>
      </c>
      <c r="H32" s="29">
        <f>AB32</f>
        <v/>
      </c>
      <c r="I32" s="29" t="n">
        <v>1</v>
      </c>
      <c r="J32" s="23">
        <f>IF(H32=0,"%",+(I32-H32)/H32)</f>
        <v/>
      </c>
      <c r="K32" s="29">
        <f>Q32+R32+S32+T32+U32+V32+W32+X32+Y32+Z32+AA32+AB32</f>
        <v/>
      </c>
      <c r="L32" s="29">
        <f>AC32+E32+I32+AD32+AE32+AF32+AG32+AH32+AI32+AJ32+AK32+AL32</f>
        <v/>
      </c>
      <c r="M32" s="23">
        <f>IF(K32=0,"%",+(L32-K32)/K32)</f>
        <v/>
      </c>
      <c r="N32" s="29">
        <f>+I32+AO32+AP32+AQ32+AR32+AS32+AT32+AU32+AV32+AW32+AX32+AY32</f>
        <v/>
      </c>
      <c r="O32" s="26" t="n">
        <v>0</v>
      </c>
      <c r="P32" s="29">
        <f>AM32</f>
        <v/>
      </c>
      <c r="Q32" s="16" t="n">
        <v>2747.23</v>
      </c>
      <c r="R32" s="16" t="n">
        <v>0</v>
      </c>
      <c r="S32" s="16" t="n">
        <v>0</v>
      </c>
      <c r="T32" s="16" t="n">
        <v>0</v>
      </c>
      <c r="U32" s="16" t="n">
        <v>0</v>
      </c>
      <c r="V32" s="16" t="n">
        <v>667.9399999999999</v>
      </c>
      <c r="W32" s="16" t="n">
        <v>0</v>
      </c>
      <c r="X32" s="16" t="n">
        <v>0</v>
      </c>
      <c r="Y32" s="16" t="n">
        <v>543.8</v>
      </c>
      <c r="Z32" s="16" t="n">
        <v>334.0699999999999</v>
      </c>
      <c r="AA32" s="16" t="n">
        <v>0</v>
      </c>
      <c r="AB32" s="16" t="n">
        <v>0</v>
      </c>
      <c r="AC32" s="16" t="n">
        <v>0</v>
      </c>
      <c r="AD32" s="16" t="n">
        <v>0</v>
      </c>
      <c r="AE32" s="16" t="n">
        <v>0</v>
      </c>
      <c r="AF32" s="16" t="n">
        <v>0</v>
      </c>
      <c r="AG32" s="16" t="n">
        <v>123.24</v>
      </c>
      <c r="AH32" s="16" t="n">
        <v>81.23999999999999</v>
      </c>
      <c r="AI32" s="16" t="n">
        <v>0</v>
      </c>
      <c r="AJ32" s="16" t="n">
        <v>0</v>
      </c>
      <c r="AK32" s="16" t="n">
        <v>0</v>
      </c>
      <c r="AL32" s="16" t="n">
        <v>0</v>
      </c>
      <c r="AM32" s="16" t="n">
        <v>0</v>
      </c>
      <c r="AN32" s="16" t="n">
        <v>0</v>
      </c>
      <c r="AO32" s="18" t="n">
        <v>0</v>
      </c>
      <c r="AP32" s="18" t="n">
        <v>0</v>
      </c>
      <c r="AQ32" s="18" t="n">
        <v>0</v>
      </c>
      <c r="AR32" s="18" t="n">
        <v>0</v>
      </c>
      <c r="AS32" s="18" t="n">
        <v>0</v>
      </c>
      <c r="AT32" s="18" t="n">
        <v>0</v>
      </c>
      <c r="AU32" s="18" t="n">
        <v>0</v>
      </c>
      <c r="AV32" s="18" t="n">
        <v>0</v>
      </c>
      <c r="AW32" s="18" t="n">
        <v>0</v>
      </c>
      <c r="AX32" s="14" t="n">
        <v>0</v>
      </c>
      <c r="AY32" s="14" t="n">
        <v>0</v>
      </c>
      <c r="AZ32" s="18" t="n">
        <v>0</v>
      </c>
      <c r="BA32" s="16" t="n">
        <v>0</v>
      </c>
      <c r="BB32" t="inlineStr">
        <is>
          <t>ST</t>
        </is>
      </c>
    </row>
    <row r="33" ht="17.25" customHeight="1" s="13">
      <c r="A33" s="17" t="inlineStr">
        <is>
          <t>AGADIR</t>
        </is>
      </c>
      <c r="B33" s="17" t="inlineStr">
        <is>
          <t>INZEGANE VMM</t>
        </is>
      </c>
      <c r="C33" s="17" t="inlineStr"/>
      <c r="D33" s="17" t="inlineStr">
        <is>
          <t>BOUILLON</t>
        </is>
      </c>
      <c r="E33" s="29">
        <f>+(P33/$H$1)*$F$1+P33+BA33</f>
        <v/>
      </c>
      <c r="F33" s="29">
        <f>+AY33</f>
        <v/>
      </c>
      <c r="G33" s="23">
        <f>IF(F33=0,"%",+(E33-F33)/F33)</f>
        <v/>
      </c>
      <c r="H33" s="29">
        <f>AB33</f>
        <v/>
      </c>
      <c r="I33" s="29" t="n">
        <v>1</v>
      </c>
      <c r="J33" s="23">
        <f>IF(H33=0,"%",+(I33-H33)/H33)</f>
        <v/>
      </c>
      <c r="K33" s="29">
        <f>Q33+R33+S33+T33+U33+V33+W33+X33+Y33+Z33+AA33+AB33</f>
        <v/>
      </c>
      <c r="L33" s="29">
        <f>AC33+E33+I33+AD33+AE33+AF33+AG33+AH33+AI33+AJ33+AK33+AL33</f>
        <v/>
      </c>
      <c r="M33" s="23">
        <f>IF(K33=0,"%",+(L33-K33)/K33)</f>
        <v/>
      </c>
      <c r="N33" s="29">
        <f>+I33+AO33+AP33+AQ33+AR33+AS33+AT33+AU33+AV33+AW33+AX33+AY33</f>
        <v/>
      </c>
      <c r="O33" s="26" t="n">
        <v>0</v>
      </c>
      <c r="P33" s="29">
        <f>AM33</f>
        <v/>
      </c>
      <c r="Q33" s="16" t="n">
        <v>19534.01000000001</v>
      </c>
      <c r="R33" s="16" t="n">
        <v>0</v>
      </c>
      <c r="S33" s="16" t="n">
        <v>0</v>
      </c>
      <c r="T33" s="16" t="n">
        <v>0</v>
      </c>
      <c r="U33" s="16" t="n">
        <v>0</v>
      </c>
      <c r="V33" s="16" t="n">
        <v>3367.12</v>
      </c>
      <c r="W33" s="16" t="n">
        <v>0</v>
      </c>
      <c r="X33" s="16" t="n">
        <v>0</v>
      </c>
      <c r="Y33" s="16" t="n">
        <v>751.3</v>
      </c>
      <c r="Z33" s="16" t="n">
        <v>1004.5</v>
      </c>
      <c r="AA33" s="16" t="n">
        <v>0</v>
      </c>
      <c r="AB33" s="16" t="n">
        <v>0</v>
      </c>
      <c r="AC33" s="16" t="n">
        <v>0</v>
      </c>
      <c r="AD33" s="16" t="n">
        <v>0</v>
      </c>
      <c r="AE33" s="16" t="n">
        <v>0</v>
      </c>
      <c r="AF33" s="16" t="n">
        <v>0</v>
      </c>
      <c r="AG33" s="16" t="n">
        <v>32.5</v>
      </c>
      <c r="AH33" s="16" t="n">
        <v>2624.17</v>
      </c>
      <c r="AI33" s="16" t="n">
        <v>0</v>
      </c>
      <c r="AJ33" s="16" t="n">
        <v>2470.01</v>
      </c>
      <c r="AK33" s="16" t="n">
        <v>-86.34</v>
      </c>
      <c r="AL33" s="16" t="n">
        <v>0</v>
      </c>
      <c r="AM33" s="16" t="n">
        <v>0</v>
      </c>
      <c r="AN33" s="16" t="n">
        <v>0</v>
      </c>
      <c r="AO33" s="18" t="n">
        <v>0</v>
      </c>
      <c r="AP33" s="18" t="n">
        <v>0</v>
      </c>
      <c r="AQ33" s="18" t="n">
        <v>0</v>
      </c>
      <c r="AR33" s="18" t="n">
        <v>0</v>
      </c>
      <c r="AS33" s="18" t="n">
        <v>0</v>
      </c>
      <c r="AT33" s="18" t="n">
        <v>0</v>
      </c>
      <c r="AU33" s="18" t="n">
        <v>0</v>
      </c>
      <c r="AV33" s="18" t="n">
        <v>0</v>
      </c>
      <c r="AW33" s="18" t="n">
        <v>0</v>
      </c>
      <c r="AX33" s="14" t="n">
        <v>0</v>
      </c>
      <c r="AY33" s="14" t="n">
        <v>0</v>
      </c>
      <c r="AZ33" s="18" t="n">
        <v>0</v>
      </c>
      <c r="BA33" s="16" t="n">
        <v>0</v>
      </c>
      <c r="BB33" t="inlineStr">
        <is>
          <t>ST</t>
        </is>
      </c>
    </row>
    <row r="34" ht="17.25" customHeight="1" s="13">
      <c r="A34" s="17" t="inlineStr">
        <is>
          <t>AGADIR</t>
        </is>
      </c>
      <c r="B34" s="17" t="inlineStr">
        <is>
          <t>INZEGANE VMM</t>
        </is>
      </c>
      <c r="C34" s="17" t="inlineStr"/>
      <c r="D34" s="17" t="inlineStr">
        <is>
          <t>CONDIMENTS</t>
        </is>
      </c>
      <c r="E34" s="29">
        <f>+(P34/$H$1)*$F$1+P34+BA34</f>
        <v/>
      </c>
      <c r="F34" s="29">
        <f>+AY34</f>
        <v/>
      </c>
      <c r="G34" s="23">
        <f>IF(F34=0,"%",+(E34-F34)/F34)</f>
        <v/>
      </c>
      <c r="H34" s="29">
        <f>AB34</f>
        <v/>
      </c>
      <c r="I34" s="29" t="n">
        <v>30000</v>
      </c>
      <c r="J34" s="23">
        <f>IF(H34=0,"%",+(I34-H34)/H34)</f>
        <v/>
      </c>
      <c r="K34" s="29">
        <f>Q34+R34+S34+T34+U34+V34+W34+X34+Y34+Z34+AA34+AB34</f>
        <v/>
      </c>
      <c r="L34" s="29">
        <f>AC34+E34+I34+AD34+AE34+AF34+AG34+AH34+AI34+AJ34+AK34+AL34</f>
        <v/>
      </c>
      <c r="M34" s="23">
        <f>IF(K34=0,"%",+(L34-K34)/K34)</f>
        <v/>
      </c>
      <c r="N34" s="29">
        <f>+I34+AO34+AP34+AQ34+AR34+AS34+AT34+AU34+AV34+AW34+AX34+AY34</f>
        <v/>
      </c>
      <c r="O34" s="26" t="n">
        <v>0</v>
      </c>
      <c r="P34" s="29">
        <f>AM34</f>
        <v/>
      </c>
      <c r="Q34" s="16" t="n">
        <v>42737.79000000001</v>
      </c>
      <c r="R34" s="16" t="n">
        <v>52338.57000000001</v>
      </c>
      <c r="S34" s="16" t="n">
        <v>64952.68000000001</v>
      </c>
      <c r="T34" s="16" t="n">
        <v>113739.2900000001</v>
      </c>
      <c r="U34" s="16" t="n">
        <v>81747.37000000002</v>
      </c>
      <c r="V34" s="16" t="n">
        <v>46770.69000000003</v>
      </c>
      <c r="W34" s="16" t="n">
        <v>44010.24999999999</v>
      </c>
      <c r="X34" s="16" t="n">
        <v>66376.67999999996</v>
      </c>
      <c r="Y34" s="16" t="n">
        <v>27458.46999999999</v>
      </c>
      <c r="Z34" s="16" t="n">
        <v>32807.23</v>
      </c>
      <c r="AA34" s="16" t="n">
        <v>31879.55999999999</v>
      </c>
      <c r="AB34" s="16" t="n">
        <v>26744.88</v>
      </c>
      <c r="AC34" s="16" t="n">
        <v>21516.97</v>
      </c>
      <c r="AD34" s="16" t="n">
        <v>39626.73</v>
      </c>
      <c r="AE34" s="16" t="n">
        <v>41872.93</v>
      </c>
      <c r="AF34" s="16" t="n">
        <v>43214.96000000001</v>
      </c>
      <c r="AG34" s="16" t="n">
        <v>27384.26</v>
      </c>
      <c r="AH34" s="16" t="n">
        <v>35126.97</v>
      </c>
      <c r="AI34" s="16" t="n">
        <v>19618.86</v>
      </c>
      <c r="AJ34" s="16" t="n">
        <v>48602.52999999999</v>
      </c>
      <c r="AK34" s="16" t="n">
        <v>31927.36</v>
      </c>
      <c r="AL34" s="16" t="n">
        <v>37085.44</v>
      </c>
      <c r="AM34" s="16" t="n">
        <v>27363.07999999999</v>
      </c>
      <c r="AN34" s="16" t="n">
        <v>0</v>
      </c>
      <c r="AO34" s="18" t="n">
        <v>42000</v>
      </c>
      <c r="AP34" s="18" t="n">
        <v>40000</v>
      </c>
      <c r="AQ34" s="18" t="n">
        <v>120000</v>
      </c>
      <c r="AR34" s="18" t="n">
        <v>0</v>
      </c>
      <c r="AS34" s="18" t="n">
        <v>50000</v>
      </c>
      <c r="AT34" s="18" t="n">
        <v>47000</v>
      </c>
      <c r="AU34" s="18" t="n">
        <v>47000</v>
      </c>
      <c r="AV34" s="18" t="n">
        <v>50000</v>
      </c>
      <c r="AW34" s="18" t="n">
        <v>40000</v>
      </c>
      <c r="AX34" s="14" t="n">
        <v>35000</v>
      </c>
      <c r="AY34" s="14" t="n">
        <v>40000</v>
      </c>
      <c r="AZ34" s="18" t="n">
        <v>0</v>
      </c>
      <c r="BA34" s="16" t="n">
        <v>0</v>
      </c>
      <c r="BB34" t="inlineStr">
        <is>
          <t>ST</t>
        </is>
      </c>
    </row>
    <row r="35" ht="17.25" customHeight="1" s="13">
      <c r="A35" s="17" t="inlineStr">
        <is>
          <t>AGADIR</t>
        </is>
      </c>
      <c r="B35" s="17" t="inlineStr">
        <is>
          <t>INZEGANE VMM</t>
        </is>
      </c>
      <c r="C35" s="17" t="inlineStr"/>
      <c r="D35" s="17" t="inlineStr">
        <is>
          <t>CONFITURE</t>
        </is>
      </c>
      <c r="E35" s="29">
        <f>+(P35/$H$1)*$F$1+P35+BA35</f>
        <v/>
      </c>
      <c r="F35" s="29">
        <f>+AY35</f>
        <v/>
      </c>
      <c r="G35" s="23">
        <f>IF(F35=0,"%",+(E35-F35)/F35)</f>
        <v/>
      </c>
      <c r="H35" s="29">
        <f>AB35</f>
        <v/>
      </c>
      <c r="I35" s="29" t="n">
        <v>30000</v>
      </c>
      <c r="J35" s="23">
        <f>IF(H35=0,"%",+(I35-H35)/H35)</f>
        <v/>
      </c>
      <c r="K35" s="29">
        <f>Q35+R35+S35+T35+U35+V35+W35+X35+Y35+Z35+AA35+AB35</f>
        <v/>
      </c>
      <c r="L35" s="29">
        <f>AC35+E35+I35+AD35+AE35+AF35+AG35+AH35+AI35+AJ35+AK35+AL35</f>
        <v/>
      </c>
      <c r="M35" s="23">
        <f>IF(K35=0,"%",+(L35-K35)/K35)</f>
        <v/>
      </c>
      <c r="N35" s="29">
        <f>+I35+AO35+AP35+AQ35+AR35+AS35+AT35+AU35+AV35+AW35+AX35+AY35</f>
        <v/>
      </c>
      <c r="O35" s="26" t="n">
        <v>0</v>
      </c>
      <c r="P35" s="29">
        <f>AM35</f>
        <v/>
      </c>
      <c r="Q35" s="16" t="n">
        <v>27259.59999999999</v>
      </c>
      <c r="R35" s="16" t="n">
        <v>30192.03999999999</v>
      </c>
      <c r="S35" s="16" t="n">
        <v>36996.87999999998</v>
      </c>
      <c r="T35" s="16" t="n">
        <v>36112.98999999999</v>
      </c>
      <c r="U35" s="16" t="n">
        <v>22702.43</v>
      </c>
      <c r="V35" s="16" t="n">
        <v>27261.18999999998</v>
      </c>
      <c r="W35" s="16" t="n">
        <v>29463.31999999999</v>
      </c>
      <c r="X35" s="16" t="n">
        <v>37151.24999999999</v>
      </c>
      <c r="Y35" s="16" t="n">
        <v>22166.14</v>
      </c>
      <c r="Z35" s="16" t="n">
        <v>28298.36</v>
      </c>
      <c r="AA35" s="16" t="n">
        <v>16334.98</v>
      </c>
      <c r="AB35" s="16" t="n">
        <v>17238.39</v>
      </c>
      <c r="AC35" s="16" t="n">
        <v>22948.36</v>
      </c>
      <c r="AD35" s="16" t="n">
        <v>14408.15</v>
      </c>
      <c r="AE35" s="16" t="n">
        <v>22613.78000000001</v>
      </c>
      <c r="AF35" s="16" t="n">
        <v>10086.03</v>
      </c>
      <c r="AG35" s="16" t="n">
        <v>17712.55</v>
      </c>
      <c r="AH35" s="16" t="n">
        <v>33651.15000000002</v>
      </c>
      <c r="AI35" s="16" t="n">
        <v>15597.28</v>
      </c>
      <c r="AJ35" s="16" t="n">
        <v>35483.93</v>
      </c>
      <c r="AK35" s="16" t="n">
        <v>35516.16</v>
      </c>
      <c r="AL35" s="16" t="n">
        <v>32802.07999999999</v>
      </c>
      <c r="AM35" s="16" t="n">
        <v>26012.41</v>
      </c>
      <c r="AN35" s="16" t="n">
        <v>0</v>
      </c>
      <c r="AO35" s="18" t="n">
        <v>27000</v>
      </c>
      <c r="AP35" s="18" t="n">
        <v>25000</v>
      </c>
      <c r="AQ35" s="18" t="n">
        <v>50000</v>
      </c>
      <c r="AR35" s="18" t="n">
        <v>0</v>
      </c>
      <c r="AS35" s="18" t="n">
        <v>20000</v>
      </c>
      <c r="AT35" s="18" t="n">
        <v>30000</v>
      </c>
      <c r="AU35" s="18" t="n">
        <v>30000</v>
      </c>
      <c r="AV35" s="18" t="n">
        <v>30000</v>
      </c>
      <c r="AW35" s="18" t="n">
        <v>30000</v>
      </c>
      <c r="AX35" s="14" t="n">
        <v>30000</v>
      </c>
      <c r="AY35" s="14" t="n">
        <v>30000</v>
      </c>
      <c r="AZ35" s="18" t="n">
        <v>0</v>
      </c>
      <c r="BA35" s="16" t="n">
        <v>0</v>
      </c>
      <c r="BB35" t="inlineStr">
        <is>
          <t>ST</t>
        </is>
      </c>
    </row>
    <row r="36" ht="17.25" customHeight="1" s="13">
      <c r="A36" s="17" t="inlineStr">
        <is>
          <t>AGADIR</t>
        </is>
      </c>
      <c r="B36" s="17" t="inlineStr">
        <is>
          <t>INZEGANE VMM</t>
        </is>
      </c>
      <c r="C36" s="17" t="inlineStr"/>
      <c r="D36" s="17" t="inlineStr">
        <is>
          <t>CONSERVES</t>
        </is>
      </c>
      <c r="E36" s="29">
        <f>+(P36/$H$1)*$F$1+P36+BA36</f>
        <v/>
      </c>
      <c r="F36" s="29">
        <f>+AY36</f>
        <v/>
      </c>
      <c r="G36" s="23">
        <f>IF(F36=0,"%",+(E36-F36)/F36)</f>
        <v/>
      </c>
      <c r="H36" s="29">
        <f>AB36</f>
        <v/>
      </c>
      <c r="I36" s="29" t="n">
        <v>15000</v>
      </c>
      <c r="J36" s="23">
        <f>IF(H36=0,"%",+(I36-H36)/H36)</f>
        <v/>
      </c>
      <c r="K36" s="29">
        <f>Q36+R36+S36+T36+U36+V36+W36+X36+Y36+Z36+AA36+AB36</f>
        <v/>
      </c>
      <c r="L36" s="29">
        <f>AC36+E36+I36+AD36+AE36+AF36+AG36+AH36+AI36+AJ36+AK36+AL36</f>
        <v/>
      </c>
      <c r="M36" s="23">
        <f>IF(K36=0,"%",+(L36-K36)/K36)</f>
        <v/>
      </c>
      <c r="N36" s="29">
        <f>+I36+AO36+AP36+AQ36+AR36+AS36+AT36+AU36+AV36+AW36+AX36+AY36</f>
        <v/>
      </c>
      <c r="O36" s="26" t="n">
        <v>0</v>
      </c>
      <c r="P36" s="29">
        <f>AM36</f>
        <v/>
      </c>
      <c r="Q36" s="16" t="n">
        <v>18520.37999999999</v>
      </c>
      <c r="R36" s="16" t="n">
        <v>28402.75999999999</v>
      </c>
      <c r="S36" s="16" t="n">
        <v>28685.09999999999</v>
      </c>
      <c r="T36" s="16" t="n">
        <v>47672.78000000001</v>
      </c>
      <c r="U36" s="16" t="n">
        <v>23958.76000000001</v>
      </c>
      <c r="V36" s="16" t="n">
        <v>29358.11</v>
      </c>
      <c r="W36" s="16" t="n">
        <v>16752.56000000001</v>
      </c>
      <c r="X36" s="16" t="n">
        <v>28906.16000000001</v>
      </c>
      <c r="Y36" s="16" t="n">
        <v>18719.43000000001</v>
      </c>
      <c r="Z36" s="16" t="n">
        <v>16636.91</v>
      </c>
      <c r="AA36" s="16" t="n">
        <v>11140.44</v>
      </c>
      <c r="AB36" s="16" t="n">
        <v>6063.84</v>
      </c>
      <c r="AC36" s="16" t="n">
        <v>18982.60000000001</v>
      </c>
      <c r="AD36" s="16" t="n">
        <v>6183.690000000001</v>
      </c>
      <c r="AE36" s="16" t="n">
        <v>18164.1</v>
      </c>
      <c r="AF36" s="16" t="n">
        <v>15061.89</v>
      </c>
      <c r="AG36" s="16" t="n">
        <v>20176.32</v>
      </c>
      <c r="AH36" s="16" t="n">
        <v>8936.01</v>
      </c>
      <c r="AI36" s="16" t="n">
        <v>5749.190000000001</v>
      </c>
      <c r="AJ36" s="16" t="n">
        <v>25078.05</v>
      </c>
      <c r="AK36" s="16" t="n">
        <v>12661.51000000001</v>
      </c>
      <c r="AL36" s="16" t="n">
        <v>13034.87</v>
      </c>
      <c r="AM36" s="16" t="n">
        <v>9100.779999999997</v>
      </c>
      <c r="AN36" s="16" t="n">
        <v>0</v>
      </c>
      <c r="AO36" s="18" t="n">
        <v>18500</v>
      </c>
      <c r="AP36" s="18" t="n">
        <v>20000</v>
      </c>
      <c r="AQ36" s="18" t="n">
        <v>60000</v>
      </c>
      <c r="AR36" s="18" t="n">
        <v>0</v>
      </c>
      <c r="AS36" s="18" t="n">
        <v>20000</v>
      </c>
      <c r="AT36" s="18" t="n">
        <v>30000</v>
      </c>
      <c r="AU36" s="18" t="n">
        <v>17000</v>
      </c>
      <c r="AV36" s="18" t="n">
        <v>24000</v>
      </c>
      <c r="AW36" s="18" t="n">
        <v>20000</v>
      </c>
      <c r="AX36" s="14" t="n">
        <v>20000</v>
      </c>
      <c r="AY36" s="14" t="n">
        <v>20000</v>
      </c>
      <c r="AZ36" s="18" t="n">
        <v>0</v>
      </c>
      <c r="BA36" s="16" t="n">
        <v>0</v>
      </c>
      <c r="BB36" t="inlineStr">
        <is>
          <t>ST</t>
        </is>
      </c>
    </row>
    <row r="37" ht="17.25" customHeight="1" s="13">
      <c r="A37" s="17" t="inlineStr">
        <is>
          <t>AGADIR</t>
        </is>
      </c>
      <c r="B37" s="17" t="inlineStr">
        <is>
          <t>INZEGANE VMM</t>
        </is>
      </c>
      <c r="C37" s="17" t="inlineStr"/>
      <c r="D37" s="17" t="inlineStr">
        <is>
          <t>C.A (ht)</t>
        </is>
      </c>
      <c r="E37" s="29">
        <f>+(P37/$H$1)*$F$1+P37+BA37</f>
        <v/>
      </c>
      <c r="F37" s="29">
        <f>+AY37</f>
        <v/>
      </c>
      <c r="G37" s="23">
        <f>IF(F37=0,"%",+(E37-F37)/F37)</f>
        <v/>
      </c>
      <c r="H37" s="29">
        <f>AB37</f>
        <v/>
      </c>
      <c r="I37" s="29" t="n">
        <v>120000</v>
      </c>
      <c r="J37" s="23">
        <f>IF(H37=0,"%",+(I37-H37)/H37)</f>
        <v/>
      </c>
      <c r="K37" s="29">
        <f>Q37+R37+S37+T37+U37+V37+W37+X37+Y37+Z37+AA37+AB37</f>
        <v/>
      </c>
      <c r="L37" s="29">
        <f>AC37+E37+I37+AD37+AE37+AF37+AG37+AH37+AI37+AJ37+AK37+AL37</f>
        <v/>
      </c>
      <c r="M37" s="23">
        <f>IF(K37=0,"%",+(L37-K37)/K37)</f>
        <v/>
      </c>
      <c r="N37" s="29">
        <f>+I37+AO37+AP37+AQ37+AR37+AS37+AT37+AU37+AV37+AW37+AX37+AY37</f>
        <v/>
      </c>
      <c r="O37" s="26" t="n">
        <v>0</v>
      </c>
      <c r="P37" s="29">
        <f>AM37</f>
        <v/>
      </c>
      <c r="Q37" s="16" t="n">
        <v>185363.55</v>
      </c>
      <c r="R37" s="16" t="n">
        <v>141093.16</v>
      </c>
      <c r="S37" s="16" t="n">
        <v>174279.79</v>
      </c>
      <c r="T37" s="16" t="n">
        <v>264004.4300000001</v>
      </c>
      <c r="U37" s="16" t="n">
        <v>168916.0600000001</v>
      </c>
      <c r="V37" s="16" t="n">
        <v>144627.49</v>
      </c>
      <c r="W37" s="16" t="n">
        <v>117903.99</v>
      </c>
      <c r="X37" s="16" t="n">
        <v>164472.46</v>
      </c>
      <c r="Y37" s="16" t="n">
        <v>90386.84000000005</v>
      </c>
      <c r="Z37" s="16" t="n">
        <v>100457.5</v>
      </c>
      <c r="AA37" s="16" t="n">
        <v>80508.78999999998</v>
      </c>
      <c r="AB37" s="16" t="n">
        <v>66341.79000000002</v>
      </c>
      <c r="AC37" s="16" t="n">
        <v>80461.61</v>
      </c>
      <c r="AD37" s="16" t="n">
        <v>80320.67</v>
      </c>
      <c r="AE37" s="16" t="n">
        <v>117795.27</v>
      </c>
      <c r="AF37" s="16" t="n">
        <v>110604.12</v>
      </c>
      <c r="AG37" s="16" t="n">
        <v>85817.65999999997</v>
      </c>
      <c r="AH37" s="16" t="n">
        <v>113276</v>
      </c>
      <c r="AI37" s="16" t="n">
        <v>54737.28000000001</v>
      </c>
      <c r="AJ37" s="16" t="n">
        <v>149359.5500000001</v>
      </c>
      <c r="AK37" s="16" t="n">
        <v>98723.61</v>
      </c>
      <c r="AL37" s="16" t="n">
        <v>109948.3600000001</v>
      </c>
      <c r="AM37" s="16" t="n">
        <v>81270.89000000001</v>
      </c>
      <c r="AN37" s="16" t="n">
        <v>0</v>
      </c>
      <c r="AO37" s="18" t="n">
        <v>120000</v>
      </c>
      <c r="AP37" s="18" t="n">
        <v>120000</v>
      </c>
      <c r="AQ37" s="18" t="n">
        <v>345000</v>
      </c>
      <c r="AR37" s="18" t="n">
        <v>0</v>
      </c>
      <c r="AS37" s="18" t="n">
        <v>130000</v>
      </c>
      <c r="AT37" s="18" t="n">
        <v>145000</v>
      </c>
      <c r="AU37" s="18" t="n">
        <v>133000</v>
      </c>
      <c r="AV37" s="18" t="n">
        <v>150000</v>
      </c>
      <c r="AW37" s="18" t="n">
        <v>130000</v>
      </c>
      <c r="AX37" s="14" t="n">
        <v>120000</v>
      </c>
      <c r="AY37" s="14" t="n">
        <v>120000</v>
      </c>
      <c r="AZ37" s="18" t="n">
        <v>0</v>
      </c>
      <c r="BA37" s="16" t="n">
        <v>0</v>
      </c>
      <c r="BB37" t="inlineStr">
        <is>
          <t>ST</t>
        </is>
      </c>
    </row>
    <row r="38" ht="17.25" customHeight="1" s="13">
      <c r="A38" s="15" t="inlineStr">
        <is>
          <t>AGADIR</t>
        </is>
      </c>
      <c r="B38" s="15" t="inlineStr">
        <is>
          <t>AIT MELLOUL SOM</t>
        </is>
      </c>
      <c r="C38" s="15" t="inlineStr">
        <is>
          <t>AIT MELLOUL SOM</t>
        </is>
      </c>
      <c r="D38" s="15" t="inlineStr">
        <is>
          <t>LEVURE</t>
        </is>
      </c>
      <c r="E38" s="28">
        <f>+(P38/$H$1)*$F$1+P38+BA38</f>
        <v/>
      </c>
      <c r="F38" s="28">
        <f>+AY38</f>
        <v/>
      </c>
      <c r="G38" s="22">
        <f>IF(F38=0,"%",+(E38-F38)/F38)</f>
        <v/>
      </c>
      <c r="H38" s="28">
        <f>AB38</f>
        <v/>
      </c>
      <c r="I38" s="28" t="n">
        <v>57000</v>
      </c>
      <c r="J38" s="22">
        <f>IF(H38=0,"%",+(I38-H38)/H38)</f>
        <v/>
      </c>
      <c r="K38" s="28">
        <f>Q38+R38+S38+T38+U38+V38+W38+X38+Y38+Z38+AA38+AB38</f>
        <v/>
      </c>
      <c r="L38" s="28">
        <f>AC38+E38+I38+AD38+AE38+AF38+AG38+AH38+AI38+AJ38+AK38+AL38</f>
        <v/>
      </c>
      <c r="M38" s="22">
        <f>IF(K38=0,"%",+(L38-K38)/K38)</f>
        <v/>
      </c>
      <c r="N38" s="28">
        <f>+I38+AO38+AP38+AQ38+AR38+AS38+AT38+AU38+AV38+AW38+AX38+AY38</f>
        <v/>
      </c>
      <c r="O38" s="26" t="n">
        <v>0</v>
      </c>
      <c r="P38" s="28">
        <f>AM38</f>
        <v/>
      </c>
      <c r="Q38" s="16" t="n">
        <v>96907.76000000001</v>
      </c>
      <c r="R38" s="16" t="n">
        <v>82496.70999999999</v>
      </c>
      <c r="S38" s="16" t="n">
        <v>105398.48</v>
      </c>
      <c r="T38" s="16" t="n">
        <v>129865.75</v>
      </c>
      <c r="U38" s="16" t="n">
        <v>88966.47999999997</v>
      </c>
      <c r="V38" s="16" t="n">
        <v>63912.57999999999</v>
      </c>
      <c r="W38" s="16" t="n">
        <v>69105.25</v>
      </c>
      <c r="X38" s="16" t="n">
        <v>64187.08999999999</v>
      </c>
      <c r="Y38" s="16" t="n">
        <v>33670.69000000001</v>
      </c>
      <c r="Z38" s="16" t="n">
        <v>43202.99000000001</v>
      </c>
      <c r="AA38" s="16" t="n">
        <v>39078.15</v>
      </c>
      <c r="AB38" s="16" t="n">
        <v>56500.56999999999</v>
      </c>
      <c r="AC38" s="16" t="n">
        <v>44760.74</v>
      </c>
      <c r="AD38" s="16" t="n">
        <v>46892.41</v>
      </c>
      <c r="AE38" s="16" t="n">
        <v>79056.04000000004</v>
      </c>
      <c r="AF38" s="16" t="n">
        <v>80802.57000000001</v>
      </c>
      <c r="AG38" s="16" t="n">
        <v>40109.3</v>
      </c>
      <c r="AH38" s="16" t="n">
        <v>52917.26</v>
      </c>
      <c r="AI38" s="16" t="n">
        <v>29882.92000000001</v>
      </c>
      <c r="AJ38" s="16" t="n">
        <v>71717.24999999999</v>
      </c>
      <c r="AK38" s="16" t="n">
        <v>36822.98000000003</v>
      </c>
      <c r="AL38" s="16" t="n">
        <v>49440.66000000003</v>
      </c>
      <c r="AM38" s="16" t="n">
        <v>33339.97</v>
      </c>
      <c r="AN38" s="16" t="n">
        <v>0</v>
      </c>
      <c r="AO38" s="18" t="n">
        <v>56000</v>
      </c>
      <c r="AP38" s="18" t="n">
        <v>60000</v>
      </c>
      <c r="AQ38" s="18" t="n">
        <v>200000</v>
      </c>
      <c r="AR38" s="18" t="n">
        <v>0</v>
      </c>
      <c r="AS38" s="18" t="n">
        <v>70000</v>
      </c>
      <c r="AT38" s="18" t="n">
        <v>64000</v>
      </c>
      <c r="AU38" s="18" t="n">
        <v>50000</v>
      </c>
      <c r="AV38" s="18" t="n">
        <v>50000</v>
      </c>
      <c r="AW38" s="18" t="n">
        <v>40000</v>
      </c>
      <c r="AX38" s="18" t="n">
        <v>45000</v>
      </c>
      <c r="AY38" s="18" t="n">
        <v>45000</v>
      </c>
      <c r="AZ38" s="18" t="n">
        <v>0</v>
      </c>
      <c r="BA38" s="16" t="n">
        <v>0</v>
      </c>
      <c r="BB38" t="inlineStr">
        <is>
          <t>ST</t>
        </is>
      </c>
    </row>
    <row r="39" ht="17.25" customHeight="1" s="13">
      <c r="A39" s="15" t="inlineStr">
        <is>
          <t>AGADIR</t>
        </is>
      </c>
      <c r="B39" s="15" t="inlineStr">
        <is>
          <t>AIT MELLOUL SOM</t>
        </is>
      </c>
      <c r="C39" s="15" t="inlineStr">
        <is>
          <t>F78 GHOUSMI MOURAD</t>
        </is>
      </c>
      <c r="D39" s="15" t="inlineStr">
        <is>
          <t>FLAN</t>
        </is>
      </c>
      <c r="E39" s="28">
        <f>+(P39/$H$1)*$F$1+P39+BA39</f>
        <v/>
      </c>
      <c r="F39" s="28">
        <f>+AY39</f>
        <v/>
      </c>
      <c r="G39" s="22">
        <f>IF(F39=0,"%",+(E39-F39)/F39)</f>
        <v/>
      </c>
      <c r="H39" s="28">
        <f>AB39</f>
        <v/>
      </c>
      <c r="I39" s="28" t="n">
        <v>10000</v>
      </c>
      <c r="J39" s="22">
        <f>IF(H39=0,"%",+(I39-H39)/H39)</f>
        <v/>
      </c>
      <c r="K39" s="28">
        <f>Q39+R39+S39+T39+U39+V39+W39+X39+Y39+Z39+AA39+AB39</f>
        <v/>
      </c>
      <c r="L39" s="28">
        <f>AC39+E39+I39+AD39+AE39+AF39+AG39+AH39+AI39+AJ39+AK39+AL39</f>
        <v/>
      </c>
      <c r="M39" s="22">
        <f>IF(K39=0,"%",+(L39-K39)/K39)</f>
        <v/>
      </c>
      <c r="N39" s="28">
        <f>+I39+AO39+AP39+AQ39+AR39+AS39+AT39+AU39+AV39+AW39+AX39+AY39</f>
        <v/>
      </c>
      <c r="O39" s="26" t="n">
        <v>0</v>
      </c>
      <c r="P39" s="28">
        <f>AM39</f>
        <v/>
      </c>
      <c r="Q39" s="16" t="n">
        <v>5011.59</v>
      </c>
      <c r="R39" s="16" t="n">
        <v>12476.34</v>
      </c>
      <c r="S39" s="16" t="n">
        <v>30760.20999999999</v>
      </c>
      <c r="T39" s="16" t="n">
        <v>55096.89999999997</v>
      </c>
      <c r="U39" s="16" t="n">
        <v>14692.27999999999</v>
      </c>
      <c r="V39" s="16" t="n">
        <v>6432.670000000002</v>
      </c>
      <c r="W39" s="16" t="n">
        <v>5412.26</v>
      </c>
      <c r="X39" s="16" t="n">
        <v>6944.709999999999</v>
      </c>
      <c r="Y39" s="16" t="n">
        <v>5605.889999999999</v>
      </c>
      <c r="Z39" s="16" t="n">
        <v>5250.810000000001</v>
      </c>
      <c r="AA39" s="16" t="n">
        <v>4562</v>
      </c>
      <c r="AB39" s="16" t="n">
        <v>4056.71</v>
      </c>
      <c r="AC39" s="16" t="n">
        <v>3647.73</v>
      </c>
      <c r="AD39" s="16" t="n">
        <v>6617.530000000001</v>
      </c>
      <c r="AE39" s="16" t="n">
        <v>34310.91999999999</v>
      </c>
      <c r="AF39" s="16" t="n">
        <v>41029.16999999998</v>
      </c>
      <c r="AG39" s="16" t="n">
        <v>7923.1</v>
      </c>
      <c r="AH39" s="16" t="n">
        <v>4642.99</v>
      </c>
      <c r="AI39" s="16" t="n">
        <v>3914.05</v>
      </c>
      <c r="AJ39" s="16" t="n">
        <v>3618.62</v>
      </c>
      <c r="AK39" s="16" t="n">
        <v>7382.33</v>
      </c>
      <c r="AL39" s="16" t="n">
        <v>4751.51</v>
      </c>
      <c r="AM39" s="16" t="n">
        <v>4294.469999999999</v>
      </c>
      <c r="AN39" s="16" t="n">
        <v>0</v>
      </c>
      <c r="AO39" s="18" t="n">
        <v>16000</v>
      </c>
      <c r="AP39" s="18" t="n">
        <v>20000</v>
      </c>
      <c r="AQ39" s="18" t="n">
        <v>85000</v>
      </c>
      <c r="AR39" s="18" t="n">
        <v>0</v>
      </c>
      <c r="AS39" s="18" t="n">
        <v>20000</v>
      </c>
      <c r="AT39" s="18" t="n">
        <v>40000</v>
      </c>
      <c r="AU39" s="18" t="n">
        <v>12000</v>
      </c>
      <c r="AV39" s="18" t="n">
        <v>10000</v>
      </c>
      <c r="AW39" s="18" t="n">
        <v>6000</v>
      </c>
      <c r="AX39" s="18" t="n">
        <v>7000</v>
      </c>
      <c r="AY39" s="18" t="n">
        <v>10000</v>
      </c>
      <c r="AZ39" s="18" t="n">
        <v>0</v>
      </c>
      <c r="BA39" s="16" t="n">
        <v>0</v>
      </c>
      <c r="BB39" t="inlineStr">
        <is>
          <t>ST</t>
        </is>
      </c>
    </row>
    <row r="40" ht="17.25" customHeight="1" s="13">
      <c r="A40" s="15" t="inlineStr">
        <is>
          <t>AGADIR</t>
        </is>
      </c>
      <c r="B40" s="15" t="inlineStr">
        <is>
          <t>AIT MELLOUL SOM</t>
        </is>
      </c>
      <c r="C40" s="15" t="inlineStr"/>
      <c r="D40" s="15" t="inlineStr">
        <is>
          <t>BOUILLON</t>
        </is>
      </c>
      <c r="E40" s="28">
        <f>+(P40/$H$1)*$F$1+P40+BA40</f>
        <v/>
      </c>
      <c r="F40" s="28">
        <f>+AY40</f>
        <v/>
      </c>
      <c r="G40" s="22">
        <f>IF(F40=0,"%",+(E40-F40)/F40)</f>
        <v/>
      </c>
      <c r="H40" s="28">
        <f>AB40</f>
        <v/>
      </c>
      <c r="I40" s="28" t="n">
        <v>56000</v>
      </c>
      <c r="J40" s="22">
        <f>IF(H40=0,"%",+(I40-H40)/H40)</f>
        <v/>
      </c>
      <c r="K40" s="28">
        <f>Q40+R40+S40+T40+U40+V40+W40+X40+Y40+Z40+AA40+AB40</f>
        <v/>
      </c>
      <c r="L40" s="28">
        <f>AC40+E40+I40+AD40+AE40+AF40+AG40+AH40+AI40+AJ40+AK40+AL40</f>
        <v/>
      </c>
      <c r="M40" s="22">
        <f>IF(K40=0,"%",+(L40-K40)/K40)</f>
        <v/>
      </c>
      <c r="N40" s="28">
        <f>+I40+AO40+AP40+AQ40+AR40+AS40+AT40+AU40+AV40+AW40+AX40+AY40</f>
        <v/>
      </c>
      <c r="O40" s="26" t="n">
        <v>0</v>
      </c>
      <c r="P40" s="28">
        <f>AM40</f>
        <v/>
      </c>
      <c r="Q40" s="16" t="n">
        <v>59767.42999999999</v>
      </c>
      <c r="R40" s="16" t="n">
        <v>95276.79000000004</v>
      </c>
      <c r="S40" s="16" t="n">
        <v>113959.13</v>
      </c>
      <c r="T40" s="16" t="n">
        <v>96330.21999999996</v>
      </c>
      <c r="U40" s="16" t="n">
        <v>16765.11</v>
      </c>
      <c r="V40" s="16" t="n">
        <v>35592.15</v>
      </c>
      <c r="W40" s="16" t="n">
        <v>16701.92</v>
      </c>
      <c r="X40" s="16" t="n">
        <v>39251.60000000001</v>
      </c>
      <c r="Y40" s="16" t="n">
        <v>23040.68</v>
      </c>
      <c r="Z40" s="16" t="n">
        <v>27162.75</v>
      </c>
      <c r="AA40" s="16" t="n">
        <v>55588.48999999999</v>
      </c>
      <c r="AB40" s="16" t="n">
        <v>55981.8</v>
      </c>
      <c r="AC40" s="16" t="n">
        <v>62274.85999999991</v>
      </c>
      <c r="AD40" s="16" t="n">
        <v>85861.54999999999</v>
      </c>
      <c r="AE40" s="16" t="n">
        <v>88076.51000000002</v>
      </c>
      <c r="AF40" s="16" t="n">
        <v>20949.6</v>
      </c>
      <c r="AG40" s="16" t="n">
        <v>32932.2</v>
      </c>
      <c r="AH40" s="16" t="n">
        <v>45711.28</v>
      </c>
      <c r="AI40" s="16" t="n">
        <v>20036.05</v>
      </c>
      <c r="AJ40" s="16" t="n">
        <v>15722.45</v>
      </c>
      <c r="AK40" s="16" t="n">
        <v>37332.55000000001</v>
      </c>
      <c r="AL40" s="16" t="n">
        <v>36339.69</v>
      </c>
      <c r="AM40" s="16" t="n">
        <v>18571.08</v>
      </c>
      <c r="AN40" s="16" t="n">
        <v>0</v>
      </c>
      <c r="AO40" s="18" t="n">
        <v>55000</v>
      </c>
      <c r="AP40" s="18" t="n">
        <v>70000</v>
      </c>
      <c r="AQ40" s="18" t="n">
        <v>200000</v>
      </c>
      <c r="AR40" s="18" t="n">
        <v>0</v>
      </c>
      <c r="AS40" s="18" t="n">
        <v>17000</v>
      </c>
      <c r="AT40" s="18" t="n">
        <v>36000</v>
      </c>
      <c r="AU40" s="18" t="n">
        <v>30000</v>
      </c>
      <c r="AV40" s="18" t="n">
        <v>25000</v>
      </c>
      <c r="AW40" s="18" t="n">
        <v>30000</v>
      </c>
      <c r="AX40" s="18" t="n">
        <v>30000</v>
      </c>
      <c r="AY40" s="18" t="n">
        <v>56000</v>
      </c>
      <c r="AZ40" s="18" t="n">
        <v>0</v>
      </c>
      <c r="BA40" s="16" t="n">
        <v>0</v>
      </c>
      <c r="BB40" t="inlineStr">
        <is>
          <t>ST</t>
        </is>
      </c>
    </row>
    <row r="41" ht="17.25" customHeight="1" s="13">
      <c r="A41" s="15" t="inlineStr">
        <is>
          <t>AGADIR</t>
        </is>
      </c>
      <c r="B41" s="15" t="inlineStr">
        <is>
          <t>AIT MELLOUL SOM</t>
        </is>
      </c>
      <c r="C41" s="15" t="inlineStr"/>
      <c r="D41" s="15" t="inlineStr">
        <is>
          <t>CONDIMENTS</t>
        </is>
      </c>
      <c r="E41" s="28">
        <f>+(P41/$H$1)*$F$1+P41+BA41</f>
        <v/>
      </c>
      <c r="F41" s="28">
        <f>+AY41</f>
        <v/>
      </c>
      <c r="G41" s="22">
        <f>IF(F41=0,"%",+(E41-F41)/F41)</f>
        <v/>
      </c>
      <c r="H41" s="28">
        <f>AB41</f>
        <v/>
      </c>
      <c r="I41" s="28" t="n">
        <v>1</v>
      </c>
      <c r="J41" s="22">
        <f>IF(H41=0,"%",+(I41-H41)/H41)</f>
        <v/>
      </c>
      <c r="K41" s="28">
        <f>Q41+R41+S41+T41+U41+V41+W41+X41+Y41+Z41+AA41+AB41</f>
        <v/>
      </c>
      <c r="L41" s="28">
        <f>AC41+E41+I41+AD41+AE41+AF41+AG41+AH41+AI41+AJ41+AK41+AL41</f>
        <v/>
      </c>
      <c r="M41" s="22">
        <f>IF(K41=0,"%",+(L41-K41)/K41)</f>
        <v/>
      </c>
      <c r="N41" s="28">
        <f>+I41+AO41+AP41+AQ41+AR41+AS41+AT41+AU41+AV41+AW41+AX41+AY41</f>
        <v/>
      </c>
      <c r="O41" s="26" t="n">
        <v>0</v>
      </c>
      <c r="P41" s="28">
        <f>AM41</f>
        <v/>
      </c>
      <c r="Q41" s="16" t="n">
        <v>0</v>
      </c>
      <c r="R41" s="16" t="n">
        <v>0</v>
      </c>
      <c r="S41" s="16" t="n">
        <v>0</v>
      </c>
      <c r="T41" s="16" t="n">
        <v>0</v>
      </c>
      <c r="U41" s="16" t="n">
        <v>2531.88</v>
      </c>
      <c r="V41" s="16" t="n">
        <v>0</v>
      </c>
      <c r="W41" s="16" t="n">
        <v>432.3</v>
      </c>
      <c r="X41" s="16" t="n">
        <v>13512.58</v>
      </c>
      <c r="Y41" s="16" t="n">
        <v>4970.1</v>
      </c>
      <c r="Z41" s="16" t="n">
        <v>0</v>
      </c>
      <c r="AA41" s="16" t="n">
        <v>0</v>
      </c>
      <c r="AB41" s="16" t="n">
        <v>0</v>
      </c>
      <c r="AC41" s="16" t="n">
        <v>223.5</v>
      </c>
      <c r="AD41" s="16" t="n">
        <v>0</v>
      </c>
      <c r="AE41" s="16" t="n">
        <v>0</v>
      </c>
      <c r="AF41" s="16" t="n">
        <v>2084.3</v>
      </c>
      <c r="AG41" s="16" t="n">
        <v>0</v>
      </c>
      <c r="AH41" s="16" t="n">
        <v>1700.33</v>
      </c>
      <c r="AI41" s="16" t="n">
        <v>0</v>
      </c>
      <c r="AJ41" s="16" t="n">
        <v>3037.98</v>
      </c>
      <c r="AK41" s="16" t="n">
        <v>1159.5</v>
      </c>
      <c r="AL41" s="16" t="n">
        <v>20.66</v>
      </c>
      <c r="AM41" s="16" t="n">
        <v>6417.490000000001</v>
      </c>
      <c r="AN41" s="16" t="n">
        <v>0</v>
      </c>
      <c r="AO41" s="18" t="n">
        <v>0</v>
      </c>
      <c r="AP41" s="18" t="n">
        <v>0</v>
      </c>
      <c r="AQ41" s="18" t="n">
        <v>0</v>
      </c>
      <c r="AR41" s="18" t="n">
        <v>0</v>
      </c>
      <c r="AS41" s="18" t="n">
        <v>0</v>
      </c>
      <c r="AT41" s="18" t="n">
        <v>0</v>
      </c>
      <c r="AU41" s="18" t="n">
        <v>0</v>
      </c>
      <c r="AV41" s="18" t="n">
        <v>0</v>
      </c>
      <c r="AW41" s="18" t="n">
        <v>0</v>
      </c>
      <c r="AX41" s="18" t="n">
        <v>0</v>
      </c>
      <c r="AY41" s="18" t="n">
        <v>0</v>
      </c>
      <c r="AZ41" s="18" t="n">
        <v>0</v>
      </c>
      <c r="BA41" s="16" t="n">
        <v>0</v>
      </c>
      <c r="BB41" t="inlineStr">
        <is>
          <t>ST</t>
        </is>
      </c>
    </row>
    <row r="42" ht="17.25" customHeight="1" s="13">
      <c r="A42" s="15" t="inlineStr">
        <is>
          <t>AGADIR</t>
        </is>
      </c>
      <c r="B42" s="15" t="inlineStr">
        <is>
          <t>AIT MELLOUL SOM</t>
        </is>
      </c>
      <c r="C42" s="15" t="inlineStr"/>
      <c r="D42" s="15" t="inlineStr">
        <is>
          <t>CONFITURE</t>
        </is>
      </c>
      <c r="E42" s="28">
        <f>+(P42/$H$1)*$F$1+P42+BA42</f>
        <v/>
      </c>
      <c r="F42" s="28">
        <f>+AY42</f>
        <v/>
      </c>
      <c r="G42" s="22">
        <f>IF(F42=0,"%",+(E42-F42)/F42)</f>
        <v/>
      </c>
      <c r="H42" s="28">
        <f>AB42</f>
        <v/>
      </c>
      <c r="I42" s="28" t="n">
        <v>1</v>
      </c>
      <c r="J42" s="22">
        <f>IF(H42=0,"%",+(I42-H42)/H42)</f>
        <v/>
      </c>
      <c r="K42" s="28">
        <f>Q42+R42+S42+T42+U42+V42+W42+X42+Y42+Z42+AA42+AB42</f>
        <v/>
      </c>
      <c r="L42" s="28">
        <f>AC42+E42+I42+AD42+AE42+AF42+AG42+AH42+AI42+AJ42+AK42+AL42</f>
        <v/>
      </c>
      <c r="M42" s="22">
        <f>IF(K42=0,"%",+(L42-K42)/K42)</f>
        <v/>
      </c>
      <c r="N42" s="28">
        <f>+I42+AO42+AP42+AQ42+AR42+AS42+AT42+AU42+AV42+AW42+AX42+AY42</f>
        <v/>
      </c>
      <c r="O42" s="26" t="n">
        <v>0</v>
      </c>
      <c r="P42" s="28">
        <f>AM42</f>
        <v/>
      </c>
      <c r="Q42" s="16" t="n">
        <v>0</v>
      </c>
      <c r="R42" s="16" t="n">
        <v>0</v>
      </c>
      <c r="S42" s="16" t="n">
        <v>0</v>
      </c>
      <c r="T42" s="16" t="n">
        <v>0</v>
      </c>
      <c r="U42" s="16" t="n">
        <v>496.58</v>
      </c>
      <c r="V42" s="16" t="n">
        <v>0</v>
      </c>
      <c r="W42" s="16" t="n">
        <v>627.35</v>
      </c>
      <c r="X42" s="16" t="n">
        <v>7454.049999999999</v>
      </c>
      <c r="Y42" s="16" t="n">
        <v>3372.08</v>
      </c>
      <c r="Z42" s="16" t="n">
        <v>0</v>
      </c>
      <c r="AA42" s="16" t="n">
        <v>0</v>
      </c>
      <c r="AB42" s="16" t="n">
        <v>0</v>
      </c>
      <c r="AC42" s="16" t="n">
        <v>391.75</v>
      </c>
      <c r="AD42" s="16" t="n">
        <v>0</v>
      </c>
      <c r="AE42" s="16" t="n">
        <v>0</v>
      </c>
      <c r="AF42" s="16" t="n">
        <v>211</v>
      </c>
      <c r="AG42" s="16" t="n">
        <v>0</v>
      </c>
      <c r="AH42" s="16" t="n">
        <v>1626.27</v>
      </c>
      <c r="AI42" s="16" t="n">
        <v>0</v>
      </c>
      <c r="AJ42" s="16" t="n">
        <v>5377.02</v>
      </c>
      <c r="AK42" s="16" t="n">
        <v>354.76</v>
      </c>
      <c r="AL42" s="16" t="n">
        <v>-9.83</v>
      </c>
      <c r="AM42" s="16" t="n">
        <v>6778.54</v>
      </c>
      <c r="AN42" s="16" t="n">
        <v>0</v>
      </c>
      <c r="AO42" s="18" t="n">
        <v>0</v>
      </c>
      <c r="AP42" s="18" t="n">
        <v>0</v>
      </c>
      <c r="AQ42" s="18" t="n">
        <v>0</v>
      </c>
      <c r="AR42" s="18" t="n">
        <v>0</v>
      </c>
      <c r="AS42" s="18" t="n">
        <v>0</v>
      </c>
      <c r="AT42" s="18" t="n">
        <v>0</v>
      </c>
      <c r="AU42" s="18" t="n">
        <v>0</v>
      </c>
      <c r="AV42" s="18" t="n">
        <v>0</v>
      </c>
      <c r="AW42" s="18" t="n">
        <v>0</v>
      </c>
      <c r="AX42" s="18" t="n">
        <v>0</v>
      </c>
      <c r="AY42" s="18" t="n">
        <v>0</v>
      </c>
      <c r="AZ42" s="18" t="n">
        <v>0</v>
      </c>
      <c r="BA42" s="16" t="n">
        <v>0</v>
      </c>
      <c r="BB42" t="inlineStr">
        <is>
          <t>ST</t>
        </is>
      </c>
    </row>
    <row r="43" ht="17.25" customHeight="1" s="13">
      <c r="A43" s="15" t="inlineStr">
        <is>
          <t>AGADIR</t>
        </is>
      </c>
      <c r="B43" s="15" t="inlineStr">
        <is>
          <t>AIT MELLOUL SOM</t>
        </is>
      </c>
      <c r="C43" s="15" t="inlineStr"/>
      <c r="D43" s="15" t="inlineStr">
        <is>
          <t>CONSERVES</t>
        </is>
      </c>
      <c r="E43" s="28">
        <f>+(P43/$H$1)*$F$1+P43+BA43</f>
        <v/>
      </c>
      <c r="F43" s="28">
        <f>+AY43</f>
        <v/>
      </c>
      <c r="G43" s="22">
        <f>IF(F43=0,"%",+(E43-F43)/F43)</f>
        <v/>
      </c>
      <c r="H43" s="28">
        <f>AB43</f>
        <v/>
      </c>
      <c r="I43" s="28" t="n">
        <v>1</v>
      </c>
      <c r="J43" s="22">
        <f>IF(H43=0,"%",+(I43-H43)/H43)</f>
        <v/>
      </c>
      <c r="K43" s="28">
        <f>Q43+R43+S43+T43+U43+V43+W43+X43+Y43+Z43+AA43+AB43</f>
        <v/>
      </c>
      <c r="L43" s="28">
        <f>AC43+E43+I43+AD43+AE43+AF43+AG43+AH43+AI43+AJ43+AK43+AL43</f>
        <v/>
      </c>
      <c r="M43" s="22">
        <f>IF(K43=0,"%",+(L43-K43)/K43)</f>
        <v/>
      </c>
      <c r="N43" s="28">
        <f>+I43+AO43+AP43+AQ43+AR43+AS43+AT43+AU43+AV43+AW43+AX43+AY43</f>
        <v/>
      </c>
      <c r="O43" s="26" t="n">
        <v>0</v>
      </c>
      <c r="P43" s="28">
        <f>AM43</f>
        <v/>
      </c>
      <c r="Q43" s="16" t="n">
        <v>0</v>
      </c>
      <c r="R43" s="16" t="n">
        <v>0</v>
      </c>
      <c r="S43" s="16" t="n">
        <v>0</v>
      </c>
      <c r="T43" s="16" t="n">
        <v>0</v>
      </c>
      <c r="U43" s="16" t="n">
        <v>725.17</v>
      </c>
      <c r="V43" s="16" t="n">
        <v>0</v>
      </c>
      <c r="W43" s="16" t="n">
        <v>808.53</v>
      </c>
      <c r="X43" s="16" t="n">
        <v>5367.750000000001</v>
      </c>
      <c r="Y43" s="16" t="n">
        <v>2316.86</v>
      </c>
      <c r="Z43" s="16" t="n">
        <v>0</v>
      </c>
      <c r="AA43" s="16" t="n">
        <v>0</v>
      </c>
      <c r="AB43" s="16" t="n">
        <v>0</v>
      </c>
      <c r="AC43" s="16" t="n">
        <v>9.75</v>
      </c>
      <c r="AD43" s="16" t="n">
        <v>0</v>
      </c>
      <c r="AE43" s="16" t="n">
        <v>0</v>
      </c>
      <c r="AF43" s="16" t="n">
        <v>375.25</v>
      </c>
      <c r="AG43" s="16" t="n">
        <v>0</v>
      </c>
      <c r="AH43" s="16" t="n">
        <v>467.9399999999999</v>
      </c>
      <c r="AI43" s="16" t="n">
        <v>0</v>
      </c>
      <c r="AJ43" s="16" t="n">
        <v>307.13</v>
      </c>
      <c r="AK43" s="16" t="n">
        <v>480</v>
      </c>
      <c r="AL43" s="16" t="n">
        <v>0</v>
      </c>
      <c r="AM43" s="16" t="n">
        <v>878.24</v>
      </c>
      <c r="AN43" s="16" t="n">
        <v>0</v>
      </c>
      <c r="AO43" s="18" t="n">
        <v>0</v>
      </c>
      <c r="AP43" s="18" t="n">
        <v>0</v>
      </c>
      <c r="AQ43" s="18" t="n">
        <v>0</v>
      </c>
      <c r="AR43" s="18" t="n">
        <v>0</v>
      </c>
      <c r="AS43" s="18" t="n">
        <v>0</v>
      </c>
      <c r="AT43" s="18" t="n">
        <v>0</v>
      </c>
      <c r="AU43" s="18" t="n">
        <v>0</v>
      </c>
      <c r="AV43" s="18" t="n">
        <v>0</v>
      </c>
      <c r="AW43" s="18" t="n">
        <v>0</v>
      </c>
      <c r="AX43" s="18" t="n">
        <v>0</v>
      </c>
      <c r="AY43" s="18" t="n">
        <v>0</v>
      </c>
      <c r="AZ43" s="18" t="n">
        <v>0</v>
      </c>
      <c r="BA43" s="16" t="n">
        <v>0</v>
      </c>
      <c r="BB43" t="inlineStr">
        <is>
          <t>ST</t>
        </is>
      </c>
    </row>
    <row r="44" ht="17.25" customHeight="1" s="13">
      <c r="A44" s="15" t="inlineStr">
        <is>
          <t>AGADIR</t>
        </is>
      </c>
      <c r="B44" s="15" t="inlineStr">
        <is>
          <t>AIT MELLOUL SOM</t>
        </is>
      </c>
      <c r="C44" s="15" t="inlineStr"/>
      <c r="D44" s="15" t="inlineStr">
        <is>
          <t>C.A (ht)</t>
        </is>
      </c>
      <c r="E44" s="28">
        <f>+(P44/$H$1)*$F$1+P44+BA44</f>
        <v/>
      </c>
      <c r="F44" s="28">
        <f>+AY44</f>
        <v/>
      </c>
      <c r="G44" s="22">
        <f>IF(F44=0,"%",+(E44-F44)/F44)</f>
        <v/>
      </c>
      <c r="H44" s="28">
        <f>AB44</f>
        <v/>
      </c>
      <c r="I44" s="28" t="n">
        <v>160000</v>
      </c>
      <c r="J44" s="22">
        <f>IF(H44=0,"%",+(I44-H44)/H44)</f>
        <v/>
      </c>
      <c r="K44" s="28">
        <f>Q44+R44+S44+T44+U44+V44+W44+X44+Y44+Z44+AA44+AB44</f>
        <v/>
      </c>
      <c r="L44" s="28">
        <f>AC44+E44+I44+AD44+AE44+AF44+AG44+AH44+AI44+AJ44+AK44+AL44</f>
        <v/>
      </c>
      <c r="M44" s="22">
        <f>IF(K44=0,"%",+(L44-K44)/K44)</f>
        <v/>
      </c>
      <c r="N44" s="28">
        <f>+I44+AO44+AP44+AQ44+AR44+AS44+AT44+AU44+AV44+AW44+AX44+AY44</f>
        <v/>
      </c>
      <c r="O44" s="26" t="n">
        <v>0</v>
      </c>
      <c r="P44" s="28">
        <f>AM44</f>
        <v/>
      </c>
      <c r="Q44" s="16" t="n">
        <v>230687.43</v>
      </c>
      <c r="R44" s="16" t="n">
        <v>247751.06</v>
      </c>
      <c r="S44" s="16" t="n">
        <v>316206.71</v>
      </c>
      <c r="T44" s="16" t="n">
        <v>367371.4999999999</v>
      </c>
      <c r="U44" s="16" t="n">
        <v>192205.6900000001</v>
      </c>
      <c r="V44" s="16" t="n">
        <v>225220.91</v>
      </c>
      <c r="W44" s="16" t="n">
        <v>139917.07</v>
      </c>
      <c r="X44" s="16" t="n">
        <v>180529.4499999999</v>
      </c>
      <c r="Y44" s="16" t="n">
        <v>102826.1100000001</v>
      </c>
      <c r="Z44" s="16" t="n">
        <v>101897.2400000001</v>
      </c>
      <c r="AA44" s="16" t="n">
        <v>132352.95</v>
      </c>
      <c r="AB44" s="16" t="n">
        <v>157027.07</v>
      </c>
      <c r="AC44" s="16" t="n">
        <v>143743.3699999999</v>
      </c>
      <c r="AD44" s="16" t="n">
        <v>177657.86</v>
      </c>
      <c r="AE44" s="16" t="n">
        <v>241040.41</v>
      </c>
      <c r="AF44" s="16" t="n">
        <v>199375.3400000001</v>
      </c>
      <c r="AG44" s="16" t="n">
        <v>115010.44</v>
      </c>
      <c r="AH44" s="16" t="n">
        <v>170607.94</v>
      </c>
      <c r="AI44" s="16" t="n">
        <v>88132.86999999998</v>
      </c>
      <c r="AJ44" s="16" t="n">
        <v>134242.3199999999</v>
      </c>
      <c r="AK44" s="16" t="n">
        <v>114171.56</v>
      </c>
      <c r="AL44" s="16" t="n">
        <v>123369.44</v>
      </c>
      <c r="AM44" s="16" t="n">
        <v>116148.82</v>
      </c>
      <c r="AN44" s="16" t="n">
        <v>0</v>
      </c>
      <c r="AO44" s="18" t="n">
        <v>140000</v>
      </c>
      <c r="AP44" s="18" t="n">
        <v>170000</v>
      </c>
      <c r="AQ44" s="18" t="n">
        <v>550000</v>
      </c>
      <c r="AR44" s="18" t="n">
        <v>0</v>
      </c>
      <c r="AS44" s="18" t="n">
        <v>150000</v>
      </c>
      <c r="AT44" s="18" t="n">
        <v>160000</v>
      </c>
      <c r="AU44" s="18" t="n">
        <v>140000</v>
      </c>
      <c r="AV44" s="18" t="n">
        <v>125000</v>
      </c>
      <c r="AW44" s="18" t="n">
        <v>120000</v>
      </c>
      <c r="AX44" s="18" t="n">
        <v>120000</v>
      </c>
      <c r="AY44" s="18" t="n">
        <v>150000</v>
      </c>
      <c r="AZ44" s="18" t="n">
        <v>0</v>
      </c>
      <c r="BA44" s="16" t="n">
        <v>0</v>
      </c>
      <c r="BB44" t="inlineStr">
        <is>
          <t>ST</t>
        </is>
      </c>
    </row>
    <row r="45" ht="17.25" customHeight="1" s="13">
      <c r="A45" s="17" t="inlineStr">
        <is>
          <t>AGADIR</t>
        </is>
      </c>
      <c r="B45" s="17" t="inlineStr">
        <is>
          <t>AIT MELLOUL VMM</t>
        </is>
      </c>
      <c r="C45" s="17" t="inlineStr">
        <is>
          <t>AIT MELLOUL VMM</t>
        </is>
      </c>
      <c r="D45" s="17" t="inlineStr">
        <is>
          <t>LEVURE</t>
        </is>
      </c>
      <c r="E45" s="29">
        <f>+(P45/$H$1)*$F$1+P45+BA45</f>
        <v/>
      </c>
      <c r="F45" s="29">
        <f>+AY45</f>
        <v/>
      </c>
      <c r="G45" s="23">
        <f>IF(F45=0,"%",+(E45-F45)/F45)</f>
        <v/>
      </c>
      <c r="H45" s="29">
        <f>AB45</f>
        <v/>
      </c>
      <c r="I45" s="29" t="n">
        <v>1</v>
      </c>
      <c r="J45" s="23">
        <f>IF(H45=0,"%",+(I45-H45)/H45)</f>
        <v/>
      </c>
      <c r="K45" s="29">
        <f>Q45+R45+S45+T45+U45+V45+W45+X45+Y45+Z45+AA45+AB45</f>
        <v/>
      </c>
      <c r="L45" s="29">
        <f>AC45+E45+I45+AD45+AE45+AF45+AG45+AH45+AI45+AJ45+AK45+AL45</f>
        <v/>
      </c>
      <c r="M45" s="23">
        <f>IF(K45=0,"%",+(L45-K45)/K45)</f>
        <v/>
      </c>
      <c r="N45" s="29">
        <f>+I45+AO45+AP45+AQ45+AR45+AS45+AT45+AU45+AV45+AW45+AX45+AY45</f>
        <v/>
      </c>
      <c r="O45" s="26" t="n">
        <v>0</v>
      </c>
      <c r="P45" s="29">
        <f>AM45</f>
        <v/>
      </c>
      <c r="Q45" s="16" t="n">
        <v>0</v>
      </c>
      <c r="R45" s="16" t="n">
        <v>0</v>
      </c>
      <c r="S45" s="16" t="n">
        <v>0</v>
      </c>
      <c r="T45" s="16" t="n">
        <v>0</v>
      </c>
      <c r="U45" s="16" t="n">
        <v>0</v>
      </c>
      <c r="V45" s="16" t="n">
        <v>924.0100000000001</v>
      </c>
      <c r="W45" s="16" t="n">
        <v>14230.53</v>
      </c>
      <c r="X45" s="16" t="n">
        <v>0</v>
      </c>
      <c r="Y45" s="16" t="n">
        <v>568.14</v>
      </c>
      <c r="Z45" s="16" t="n">
        <v>2684.819999999999</v>
      </c>
      <c r="AA45" s="16" t="n">
        <v>186.26</v>
      </c>
      <c r="AB45" s="16" t="n">
        <v>0</v>
      </c>
      <c r="AC45" s="16" t="n">
        <v>0</v>
      </c>
      <c r="AD45" s="16" t="n">
        <v>0</v>
      </c>
      <c r="AE45" s="16" t="n">
        <v>0</v>
      </c>
      <c r="AF45" s="16" t="n">
        <v>0</v>
      </c>
      <c r="AG45" s="16" t="n">
        <v>0</v>
      </c>
      <c r="AH45" s="16" t="n">
        <v>2262.19</v>
      </c>
      <c r="AI45" s="16" t="n">
        <v>0</v>
      </c>
      <c r="AJ45" s="16" t="n">
        <v>9060.889999999999</v>
      </c>
      <c r="AK45" s="16" t="n">
        <v>123.23</v>
      </c>
      <c r="AL45" s="16" t="n">
        <v>547.12</v>
      </c>
      <c r="AM45" s="16" t="n">
        <v>0</v>
      </c>
      <c r="AN45" s="16" t="n">
        <v>0</v>
      </c>
      <c r="AO45" s="18" t="n">
        <v>0</v>
      </c>
      <c r="AP45" s="18" t="n">
        <v>0</v>
      </c>
      <c r="AQ45" s="18" t="n">
        <v>0</v>
      </c>
      <c r="AR45" s="18" t="n">
        <v>0</v>
      </c>
      <c r="AS45" s="18" t="n">
        <v>0</v>
      </c>
      <c r="AT45" s="18" t="n">
        <v>0</v>
      </c>
      <c r="AU45" s="18" t="n">
        <v>0</v>
      </c>
      <c r="AV45" s="18" t="n">
        <v>0</v>
      </c>
      <c r="AW45" s="18" t="n">
        <v>0</v>
      </c>
      <c r="AX45" s="14" t="n">
        <v>0</v>
      </c>
      <c r="AY45" s="14" t="n">
        <v>0</v>
      </c>
      <c r="AZ45" s="18" t="n">
        <v>0</v>
      </c>
      <c r="BA45" s="16" t="n">
        <v>0</v>
      </c>
      <c r="BB45" t="inlineStr">
        <is>
          <t>ST</t>
        </is>
      </c>
    </row>
    <row r="46" ht="17.25" customHeight="1" s="13">
      <c r="A46" s="17" t="inlineStr">
        <is>
          <t>AGADIR</t>
        </is>
      </c>
      <c r="B46" s="17" t="inlineStr">
        <is>
          <t>AIT MELLOUL VMM</t>
        </is>
      </c>
      <c r="C46" s="17" t="inlineStr">
        <is>
          <t>K81 AISSI SAMIR</t>
        </is>
      </c>
      <c r="D46" s="17" t="inlineStr">
        <is>
          <t>FLAN</t>
        </is>
      </c>
      <c r="E46" s="29">
        <f>+(P46/$H$1)*$F$1+P46+BA46</f>
        <v/>
      </c>
      <c r="F46" s="29">
        <f>+AY46</f>
        <v/>
      </c>
      <c r="G46" s="23">
        <f>IF(F46=0,"%",+(E46-F46)/F46)</f>
        <v/>
      </c>
      <c r="H46" s="29">
        <f>AB46</f>
        <v/>
      </c>
      <c r="I46" s="29" t="n">
        <v>1</v>
      </c>
      <c r="J46" s="23">
        <f>IF(H46=0,"%",+(I46-H46)/H46)</f>
        <v/>
      </c>
      <c r="K46" s="29">
        <f>Q46+R46+S46+T46+U46+V46+W46+X46+Y46+Z46+AA46+AB46</f>
        <v/>
      </c>
      <c r="L46" s="29">
        <f>AC46+E46+I46+AD46+AE46+AF46+AG46+AH46+AI46+AJ46+AK46+AL46</f>
        <v/>
      </c>
      <c r="M46" s="23">
        <f>IF(K46=0,"%",+(L46-K46)/K46)</f>
        <v/>
      </c>
      <c r="N46" s="29">
        <f>+I46+AO46+AP46+AQ46+AR46+AS46+AT46+AU46+AV46+AW46+AX46+AY46</f>
        <v/>
      </c>
      <c r="O46" s="26" t="n">
        <v>0</v>
      </c>
      <c r="P46" s="29">
        <f>AM46</f>
        <v/>
      </c>
      <c r="Q46" s="16" t="n">
        <v>0</v>
      </c>
      <c r="R46" s="16" t="n">
        <v>0</v>
      </c>
      <c r="S46" s="16" t="n">
        <v>0</v>
      </c>
      <c r="T46" s="16" t="n">
        <v>0</v>
      </c>
      <c r="U46" s="16" t="n">
        <v>0</v>
      </c>
      <c r="V46" s="16" t="n">
        <v>189.56</v>
      </c>
      <c r="W46" s="16" t="n">
        <v>1570.01</v>
      </c>
      <c r="X46" s="16" t="n">
        <v>0</v>
      </c>
      <c r="Y46" s="16" t="n">
        <v>135.4</v>
      </c>
      <c r="Z46" s="16" t="n">
        <v>27.08</v>
      </c>
      <c r="AA46" s="16" t="n">
        <v>0</v>
      </c>
      <c r="AB46" s="16" t="n">
        <v>0</v>
      </c>
      <c r="AC46" s="16" t="n">
        <v>0</v>
      </c>
      <c r="AD46" s="16" t="n">
        <v>0</v>
      </c>
      <c r="AE46" s="16" t="n">
        <v>0</v>
      </c>
      <c r="AF46" s="16" t="n">
        <v>0</v>
      </c>
      <c r="AG46" s="16" t="n">
        <v>0</v>
      </c>
      <c r="AH46" s="16" t="n">
        <v>27.08</v>
      </c>
      <c r="AI46" s="16" t="n">
        <v>0</v>
      </c>
      <c r="AJ46" s="16" t="n">
        <v>484.3899999999999</v>
      </c>
      <c r="AK46" s="16" t="n">
        <v>0</v>
      </c>
      <c r="AL46" s="16" t="n">
        <v>27.08</v>
      </c>
      <c r="AM46" s="16" t="n">
        <v>0</v>
      </c>
      <c r="AN46" s="16" t="n">
        <v>0</v>
      </c>
      <c r="AO46" s="18" t="n">
        <v>0</v>
      </c>
      <c r="AP46" s="18" t="n">
        <v>0</v>
      </c>
      <c r="AQ46" s="18" t="n">
        <v>0</v>
      </c>
      <c r="AR46" s="18" t="n">
        <v>0</v>
      </c>
      <c r="AS46" s="18" t="n">
        <v>0</v>
      </c>
      <c r="AT46" s="18" t="n">
        <v>0</v>
      </c>
      <c r="AU46" s="18" t="n">
        <v>0</v>
      </c>
      <c r="AV46" s="18" t="n">
        <v>0</v>
      </c>
      <c r="AW46" s="18" t="n">
        <v>0</v>
      </c>
      <c r="AX46" s="14" t="n">
        <v>0</v>
      </c>
      <c r="AY46" s="14" t="n">
        <v>0</v>
      </c>
      <c r="AZ46" s="18" t="n">
        <v>0</v>
      </c>
      <c r="BA46" s="16" t="n">
        <v>0</v>
      </c>
      <c r="BB46" t="inlineStr">
        <is>
          <t>ST</t>
        </is>
      </c>
    </row>
    <row r="47" ht="17.25" customHeight="1" s="13">
      <c r="A47" s="17" t="inlineStr">
        <is>
          <t>AGADIR</t>
        </is>
      </c>
      <c r="B47" s="17" t="inlineStr">
        <is>
          <t>AIT MELLOUL VMM</t>
        </is>
      </c>
      <c r="C47" s="17" t="inlineStr"/>
      <c r="D47" s="17" t="inlineStr">
        <is>
          <t>BOUILLON</t>
        </is>
      </c>
      <c r="E47" s="29">
        <f>+(P47/$H$1)*$F$1+P47+BA47</f>
        <v/>
      </c>
      <c r="F47" s="29">
        <f>+AY47</f>
        <v/>
      </c>
      <c r="G47" s="23">
        <f>IF(F47=0,"%",+(E47-F47)/F47)</f>
        <v/>
      </c>
      <c r="H47" s="29">
        <f>AB47</f>
        <v/>
      </c>
      <c r="I47" s="29" t="n">
        <v>1</v>
      </c>
      <c r="J47" s="23">
        <f>IF(H47=0,"%",+(I47-H47)/H47)</f>
        <v/>
      </c>
      <c r="K47" s="29">
        <f>Q47+R47+S47+T47+U47+V47+W47+X47+Y47+Z47+AA47+AB47</f>
        <v/>
      </c>
      <c r="L47" s="29">
        <f>AC47+E47+I47+AD47+AE47+AF47+AG47+AH47+AI47+AJ47+AK47+AL47</f>
        <v/>
      </c>
      <c r="M47" s="23">
        <f>IF(K47=0,"%",+(L47-K47)/K47)</f>
        <v/>
      </c>
      <c r="N47" s="29">
        <f>+I47+AO47+AP47+AQ47+AR47+AS47+AT47+AU47+AV47+AW47+AX47+AY47</f>
        <v/>
      </c>
      <c r="O47" s="26" t="n">
        <v>0</v>
      </c>
      <c r="P47" s="29">
        <f>AM47</f>
        <v/>
      </c>
      <c r="Q47" s="16" t="n">
        <v>0</v>
      </c>
      <c r="R47" s="16" t="n">
        <v>0</v>
      </c>
      <c r="S47" s="16" t="n">
        <v>0</v>
      </c>
      <c r="T47" s="16" t="n">
        <v>0</v>
      </c>
      <c r="U47" s="16" t="n">
        <v>0</v>
      </c>
      <c r="V47" s="16" t="n">
        <v>410.02</v>
      </c>
      <c r="W47" s="16" t="n">
        <v>3263.49</v>
      </c>
      <c r="X47" s="16" t="n">
        <v>0</v>
      </c>
      <c r="Y47" s="16" t="n">
        <v>0</v>
      </c>
      <c r="Z47" s="16" t="n">
        <v>163.3</v>
      </c>
      <c r="AA47" s="16" t="n">
        <v>1016.33</v>
      </c>
      <c r="AB47" s="16" t="n">
        <v>0</v>
      </c>
      <c r="AC47" s="16" t="n">
        <v>0</v>
      </c>
      <c r="AD47" s="16" t="n">
        <v>0</v>
      </c>
      <c r="AE47" s="16" t="n">
        <v>0</v>
      </c>
      <c r="AF47" s="16" t="n">
        <v>0</v>
      </c>
      <c r="AG47" s="16" t="n">
        <v>0</v>
      </c>
      <c r="AH47" s="16" t="n">
        <v>3136.889999999999</v>
      </c>
      <c r="AI47" s="16" t="n">
        <v>0</v>
      </c>
      <c r="AJ47" s="16" t="n">
        <v>754</v>
      </c>
      <c r="AK47" s="16" t="n">
        <v>16.26</v>
      </c>
      <c r="AL47" s="16" t="n">
        <v>677.0799999999999</v>
      </c>
      <c r="AM47" s="16" t="n">
        <v>0</v>
      </c>
      <c r="AN47" s="16" t="n">
        <v>0</v>
      </c>
      <c r="AO47" s="18" t="n">
        <v>0</v>
      </c>
      <c r="AP47" s="18" t="n">
        <v>0</v>
      </c>
      <c r="AQ47" s="18" t="n">
        <v>0</v>
      </c>
      <c r="AR47" s="18" t="n">
        <v>0</v>
      </c>
      <c r="AS47" s="18" t="n">
        <v>0</v>
      </c>
      <c r="AT47" s="18" t="n">
        <v>0</v>
      </c>
      <c r="AU47" s="18" t="n">
        <v>0</v>
      </c>
      <c r="AV47" s="18" t="n">
        <v>0</v>
      </c>
      <c r="AW47" s="18" t="n">
        <v>0</v>
      </c>
      <c r="AX47" s="14" t="n">
        <v>0</v>
      </c>
      <c r="AY47" s="14" t="n">
        <v>0</v>
      </c>
      <c r="AZ47" s="18" t="n">
        <v>0</v>
      </c>
      <c r="BA47" s="16" t="n">
        <v>0</v>
      </c>
      <c r="BB47" t="inlineStr">
        <is>
          <t>ST</t>
        </is>
      </c>
    </row>
    <row r="48" ht="17.25" customHeight="1" s="13">
      <c r="A48" s="17" t="inlineStr">
        <is>
          <t>AGADIR</t>
        </is>
      </c>
      <c r="B48" s="17" t="inlineStr">
        <is>
          <t>AIT MELLOUL VMM</t>
        </is>
      </c>
      <c r="C48" s="17" t="inlineStr"/>
      <c r="D48" s="17" t="inlineStr">
        <is>
          <t>CONDIMENTS</t>
        </is>
      </c>
      <c r="E48" s="29">
        <f>+(P48/$H$1)*$F$1+P48+BA48</f>
        <v/>
      </c>
      <c r="F48" s="29">
        <f>+AY48</f>
        <v/>
      </c>
      <c r="G48" s="23">
        <f>IF(F48=0,"%",+(E48-F48)/F48)</f>
        <v/>
      </c>
      <c r="H48" s="29">
        <f>AB48</f>
        <v/>
      </c>
      <c r="I48" s="29" t="n">
        <v>40000</v>
      </c>
      <c r="J48" s="23">
        <f>IF(H48=0,"%",+(I48-H48)/H48)</f>
        <v/>
      </c>
      <c r="K48" s="29">
        <f>Q48+R48+S48+T48+U48+V48+W48+X48+Y48+Z48+AA48+AB48</f>
        <v/>
      </c>
      <c r="L48" s="29">
        <f>AC48+E48+I48+AD48+AE48+AF48+AG48+AH48+AI48+AJ48+AK48+AL48</f>
        <v/>
      </c>
      <c r="M48" s="23">
        <f>IF(K48=0,"%",+(L48-K48)/K48)</f>
        <v/>
      </c>
      <c r="N48" s="29">
        <f>+I48+AO48+AP48+AQ48+AR48+AS48+AT48+AU48+AV48+AW48+AX48+AY48</f>
        <v/>
      </c>
      <c r="O48" s="26" t="n">
        <v>0</v>
      </c>
      <c r="P48" s="29">
        <f>AM48</f>
        <v/>
      </c>
      <c r="Q48" s="16" t="n">
        <v>55019.34</v>
      </c>
      <c r="R48" s="16" t="n">
        <v>55159.19000000002</v>
      </c>
      <c r="S48" s="16" t="n">
        <v>75663.99000000001</v>
      </c>
      <c r="T48" s="16" t="n">
        <v>100759.47</v>
      </c>
      <c r="U48" s="16" t="n">
        <v>80922.38</v>
      </c>
      <c r="V48" s="16" t="n">
        <v>76236.01000000001</v>
      </c>
      <c r="W48" s="16" t="n">
        <v>33995.02999999999</v>
      </c>
      <c r="X48" s="16" t="n">
        <v>51079.18999999999</v>
      </c>
      <c r="Y48" s="16" t="n">
        <v>34879.15999999999</v>
      </c>
      <c r="Z48" s="16" t="n">
        <v>32770.01</v>
      </c>
      <c r="AA48" s="16" t="n">
        <v>48350.77</v>
      </c>
      <c r="AB48" s="16" t="n">
        <v>36152.65</v>
      </c>
      <c r="AC48" s="16" t="n">
        <v>31278.54</v>
      </c>
      <c r="AD48" s="16" t="n">
        <v>49019.21000000001</v>
      </c>
      <c r="AE48" s="16" t="n">
        <v>55231.60000000001</v>
      </c>
      <c r="AF48" s="16" t="n">
        <v>65241.96999999999</v>
      </c>
      <c r="AG48" s="16" t="n">
        <v>43042.09</v>
      </c>
      <c r="AH48" s="16" t="n">
        <v>55806.96999999999</v>
      </c>
      <c r="AI48" s="16" t="n">
        <v>29961.89</v>
      </c>
      <c r="AJ48" s="16" t="n">
        <v>53621.89999999999</v>
      </c>
      <c r="AK48" s="16" t="n">
        <v>42496.35000000001</v>
      </c>
      <c r="AL48" s="16" t="n">
        <v>43007.04</v>
      </c>
      <c r="AM48" s="16" t="n">
        <v>31890.14</v>
      </c>
      <c r="AN48" s="16" t="n">
        <v>0</v>
      </c>
      <c r="AO48" s="18" t="n">
        <v>35000</v>
      </c>
      <c r="AP48" s="18" t="n">
        <v>45000</v>
      </c>
      <c r="AQ48" s="18" t="n">
        <v>150000</v>
      </c>
      <c r="AR48" s="18" t="n">
        <v>0</v>
      </c>
      <c r="AS48" s="18" t="n">
        <v>60000</v>
      </c>
      <c r="AT48" s="18" t="n">
        <v>60000</v>
      </c>
      <c r="AU48" s="18" t="n">
        <v>40000</v>
      </c>
      <c r="AV48" s="18" t="n">
        <v>60000</v>
      </c>
      <c r="AW48" s="18" t="n">
        <v>40000</v>
      </c>
      <c r="AX48" s="14" t="n">
        <v>35000</v>
      </c>
      <c r="AY48" s="14" t="n">
        <v>53000</v>
      </c>
      <c r="AZ48" s="18" t="n">
        <v>0</v>
      </c>
      <c r="BA48" s="16" t="n">
        <v>0</v>
      </c>
      <c r="BB48" t="inlineStr">
        <is>
          <t>ST</t>
        </is>
      </c>
    </row>
    <row r="49" ht="17.25" customHeight="1" s="13">
      <c r="A49" s="17" t="inlineStr">
        <is>
          <t>AGADIR</t>
        </is>
      </c>
      <c r="B49" s="17" t="inlineStr">
        <is>
          <t>AIT MELLOUL VMM</t>
        </is>
      </c>
      <c r="C49" s="17" t="inlineStr"/>
      <c r="D49" s="17" t="inlineStr">
        <is>
          <t>CONFITURE</t>
        </is>
      </c>
      <c r="E49" s="29">
        <f>+(P49/$H$1)*$F$1+P49+BA49</f>
        <v/>
      </c>
      <c r="F49" s="29">
        <f>+AY49</f>
        <v/>
      </c>
      <c r="G49" s="23">
        <f>IF(F49=0,"%",+(E49-F49)/F49)</f>
        <v/>
      </c>
      <c r="H49" s="29">
        <f>AB49</f>
        <v/>
      </c>
      <c r="I49" s="29" t="n">
        <v>30000</v>
      </c>
      <c r="J49" s="23">
        <f>IF(H49=0,"%",+(I49-H49)/H49)</f>
        <v/>
      </c>
      <c r="K49" s="29">
        <f>Q49+R49+S49+T49+U49+V49+W49+X49+Y49+Z49+AA49+AB49</f>
        <v/>
      </c>
      <c r="L49" s="29">
        <f>AC49+E49+I49+AD49+AE49+AF49+AG49+AH49+AI49+AJ49+AK49+AL49</f>
        <v/>
      </c>
      <c r="M49" s="23">
        <f>IF(K49=0,"%",+(L49-K49)/K49)</f>
        <v/>
      </c>
      <c r="N49" s="29">
        <f>+I49+AO49+AP49+AQ49+AR49+AS49+AT49+AU49+AV49+AW49+AX49+AY49</f>
        <v/>
      </c>
      <c r="O49" s="26" t="n">
        <v>0</v>
      </c>
      <c r="P49" s="29">
        <f>AM49</f>
        <v/>
      </c>
      <c r="Q49" s="16" t="n">
        <v>38989.29</v>
      </c>
      <c r="R49" s="16" t="n">
        <v>36963.19999999998</v>
      </c>
      <c r="S49" s="16" t="n">
        <v>41074.28999999999</v>
      </c>
      <c r="T49" s="16" t="n">
        <v>35349.96000000001</v>
      </c>
      <c r="U49" s="16" t="n">
        <v>19443.44</v>
      </c>
      <c r="V49" s="16" t="n">
        <v>40033.18</v>
      </c>
      <c r="W49" s="16" t="n">
        <v>30543.95999999999</v>
      </c>
      <c r="X49" s="16" t="n">
        <v>27394.04999999998</v>
      </c>
      <c r="Y49" s="16" t="n">
        <v>26883.91</v>
      </c>
      <c r="Z49" s="16" t="n">
        <v>26826.35</v>
      </c>
      <c r="AA49" s="16" t="n">
        <v>28093.36</v>
      </c>
      <c r="AB49" s="16" t="n">
        <v>23930.12</v>
      </c>
      <c r="AC49" s="16" t="n">
        <v>25484.59</v>
      </c>
      <c r="AD49" s="16" t="n">
        <v>22765.24000000001</v>
      </c>
      <c r="AE49" s="16" t="n">
        <v>26964.62</v>
      </c>
      <c r="AF49" s="16" t="n">
        <v>11057.01</v>
      </c>
      <c r="AG49" s="16" t="n">
        <v>14313.7</v>
      </c>
      <c r="AH49" s="16" t="n">
        <v>34341.29000000002</v>
      </c>
      <c r="AI49" s="16" t="n">
        <v>9959.540000000001</v>
      </c>
      <c r="AJ49" s="16" t="n">
        <v>35740.65000000001</v>
      </c>
      <c r="AK49" s="16" t="n">
        <v>37247.27</v>
      </c>
      <c r="AL49" s="16" t="n">
        <v>27756.25</v>
      </c>
      <c r="AM49" s="16" t="n">
        <v>14205.66</v>
      </c>
      <c r="AN49" s="16" t="n">
        <v>0</v>
      </c>
      <c r="AO49" s="18" t="n">
        <v>32000</v>
      </c>
      <c r="AP49" s="18" t="n">
        <v>30000</v>
      </c>
      <c r="AQ49" s="18" t="n">
        <v>65000</v>
      </c>
      <c r="AR49" s="18" t="n">
        <v>0</v>
      </c>
      <c r="AS49" s="18" t="n">
        <v>20000</v>
      </c>
      <c r="AT49" s="18" t="n">
        <v>40000</v>
      </c>
      <c r="AU49" s="18" t="n">
        <v>31000</v>
      </c>
      <c r="AV49" s="18" t="n">
        <v>30000</v>
      </c>
      <c r="AW49" s="18" t="n">
        <v>30000</v>
      </c>
      <c r="AX49" s="14" t="n">
        <v>30000</v>
      </c>
      <c r="AY49" s="14" t="n">
        <v>33000</v>
      </c>
      <c r="AZ49" s="18" t="n">
        <v>0</v>
      </c>
      <c r="BA49" s="16" t="n">
        <v>0</v>
      </c>
      <c r="BB49" t="inlineStr">
        <is>
          <t>ST</t>
        </is>
      </c>
    </row>
    <row r="50" ht="17.25" customHeight="1" s="13">
      <c r="A50" s="17" t="inlineStr">
        <is>
          <t>AGADIR</t>
        </is>
      </c>
      <c r="B50" s="17" t="inlineStr">
        <is>
          <t>AIT MELLOUL VMM</t>
        </is>
      </c>
      <c r="C50" s="17" t="inlineStr"/>
      <c r="D50" s="17" t="inlineStr">
        <is>
          <t>CONSERVES</t>
        </is>
      </c>
      <c r="E50" s="29">
        <f>+(P50/$H$1)*$F$1+P50+BA50</f>
        <v/>
      </c>
      <c r="F50" s="29">
        <f>+AY50</f>
        <v/>
      </c>
      <c r="G50" s="23">
        <f>IF(F50=0,"%",+(E50-F50)/F50)</f>
        <v/>
      </c>
      <c r="H50" s="29">
        <f>AB50</f>
        <v/>
      </c>
      <c r="I50" s="29" t="n">
        <v>15000</v>
      </c>
      <c r="J50" s="23">
        <f>IF(H50=0,"%",+(I50-H50)/H50)</f>
        <v/>
      </c>
      <c r="K50" s="29">
        <f>Q50+R50+S50+T50+U50+V50+W50+X50+Y50+Z50+AA50+AB50</f>
        <v/>
      </c>
      <c r="L50" s="29">
        <f>AC50+E50+I50+AD50+AE50+AF50+AG50+AH50+AI50+AJ50+AK50+AL50</f>
        <v/>
      </c>
      <c r="M50" s="23">
        <f>IF(K50=0,"%",+(L50-K50)/K50)</f>
        <v/>
      </c>
      <c r="N50" s="29">
        <f>+I50+AO50+AP50+AQ50+AR50+AS50+AT50+AU50+AV50+AW50+AX50+AY50</f>
        <v/>
      </c>
      <c r="O50" s="26" t="n">
        <v>0</v>
      </c>
      <c r="P50" s="29">
        <f>AM50</f>
        <v/>
      </c>
      <c r="Q50" s="16" t="n">
        <v>19947.50999999999</v>
      </c>
      <c r="R50" s="16" t="n">
        <v>22686.93000000001</v>
      </c>
      <c r="S50" s="16" t="n">
        <v>27797.88</v>
      </c>
      <c r="T50" s="16" t="n">
        <v>40649.31</v>
      </c>
      <c r="U50" s="16" t="n">
        <v>22950.22</v>
      </c>
      <c r="V50" s="16" t="n">
        <v>31172.54</v>
      </c>
      <c r="W50" s="16" t="n">
        <v>11638.38</v>
      </c>
      <c r="X50" s="16" t="n">
        <v>18361.32</v>
      </c>
      <c r="Y50" s="16" t="n">
        <v>12384.22</v>
      </c>
      <c r="Z50" s="16" t="n">
        <v>21091.15</v>
      </c>
      <c r="AA50" s="16" t="n">
        <v>11409.58</v>
      </c>
      <c r="AB50" s="16" t="n">
        <v>10969.72</v>
      </c>
      <c r="AC50" s="16" t="n">
        <v>21307.23</v>
      </c>
      <c r="AD50" s="16" t="n">
        <v>16117.18</v>
      </c>
      <c r="AE50" s="16" t="n">
        <v>33512.94</v>
      </c>
      <c r="AF50" s="16" t="n">
        <v>7688.050000000001</v>
      </c>
      <c r="AG50" s="16" t="n">
        <v>10000.92</v>
      </c>
      <c r="AH50" s="16" t="n">
        <v>8699.49</v>
      </c>
      <c r="AI50" s="16" t="n">
        <v>7377.110000000001</v>
      </c>
      <c r="AJ50" s="16" t="n">
        <v>20470.19999999999</v>
      </c>
      <c r="AK50" s="16" t="n">
        <v>12496.15</v>
      </c>
      <c r="AL50" s="16" t="n">
        <v>4910</v>
      </c>
      <c r="AM50" s="16" t="n">
        <v>8900.850000000002</v>
      </c>
      <c r="AN50" s="16" t="n">
        <v>0</v>
      </c>
      <c r="AO50" s="18" t="n">
        <v>20000</v>
      </c>
      <c r="AP50" s="18" t="n">
        <v>22000</v>
      </c>
      <c r="AQ50" s="18" t="n">
        <v>60000</v>
      </c>
      <c r="AR50" s="18" t="n">
        <v>0</v>
      </c>
      <c r="AS50" s="18" t="n">
        <v>20000</v>
      </c>
      <c r="AT50" s="18" t="n">
        <v>31000</v>
      </c>
      <c r="AU50" s="18" t="n">
        <v>15000</v>
      </c>
      <c r="AV50" s="18" t="n">
        <v>20000</v>
      </c>
      <c r="AW50" s="18" t="n">
        <v>15000</v>
      </c>
      <c r="AX50" s="14" t="n">
        <v>25000</v>
      </c>
      <c r="AY50" s="14" t="n">
        <v>25000</v>
      </c>
      <c r="AZ50" s="18" t="n">
        <v>0</v>
      </c>
      <c r="BA50" s="16" t="n">
        <v>0</v>
      </c>
      <c r="BB50" t="inlineStr">
        <is>
          <t>ST</t>
        </is>
      </c>
    </row>
    <row r="51" ht="17.25" customHeight="1" s="13">
      <c r="A51" s="17" t="inlineStr">
        <is>
          <t>AGADIR</t>
        </is>
      </c>
      <c r="B51" s="17" t="inlineStr">
        <is>
          <t>AIT MELLOUL VMM</t>
        </is>
      </c>
      <c r="C51" s="17" t="inlineStr"/>
      <c r="D51" s="17" t="inlineStr">
        <is>
          <t>C.A (ht)</t>
        </is>
      </c>
      <c r="E51" s="29">
        <f>+(P51/$H$1)*$F$1+P51+BA51</f>
        <v/>
      </c>
      <c r="F51" s="29">
        <f>+AY51</f>
        <v/>
      </c>
      <c r="G51" s="23">
        <f>IF(F51=0,"%",+(E51-F51)/F51)</f>
        <v/>
      </c>
      <c r="H51" s="29">
        <f>AB51</f>
        <v/>
      </c>
      <c r="I51" s="29" t="n">
        <v>120000</v>
      </c>
      <c r="J51" s="23">
        <f>IF(H51=0,"%",+(I51-H51)/H51)</f>
        <v/>
      </c>
      <c r="K51" s="29">
        <f>Q51+R51+S51+T51+U51+V51+W51+X51+Y51+Z51+AA51+AB51</f>
        <v/>
      </c>
      <c r="L51" s="29">
        <f>AC51+E51+I51+AD51+AE51+AF51+AG51+AH51+AI51+AJ51+AK51+AL51</f>
        <v/>
      </c>
      <c r="M51" s="23">
        <f>IF(K51=0,"%",+(L51-K51)/K51)</f>
        <v/>
      </c>
      <c r="N51" s="29">
        <f>+I51+AO51+AP51+AQ51+AR51+AS51+AT51+AU51+AV51+AW51+AX51+AY51</f>
        <v/>
      </c>
      <c r="O51" s="26" t="n">
        <v>0</v>
      </c>
      <c r="P51" s="29">
        <f>AM51</f>
        <v/>
      </c>
      <c r="Q51" s="16" t="n">
        <v>142702.23</v>
      </c>
      <c r="R51" s="16" t="n">
        <v>141762.0599999999</v>
      </c>
      <c r="S51" s="16" t="n">
        <v>197494.62</v>
      </c>
      <c r="T51" s="16" t="n">
        <v>236576.7300000001</v>
      </c>
      <c r="U51" s="16" t="n">
        <v>160151.3700000001</v>
      </c>
      <c r="V51" s="16" t="n">
        <v>191470.4000000001</v>
      </c>
      <c r="W51" s="16" t="n">
        <v>123307.8799999999</v>
      </c>
      <c r="X51" s="16" t="n">
        <v>118661.26</v>
      </c>
      <c r="Y51" s="16" t="n">
        <v>97105.17000000001</v>
      </c>
      <c r="Z51" s="16" t="n">
        <v>113135.9</v>
      </c>
      <c r="AA51" s="16" t="n">
        <v>117591.34</v>
      </c>
      <c r="AB51" s="16" t="n">
        <v>96645.76999999996</v>
      </c>
      <c r="AC51" s="16" t="n">
        <v>108260.65</v>
      </c>
      <c r="AD51" s="16" t="n">
        <v>110006.88</v>
      </c>
      <c r="AE51" s="16" t="n">
        <v>162228.33</v>
      </c>
      <c r="AF51" s="16" t="n">
        <v>140649.33</v>
      </c>
      <c r="AG51" s="16" t="n">
        <v>96040.20999999996</v>
      </c>
      <c r="AH51" s="16" t="n">
        <v>140377.6000000001</v>
      </c>
      <c r="AI51" s="16" t="n">
        <v>64484.73999999999</v>
      </c>
      <c r="AJ51" s="16" t="n">
        <v>147307.5900000001</v>
      </c>
      <c r="AK51" s="16" t="n">
        <v>120641.91</v>
      </c>
      <c r="AL51" s="16" t="n">
        <v>101678.32</v>
      </c>
      <c r="AM51" s="16" t="n">
        <v>73419.88000000002</v>
      </c>
      <c r="AN51" s="16" t="n">
        <v>0</v>
      </c>
      <c r="AO51" s="18" t="n">
        <v>130000</v>
      </c>
      <c r="AP51" s="18" t="n">
        <v>130000</v>
      </c>
      <c r="AQ51" s="18" t="n">
        <v>360000</v>
      </c>
      <c r="AR51" s="18" t="n">
        <v>0</v>
      </c>
      <c r="AS51" s="18" t="n">
        <v>140000</v>
      </c>
      <c r="AT51" s="18" t="n">
        <v>160000</v>
      </c>
      <c r="AU51" s="18" t="n">
        <v>130000</v>
      </c>
      <c r="AV51" s="18" t="n">
        <v>120000</v>
      </c>
      <c r="AW51" s="18" t="n">
        <v>120000</v>
      </c>
      <c r="AX51" s="14" t="n">
        <v>130000</v>
      </c>
      <c r="AY51" s="14" t="n">
        <v>130000</v>
      </c>
      <c r="AZ51" s="18" t="n">
        <v>0</v>
      </c>
      <c r="BA51" s="16" t="n">
        <v>0</v>
      </c>
      <c r="BB51" t="inlineStr">
        <is>
          <t>ST</t>
        </is>
      </c>
    </row>
    <row r="52" ht="17.25" customHeight="1" s="13">
      <c r="A52" s="15" t="inlineStr">
        <is>
          <t>AGADIR</t>
        </is>
      </c>
      <c r="B52" s="15" t="inlineStr">
        <is>
          <t>TAROUDANT SOM VMM</t>
        </is>
      </c>
      <c r="C52" s="15" t="inlineStr">
        <is>
          <t>TAROUDANT SOM VMM</t>
        </is>
      </c>
      <c r="D52" s="15" t="inlineStr">
        <is>
          <t>LEVURE</t>
        </is>
      </c>
      <c r="E52" s="28">
        <f>+(P52/$H$1)*$F$1+P52+BA52</f>
        <v/>
      </c>
      <c r="F52" s="28">
        <f>+AY52</f>
        <v/>
      </c>
      <c r="G52" s="22">
        <f>IF(F52=0,"%",+(E52-F52)/F52)</f>
        <v/>
      </c>
      <c r="H52" s="28">
        <f>AB52</f>
        <v/>
      </c>
      <c r="I52" s="28" t="n">
        <v>45000</v>
      </c>
      <c r="J52" s="22">
        <f>IF(H52=0,"%",+(I52-H52)/H52)</f>
        <v/>
      </c>
      <c r="K52" s="28">
        <f>Q52+R52+S52+T52+U52+V52+W52+X52+Y52+Z52+AA52+AB52</f>
        <v/>
      </c>
      <c r="L52" s="28">
        <f>AC52+E52+I52+AD52+AE52+AF52+AG52+AH52+AI52+AJ52+AK52+AL52</f>
        <v/>
      </c>
      <c r="M52" s="22">
        <f>IF(K52=0,"%",+(L52-K52)/K52)</f>
        <v/>
      </c>
      <c r="N52" s="28">
        <f>+I52+AO52+AP52+AQ52+AR52+AS52+AT52+AU52+AV52+AW52+AX52+AY52</f>
        <v/>
      </c>
      <c r="O52" s="26" t="n">
        <v>0</v>
      </c>
      <c r="P52" s="28">
        <f>AM52</f>
        <v/>
      </c>
      <c r="Q52" s="16" t="n">
        <v>47969.01000000001</v>
      </c>
      <c r="R52" s="16" t="n">
        <v>47748.83</v>
      </c>
      <c r="S52" s="16" t="n">
        <v>88277.7</v>
      </c>
      <c r="T52" s="16" t="n">
        <v>100785.15</v>
      </c>
      <c r="U52" s="16" t="n">
        <v>45535.9</v>
      </c>
      <c r="V52" s="16" t="n">
        <v>36815.38</v>
      </c>
      <c r="W52" s="16" t="n">
        <v>39959.47</v>
      </c>
      <c r="X52" s="16" t="n">
        <v>31508.13</v>
      </c>
      <c r="Y52" s="16" t="n">
        <v>36183.75</v>
      </c>
      <c r="Z52" s="16" t="n">
        <v>47059.86</v>
      </c>
      <c r="AA52" s="16" t="n">
        <v>45590.63000000001</v>
      </c>
      <c r="AB52" s="16" t="n">
        <v>40372.53000000001</v>
      </c>
      <c r="AC52" s="16" t="n">
        <v>40787.36999999999</v>
      </c>
      <c r="AD52" s="16" t="n">
        <v>50536.10000000001</v>
      </c>
      <c r="AE52" s="16" t="n">
        <v>103210.41</v>
      </c>
      <c r="AF52" s="16" t="n">
        <v>84885.61999999997</v>
      </c>
      <c r="AG52" s="16" t="n">
        <v>28969.3</v>
      </c>
      <c r="AH52" s="16" t="n">
        <v>40054.52999999999</v>
      </c>
      <c r="AI52" s="16" t="n">
        <v>32457.79</v>
      </c>
      <c r="AJ52" s="16" t="n">
        <v>45227.89999999998</v>
      </c>
      <c r="AK52" s="16" t="n">
        <v>23760.87000000001</v>
      </c>
      <c r="AL52" s="16" t="n">
        <v>36227.19000000001</v>
      </c>
      <c r="AM52" s="16" t="n">
        <v>28903.98</v>
      </c>
      <c r="AN52" s="16" t="n">
        <v>0</v>
      </c>
      <c r="AO52" s="18" t="n">
        <v>48000</v>
      </c>
      <c r="AP52" s="18" t="n">
        <v>55000</v>
      </c>
      <c r="AQ52" s="18" t="n">
        <v>200000</v>
      </c>
      <c r="AR52" s="18" t="n">
        <v>0</v>
      </c>
      <c r="AS52" s="18" t="n">
        <v>50000</v>
      </c>
      <c r="AT52" s="18" t="n">
        <v>40000</v>
      </c>
      <c r="AU52" s="18" t="n">
        <v>40000</v>
      </c>
      <c r="AV52" s="18" t="n">
        <v>35000</v>
      </c>
      <c r="AW52" s="18" t="n">
        <v>40000</v>
      </c>
      <c r="AX52" s="18" t="n">
        <v>47000</v>
      </c>
      <c r="AY52" s="18" t="n">
        <v>50000</v>
      </c>
      <c r="AZ52" s="18" t="n">
        <v>0</v>
      </c>
      <c r="BA52" s="16" t="n">
        <v>0</v>
      </c>
      <c r="BB52" t="inlineStr">
        <is>
          <t>ST</t>
        </is>
      </c>
    </row>
    <row r="53" ht="17.25" customHeight="1" s="13">
      <c r="A53" s="15" t="inlineStr">
        <is>
          <t>AGADIR</t>
        </is>
      </c>
      <c r="B53" s="15" t="inlineStr">
        <is>
          <t>TAROUDANT SOM VMM</t>
        </is>
      </c>
      <c r="C53" s="15" t="inlineStr">
        <is>
          <t>D48 IBACH MOHAMED</t>
        </is>
      </c>
      <c r="D53" s="15" t="inlineStr">
        <is>
          <t>FLAN</t>
        </is>
      </c>
      <c r="E53" s="28">
        <f>+(P53/$H$1)*$F$1+P53+BA53</f>
        <v/>
      </c>
      <c r="F53" s="28">
        <f>+AY53</f>
        <v/>
      </c>
      <c r="G53" s="22">
        <f>IF(F53=0,"%",+(E53-F53)/F53)</f>
        <v/>
      </c>
      <c r="H53" s="28">
        <f>AB53</f>
        <v/>
      </c>
      <c r="I53" s="28" t="n">
        <v>10000</v>
      </c>
      <c r="J53" s="22">
        <f>IF(H53=0,"%",+(I53-H53)/H53)</f>
        <v/>
      </c>
      <c r="K53" s="28">
        <f>Q53+R53+S53+T53+U53+V53+W53+X53+Y53+Z53+AA53+AB53</f>
        <v/>
      </c>
      <c r="L53" s="28">
        <f>AC53+E53+I53+AD53+AE53+AF53+AG53+AH53+AI53+AJ53+AK53+AL53</f>
        <v/>
      </c>
      <c r="M53" s="22">
        <f>IF(K53=0,"%",+(L53-K53)/K53)</f>
        <v/>
      </c>
      <c r="N53" s="28">
        <f>+I53+AO53+AP53+AQ53+AR53+AS53+AT53+AU53+AV53+AW53+AX53+AY53</f>
        <v/>
      </c>
      <c r="O53" s="26" t="n">
        <v>0</v>
      </c>
      <c r="P53" s="28">
        <f>AM53</f>
        <v/>
      </c>
      <c r="Q53" s="16" t="n">
        <v>5112.84</v>
      </c>
      <c r="R53" s="16" t="n">
        <v>4054.58</v>
      </c>
      <c r="S53" s="16" t="n">
        <v>22459.57</v>
      </c>
      <c r="T53" s="16" t="n">
        <v>31317.29</v>
      </c>
      <c r="U53" s="16" t="n">
        <v>11651.78</v>
      </c>
      <c r="V53" s="16" t="n">
        <v>5175.430000000001</v>
      </c>
      <c r="W53" s="16" t="n">
        <v>4820.010000000001</v>
      </c>
      <c r="X53" s="16" t="n">
        <v>4681.309999999999</v>
      </c>
      <c r="Y53" s="16" t="n">
        <v>5291.83</v>
      </c>
      <c r="Z53" s="16" t="n">
        <v>4542.34</v>
      </c>
      <c r="AA53" s="16" t="n">
        <v>3630.95</v>
      </c>
      <c r="AB53" s="16" t="n">
        <v>3658.13</v>
      </c>
      <c r="AC53" s="16" t="n">
        <v>4140.059999999999</v>
      </c>
      <c r="AD53" s="16" t="n">
        <v>7725.5</v>
      </c>
      <c r="AE53" s="16" t="n">
        <v>32218.45999999999</v>
      </c>
      <c r="AF53" s="16" t="n">
        <v>22282.07999999999</v>
      </c>
      <c r="AG53" s="16" t="n">
        <v>8765.709999999999</v>
      </c>
      <c r="AH53" s="16" t="n">
        <v>5625.77</v>
      </c>
      <c r="AI53" s="16" t="n">
        <v>4630.020000000001</v>
      </c>
      <c r="AJ53" s="16" t="n">
        <v>4847.250000000001</v>
      </c>
      <c r="AK53" s="16" t="n">
        <v>3912.68</v>
      </c>
      <c r="AL53" s="16" t="n">
        <v>3000.82</v>
      </c>
      <c r="AM53" s="16" t="n">
        <v>4133.46</v>
      </c>
      <c r="AN53" s="16" t="n">
        <v>0</v>
      </c>
      <c r="AO53" s="18" t="n">
        <v>29000</v>
      </c>
      <c r="AP53" s="18" t="n">
        <v>25000</v>
      </c>
      <c r="AQ53" s="18" t="n">
        <v>54000</v>
      </c>
      <c r="AR53" s="18" t="n">
        <v>0</v>
      </c>
      <c r="AS53" s="18" t="n">
        <v>15000</v>
      </c>
      <c r="AT53" s="18" t="n">
        <v>14000</v>
      </c>
      <c r="AU53" s="18" t="n">
        <v>15000</v>
      </c>
      <c r="AV53" s="18" t="n">
        <v>12000</v>
      </c>
      <c r="AW53" s="18" t="n">
        <v>6000</v>
      </c>
      <c r="AX53" s="18" t="n">
        <v>6000</v>
      </c>
      <c r="AY53" s="18" t="n">
        <v>10000</v>
      </c>
      <c r="AZ53" s="18" t="n">
        <v>0</v>
      </c>
      <c r="BA53" s="16" t="n">
        <v>0</v>
      </c>
      <c r="BB53" t="inlineStr">
        <is>
          <t>ST</t>
        </is>
      </c>
    </row>
    <row r="54" ht="17.25" customHeight="1" s="13">
      <c r="A54" s="15" t="inlineStr">
        <is>
          <t>AGADIR</t>
        </is>
      </c>
      <c r="B54" s="15" t="inlineStr">
        <is>
          <t>TAROUDANT SOM VMM</t>
        </is>
      </c>
      <c r="C54" s="15" t="inlineStr"/>
      <c r="D54" s="15" t="inlineStr">
        <is>
          <t>BOUILLON</t>
        </is>
      </c>
      <c r="E54" s="28">
        <f>+(P54/$H$1)*$F$1+P54+BA54</f>
        <v/>
      </c>
      <c r="F54" s="28">
        <f>+AY54</f>
        <v/>
      </c>
      <c r="G54" s="22">
        <f>IF(F54=0,"%",+(E54-F54)/F54)</f>
        <v/>
      </c>
      <c r="H54" s="28">
        <f>AB54</f>
        <v/>
      </c>
      <c r="I54" s="28" t="n">
        <v>40000</v>
      </c>
      <c r="J54" s="22">
        <f>IF(H54=0,"%",+(I54-H54)/H54)</f>
        <v/>
      </c>
      <c r="K54" s="28">
        <f>Q54+R54+S54+T54+U54+V54+W54+X54+Y54+Z54+AA54+AB54</f>
        <v/>
      </c>
      <c r="L54" s="28">
        <f>AC54+E54+I54+AD54+AE54+AF54+AG54+AH54+AI54+AJ54+AK54+AL54</f>
        <v/>
      </c>
      <c r="M54" s="22">
        <f>IF(K54=0,"%",+(L54-K54)/K54)</f>
        <v/>
      </c>
      <c r="N54" s="28">
        <f>+I54+AO54+AP54+AQ54+AR54+AS54+AT54+AU54+AV54+AW54+AX54+AY54</f>
        <v/>
      </c>
      <c r="O54" s="26" t="n">
        <v>0</v>
      </c>
      <c r="P54" s="28">
        <f>AM54</f>
        <v/>
      </c>
      <c r="Q54" s="16" t="n">
        <v>43275.89</v>
      </c>
      <c r="R54" s="16" t="n">
        <v>52673.24000000001</v>
      </c>
      <c r="S54" s="16" t="n">
        <v>98942.09999999999</v>
      </c>
      <c r="T54" s="16" t="n">
        <v>51702.03999999999</v>
      </c>
      <c r="U54" s="16" t="n">
        <v>25275.02</v>
      </c>
      <c r="V54" s="16" t="n">
        <v>16199.38</v>
      </c>
      <c r="W54" s="16" t="n">
        <v>14857.26</v>
      </c>
      <c r="X54" s="16" t="n">
        <v>15224.63</v>
      </c>
      <c r="Y54" s="16" t="n">
        <v>21121.53</v>
      </c>
      <c r="Z54" s="16" t="n">
        <v>23905.33</v>
      </c>
      <c r="AA54" s="16" t="n">
        <v>39576.60000000001</v>
      </c>
      <c r="AB54" s="16" t="n">
        <v>35979.50000000001</v>
      </c>
      <c r="AC54" s="16" t="n">
        <v>54216.25000000001</v>
      </c>
      <c r="AD54" s="16" t="n">
        <v>57215.81000000002</v>
      </c>
      <c r="AE54" s="16" t="n">
        <v>54162.13</v>
      </c>
      <c r="AF54" s="16" t="n">
        <v>37139.37</v>
      </c>
      <c r="AG54" s="16" t="n">
        <v>23213.59</v>
      </c>
      <c r="AH54" s="16" t="n">
        <v>25035.36</v>
      </c>
      <c r="AI54" s="16" t="n">
        <v>17044.7</v>
      </c>
      <c r="AJ54" s="16" t="n">
        <v>13870.85</v>
      </c>
      <c r="AK54" s="16" t="n">
        <v>29852.44</v>
      </c>
      <c r="AL54" s="16" t="n">
        <v>36196.05</v>
      </c>
      <c r="AM54" s="16" t="n">
        <v>16355.39</v>
      </c>
      <c r="AN54" s="16" t="n">
        <v>0</v>
      </c>
      <c r="AO54" s="18" t="n">
        <v>45000</v>
      </c>
      <c r="AP54" s="18" t="n">
        <v>55000</v>
      </c>
      <c r="AQ54" s="18" t="n">
        <v>150000</v>
      </c>
      <c r="AR54" s="18" t="n">
        <v>0</v>
      </c>
      <c r="AS54" s="18" t="n">
        <v>30000</v>
      </c>
      <c r="AT54" s="18" t="n">
        <v>20000</v>
      </c>
      <c r="AU54" s="18" t="n">
        <v>20000</v>
      </c>
      <c r="AV54" s="18" t="n">
        <v>20000</v>
      </c>
      <c r="AW54" s="18" t="n">
        <v>30000</v>
      </c>
      <c r="AX54" s="18" t="n">
        <v>30000</v>
      </c>
      <c r="AY54" s="18" t="n">
        <v>51000</v>
      </c>
      <c r="AZ54" s="18" t="n">
        <v>0</v>
      </c>
      <c r="BA54" s="16" t="n">
        <v>0</v>
      </c>
      <c r="BB54" t="inlineStr">
        <is>
          <t>ST</t>
        </is>
      </c>
    </row>
    <row r="55" ht="17.25" customHeight="1" s="13">
      <c r="A55" s="15" t="inlineStr">
        <is>
          <t>AGADIR</t>
        </is>
      </c>
      <c r="B55" s="15" t="inlineStr">
        <is>
          <t>TAROUDANT SOM VMM</t>
        </is>
      </c>
      <c r="C55" s="15" t="inlineStr"/>
      <c r="D55" s="15" t="inlineStr">
        <is>
          <t>CONDIMENTS</t>
        </is>
      </c>
      <c r="E55" s="28">
        <f>+(P55/$H$1)*$F$1+P55+BA55</f>
        <v/>
      </c>
      <c r="F55" s="28">
        <f>+AY55</f>
        <v/>
      </c>
      <c r="G55" s="22">
        <f>IF(F55=0,"%",+(E55-F55)/F55)</f>
        <v/>
      </c>
      <c r="H55" s="28">
        <f>AB55</f>
        <v/>
      </c>
      <c r="I55" s="28" t="n">
        <v>35000</v>
      </c>
      <c r="J55" s="22">
        <f>IF(H55=0,"%",+(I55-H55)/H55)</f>
        <v/>
      </c>
      <c r="K55" s="28">
        <f>Q55+R55+S55+T55+U55+V55+W55+X55+Y55+Z55+AA55+AB55</f>
        <v/>
      </c>
      <c r="L55" s="28">
        <f>AC55+E55+I55+AD55+AE55+AF55+AG55+AH55+AI55+AJ55+AK55+AL55</f>
        <v/>
      </c>
      <c r="M55" s="22">
        <f>IF(K55=0,"%",+(L55-K55)/K55)</f>
        <v/>
      </c>
      <c r="N55" s="28">
        <f>+I55+AO55+AP55+AQ55+AR55+AS55+AT55+AU55+AV55+AW55+AX55+AY55</f>
        <v/>
      </c>
      <c r="O55" s="26" t="n">
        <v>0</v>
      </c>
      <c r="P55" s="28">
        <f>AM55</f>
        <v/>
      </c>
      <c r="Q55" s="16" t="n">
        <v>30641.7</v>
      </c>
      <c r="R55" s="16" t="n">
        <v>43018.75999999999</v>
      </c>
      <c r="S55" s="16" t="n">
        <v>43330.19</v>
      </c>
      <c r="T55" s="16" t="n">
        <v>92021.61000000002</v>
      </c>
      <c r="U55" s="16" t="n">
        <v>61276.97000000002</v>
      </c>
      <c r="V55" s="16" t="n">
        <v>45842.39000000002</v>
      </c>
      <c r="W55" s="16" t="n">
        <v>41271.53999999999</v>
      </c>
      <c r="X55" s="16" t="n">
        <v>46723.27</v>
      </c>
      <c r="Y55" s="16" t="n">
        <v>47883.28999999999</v>
      </c>
      <c r="Z55" s="16" t="n">
        <v>31624.27</v>
      </c>
      <c r="AA55" s="16" t="n">
        <v>38011.79999999999</v>
      </c>
      <c r="AB55" s="16" t="n">
        <v>28368.99</v>
      </c>
      <c r="AC55" s="16" t="n">
        <v>27328.35</v>
      </c>
      <c r="AD55" s="16" t="n">
        <v>40948.39</v>
      </c>
      <c r="AE55" s="16" t="n">
        <v>69001.57000000002</v>
      </c>
      <c r="AF55" s="16" t="n">
        <v>72632.13000000002</v>
      </c>
      <c r="AG55" s="16" t="n">
        <v>36827.35</v>
      </c>
      <c r="AH55" s="16" t="n">
        <v>41754.48</v>
      </c>
      <c r="AI55" s="16" t="n">
        <v>47878.48000000001</v>
      </c>
      <c r="AJ55" s="16" t="n">
        <v>54865.56000000001</v>
      </c>
      <c r="AK55" s="16" t="n">
        <v>55978.73</v>
      </c>
      <c r="AL55" s="16" t="n">
        <v>43221.41000000003</v>
      </c>
      <c r="AM55" s="16" t="n">
        <v>45727.28</v>
      </c>
      <c r="AN55" s="16" t="n">
        <v>0</v>
      </c>
      <c r="AO55" s="18" t="n">
        <v>31000</v>
      </c>
      <c r="AP55" s="18" t="n">
        <v>50000</v>
      </c>
      <c r="AQ55" s="18" t="n">
        <v>135000</v>
      </c>
      <c r="AR55" s="18" t="n">
        <v>0</v>
      </c>
      <c r="AS55" s="18" t="n">
        <v>67000</v>
      </c>
      <c r="AT55" s="18" t="n">
        <v>50000</v>
      </c>
      <c r="AU55" s="18" t="n">
        <v>45000</v>
      </c>
      <c r="AV55" s="18" t="n">
        <v>50000</v>
      </c>
      <c r="AW55" s="18" t="n">
        <v>50000</v>
      </c>
      <c r="AX55" s="18" t="n">
        <v>40000</v>
      </c>
      <c r="AY55" s="18" t="n">
        <v>45000</v>
      </c>
      <c r="AZ55" s="18" t="n">
        <v>0</v>
      </c>
      <c r="BA55" s="16" t="n">
        <v>0</v>
      </c>
      <c r="BB55" t="inlineStr">
        <is>
          <t>ST</t>
        </is>
      </c>
    </row>
    <row r="56" ht="17.25" customHeight="1" s="13">
      <c r="A56" s="15" t="inlineStr">
        <is>
          <t>AGADIR</t>
        </is>
      </c>
      <c r="B56" s="15" t="inlineStr">
        <is>
          <t>TAROUDANT SOM VMM</t>
        </is>
      </c>
      <c r="C56" s="15" t="inlineStr"/>
      <c r="D56" s="15" t="inlineStr">
        <is>
          <t>CONFITURE</t>
        </is>
      </c>
      <c r="E56" s="28">
        <f>+(P56/$H$1)*$F$1+P56+BA56</f>
        <v/>
      </c>
      <c r="F56" s="28">
        <f>+AY56</f>
        <v/>
      </c>
      <c r="G56" s="22">
        <f>IF(F56=0,"%",+(E56-F56)/F56)</f>
        <v/>
      </c>
      <c r="H56" s="28">
        <f>AB56</f>
        <v/>
      </c>
      <c r="I56" s="28" t="n">
        <v>30000</v>
      </c>
      <c r="J56" s="22">
        <f>IF(H56=0,"%",+(I56-H56)/H56)</f>
        <v/>
      </c>
      <c r="K56" s="28">
        <f>Q56+R56+S56+T56+U56+V56+W56+X56+Y56+Z56+AA56+AB56</f>
        <v/>
      </c>
      <c r="L56" s="28">
        <f>AC56+E56+I56+AD56+AE56+AF56+AG56+AH56+AI56+AJ56+AK56+AL56</f>
        <v/>
      </c>
      <c r="M56" s="22">
        <f>IF(K56=0,"%",+(L56-K56)/K56)</f>
        <v/>
      </c>
      <c r="N56" s="28">
        <f>+I56+AO56+AP56+AQ56+AR56+AS56+AT56+AU56+AV56+AW56+AX56+AY56</f>
        <v/>
      </c>
      <c r="O56" s="26" t="n">
        <v>0</v>
      </c>
      <c r="P56" s="28">
        <f>AM56</f>
        <v/>
      </c>
      <c r="Q56" s="16" t="n">
        <v>20566.09</v>
      </c>
      <c r="R56" s="16" t="n">
        <v>18963.19000000001</v>
      </c>
      <c r="S56" s="16" t="n">
        <v>23669.85</v>
      </c>
      <c r="T56" s="16" t="n">
        <v>16453.74</v>
      </c>
      <c r="U56" s="16" t="n">
        <v>8902.250000000002</v>
      </c>
      <c r="V56" s="16" t="n">
        <v>18758.51</v>
      </c>
      <c r="W56" s="16" t="n">
        <v>19458.46</v>
      </c>
      <c r="X56" s="16" t="n">
        <v>25244.73</v>
      </c>
      <c r="Y56" s="16" t="n">
        <v>30566.84</v>
      </c>
      <c r="Z56" s="16" t="n">
        <v>23513.19</v>
      </c>
      <c r="AA56" s="16" t="n">
        <v>20681.94</v>
      </c>
      <c r="AB56" s="16" t="n">
        <v>17577.54</v>
      </c>
      <c r="AC56" s="16" t="n">
        <v>15943.03</v>
      </c>
      <c r="AD56" s="16" t="n">
        <v>18183.69</v>
      </c>
      <c r="AE56" s="16" t="n">
        <v>24320.04</v>
      </c>
      <c r="AF56" s="16" t="n">
        <v>12746.21</v>
      </c>
      <c r="AG56" s="16" t="n">
        <v>17034.7</v>
      </c>
      <c r="AH56" s="16" t="n">
        <v>27279.52</v>
      </c>
      <c r="AI56" s="16" t="n">
        <v>28421.34</v>
      </c>
      <c r="AJ56" s="16" t="n">
        <v>40028.78000000001</v>
      </c>
      <c r="AK56" s="16" t="n">
        <v>42602.35</v>
      </c>
      <c r="AL56" s="16" t="n">
        <v>34900.34999999999</v>
      </c>
      <c r="AM56" s="16" t="n">
        <v>38701.18</v>
      </c>
      <c r="AN56" s="16" t="n">
        <v>0</v>
      </c>
      <c r="AO56" s="18" t="n">
        <v>22000</v>
      </c>
      <c r="AP56" s="18" t="n">
        <v>20000</v>
      </c>
      <c r="AQ56" s="18" t="n">
        <v>40000</v>
      </c>
      <c r="AR56" s="18" t="n">
        <v>0</v>
      </c>
      <c r="AS56" s="18" t="n">
        <v>20000</v>
      </c>
      <c r="AT56" s="18" t="n">
        <v>20000</v>
      </c>
      <c r="AU56" s="18" t="n">
        <v>25000</v>
      </c>
      <c r="AV56" s="18" t="n">
        <v>30000</v>
      </c>
      <c r="AW56" s="18" t="n">
        <v>35000</v>
      </c>
      <c r="AX56" s="18" t="n">
        <v>30000</v>
      </c>
      <c r="AY56" s="18" t="n">
        <v>30000</v>
      </c>
      <c r="AZ56" s="18" t="n">
        <v>0</v>
      </c>
      <c r="BA56" s="16" t="n">
        <v>0</v>
      </c>
      <c r="BB56" t="inlineStr">
        <is>
          <t>ST</t>
        </is>
      </c>
    </row>
    <row r="57" ht="17.25" customHeight="1" s="13">
      <c r="A57" s="15" t="inlineStr">
        <is>
          <t>AGADIR</t>
        </is>
      </c>
      <c r="B57" s="15" t="inlineStr">
        <is>
          <t>TAROUDANT SOM VMM</t>
        </is>
      </c>
      <c r="C57" s="15" t="inlineStr"/>
      <c r="D57" s="15" t="inlineStr">
        <is>
          <t>CONSERVES</t>
        </is>
      </c>
      <c r="E57" s="28">
        <f>+(P57/$H$1)*$F$1+P57+BA57</f>
        <v/>
      </c>
      <c r="F57" s="28">
        <f>+AY57</f>
        <v/>
      </c>
      <c r="G57" s="22">
        <f>IF(F57=0,"%",+(E57-F57)/F57)</f>
        <v/>
      </c>
      <c r="H57" s="28">
        <f>AB57</f>
        <v/>
      </c>
      <c r="I57" s="28" t="n">
        <v>15000</v>
      </c>
      <c r="J57" s="22">
        <f>IF(H57=0,"%",+(I57-H57)/H57)</f>
        <v/>
      </c>
      <c r="K57" s="28">
        <f>Q57+R57+S57+T57+U57+V57+W57+X57+Y57+Z57+AA57+AB57</f>
        <v/>
      </c>
      <c r="L57" s="28">
        <f>AC57+E57+I57+AD57+AE57+AF57+AG57+AH57+AI57+AJ57+AK57+AL57</f>
        <v/>
      </c>
      <c r="M57" s="22">
        <f>IF(K57=0,"%",+(L57-K57)/K57)</f>
        <v/>
      </c>
      <c r="N57" s="28">
        <f>+I57+AO57+AP57+AQ57+AR57+AS57+AT57+AU57+AV57+AW57+AX57+AY57</f>
        <v/>
      </c>
      <c r="O57" s="26" t="n">
        <v>0</v>
      </c>
      <c r="P57" s="28">
        <f>AM57</f>
        <v/>
      </c>
      <c r="Q57" s="16" t="n">
        <v>5981.14</v>
      </c>
      <c r="R57" s="16" t="n">
        <v>8780.259999999998</v>
      </c>
      <c r="S57" s="16" t="n">
        <v>10859.31</v>
      </c>
      <c r="T57" s="16" t="n">
        <v>16311.84</v>
      </c>
      <c r="U57" s="16" t="n">
        <v>7252.700000000001</v>
      </c>
      <c r="V57" s="16" t="n">
        <v>7589.33</v>
      </c>
      <c r="W57" s="16" t="n">
        <v>8090.799999999999</v>
      </c>
      <c r="X57" s="16" t="n">
        <v>9682.999999999998</v>
      </c>
      <c r="Y57" s="16" t="n">
        <v>14088.27</v>
      </c>
      <c r="Z57" s="16" t="n">
        <v>11629.67</v>
      </c>
      <c r="AA57" s="16" t="n">
        <v>8807.77</v>
      </c>
      <c r="AB57" s="16" t="n">
        <v>4601.389999999999</v>
      </c>
      <c r="AC57" s="16" t="n">
        <v>7640.669999999999</v>
      </c>
      <c r="AD57" s="16" t="n">
        <v>4640.75</v>
      </c>
      <c r="AE57" s="16" t="n">
        <v>11137.32</v>
      </c>
      <c r="AF57" s="16" t="n">
        <v>6711.030000000001</v>
      </c>
      <c r="AG57" s="16" t="n">
        <v>4112.700000000001</v>
      </c>
      <c r="AH57" s="16" t="n">
        <v>2426.14</v>
      </c>
      <c r="AI57" s="16" t="n">
        <v>7031.599999999999</v>
      </c>
      <c r="AJ57" s="16" t="n">
        <v>12800.34</v>
      </c>
      <c r="AK57" s="16" t="n">
        <v>10465</v>
      </c>
      <c r="AL57" s="16" t="n">
        <v>4816.66</v>
      </c>
      <c r="AM57" s="16" t="n">
        <v>11877.59</v>
      </c>
      <c r="AN57" s="16" t="n">
        <v>0</v>
      </c>
      <c r="AO57" s="18" t="n">
        <v>10000</v>
      </c>
      <c r="AP57" s="18" t="n">
        <v>10000</v>
      </c>
      <c r="AQ57" s="18" t="n">
        <v>28000</v>
      </c>
      <c r="AR57" s="18" t="n">
        <v>0</v>
      </c>
      <c r="AS57" s="18" t="n">
        <v>20000</v>
      </c>
      <c r="AT57" s="18" t="n">
        <v>10000</v>
      </c>
      <c r="AU57" s="18" t="n">
        <v>10000</v>
      </c>
      <c r="AV57" s="18" t="n">
        <v>12000</v>
      </c>
      <c r="AW57" s="18" t="n">
        <v>15000</v>
      </c>
      <c r="AX57" s="18" t="n">
        <v>15000</v>
      </c>
      <c r="AY57" s="18" t="n">
        <v>15000</v>
      </c>
      <c r="AZ57" s="18" t="n">
        <v>0</v>
      </c>
      <c r="BA57" s="16" t="n">
        <v>0</v>
      </c>
      <c r="BB57" t="inlineStr">
        <is>
          <t>ST</t>
        </is>
      </c>
    </row>
    <row r="58" ht="17.25" customHeight="1" s="13">
      <c r="A58" s="15" t="inlineStr">
        <is>
          <t>AGADIR</t>
        </is>
      </c>
      <c r="B58" s="15" t="inlineStr">
        <is>
          <t>TAROUDANT SOM VMM</t>
        </is>
      </c>
      <c r="C58" s="15" t="inlineStr"/>
      <c r="D58" s="15" t="inlineStr">
        <is>
          <t>C.A (ht)</t>
        </is>
      </c>
      <c r="E58" s="28">
        <f>+(P58/$H$1)*$F$1+P58+BA58</f>
        <v/>
      </c>
      <c r="F58" s="28">
        <f>+AY58</f>
        <v/>
      </c>
      <c r="G58" s="22">
        <f>IF(F58=0,"%",+(E58-F58)/F58)</f>
        <v/>
      </c>
      <c r="H58" s="28">
        <f>AB58</f>
        <v/>
      </c>
      <c r="I58" s="28" t="n">
        <v>240000</v>
      </c>
      <c r="J58" s="22">
        <f>IF(H58=0,"%",+(I58-H58)/H58)</f>
        <v/>
      </c>
      <c r="K58" s="28">
        <f>Q58+R58+S58+T58+U58+V58+W58+X58+Y58+Z58+AA58+AB58</f>
        <v/>
      </c>
      <c r="L58" s="28">
        <f>AC58+E58+I58+AD58+AE58+AF58+AG58+AH58+AI58+AJ58+AK58+AL58</f>
        <v/>
      </c>
      <c r="M58" s="22">
        <f>IF(K58=0,"%",+(L58-K58)/K58)</f>
        <v/>
      </c>
      <c r="N58" s="28">
        <f>+I58+AO58+AP58+AQ58+AR58+AS58+AT58+AU58+AV58+AW58+AX58+AY58</f>
        <v/>
      </c>
      <c r="O58" s="26" t="n">
        <v>0</v>
      </c>
      <c r="P58" s="28">
        <f>AM58</f>
        <v/>
      </c>
      <c r="Q58" s="16" t="n">
        <v>233805.2</v>
      </c>
      <c r="R58" s="16" t="n">
        <v>240096.1599999998</v>
      </c>
      <c r="S58" s="16" t="n">
        <v>384092.3499999999</v>
      </c>
      <c r="T58" s="16" t="n">
        <v>436384.9299999999</v>
      </c>
      <c r="U58" s="16" t="n">
        <v>231497.76</v>
      </c>
      <c r="V58" s="16" t="n">
        <v>206033.81</v>
      </c>
      <c r="W58" s="16" t="n">
        <v>204099.9099999999</v>
      </c>
      <c r="X58" s="16" t="n">
        <v>200233.1900000001</v>
      </c>
      <c r="Y58" s="16" t="n">
        <v>237420.7299999999</v>
      </c>
      <c r="Z58" s="16" t="n">
        <v>208674.4400000001</v>
      </c>
      <c r="AA58" s="16" t="n">
        <v>215002.79</v>
      </c>
      <c r="AB58" s="16" t="n">
        <v>202605.52</v>
      </c>
      <c r="AC58" s="16" t="n">
        <v>212394.47</v>
      </c>
      <c r="AD58" s="16" t="n">
        <v>251136.1200000002</v>
      </c>
      <c r="AE58" s="16" t="n">
        <v>412129.4100000001</v>
      </c>
      <c r="AF58" s="16" t="n">
        <v>337799.43</v>
      </c>
      <c r="AG58" s="16" t="n">
        <v>179313.12</v>
      </c>
      <c r="AH58" s="16" t="n">
        <v>223601.2000000001</v>
      </c>
      <c r="AI58" s="16" t="n">
        <v>207769.9000000001</v>
      </c>
      <c r="AJ58" s="16" t="n">
        <v>239244.28</v>
      </c>
      <c r="AK58" s="16" t="n">
        <v>231974.0000000001</v>
      </c>
      <c r="AL58" s="16" t="n">
        <v>224162.1200000001</v>
      </c>
      <c r="AM58" s="16" t="n">
        <v>217927.26</v>
      </c>
      <c r="AN58" s="16" t="n">
        <v>0</v>
      </c>
      <c r="AO58" s="18" t="n">
        <v>250000</v>
      </c>
      <c r="AP58" s="18" t="n">
        <v>260000</v>
      </c>
      <c r="AQ58" s="18" t="n">
        <v>800000</v>
      </c>
      <c r="AR58" s="18" t="n">
        <v>0</v>
      </c>
      <c r="AS58" s="18" t="n">
        <v>240000</v>
      </c>
      <c r="AT58" s="18" t="n">
        <v>220000</v>
      </c>
      <c r="AU58" s="18" t="n">
        <v>215000</v>
      </c>
      <c r="AV58" s="18" t="n">
        <v>190000</v>
      </c>
      <c r="AW58" s="18" t="n">
        <v>250000</v>
      </c>
      <c r="AX58" s="18" t="n">
        <v>220000</v>
      </c>
      <c r="AY58" s="18" t="n">
        <v>240000</v>
      </c>
      <c r="AZ58" s="18" t="n">
        <v>0</v>
      </c>
      <c r="BA58" s="16" t="n">
        <v>0</v>
      </c>
      <c r="BB58" t="inlineStr">
        <is>
          <t>ST</t>
        </is>
      </c>
    </row>
    <row r="59" ht="17.25" customHeight="1" s="13">
      <c r="A59" s="17" t="inlineStr">
        <is>
          <t>AGADIR</t>
        </is>
      </c>
      <c r="B59" s="17" t="inlineStr">
        <is>
          <t>OULED TEIMA SOM VMM</t>
        </is>
      </c>
      <c r="C59" s="17" t="inlineStr">
        <is>
          <t>OULED TEIMA SOM VMM</t>
        </is>
      </c>
      <c r="D59" s="17" t="inlineStr">
        <is>
          <t>LEVURE</t>
        </is>
      </c>
      <c r="E59" s="29">
        <f>+(P59/$H$1)*$F$1+P59+BA59</f>
        <v/>
      </c>
      <c r="F59" s="29">
        <f>+AY59</f>
        <v/>
      </c>
      <c r="G59" s="23">
        <f>IF(F59=0,"%",+(E59-F59)/F59)</f>
        <v/>
      </c>
      <c r="H59" s="29">
        <f>AB59</f>
        <v/>
      </c>
      <c r="I59" s="29" t="n">
        <v>30000</v>
      </c>
      <c r="J59" s="23">
        <f>IF(H59=0,"%",+(I59-H59)/H59)</f>
        <v/>
      </c>
      <c r="K59" s="29">
        <f>Q59+R59+S59+T59+U59+V59+W59+X59+Y59+Z59+AA59+AB59</f>
        <v/>
      </c>
      <c r="L59" s="29">
        <f>AC59+E59+I59+AD59+AE59+AF59+AG59+AH59+AI59+AJ59+AK59+AL59</f>
        <v/>
      </c>
      <c r="M59" s="23">
        <f>IF(K59=0,"%",+(L59-K59)/K59)</f>
        <v/>
      </c>
      <c r="N59" s="29">
        <f>+I59+AO59+AP59+AQ59+AR59+AS59+AT59+AU59+AV59+AW59+AX59+AY59</f>
        <v/>
      </c>
      <c r="O59" s="26" t="n">
        <v>0</v>
      </c>
      <c r="P59" s="29">
        <f>AM59</f>
        <v/>
      </c>
      <c r="Q59" s="16" t="n">
        <v>44025.67000000001</v>
      </c>
      <c r="R59" s="16" t="n">
        <v>33691.85000000001</v>
      </c>
      <c r="S59" s="16" t="n">
        <v>46575.36</v>
      </c>
      <c r="T59" s="16" t="n">
        <v>61621.78999999999</v>
      </c>
      <c r="U59" s="16" t="n">
        <v>29745.26</v>
      </c>
      <c r="V59" s="16" t="n">
        <v>19824.22</v>
      </c>
      <c r="W59" s="16" t="n">
        <v>23562.13</v>
      </c>
      <c r="X59" s="16" t="n">
        <v>22350.52</v>
      </c>
      <c r="Y59" s="16" t="n">
        <v>34561.99</v>
      </c>
      <c r="Z59" s="16" t="n">
        <v>40382.15</v>
      </c>
      <c r="AA59" s="16" t="n">
        <v>50245.55000000002</v>
      </c>
      <c r="AB59" s="16" t="n">
        <v>27622.75</v>
      </c>
      <c r="AC59" s="16" t="n">
        <v>41655.33</v>
      </c>
      <c r="AD59" s="16" t="n">
        <v>37298.53</v>
      </c>
      <c r="AE59" s="16" t="n">
        <v>68843.78000000001</v>
      </c>
      <c r="AF59" s="16" t="n">
        <v>65300.42999999999</v>
      </c>
      <c r="AG59" s="16" t="n">
        <v>34934.52</v>
      </c>
      <c r="AH59" s="16" t="n">
        <v>29176.6</v>
      </c>
      <c r="AI59" s="16" t="n">
        <v>26259.35</v>
      </c>
      <c r="AJ59" s="16" t="n">
        <v>50540.86999999999</v>
      </c>
      <c r="AK59" s="16" t="n">
        <v>20216.1</v>
      </c>
      <c r="AL59" s="16" t="n">
        <v>32114.46</v>
      </c>
      <c r="AM59" s="16" t="n">
        <v>21084.66</v>
      </c>
      <c r="AN59" s="16" t="n">
        <v>0</v>
      </c>
      <c r="AO59" s="18" t="n">
        <v>47000</v>
      </c>
      <c r="AP59" s="18" t="n">
        <v>35000</v>
      </c>
      <c r="AQ59" s="18" t="n">
        <v>120000</v>
      </c>
      <c r="AR59" s="18" t="n">
        <v>0</v>
      </c>
      <c r="AS59" s="18" t="n">
        <v>45000</v>
      </c>
      <c r="AT59" s="18" t="n">
        <v>30000</v>
      </c>
      <c r="AU59" s="18" t="n">
        <v>30000</v>
      </c>
      <c r="AV59" s="18" t="n">
        <v>29000</v>
      </c>
      <c r="AW59" s="18" t="n">
        <v>40000</v>
      </c>
      <c r="AX59" s="14" t="n">
        <v>40000</v>
      </c>
      <c r="AY59" s="14" t="n">
        <v>55000</v>
      </c>
      <c r="AZ59" s="18" t="n">
        <v>0</v>
      </c>
      <c r="BA59" s="16" t="n">
        <v>0</v>
      </c>
      <c r="BB59" t="inlineStr">
        <is>
          <t>ST</t>
        </is>
      </c>
    </row>
    <row r="60" ht="17.25" customHeight="1" s="13">
      <c r="A60" s="17" t="inlineStr">
        <is>
          <t>AGADIR</t>
        </is>
      </c>
      <c r="B60" s="17" t="inlineStr">
        <is>
          <t>OULED TEIMA SOM VMM</t>
        </is>
      </c>
      <c r="C60" s="17" t="inlineStr">
        <is>
          <t>K60 ELHAOUZI RACHID</t>
        </is>
      </c>
      <c r="D60" s="17" t="inlineStr">
        <is>
          <t>FLAN</t>
        </is>
      </c>
      <c r="E60" s="29">
        <f>+(P60/$H$1)*$F$1+P60+BA60</f>
        <v/>
      </c>
      <c r="F60" s="29">
        <f>+AY60</f>
        <v/>
      </c>
      <c r="G60" s="23">
        <f>IF(F60=0,"%",+(E60-F60)/F60)</f>
        <v/>
      </c>
      <c r="H60" s="29">
        <f>AB60</f>
        <v/>
      </c>
      <c r="I60" s="29" t="n">
        <v>10000</v>
      </c>
      <c r="J60" s="23">
        <f>IF(H60=0,"%",+(I60-H60)/H60)</f>
        <v/>
      </c>
      <c r="K60" s="29">
        <f>Q60+R60+S60+T60+U60+V60+W60+X60+Y60+Z60+AA60+AB60</f>
        <v/>
      </c>
      <c r="L60" s="29">
        <f>AC60+E60+I60+AD60+AE60+AF60+AG60+AH60+AI60+AJ60+AK60+AL60</f>
        <v/>
      </c>
      <c r="M60" s="23">
        <f>IF(K60=0,"%",+(L60-K60)/K60)</f>
        <v/>
      </c>
      <c r="N60" s="29">
        <f>+I60+AO60+AP60+AQ60+AR60+AS60+AT60+AU60+AV60+AW60+AX60+AY60</f>
        <v/>
      </c>
      <c r="O60" s="26" t="n">
        <v>0</v>
      </c>
      <c r="P60" s="29">
        <f>AM60</f>
        <v/>
      </c>
      <c r="Q60" s="16" t="n">
        <v>3770.42</v>
      </c>
      <c r="R60" s="16" t="n">
        <v>5658.89</v>
      </c>
      <c r="S60" s="16" t="n">
        <v>11038.27</v>
      </c>
      <c r="T60" s="16" t="n">
        <v>24772.23999999999</v>
      </c>
      <c r="U60" s="16" t="n">
        <v>7403.51</v>
      </c>
      <c r="V60" s="16" t="n">
        <v>2334.7</v>
      </c>
      <c r="W60" s="16" t="n">
        <v>2744.779999999999</v>
      </c>
      <c r="X60" s="16" t="n">
        <v>3901.159999999999</v>
      </c>
      <c r="Y60" s="16" t="n">
        <v>3385.63</v>
      </c>
      <c r="Z60" s="16" t="n">
        <v>3724.929999999999</v>
      </c>
      <c r="AA60" s="16" t="n">
        <v>2586.06</v>
      </c>
      <c r="AB60" s="16" t="n">
        <v>2967.42</v>
      </c>
      <c r="AC60" s="16" t="n">
        <v>4663.91</v>
      </c>
      <c r="AD60" s="16" t="n">
        <v>5725.950000000001</v>
      </c>
      <c r="AE60" s="16" t="n">
        <v>22997.19</v>
      </c>
      <c r="AF60" s="16" t="n">
        <v>23605.48999999999</v>
      </c>
      <c r="AG60" s="16" t="n">
        <v>3802.819999999999</v>
      </c>
      <c r="AH60" s="16" t="n">
        <v>3364.73</v>
      </c>
      <c r="AI60" s="16" t="n">
        <v>2840.28</v>
      </c>
      <c r="AJ60" s="16" t="n">
        <v>4597.49</v>
      </c>
      <c r="AK60" s="16" t="n">
        <v>5021.000000000001</v>
      </c>
      <c r="AL60" s="16" t="n">
        <v>3061.659999999999</v>
      </c>
      <c r="AM60" s="16" t="n">
        <v>2595.709999999999</v>
      </c>
      <c r="AN60" s="16" t="n">
        <v>0</v>
      </c>
      <c r="AO60" s="18" t="n">
        <v>25000</v>
      </c>
      <c r="AP60" s="18" t="n">
        <v>22000</v>
      </c>
      <c r="AQ60" s="18" t="n">
        <v>40000</v>
      </c>
      <c r="AR60" s="18" t="n">
        <v>0</v>
      </c>
      <c r="AS60" s="18" t="n">
        <v>12000</v>
      </c>
      <c r="AT60" s="18" t="n">
        <v>15000</v>
      </c>
      <c r="AU60" s="18" t="n">
        <v>13000</v>
      </c>
      <c r="AV60" s="18" t="n">
        <v>12000</v>
      </c>
      <c r="AW60" s="18" t="n">
        <v>5000</v>
      </c>
      <c r="AX60" s="14" t="n">
        <v>5000</v>
      </c>
      <c r="AY60" s="14" t="n">
        <v>10000</v>
      </c>
      <c r="AZ60" s="18" t="n">
        <v>0</v>
      </c>
      <c r="BA60" s="16" t="n">
        <v>0</v>
      </c>
      <c r="BB60" t="inlineStr">
        <is>
          <t>ST</t>
        </is>
      </c>
    </row>
    <row r="61" ht="17.25" customHeight="1" s="13">
      <c r="A61" s="17" t="inlineStr">
        <is>
          <t>AGADIR</t>
        </is>
      </c>
      <c r="B61" s="17" t="inlineStr">
        <is>
          <t>OULED TEIMA SOM VMM</t>
        </is>
      </c>
      <c r="C61" s="17" t="inlineStr"/>
      <c r="D61" s="17" t="inlineStr">
        <is>
          <t>BOUILLON</t>
        </is>
      </c>
      <c r="E61" s="29">
        <f>+(P61/$H$1)*$F$1+P61+BA61</f>
        <v/>
      </c>
      <c r="F61" s="29">
        <f>+AY61</f>
        <v/>
      </c>
      <c r="G61" s="23">
        <f>IF(F61=0,"%",+(E61-F61)/F61)</f>
        <v/>
      </c>
      <c r="H61" s="29">
        <f>AB61</f>
        <v/>
      </c>
      <c r="I61" s="29" t="n">
        <v>46000</v>
      </c>
      <c r="J61" s="23">
        <f>IF(H61=0,"%",+(I61-H61)/H61)</f>
        <v/>
      </c>
      <c r="K61" s="29">
        <f>Q61+R61+S61+T61+U61+V61+W61+X61+Y61+Z61+AA61+AB61</f>
        <v/>
      </c>
      <c r="L61" s="29">
        <f>AC61+E61+I61+AD61+AE61+AF61+AG61+AH61+AI61+AJ61+AK61+AL61</f>
        <v/>
      </c>
      <c r="M61" s="23">
        <f>IF(K61=0,"%",+(L61-K61)/K61)</f>
        <v/>
      </c>
      <c r="N61" s="29">
        <f>+I61+AO61+AP61+AQ61+AR61+AS61+AT61+AU61+AV61+AW61+AX61+AY61</f>
        <v/>
      </c>
      <c r="O61" s="26" t="n">
        <v>0</v>
      </c>
      <c r="P61" s="29">
        <f>AM61</f>
        <v/>
      </c>
      <c r="Q61" s="16" t="n">
        <v>38394.34</v>
      </c>
      <c r="R61" s="16" t="n">
        <v>49218.83</v>
      </c>
      <c r="S61" s="16" t="n">
        <v>65328.41</v>
      </c>
      <c r="T61" s="16" t="n">
        <v>46373.81</v>
      </c>
      <c r="U61" s="16" t="n">
        <v>13037.51</v>
      </c>
      <c r="V61" s="16" t="n">
        <v>16484.89</v>
      </c>
      <c r="W61" s="16" t="n">
        <v>16394.62</v>
      </c>
      <c r="X61" s="16" t="n">
        <v>22997.38</v>
      </c>
      <c r="Y61" s="16" t="n">
        <v>26581.71</v>
      </c>
      <c r="Z61" s="16" t="n">
        <v>23780.53</v>
      </c>
      <c r="AA61" s="16" t="n">
        <v>23311.16</v>
      </c>
      <c r="AB61" s="16" t="n">
        <v>44758.02</v>
      </c>
      <c r="AC61" s="16" t="n">
        <v>58325.06</v>
      </c>
      <c r="AD61" s="16" t="n">
        <v>49713.35000000001</v>
      </c>
      <c r="AE61" s="16" t="n">
        <v>101408.54</v>
      </c>
      <c r="AF61" s="16" t="n">
        <v>20164.18</v>
      </c>
      <c r="AG61" s="16" t="n">
        <v>27934.86</v>
      </c>
      <c r="AH61" s="16" t="n">
        <v>27066.33</v>
      </c>
      <c r="AI61" s="16" t="n">
        <v>13129.6</v>
      </c>
      <c r="AJ61" s="16" t="n">
        <v>16924.16</v>
      </c>
      <c r="AK61" s="16" t="n">
        <v>19476.17</v>
      </c>
      <c r="AL61" s="16" t="n">
        <v>26309.64</v>
      </c>
      <c r="AM61" s="16" t="n">
        <v>22085.96</v>
      </c>
      <c r="AN61" s="16" t="n">
        <v>0</v>
      </c>
      <c r="AO61" s="18" t="n">
        <v>40000</v>
      </c>
      <c r="AP61" s="18" t="n">
        <v>55000</v>
      </c>
      <c r="AQ61" s="18" t="n">
        <v>120000</v>
      </c>
      <c r="AR61" s="18" t="n">
        <v>0</v>
      </c>
      <c r="AS61" s="18" t="n">
        <v>25000</v>
      </c>
      <c r="AT61" s="18" t="n">
        <v>20000</v>
      </c>
      <c r="AU61" s="18" t="n">
        <v>25000</v>
      </c>
      <c r="AV61" s="18" t="n">
        <v>25000</v>
      </c>
      <c r="AW61" s="18" t="n">
        <v>30000</v>
      </c>
      <c r="AX61" s="14" t="n">
        <v>25000</v>
      </c>
      <c r="AY61" s="14" t="n">
        <v>30000</v>
      </c>
      <c r="AZ61" s="18" t="n">
        <v>0</v>
      </c>
      <c r="BA61" s="16" t="n">
        <v>0</v>
      </c>
      <c r="BB61" t="inlineStr">
        <is>
          <t>ST</t>
        </is>
      </c>
    </row>
    <row r="62" ht="17.25" customHeight="1" s="13">
      <c r="A62" s="17" t="inlineStr">
        <is>
          <t>AGADIR</t>
        </is>
      </c>
      <c r="B62" s="17" t="inlineStr">
        <is>
          <t>OULED TEIMA SOM VMM</t>
        </is>
      </c>
      <c r="C62" s="17" t="inlineStr"/>
      <c r="D62" s="17" t="inlineStr">
        <is>
          <t>CONDIMENTS</t>
        </is>
      </c>
      <c r="E62" s="29">
        <f>+(P62/$H$1)*$F$1+P62+BA62</f>
        <v/>
      </c>
      <c r="F62" s="29">
        <f>+AY62</f>
        <v/>
      </c>
      <c r="G62" s="23">
        <f>IF(F62=0,"%",+(E62-F62)/F62)</f>
        <v/>
      </c>
      <c r="H62" s="29">
        <f>AB62</f>
        <v/>
      </c>
      <c r="I62" s="29" t="n">
        <v>25000</v>
      </c>
      <c r="J62" s="23">
        <f>IF(H62=0,"%",+(I62-H62)/H62)</f>
        <v/>
      </c>
      <c r="K62" s="29">
        <f>Q62+R62+S62+T62+U62+V62+W62+X62+Y62+Z62+AA62+AB62</f>
        <v/>
      </c>
      <c r="L62" s="29">
        <f>AC62+E62+I62+AD62+AE62+AF62+AG62+AH62+AI62+AJ62+AK62+AL62</f>
        <v/>
      </c>
      <c r="M62" s="23">
        <f>IF(K62=0,"%",+(L62-K62)/K62)</f>
        <v/>
      </c>
      <c r="N62" s="29">
        <f>+I62+AO62+AP62+AQ62+AR62+AS62+AT62+AU62+AV62+AW62+AX62+AY62</f>
        <v/>
      </c>
      <c r="O62" s="26" t="n">
        <v>0</v>
      </c>
      <c r="P62" s="29">
        <f>AM62</f>
        <v/>
      </c>
      <c r="Q62" s="16" t="n">
        <v>22807.23</v>
      </c>
      <c r="R62" s="16" t="n">
        <v>44346.18</v>
      </c>
      <c r="S62" s="16" t="n">
        <v>29477.59</v>
      </c>
      <c r="T62" s="16" t="n">
        <v>67745.7</v>
      </c>
      <c r="U62" s="16" t="n">
        <v>52500.57999999999</v>
      </c>
      <c r="V62" s="16" t="n">
        <v>33710.18000000001</v>
      </c>
      <c r="W62" s="16" t="n">
        <v>23344.87</v>
      </c>
      <c r="X62" s="16" t="n">
        <v>49812.04999999999</v>
      </c>
      <c r="Y62" s="16" t="n">
        <v>43267.81999999999</v>
      </c>
      <c r="Z62" s="16" t="n">
        <v>22850.93</v>
      </c>
      <c r="AA62" s="16" t="n">
        <v>35088.11000000002</v>
      </c>
      <c r="AB62" s="16" t="n">
        <v>18055.96</v>
      </c>
      <c r="AC62" s="16" t="n">
        <v>20477.06</v>
      </c>
      <c r="AD62" s="16" t="n">
        <v>37769.28000000001</v>
      </c>
      <c r="AE62" s="16" t="n">
        <v>66180.10000000002</v>
      </c>
      <c r="AF62" s="16" t="n">
        <v>68593.12999999999</v>
      </c>
      <c r="AG62" s="16" t="n">
        <v>36312.10000000001</v>
      </c>
      <c r="AH62" s="16" t="n">
        <v>27389.65000000001</v>
      </c>
      <c r="AI62" s="16" t="n">
        <v>27048.34</v>
      </c>
      <c r="AJ62" s="16" t="n">
        <v>47781.64</v>
      </c>
      <c r="AK62" s="16" t="n">
        <v>43117.58</v>
      </c>
      <c r="AL62" s="16" t="n">
        <v>33506.78</v>
      </c>
      <c r="AM62" s="16" t="n">
        <v>29188.13</v>
      </c>
      <c r="AN62" s="16" t="n">
        <v>0</v>
      </c>
      <c r="AO62" s="18" t="n">
        <v>26000</v>
      </c>
      <c r="AP62" s="18" t="n">
        <v>46000</v>
      </c>
      <c r="AQ62" s="18" t="n">
        <v>120000</v>
      </c>
      <c r="AR62" s="18" t="n">
        <v>0</v>
      </c>
      <c r="AS62" s="18" t="n">
        <v>55000</v>
      </c>
      <c r="AT62" s="18" t="n">
        <v>35000</v>
      </c>
      <c r="AU62" s="18" t="n">
        <v>30000</v>
      </c>
      <c r="AV62" s="18" t="n">
        <v>52000</v>
      </c>
      <c r="AW62" s="18" t="n">
        <v>45000</v>
      </c>
      <c r="AX62" s="14" t="n">
        <v>25000</v>
      </c>
      <c r="AY62" s="14" t="n">
        <v>40000</v>
      </c>
      <c r="AZ62" s="18" t="n">
        <v>0</v>
      </c>
      <c r="BA62" s="16" t="n">
        <v>0</v>
      </c>
      <c r="BB62" t="inlineStr">
        <is>
          <t>ST</t>
        </is>
      </c>
    </row>
    <row r="63" ht="17.25" customHeight="1" s="13">
      <c r="A63" s="17" t="inlineStr">
        <is>
          <t>AGADIR</t>
        </is>
      </c>
      <c r="B63" s="17" t="inlineStr">
        <is>
          <t>OULED TEIMA SOM VMM</t>
        </is>
      </c>
      <c r="C63" s="17" t="inlineStr"/>
      <c r="D63" s="17" t="inlineStr">
        <is>
          <t>CONFITURE</t>
        </is>
      </c>
      <c r="E63" s="29">
        <f>+(P63/$H$1)*$F$1+P63+BA63</f>
        <v/>
      </c>
      <c r="F63" s="29">
        <f>+AY63</f>
        <v/>
      </c>
      <c r="G63" s="23">
        <f>IF(F63=0,"%",+(E63-F63)/F63)</f>
        <v/>
      </c>
      <c r="H63" s="29">
        <f>AB63</f>
        <v/>
      </c>
      <c r="I63" s="29" t="n">
        <v>30000</v>
      </c>
      <c r="J63" s="23">
        <f>IF(H63=0,"%",+(I63-H63)/H63)</f>
        <v/>
      </c>
      <c r="K63" s="29">
        <f>Q63+R63+S63+T63+U63+V63+W63+X63+Y63+Z63+AA63+AB63</f>
        <v/>
      </c>
      <c r="L63" s="29">
        <f>AC63+E63+I63+AD63+AE63+AF63+AG63+AH63+AI63+AJ63+AK63+AL63</f>
        <v/>
      </c>
      <c r="M63" s="23">
        <f>IF(K63=0,"%",+(L63-K63)/K63)</f>
        <v/>
      </c>
      <c r="N63" s="29">
        <f>+I63+AO63+AP63+AQ63+AR63+AS63+AT63+AU63+AV63+AW63+AX63+AY63</f>
        <v/>
      </c>
      <c r="O63" s="26" t="n">
        <v>0</v>
      </c>
      <c r="P63" s="29">
        <f>AM63</f>
        <v/>
      </c>
      <c r="Q63" s="16" t="n">
        <v>12920.6</v>
      </c>
      <c r="R63" s="16" t="n">
        <v>18809.92000000001</v>
      </c>
      <c r="S63" s="16" t="n">
        <v>20641.64</v>
      </c>
      <c r="T63" s="16" t="n">
        <v>14210.59</v>
      </c>
      <c r="U63" s="16" t="n">
        <v>12611.22</v>
      </c>
      <c r="V63" s="16" t="n">
        <v>17507.71</v>
      </c>
      <c r="W63" s="16" t="n">
        <v>12868.92</v>
      </c>
      <c r="X63" s="16" t="n">
        <v>30473.44999999999</v>
      </c>
      <c r="Y63" s="16" t="n">
        <v>33269.37</v>
      </c>
      <c r="Z63" s="16" t="n">
        <v>24781.61</v>
      </c>
      <c r="AA63" s="16" t="n">
        <v>20159.14</v>
      </c>
      <c r="AB63" s="16" t="n">
        <v>14143.38</v>
      </c>
      <c r="AC63" s="16" t="n">
        <v>19200.97</v>
      </c>
      <c r="AD63" s="16" t="n">
        <v>20173.61</v>
      </c>
      <c r="AE63" s="16" t="n">
        <v>32500.06</v>
      </c>
      <c r="AF63" s="16" t="n">
        <v>16854.48</v>
      </c>
      <c r="AG63" s="16" t="n">
        <v>35018.67000000001</v>
      </c>
      <c r="AH63" s="16" t="n">
        <v>34792.24000000001</v>
      </c>
      <c r="AI63" s="16" t="n">
        <v>30633.3</v>
      </c>
      <c r="AJ63" s="16" t="n">
        <v>49038.63</v>
      </c>
      <c r="AK63" s="16" t="n">
        <v>49125.33</v>
      </c>
      <c r="AL63" s="16" t="n">
        <v>36300.17999999999</v>
      </c>
      <c r="AM63" s="16" t="n">
        <v>39633.45</v>
      </c>
      <c r="AN63" s="16" t="n">
        <v>0</v>
      </c>
      <c r="AO63" s="18" t="n">
        <v>15000</v>
      </c>
      <c r="AP63" s="18" t="n">
        <v>20000</v>
      </c>
      <c r="AQ63" s="18" t="n">
        <v>35000</v>
      </c>
      <c r="AR63" s="18" t="n">
        <v>0</v>
      </c>
      <c r="AS63" s="18" t="n">
        <v>20000</v>
      </c>
      <c r="AT63" s="18" t="n">
        <v>20000</v>
      </c>
      <c r="AU63" s="18" t="n">
        <v>20000</v>
      </c>
      <c r="AV63" s="18" t="n">
        <v>35000</v>
      </c>
      <c r="AW63" s="18" t="n">
        <v>36000</v>
      </c>
      <c r="AX63" s="14" t="n">
        <v>30000</v>
      </c>
      <c r="AY63" s="14" t="n">
        <v>30000</v>
      </c>
      <c r="AZ63" s="18" t="n">
        <v>0</v>
      </c>
      <c r="BA63" s="16" t="n">
        <v>0</v>
      </c>
      <c r="BB63" t="inlineStr">
        <is>
          <t>ST</t>
        </is>
      </c>
    </row>
    <row r="64" ht="17.25" customHeight="1" s="13">
      <c r="A64" s="17" t="inlineStr">
        <is>
          <t>AGADIR</t>
        </is>
      </c>
      <c r="B64" s="17" t="inlineStr">
        <is>
          <t>OULED TEIMA SOM VMM</t>
        </is>
      </c>
      <c r="C64" s="17" t="inlineStr"/>
      <c r="D64" s="17" t="inlineStr">
        <is>
          <t>CONSERVES</t>
        </is>
      </c>
      <c r="E64" s="29">
        <f>+(P64/$H$1)*$F$1+P64+BA64</f>
        <v/>
      </c>
      <c r="F64" s="29">
        <f>+AY64</f>
        <v/>
      </c>
      <c r="G64" s="23">
        <f>IF(F64=0,"%",+(E64-F64)/F64)</f>
        <v/>
      </c>
      <c r="H64" s="29">
        <f>AB64</f>
        <v/>
      </c>
      <c r="I64" s="29" t="n">
        <v>15000</v>
      </c>
      <c r="J64" s="23">
        <f>IF(H64=0,"%",+(I64-H64)/H64)</f>
        <v/>
      </c>
      <c r="K64" s="29">
        <f>Q64+R64+S64+T64+U64+V64+W64+X64+Y64+Z64+AA64+AB64</f>
        <v/>
      </c>
      <c r="L64" s="29">
        <f>AC64+E64+I64+AD64+AE64+AF64+AG64+AH64+AI64+AJ64+AK64+AL64</f>
        <v/>
      </c>
      <c r="M64" s="23">
        <f>IF(K64=0,"%",+(L64-K64)/K64)</f>
        <v/>
      </c>
      <c r="N64" s="29">
        <f>+I64+AO64+AP64+AQ64+AR64+AS64+AT64+AU64+AV64+AW64+AX64+AY64</f>
        <v/>
      </c>
      <c r="O64" s="26" t="n">
        <v>0</v>
      </c>
      <c r="P64" s="29">
        <f>AM64</f>
        <v/>
      </c>
      <c r="Q64" s="16" t="n">
        <v>5976.77</v>
      </c>
      <c r="R64" s="16" t="n">
        <v>7372.87</v>
      </c>
      <c r="S64" s="16" t="n">
        <v>7971.09</v>
      </c>
      <c r="T64" s="16" t="n">
        <v>13882.02</v>
      </c>
      <c r="U64" s="16" t="n">
        <v>9670.170000000002</v>
      </c>
      <c r="V64" s="16" t="n">
        <v>7407.63</v>
      </c>
      <c r="W64" s="16" t="n">
        <v>3793.88</v>
      </c>
      <c r="X64" s="16" t="n">
        <v>12113.86</v>
      </c>
      <c r="Y64" s="16" t="n">
        <v>12532.12</v>
      </c>
      <c r="Z64" s="16" t="n">
        <v>9640.459999999999</v>
      </c>
      <c r="AA64" s="16" t="n">
        <v>8699.43</v>
      </c>
      <c r="AB64" s="16" t="n">
        <v>4507.08</v>
      </c>
      <c r="AC64" s="16" t="n">
        <v>6805.67</v>
      </c>
      <c r="AD64" s="16" t="n">
        <v>4750.74</v>
      </c>
      <c r="AE64" s="16" t="n">
        <v>14547.72</v>
      </c>
      <c r="AF64" s="16" t="n">
        <v>13029.66</v>
      </c>
      <c r="AG64" s="16" t="n">
        <v>10168.63</v>
      </c>
      <c r="AH64" s="16" t="n">
        <v>11191.89</v>
      </c>
      <c r="AI64" s="16" t="n">
        <v>6156.679999999999</v>
      </c>
      <c r="AJ64" s="16" t="n">
        <v>16576.41</v>
      </c>
      <c r="AK64" s="16" t="n">
        <v>16323.69</v>
      </c>
      <c r="AL64" s="16" t="n">
        <v>9474.549999999999</v>
      </c>
      <c r="AM64" s="16" t="n">
        <v>11692.09</v>
      </c>
      <c r="AN64" s="16" t="n">
        <v>0</v>
      </c>
      <c r="AO64" s="18" t="n">
        <v>10000</v>
      </c>
      <c r="AP64" s="18" t="n">
        <v>10000</v>
      </c>
      <c r="AQ64" s="18" t="n">
        <v>28000</v>
      </c>
      <c r="AR64" s="18" t="n">
        <v>0</v>
      </c>
      <c r="AS64" s="18" t="n">
        <v>15000</v>
      </c>
      <c r="AT64" s="18" t="n">
        <v>12000</v>
      </c>
      <c r="AU64" s="18" t="n">
        <v>12000</v>
      </c>
      <c r="AV64" s="18" t="n">
        <v>15000</v>
      </c>
      <c r="AW64" s="18" t="n">
        <v>15000</v>
      </c>
      <c r="AX64" s="14" t="n">
        <v>15000</v>
      </c>
      <c r="AY64" s="14" t="n">
        <v>15000</v>
      </c>
      <c r="AZ64" s="18" t="n">
        <v>0</v>
      </c>
      <c r="BA64" s="16" t="n">
        <v>0</v>
      </c>
      <c r="BB64" t="inlineStr">
        <is>
          <t>ST</t>
        </is>
      </c>
    </row>
    <row r="65" ht="17.25" customHeight="1" s="13">
      <c r="A65" s="17" t="inlineStr">
        <is>
          <t>AGADIR</t>
        </is>
      </c>
      <c r="B65" s="17" t="inlineStr">
        <is>
          <t>OULED TEIMA SOM VMM</t>
        </is>
      </c>
      <c r="C65" s="17" t="inlineStr"/>
      <c r="D65" s="17" t="inlineStr">
        <is>
          <t>C.A (ht)</t>
        </is>
      </c>
      <c r="E65" s="29">
        <f>+(P65/$H$1)*$F$1+P65+BA65</f>
        <v/>
      </c>
      <c r="F65" s="29">
        <f>+AY65</f>
        <v/>
      </c>
      <c r="G65" s="23">
        <f>IF(F65=0,"%",+(E65-F65)/F65)</f>
        <v/>
      </c>
      <c r="H65" s="29">
        <f>AB65</f>
        <v/>
      </c>
      <c r="I65" s="29" t="n">
        <v>200000</v>
      </c>
      <c r="J65" s="23">
        <f>IF(H65=0,"%",+(I65-H65)/H65)</f>
        <v/>
      </c>
      <c r="K65" s="29">
        <f>Q65+R65+S65+T65+U65+V65+W65+X65+Y65+Z65+AA65+AB65</f>
        <v/>
      </c>
      <c r="L65" s="29">
        <f>AC65+E65+I65+AD65+AE65+AF65+AG65+AH65+AI65+AJ65+AK65+AL65</f>
        <v/>
      </c>
      <c r="M65" s="23">
        <f>IF(K65=0,"%",+(L65-K65)/K65)</f>
        <v/>
      </c>
      <c r="N65" s="29">
        <f>+I65+AO65+AP65+AQ65+AR65+AS65+AT65+AU65+AV65+AW65+AX65+AY65</f>
        <v/>
      </c>
      <c r="O65" s="26" t="n">
        <v>0</v>
      </c>
      <c r="P65" s="29">
        <f>AM65</f>
        <v/>
      </c>
      <c r="Q65" s="16" t="n">
        <v>184428.51</v>
      </c>
      <c r="R65" s="16" t="n">
        <v>208830.7799999999</v>
      </c>
      <c r="S65" s="16" t="n">
        <v>233699.4399999999</v>
      </c>
      <c r="T65" s="16" t="n">
        <v>307507.9500000001</v>
      </c>
      <c r="U65" s="16" t="n">
        <v>173634.68</v>
      </c>
      <c r="V65" s="16" t="n">
        <v>147940.14</v>
      </c>
      <c r="W65" s="16" t="n">
        <v>128301.45</v>
      </c>
      <c r="X65" s="16" t="n">
        <v>193340.09</v>
      </c>
      <c r="Y65" s="16" t="n">
        <v>203205.95</v>
      </c>
      <c r="Z65" s="16" t="n">
        <v>188188.4800000001</v>
      </c>
      <c r="AA65" s="16" t="n">
        <v>183038.4300000001</v>
      </c>
      <c r="AB65" s="16" t="n">
        <v>166027.03</v>
      </c>
      <c r="AC65" s="16" t="n">
        <v>201986.22</v>
      </c>
      <c r="AD65" s="16" t="n">
        <v>213931.15</v>
      </c>
      <c r="AE65" s="16" t="n">
        <v>406198.3800000001</v>
      </c>
      <c r="AF65" s="16" t="n">
        <v>308872.5599999999</v>
      </c>
      <c r="AG65" s="16" t="n">
        <v>197244.1299999999</v>
      </c>
      <c r="AH65" s="16" t="n">
        <v>191837.9600000001</v>
      </c>
      <c r="AI65" s="16" t="n">
        <v>157892.6300000001</v>
      </c>
      <c r="AJ65" s="16" t="n">
        <v>240882.8799999999</v>
      </c>
      <c r="AK65" s="16" t="n">
        <v>217667.84</v>
      </c>
      <c r="AL65" s="16" t="n">
        <v>193319.7300000001</v>
      </c>
      <c r="AM65" s="16" t="n">
        <v>173484.38</v>
      </c>
      <c r="AN65" s="16" t="n">
        <v>0</v>
      </c>
      <c r="AO65" s="18" t="n">
        <v>210000</v>
      </c>
      <c r="AP65" s="18" t="n">
        <v>230000</v>
      </c>
      <c r="AQ65" s="18" t="n">
        <v>700000</v>
      </c>
      <c r="AR65" s="18" t="n">
        <v>0</v>
      </c>
      <c r="AS65" s="18" t="n">
        <v>200000</v>
      </c>
      <c r="AT65" s="18" t="n">
        <v>167000</v>
      </c>
      <c r="AU65" s="18" t="n">
        <v>140000</v>
      </c>
      <c r="AV65" s="18" t="n">
        <v>200000</v>
      </c>
      <c r="AW65" s="18" t="n">
        <v>230000</v>
      </c>
      <c r="AX65" s="14" t="n">
        <v>200000</v>
      </c>
      <c r="AY65" s="14" t="n">
        <v>210000</v>
      </c>
      <c r="AZ65" s="18" t="n">
        <v>0</v>
      </c>
      <c r="BA65" s="16" t="n">
        <v>0</v>
      </c>
      <c r="BB65" t="inlineStr">
        <is>
          <t>ST</t>
        </is>
      </c>
    </row>
    <row r="66" ht="17.25" customHeight="1" s="13">
      <c r="A66" s="15" t="inlineStr">
        <is>
          <t>AGADIR</t>
        </is>
      </c>
      <c r="B66" s="15" t="inlineStr">
        <is>
          <t>AGADIR TIKIOUINE SOM</t>
        </is>
      </c>
      <c r="C66" s="15" t="inlineStr">
        <is>
          <t>AGADIR TIKIOUINE SOM</t>
        </is>
      </c>
      <c r="D66" s="15" t="inlineStr">
        <is>
          <t>LEVURE</t>
        </is>
      </c>
      <c r="E66" s="28">
        <f>+(P66/$H$1)*$F$1+P66+BA66</f>
        <v/>
      </c>
      <c r="F66" s="28">
        <f>+AY66</f>
        <v/>
      </c>
      <c r="G66" s="22">
        <f>IF(F66=0,"%",+(E66-F66)/F66)</f>
        <v/>
      </c>
      <c r="H66" s="28">
        <f>AB66</f>
        <v/>
      </c>
      <c r="I66" s="28" t="n">
        <v>45000</v>
      </c>
      <c r="J66" s="22">
        <f>IF(H66=0,"%",+(I66-H66)/H66)</f>
        <v/>
      </c>
      <c r="K66" s="28">
        <f>Q66+R66+S66+T66+U66+V66+W66+X66+Y66+Z66+AA66+AB66</f>
        <v/>
      </c>
      <c r="L66" s="28">
        <f>AC66+E66+I66+AD66+AE66+AF66+AG66+AH66+AI66+AJ66+AK66+AL66</f>
        <v/>
      </c>
      <c r="M66" s="22">
        <f>IF(K66=0,"%",+(L66-K66)/K66)</f>
        <v/>
      </c>
      <c r="N66" s="28">
        <f>+I66+AO66+AP66+AQ66+AR66+AS66+AT66+AU66+AV66+AW66+AX66+AY66</f>
        <v/>
      </c>
      <c r="O66" s="26" t="n">
        <v>0</v>
      </c>
      <c r="P66" s="28">
        <f>AM66</f>
        <v/>
      </c>
      <c r="Q66" s="16" t="n">
        <v>0</v>
      </c>
      <c r="R66" s="16" t="n">
        <v>0</v>
      </c>
      <c r="S66" s="16" t="n">
        <v>0</v>
      </c>
      <c r="T66" s="16" t="n">
        <v>0</v>
      </c>
      <c r="U66" s="16" t="n">
        <v>0</v>
      </c>
      <c r="V66" s="16" t="n">
        <v>0</v>
      </c>
      <c r="W66" s="16" t="n">
        <v>0</v>
      </c>
      <c r="X66" s="16" t="n">
        <v>0</v>
      </c>
      <c r="Y66" s="16" t="n">
        <v>32817.69</v>
      </c>
      <c r="Z66" s="16" t="n">
        <v>40372.19000000001</v>
      </c>
      <c r="AA66" s="16" t="n">
        <v>45718.64</v>
      </c>
      <c r="AB66" s="16" t="n">
        <v>44076.27</v>
      </c>
      <c r="AC66" s="16" t="n">
        <v>56945.72999999998</v>
      </c>
      <c r="AD66" s="16" t="n">
        <v>60111.3</v>
      </c>
      <c r="AE66" s="16" t="n">
        <v>66130.13000000002</v>
      </c>
      <c r="AF66" s="16" t="n">
        <v>74112.23</v>
      </c>
      <c r="AG66" s="16" t="n">
        <v>60294.37999999999</v>
      </c>
      <c r="AH66" s="16" t="n">
        <v>65628.89</v>
      </c>
      <c r="AI66" s="16" t="n">
        <v>29208.99</v>
      </c>
      <c r="AJ66" s="16" t="n">
        <v>73402.17000000001</v>
      </c>
      <c r="AK66" s="16" t="n">
        <v>8146.059999999999</v>
      </c>
      <c r="AL66" s="16" t="n">
        <v>0</v>
      </c>
      <c r="AM66" s="16" t="n">
        <v>29365.47000000001</v>
      </c>
      <c r="AN66" s="16" t="n">
        <v>0</v>
      </c>
      <c r="AO66" s="18" t="n">
        <v>42000</v>
      </c>
      <c r="AP66" s="18" t="n">
        <v>45000</v>
      </c>
      <c r="AQ66" s="18" t="n">
        <v>150000</v>
      </c>
      <c r="AR66" s="18" t="n">
        <v>0</v>
      </c>
      <c r="AS66" s="18" t="n">
        <v>60000</v>
      </c>
      <c r="AT66" s="18" t="n">
        <v>60000</v>
      </c>
      <c r="AU66" s="18" t="n">
        <v>50000</v>
      </c>
      <c r="AV66" s="18" t="n">
        <v>34000</v>
      </c>
      <c r="AW66" s="18" t="n">
        <v>40000</v>
      </c>
      <c r="AX66" s="18" t="n">
        <v>40000</v>
      </c>
      <c r="AY66" s="18" t="n">
        <v>50000</v>
      </c>
      <c r="AZ66" s="18" t="n">
        <v>0</v>
      </c>
      <c r="BA66" s="16" t="n">
        <v>537.3750000000001</v>
      </c>
      <c r="BB66" t="inlineStr">
        <is>
          <t>ST</t>
        </is>
      </c>
    </row>
    <row r="67" ht="17.25" customHeight="1" s="13">
      <c r="A67" s="15" t="inlineStr">
        <is>
          <t>AGADIR</t>
        </is>
      </c>
      <c r="B67" s="15" t="inlineStr">
        <is>
          <t>AGADIR TIKIOUINE SOM</t>
        </is>
      </c>
      <c r="C67" s="15" t="inlineStr">
        <is>
          <t>D86 ACHAOUI AZIZ</t>
        </is>
      </c>
      <c r="D67" s="15" t="inlineStr">
        <is>
          <t>FLAN</t>
        </is>
      </c>
      <c r="E67" s="28">
        <f>+(P67/$H$1)*$F$1+P67+BA67</f>
        <v/>
      </c>
      <c r="F67" s="28">
        <f>+AY67</f>
        <v/>
      </c>
      <c r="G67" s="22">
        <f>IF(F67=0,"%",+(E67-F67)/F67)</f>
        <v/>
      </c>
      <c r="H67" s="28">
        <f>AB67</f>
        <v/>
      </c>
      <c r="I67" s="28" t="n">
        <v>10000</v>
      </c>
      <c r="J67" s="22">
        <f>IF(H67=0,"%",+(I67-H67)/H67)</f>
        <v/>
      </c>
      <c r="K67" s="28">
        <f>Q67+R67+S67+T67+U67+V67+W67+X67+Y67+Z67+AA67+AB67</f>
        <v/>
      </c>
      <c r="L67" s="28">
        <f>AC67+E67+I67+AD67+AE67+AF67+AG67+AH67+AI67+AJ67+AK67+AL67</f>
        <v/>
      </c>
      <c r="M67" s="22">
        <f>IF(K67=0,"%",+(L67-K67)/K67)</f>
        <v/>
      </c>
      <c r="N67" s="28">
        <f>+I67+AO67+AP67+AQ67+AR67+AS67+AT67+AU67+AV67+AW67+AX67+AY67</f>
        <v/>
      </c>
      <c r="O67" s="26" t="n">
        <v>0</v>
      </c>
      <c r="P67" s="28">
        <f>AM67</f>
        <v/>
      </c>
      <c r="Q67" s="16" t="n">
        <v>0</v>
      </c>
      <c r="R67" s="16" t="n">
        <v>0</v>
      </c>
      <c r="S67" s="16" t="n">
        <v>0</v>
      </c>
      <c r="T67" s="16" t="n">
        <v>0</v>
      </c>
      <c r="U67" s="16" t="n">
        <v>0</v>
      </c>
      <c r="V67" s="16" t="n">
        <v>0</v>
      </c>
      <c r="W67" s="16" t="n">
        <v>0</v>
      </c>
      <c r="X67" s="16" t="n">
        <v>0</v>
      </c>
      <c r="Y67" s="16" t="n">
        <v>4006.85</v>
      </c>
      <c r="Z67" s="16" t="n">
        <v>4148.41</v>
      </c>
      <c r="AA67" s="16" t="n">
        <v>3809.07</v>
      </c>
      <c r="AB67" s="16" t="n">
        <v>2488.279999999999</v>
      </c>
      <c r="AC67" s="16" t="n">
        <v>2554.429999999999</v>
      </c>
      <c r="AD67" s="16" t="n">
        <v>8187.51</v>
      </c>
      <c r="AE67" s="16" t="n">
        <v>26591.66</v>
      </c>
      <c r="AF67" s="16" t="n">
        <v>26837.08999999999</v>
      </c>
      <c r="AG67" s="16" t="n">
        <v>3506.46</v>
      </c>
      <c r="AH67" s="16" t="n">
        <v>2985.91</v>
      </c>
      <c r="AI67" s="16" t="n">
        <v>2012.93</v>
      </c>
      <c r="AJ67" s="16" t="n">
        <v>13074.74999999999</v>
      </c>
      <c r="AK67" s="16" t="n">
        <v>2346.36</v>
      </c>
      <c r="AL67" s="16" t="n">
        <v>0</v>
      </c>
      <c r="AM67" s="16" t="n">
        <v>3869.23</v>
      </c>
      <c r="AN67" s="16" t="n">
        <v>0</v>
      </c>
      <c r="AO67" s="18" t="n">
        <v>20000</v>
      </c>
      <c r="AP67" s="18" t="n">
        <v>20000</v>
      </c>
      <c r="AQ67" s="18" t="n">
        <v>70000</v>
      </c>
      <c r="AR67" s="18" t="n">
        <v>0</v>
      </c>
      <c r="AS67" s="18" t="n">
        <v>15000</v>
      </c>
      <c r="AT67" s="18" t="n">
        <v>15000</v>
      </c>
      <c r="AU67" s="18" t="n">
        <v>15000</v>
      </c>
      <c r="AV67" s="18" t="n">
        <v>12000</v>
      </c>
      <c r="AW67" s="18" t="n">
        <v>5000</v>
      </c>
      <c r="AX67" s="18" t="n">
        <v>45000</v>
      </c>
      <c r="AY67" s="18" t="n">
        <v>10000</v>
      </c>
      <c r="AZ67" s="18" t="n">
        <v>0</v>
      </c>
      <c r="BA67" s="16" t="n">
        <v>204.5000000000001</v>
      </c>
      <c r="BB67" t="inlineStr">
        <is>
          <t>ST</t>
        </is>
      </c>
    </row>
    <row r="68" ht="17.25" customHeight="1" s="13">
      <c r="A68" s="15" t="inlineStr">
        <is>
          <t>AGADIR</t>
        </is>
      </c>
      <c r="B68" s="15" t="inlineStr">
        <is>
          <t>AGADIR TIKIOUINE SOM</t>
        </is>
      </c>
      <c r="C68" s="15" t="inlineStr"/>
      <c r="D68" s="15" t="inlineStr">
        <is>
          <t>BOUILLON</t>
        </is>
      </c>
      <c r="E68" s="28">
        <f>+(P68/$H$1)*$F$1+P68+BA68</f>
        <v/>
      </c>
      <c r="F68" s="28">
        <f>+AY68</f>
        <v/>
      </c>
      <c r="G68" s="22">
        <f>IF(F68=0,"%",+(E68-F68)/F68)</f>
        <v/>
      </c>
      <c r="H68" s="28">
        <f>AB68</f>
        <v/>
      </c>
      <c r="I68" s="28" t="n">
        <v>61000</v>
      </c>
      <c r="J68" s="22">
        <f>IF(H68=0,"%",+(I68-H68)/H68)</f>
        <v/>
      </c>
      <c r="K68" s="28">
        <f>Q68+R68+S68+T68+U68+V68+W68+X68+Y68+Z68+AA68+AB68</f>
        <v/>
      </c>
      <c r="L68" s="28">
        <f>AC68+E68+I68+AD68+AE68+AF68+AG68+AH68+AI68+AJ68+AK68+AL68</f>
        <v/>
      </c>
      <c r="M68" s="22">
        <f>IF(K68=0,"%",+(L68-K68)/K68)</f>
        <v/>
      </c>
      <c r="N68" s="28">
        <f>+I68+AO68+AP68+AQ68+AR68+AS68+AT68+AU68+AV68+AW68+AX68+AY68</f>
        <v/>
      </c>
      <c r="O68" s="26" t="n">
        <v>0</v>
      </c>
      <c r="P68" s="28">
        <f>AM68</f>
        <v/>
      </c>
      <c r="Q68" s="16" t="n">
        <v>0</v>
      </c>
      <c r="R68" s="16" t="n">
        <v>0</v>
      </c>
      <c r="S68" s="16" t="n">
        <v>0</v>
      </c>
      <c r="T68" s="16" t="n">
        <v>0</v>
      </c>
      <c r="U68" s="16" t="n">
        <v>0</v>
      </c>
      <c r="V68" s="16" t="n">
        <v>0</v>
      </c>
      <c r="W68" s="16" t="n">
        <v>0</v>
      </c>
      <c r="X68" s="16" t="n">
        <v>0</v>
      </c>
      <c r="Y68" s="16" t="n">
        <v>27503.91</v>
      </c>
      <c r="Z68" s="16" t="n">
        <v>28969.04</v>
      </c>
      <c r="AA68" s="16" t="n">
        <v>43991.13</v>
      </c>
      <c r="AB68" s="16" t="n">
        <v>61045.43000000001</v>
      </c>
      <c r="AC68" s="16" t="n">
        <v>57882.44999999994</v>
      </c>
      <c r="AD68" s="16" t="n">
        <v>56817.87000000001</v>
      </c>
      <c r="AE68" s="16" t="n">
        <v>71302.22999999998</v>
      </c>
      <c r="AF68" s="16" t="n">
        <v>36194.31</v>
      </c>
      <c r="AG68" s="16" t="n">
        <v>13454.4</v>
      </c>
      <c r="AH68" s="16" t="n">
        <v>24094.02</v>
      </c>
      <c r="AI68" s="16" t="n">
        <v>22961.89</v>
      </c>
      <c r="AJ68" s="16" t="n">
        <v>27018.49</v>
      </c>
      <c r="AK68" s="16" t="n">
        <v>14904.64</v>
      </c>
      <c r="AL68" s="16" t="n">
        <v>0</v>
      </c>
      <c r="AM68" s="16" t="n">
        <v>22567.94</v>
      </c>
      <c r="AN68" s="16" t="n">
        <v>0</v>
      </c>
      <c r="AO68" s="18" t="n">
        <v>50000</v>
      </c>
      <c r="AP68" s="18" t="n">
        <v>55000</v>
      </c>
      <c r="AQ68" s="18" t="n">
        <v>140000</v>
      </c>
      <c r="AR68" s="18" t="n">
        <v>0</v>
      </c>
      <c r="AS68" s="18" t="n">
        <v>30000</v>
      </c>
      <c r="AT68" s="18" t="n">
        <v>18000</v>
      </c>
      <c r="AU68" s="18" t="n">
        <v>25000</v>
      </c>
      <c r="AV68" s="18" t="n">
        <v>26000</v>
      </c>
      <c r="AW68" s="18" t="n">
        <v>30000</v>
      </c>
      <c r="AX68" s="18" t="n">
        <v>30000</v>
      </c>
      <c r="AY68" s="18" t="n">
        <v>45000</v>
      </c>
      <c r="AZ68" s="18" t="n">
        <v>0</v>
      </c>
      <c r="BA68" s="16" t="n">
        <v>342.9166666666667</v>
      </c>
      <c r="BB68" t="inlineStr">
        <is>
          <t>ST</t>
        </is>
      </c>
    </row>
    <row r="69" ht="17.25" customHeight="1" s="13">
      <c r="A69" s="15" t="inlineStr">
        <is>
          <t>AGADIR</t>
        </is>
      </c>
      <c r="B69" s="15" t="inlineStr">
        <is>
          <t>AGADIR TIKIOUINE SOM</t>
        </is>
      </c>
      <c r="C69" s="15" t="inlineStr"/>
      <c r="D69" s="15" t="inlineStr">
        <is>
          <t>CONDIMENTS</t>
        </is>
      </c>
      <c r="E69" s="28">
        <f>+(P69/$H$1)*$F$1+P69+BA69</f>
        <v/>
      </c>
      <c r="F69" s="28">
        <f>+AY69</f>
        <v/>
      </c>
      <c r="G69" s="22">
        <f>IF(F69=0,"%",+(E69-F69)/F69)</f>
        <v/>
      </c>
      <c r="H69" s="28">
        <f>AB69</f>
        <v/>
      </c>
      <c r="I69" s="28" t="n"/>
      <c r="J69" s="22">
        <f>IF(H69=0,"%",+(I69-H69)/H69)</f>
        <v/>
      </c>
      <c r="K69" s="28">
        <f>Q69+R69+S69+T69+U69+V69+W69+X69+Y69+Z69+AA69+AB69</f>
        <v/>
      </c>
      <c r="L69" s="28">
        <f>AC69+E69+I69+AD69+AE69+AF69+AG69+AH69+AI69+AJ69+AK69+AL69</f>
        <v/>
      </c>
      <c r="M69" s="22">
        <f>IF(K69=0,"%",+(L69-K69)/K69)</f>
        <v/>
      </c>
      <c r="N69" s="28">
        <f>+I69+AO69+AP69+AQ69+AR69+AS69+AT69+AU69+AV69+AW69+AX69+AY69</f>
        <v/>
      </c>
      <c r="O69" s="26" t="n">
        <v>0</v>
      </c>
      <c r="P69" s="28">
        <f>AM69</f>
        <v/>
      </c>
      <c r="Q69" s="16" t="n">
        <v>0</v>
      </c>
      <c r="R69" s="16" t="n">
        <v>0</v>
      </c>
      <c r="S69" s="16" t="n">
        <v>0</v>
      </c>
      <c r="T69" s="16" t="n">
        <v>0</v>
      </c>
      <c r="U69" s="16" t="n">
        <v>0</v>
      </c>
      <c r="V69" s="16" t="n">
        <v>0</v>
      </c>
      <c r="W69" s="16" t="n">
        <v>0</v>
      </c>
      <c r="X69" s="16" t="n">
        <v>0</v>
      </c>
      <c r="Y69" s="16" t="n">
        <v>35238.57999999999</v>
      </c>
      <c r="Z69" s="16" t="n">
        <v>29541.43999999999</v>
      </c>
      <c r="AA69" s="16" t="n">
        <v>52995.33000000002</v>
      </c>
      <c r="AB69" s="16" t="n">
        <v>22734.56</v>
      </c>
      <c r="AC69" s="16" t="n">
        <v>23322.2</v>
      </c>
      <c r="AD69" s="16" t="n">
        <v>39000.26000000001</v>
      </c>
      <c r="AE69" s="16" t="n">
        <v>41389.96999999999</v>
      </c>
      <c r="AF69" s="16" t="n">
        <v>57331.88</v>
      </c>
      <c r="AG69" s="16" t="n">
        <v>39736.95</v>
      </c>
      <c r="AH69" s="16" t="n">
        <v>25002.28</v>
      </c>
      <c r="AI69" s="16" t="n">
        <v>0</v>
      </c>
      <c r="AJ69" s="16" t="n">
        <v>-38.54</v>
      </c>
      <c r="AK69" s="16" t="n">
        <v>0</v>
      </c>
      <c r="AL69" s="16" t="n">
        <v>0</v>
      </c>
      <c r="AM69" s="16" t="n">
        <v>228</v>
      </c>
      <c r="AN69" s="16" t="n">
        <v>0</v>
      </c>
      <c r="AO69" s="18" t="n">
        <v>35000</v>
      </c>
      <c r="AP69" s="18" t="n">
        <v>35000</v>
      </c>
      <c r="AQ69" s="18" t="n">
        <v>100000</v>
      </c>
      <c r="AR69" s="18" t="n">
        <v>0</v>
      </c>
      <c r="AS69" s="18" t="n">
        <v>40000</v>
      </c>
      <c r="AT69" s="18" t="n">
        <v>40000</v>
      </c>
      <c r="AU69" s="18" t="n">
        <v>0</v>
      </c>
      <c r="AV69" s="18" t="n">
        <v>0</v>
      </c>
      <c r="AW69" s="18" t="n">
        <v>0</v>
      </c>
      <c r="AX69" s="18" t="n">
        <v>0</v>
      </c>
      <c r="AY69" s="18" t="n">
        <v>0</v>
      </c>
      <c r="AZ69" s="18" t="n">
        <v>0</v>
      </c>
      <c r="BA69" s="16" t="n">
        <v>0</v>
      </c>
      <c r="BB69" t="inlineStr">
        <is>
          <t>ST</t>
        </is>
      </c>
    </row>
    <row r="70" ht="17.25" customHeight="1" s="13">
      <c r="A70" s="15" t="inlineStr">
        <is>
          <t>AGADIR</t>
        </is>
      </c>
      <c r="B70" s="15" t="inlineStr">
        <is>
          <t>AGADIR TIKIOUINE SOM</t>
        </is>
      </c>
      <c r="C70" s="15" t="inlineStr"/>
      <c r="D70" s="15" t="inlineStr">
        <is>
          <t>CONFITURE</t>
        </is>
      </c>
      <c r="E70" s="28">
        <f>+(P70/$H$1)*$F$1+P70+BA70</f>
        <v/>
      </c>
      <c r="F70" s="28">
        <f>+AY70</f>
        <v/>
      </c>
      <c r="G70" s="22">
        <f>IF(F70=0,"%",+(E70-F70)/F70)</f>
        <v/>
      </c>
      <c r="H70" s="28">
        <f>AB70</f>
        <v/>
      </c>
      <c r="I70" s="28" t="n"/>
      <c r="J70" s="22">
        <f>IF(H70=0,"%",+(I70-H70)/H70)</f>
        <v/>
      </c>
      <c r="K70" s="28">
        <f>Q70+R70+S70+T70+U70+V70+W70+X70+Y70+Z70+AA70+AB70</f>
        <v/>
      </c>
      <c r="L70" s="28">
        <f>AC70+E70+I70+AD70+AE70+AF70+AG70+AH70+AI70+AJ70+AK70+AL70</f>
        <v/>
      </c>
      <c r="M70" s="22">
        <f>IF(K70=0,"%",+(L70-K70)/K70)</f>
        <v/>
      </c>
      <c r="N70" s="28">
        <f>+I70+AO70+AP70+AQ70+AR70+AS70+AT70+AU70+AV70+AW70+AX70+AY70</f>
        <v/>
      </c>
      <c r="O70" s="26" t="n">
        <v>0</v>
      </c>
      <c r="P70" s="28">
        <f>AM70</f>
        <v/>
      </c>
      <c r="Q70" s="16" t="n">
        <v>0</v>
      </c>
      <c r="R70" s="16" t="n">
        <v>0</v>
      </c>
      <c r="S70" s="16" t="n">
        <v>0</v>
      </c>
      <c r="T70" s="16" t="n">
        <v>0</v>
      </c>
      <c r="U70" s="16" t="n">
        <v>0</v>
      </c>
      <c r="V70" s="16" t="n">
        <v>0</v>
      </c>
      <c r="W70" s="16" t="n">
        <v>0</v>
      </c>
      <c r="X70" s="16" t="n">
        <v>0</v>
      </c>
      <c r="Y70" s="16" t="n">
        <v>19276.79</v>
      </c>
      <c r="Z70" s="16" t="n">
        <v>17742.96</v>
      </c>
      <c r="AA70" s="16" t="n">
        <v>24664.72</v>
      </c>
      <c r="AB70" s="16" t="n">
        <v>15204.37</v>
      </c>
      <c r="AC70" s="16" t="n">
        <v>19120.75</v>
      </c>
      <c r="AD70" s="16" t="n">
        <v>13151.6</v>
      </c>
      <c r="AE70" s="16" t="n">
        <v>13215.7</v>
      </c>
      <c r="AF70" s="16" t="n">
        <v>10066.04</v>
      </c>
      <c r="AG70" s="16" t="n">
        <v>22871.56</v>
      </c>
      <c r="AH70" s="16" t="n">
        <v>21946.56</v>
      </c>
      <c r="AI70" s="16" t="n">
        <v>0</v>
      </c>
      <c r="AJ70" s="16" t="n">
        <v>0</v>
      </c>
      <c r="AK70" s="16" t="n">
        <v>0</v>
      </c>
      <c r="AL70" s="16" t="n">
        <v>0</v>
      </c>
      <c r="AM70" s="16" t="n">
        <v>0</v>
      </c>
      <c r="AN70" s="16" t="n">
        <v>0</v>
      </c>
      <c r="AO70" s="18" t="n">
        <v>20000</v>
      </c>
      <c r="AP70" s="18" t="n">
        <v>20000</v>
      </c>
      <c r="AQ70" s="18" t="n">
        <v>40000</v>
      </c>
      <c r="AR70" s="18" t="n">
        <v>0</v>
      </c>
      <c r="AS70" s="18" t="n">
        <v>20000</v>
      </c>
      <c r="AT70" s="18" t="n">
        <v>20000</v>
      </c>
      <c r="AU70" s="18" t="n">
        <v>0</v>
      </c>
      <c r="AV70" s="18" t="n">
        <v>0</v>
      </c>
      <c r="AW70" s="18" t="n">
        <v>0</v>
      </c>
      <c r="AX70" s="18" t="n">
        <v>0</v>
      </c>
      <c r="AY70" s="18" t="n">
        <v>0</v>
      </c>
      <c r="AZ70" s="18" t="n">
        <v>0</v>
      </c>
      <c r="BA70" s="16" t="n">
        <v>0</v>
      </c>
      <c r="BB70" t="inlineStr">
        <is>
          <t>ST</t>
        </is>
      </c>
    </row>
    <row r="71" ht="17.25" customHeight="1" s="13">
      <c r="A71" s="15" t="inlineStr">
        <is>
          <t>AGADIR</t>
        </is>
      </c>
      <c r="B71" s="15" t="inlineStr">
        <is>
          <t>AGADIR TIKIOUINE SOM</t>
        </is>
      </c>
      <c r="C71" s="15" t="inlineStr"/>
      <c r="D71" s="15" t="inlineStr">
        <is>
          <t>CONSERVES</t>
        </is>
      </c>
      <c r="E71" s="28">
        <f>+(P71/$H$1)*$F$1+P71+BA71</f>
        <v/>
      </c>
      <c r="F71" s="28">
        <f>+AY71</f>
        <v/>
      </c>
      <c r="G71" s="22">
        <f>IF(F71=0,"%",+(E71-F71)/F71)</f>
        <v/>
      </c>
      <c r="H71" s="28">
        <f>AB71</f>
        <v/>
      </c>
      <c r="I71" s="28" t="n"/>
      <c r="J71" s="22">
        <f>IF(H71=0,"%",+(I71-H71)/H71)</f>
        <v/>
      </c>
      <c r="K71" s="28">
        <f>Q71+R71+S71+T71+U71+V71+W71+X71+Y71+Z71+AA71+AB71</f>
        <v/>
      </c>
      <c r="L71" s="28">
        <f>AC71+E71+I71+AD71+AE71+AF71+AG71+AH71+AI71+AJ71+AK71+AL71</f>
        <v/>
      </c>
      <c r="M71" s="22">
        <f>IF(K71=0,"%",+(L71-K71)/K71)</f>
        <v/>
      </c>
      <c r="N71" s="28">
        <f>+I71+AO71+AP71+AQ71+AR71+AS71+AT71+AU71+AV71+AW71+AX71+AY71</f>
        <v/>
      </c>
      <c r="O71" s="26" t="n">
        <v>0</v>
      </c>
      <c r="P71" s="28">
        <f>AM71</f>
        <v/>
      </c>
      <c r="Q71" s="16" t="n">
        <v>0</v>
      </c>
      <c r="R71" s="16" t="n">
        <v>0</v>
      </c>
      <c r="S71" s="16" t="n">
        <v>0</v>
      </c>
      <c r="T71" s="16" t="n">
        <v>0</v>
      </c>
      <c r="U71" s="16" t="n">
        <v>0</v>
      </c>
      <c r="V71" s="16" t="n">
        <v>0</v>
      </c>
      <c r="W71" s="16" t="n">
        <v>0</v>
      </c>
      <c r="X71" s="16" t="n">
        <v>0</v>
      </c>
      <c r="Y71" s="16" t="n">
        <v>17302.73</v>
      </c>
      <c r="Z71" s="16" t="n">
        <v>22402.96</v>
      </c>
      <c r="AA71" s="16" t="n">
        <v>9616.009999999998</v>
      </c>
      <c r="AB71" s="16" t="n">
        <v>11876.05</v>
      </c>
      <c r="AC71" s="16" t="n">
        <v>24045.67</v>
      </c>
      <c r="AD71" s="16" t="n">
        <v>12118.09</v>
      </c>
      <c r="AE71" s="16" t="n">
        <v>13942.64</v>
      </c>
      <c r="AF71" s="16" t="n">
        <v>14522.82</v>
      </c>
      <c r="AG71" s="16" t="n">
        <v>16869.24</v>
      </c>
      <c r="AH71" s="16" t="n">
        <v>9691.43</v>
      </c>
      <c r="AI71" s="16" t="n">
        <v>0</v>
      </c>
      <c r="AJ71" s="16" t="n">
        <v>0</v>
      </c>
      <c r="AK71" s="16" t="n">
        <v>0</v>
      </c>
      <c r="AL71" s="16" t="n">
        <v>0</v>
      </c>
      <c r="AM71" s="16" t="n">
        <v>0</v>
      </c>
      <c r="AN71" s="16" t="n">
        <v>0</v>
      </c>
      <c r="AO71" s="18" t="n">
        <v>20000</v>
      </c>
      <c r="AP71" s="18" t="n">
        <v>25000</v>
      </c>
      <c r="AQ71" s="18" t="n">
        <v>50000</v>
      </c>
      <c r="AR71" s="18" t="n">
        <v>0</v>
      </c>
      <c r="AS71" s="18" t="n">
        <v>25000</v>
      </c>
      <c r="AT71" s="18" t="n">
        <v>20000</v>
      </c>
      <c r="AU71" s="18" t="n">
        <v>0</v>
      </c>
      <c r="AV71" s="18" t="n">
        <v>0</v>
      </c>
      <c r="AW71" s="18" t="n">
        <v>0</v>
      </c>
      <c r="AX71" s="18" t="n">
        <v>0</v>
      </c>
      <c r="AY71" s="18" t="n">
        <v>0</v>
      </c>
      <c r="AZ71" s="18" t="n">
        <v>0</v>
      </c>
      <c r="BA71" s="16" t="n">
        <v>0</v>
      </c>
      <c r="BB71" t="inlineStr">
        <is>
          <t>ST</t>
        </is>
      </c>
    </row>
    <row r="72" ht="17.25" customHeight="1" s="13">
      <c r="A72" s="15" t="inlineStr">
        <is>
          <t>AGADIR</t>
        </is>
      </c>
      <c r="B72" s="15" t="inlineStr">
        <is>
          <t>AGADIR TIKIOUINE SOM</t>
        </is>
      </c>
      <c r="C72" s="15" t="inlineStr"/>
      <c r="D72" s="15" t="inlineStr">
        <is>
          <t>C.A (ht)</t>
        </is>
      </c>
      <c r="E72" s="28">
        <f>+(P72/$H$1)*$F$1+P72+BA72</f>
        <v/>
      </c>
      <c r="F72" s="28">
        <f>+AY72</f>
        <v/>
      </c>
      <c r="G72" s="22">
        <f>IF(F72=0,"%",+(E72-F72)/F72)</f>
        <v/>
      </c>
      <c r="H72" s="28">
        <f>AB72</f>
        <v/>
      </c>
      <c r="I72" s="28" t="n">
        <v>140000</v>
      </c>
      <c r="J72" s="22">
        <f>IF(H72=0,"%",+(I72-H72)/H72)</f>
        <v/>
      </c>
      <c r="K72" s="28">
        <f>Q72+R72+S72+T72+U72+V72+W72+X72+Y72+Z72+AA72+AB72</f>
        <v/>
      </c>
      <c r="L72" s="28">
        <f>AC72+E72+I72+AD72+AE72+AF72+AG72+AH72+AI72+AJ72+AK72+AL72</f>
        <v/>
      </c>
      <c r="M72" s="22">
        <f>IF(K72=0,"%",+(L72-K72)/K72)</f>
        <v/>
      </c>
      <c r="N72" s="28">
        <f>+I72+AO72+AP72+AQ72+AR72+AS72+AT72+AU72+AV72+AW72+AX72+AY72</f>
        <v/>
      </c>
      <c r="O72" s="26" t="n">
        <v>0</v>
      </c>
      <c r="P72" s="28">
        <f>AM72</f>
        <v/>
      </c>
      <c r="Q72" s="16" t="n">
        <v>0</v>
      </c>
      <c r="R72" s="16" t="n">
        <v>0</v>
      </c>
      <c r="S72" s="16" t="n">
        <v>0</v>
      </c>
      <c r="T72" s="16" t="n">
        <v>0</v>
      </c>
      <c r="U72" s="16" t="n">
        <v>0</v>
      </c>
      <c r="V72" s="16" t="n">
        <v>0</v>
      </c>
      <c r="W72" s="16" t="n">
        <v>0</v>
      </c>
      <c r="X72" s="16" t="n">
        <v>0</v>
      </c>
      <c r="Y72" s="16" t="n">
        <v>186821.38</v>
      </c>
      <c r="Z72" s="16" t="n">
        <v>189243.0999999999</v>
      </c>
      <c r="AA72" s="16" t="n">
        <v>230543.03</v>
      </c>
      <c r="AB72" s="16" t="n">
        <v>214164.3300000001</v>
      </c>
      <c r="AC72" s="16" t="n">
        <v>224667.87</v>
      </c>
      <c r="AD72" s="16" t="n">
        <v>230238.2899999999</v>
      </c>
      <c r="AE72" s="16" t="n">
        <v>298790.68</v>
      </c>
      <c r="AF72" s="16" t="n">
        <v>297912.3599999999</v>
      </c>
      <c r="AG72" s="16" t="n">
        <v>203218.9000000001</v>
      </c>
      <c r="AH72" s="16" t="n">
        <v>208267.4299999999</v>
      </c>
      <c r="AI72" s="16" t="n">
        <v>69055.18000000002</v>
      </c>
      <c r="AJ72" s="16" t="n">
        <v>150202.84</v>
      </c>
      <c r="AK72" s="16" t="n">
        <v>32375.77</v>
      </c>
      <c r="AL72" s="16" t="n">
        <v>0</v>
      </c>
      <c r="AM72" s="16" t="n">
        <v>89860.86000000003</v>
      </c>
      <c r="AN72" s="16" t="n">
        <v>0</v>
      </c>
      <c r="AO72" s="18" t="n">
        <v>220000</v>
      </c>
      <c r="AP72" s="18" t="n">
        <v>220000</v>
      </c>
      <c r="AQ72" s="18" t="n">
        <v>700000</v>
      </c>
      <c r="AR72" s="18" t="n">
        <v>0</v>
      </c>
      <c r="AS72" s="18" t="n">
        <v>200000</v>
      </c>
      <c r="AT72" s="18" t="n">
        <v>200000</v>
      </c>
      <c r="AU72" s="18" t="n">
        <v>140000</v>
      </c>
      <c r="AV72" s="18" t="n">
        <v>111500</v>
      </c>
      <c r="AW72" s="18" t="n">
        <v>130000</v>
      </c>
      <c r="AX72" s="18" t="n">
        <v>140000</v>
      </c>
      <c r="AY72" s="18" t="n">
        <v>140000</v>
      </c>
      <c r="AZ72" s="18" t="n">
        <v>0</v>
      </c>
      <c r="BA72" s="16" t="n">
        <v>2260.033333333334</v>
      </c>
      <c r="BB72" t="inlineStr">
        <is>
          <t>ST</t>
        </is>
      </c>
    </row>
    <row r="73" ht="17.25" customHeight="1" s="13">
      <c r="A73" s="17" t="inlineStr">
        <is>
          <t>AGADIR</t>
        </is>
      </c>
      <c r="B73" s="17" t="inlineStr">
        <is>
          <t>AGADIR TIKIOUINE VMM</t>
        </is>
      </c>
      <c r="C73" s="17" t="inlineStr">
        <is>
          <t>AGADIR TIKIOUINE VMM</t>
        </is>
      </c>
      <c r="D73" s="17" t="inlineStr">
        <is>
          <t>LEVURE</t>
        </is>
      </c>
      <c r="E73" s="29">
        <f>+(P73/$H$1)*$F$1+P73+BA73</f>
        <v/>
      </c>
      <c r="F73" s="29">
        <f>+AY73</f>
        <v/>
      </c>
      <c r="G73" s="23">
        <f>IF(F73=0,"%",+(E73-F73)/F73)</f>
        <v/>
      </c>
      <c r="H73" s="29">
        <f>AB73</f>
        <v/>
      </c>
      <c r="I73" s="29" t="n">
        <v>1</v>
      </c>
      <c r="J73" s="23">
        <f>IF(H73=0,"%",+(I73-H73)/H73)</f>
        <v/>
      </c>
      <c r="K73" s="29">
        <f>Q73+R73+S73+T73+U73+V73+W73+X73+Y73+Z73+AA73+AB73</f>
        <v/>
      </c>
      <c r="L73" s="29">
        <f>AC73+E73+I73+AD73+AE73+AF73+AG73+AH73+AI73+AJ73+AK73+AL73</f>
        <v/>
      </c>
      <c r="M73" s="23">
        <f>IF(K73=0,"%",+(L73-K73)/K73)</f>
        <v/>
      </c>
      <c r="N73" s="29">
        <f>+I73+AO73+AP73+AQ73+AR73+AS73+AT73+AU73+AV73+AW73+AX73+AY73</f>
        <v/>
      </c>
      <c r="O73" s="26" t="n">
        <v>0</v>
      </c>
      <c r="P73" s="29">
        <f>AM73</f>
        <v/>
      </c>
      <c r="Q73" s="16" t="n">
        <v>0</v>
      </c>
      <c r="R73" s="16" t="n">
        <v>0</v>
      </c>
      <c r="S73" s="16" t="n">
        <v>0</v>
      </c>
      <c r="T73" s="16" t="n">
        <v>0</v>
      </c>
      <c r="U73" s="16" t="n">
        <v>0</v>
      </c>
      <c r="V73" s="16" t="n">
        <v>0</v>
      </c>
      <c r="W73" s="16" t="n">
        <v>0</v>
      </c>
      <c r="X73" s="16" t="n">
        <v>0</v>
      </c>
      <c r="Y73" s="16" t="n">
        <v>0</v>
      </c>
      <c r="Z73" s="16" t="n">
        <v>0</v>
      </c>
      <c r="AA73" s="16" t="n">
        <v>0</v>
      </c>
      <c r="AB73" s="16" t="n">
        <v>0</v>
      </c>
      <c r="AC73" s="16" t="n">
        <v>0</v>
      </c>
      <c r="AD73" s="16" t="n">
        <v>0</v>
      </c>
      <c r="AE73" s="16" t="n">
        <v>0</v>
      </c>
      <c r="AF73" s="16" t="n">
        <v>0</v>
      </c>
      <c r="AG73" s="16" t="n">
        <v>0</v>
      </c>
      <c r="AH73" s="16" t="n">
        <v>982.4499999999999</v>
      </c>
      <c r="AI73" s="16" t="n">
        <v>1140.57</v>
      </c>
      <c r="AJ73" s="16" t="n">
        <v>438.72</v>
      </c>
      <c r="AK73" s="16" t="n">
        <v>10628.15</v>
      </c>
      <c r="AL73" s="16" t="n">
        <v>22199.58000000001</v>
      </c>
      <c r="AM73" s="16" t="n">
        <v>1371.13</v>
      </c>
      <c r="AN73" s="16" t="n">
        <v>0</v>
      </c>
      <c r="AO73" s="18" t="n">
        <v>0</v>
      </c>
      <c r="AP73" s="18" t="n">
        <v>0</v>
      </c>
      <c r="AQ73" s="18" t="n">
        <v>0</v>
      </c>
      <c r="AR73" s="18" t="n">
        <v>0</v>
      </c>
      <c r="AS73" s="18" t="n">
        <v>0</v>
      </c>
      <c r="AT73" s="18" t="n">
        <v>0</v>
      </c>
      <c r="AU73" s="18" t="n">
        <v>0</v>
      </c>
      <c r="AV73" s="18" t="n">
        <v>0</v>
      </c>
      <c r="AW73" s="18" t="n">
        <v>0</v>
      </c>
      <c r="AX73" s="14" t="n">
        <v>0</v>
      </c>
      <c r="AY73" s="14" t="n">
        <v>0</v>
      </c>
      <c r="AZ73" s="18" t="n">
        <v>0</v>
      </c>
      <c r="BA73" s="16" t="n">
        <v>0</v>
      </c>
      <c r="BB73" t="inlineStr">
        <is>
          <t>ST</t>
        </is>
      </c>
    </row>
    <row r="74" ht="17.25" customHeight="1" s="13">
      <c r="A74" s="17" t="inlineStr">
        <is>
          <t>AGADIR</t>
        </is>
      </c>
      <c r="B74" s="17" t="inlineStr">
        <is>
          <t>AGADIR TIKIOUINE VMM</t>
        </is>
      </c>
      <c r="C74" s="17" t="inlineStr">
        <is>
          <t>035 AKANTOR REDOUAN</t>
        </is>
      </c>
      <c r="D74" s="17" t="inlineStr">
        <is>
          <t>FLAN</t>
        </is>
      </c>
      <c r="E74" s="29">
        <f>+(P74/$H$1)*$F$1+P74+BA74</f>
        <v/>
      </c>
      <c r="F74" s="29">
        <f>+AY74</f>
        <v/>
      </c>
      <c r="G74" s="23">
        <f>IF(F74=0,"%",+(E74-F74)/F74)</f>
        <v/>
      </c>
      <c r="H74" s="29">
        <f>AB74</f>
        <v/>
      </c>
      <c r="I74" s="29" t="n">
        <v>1</v>
      </c>
      <c r="J74" s="23">
        <f>IF(H74=0,"%",+(I74-H74)/H74)</f>
        <v/>
      </c>
      <c r="K74" s="29">
        <f>Q74+R74+S74+T74+U74+V74+W74+X74+Y74+Z74+AA74+AB74</f>
        <v/>
      </c>
      <c r="L74" s="29">
        <f>AC74+E74+I74+AD74+AE74+AF74+AG74+AH74+AI74+AJ74+AK74+AL74</f>
        <v/>
      </c>
      <c r="M74" s="23">
        <f>IF(K74=0,"%",+(L74-K74)/K74)</f>
        <v/>
      </c>
      <c r="N74" s="29">
        <f>+I74+AO74+AP74+AQ74+AR74+AS74+AT74+AU74+AV74+AW74+AX74+AY74</f>
        <v/>
      </c>
      <c r="O74" s="26" t="n">
        <v>0</v>
      </c>
      <c r="P74" s="29">
        <f>AM74</f>
        <v/>
      </c>
      <c r="Q74" s="16" t="n">
        <v>0</v>
      </c>
      <c r="R74" s="16" t="n">
        <v>0</v>
      </c>
      <c r="S74" s="16" t="n">
        <v>0</v>
      </c>
      <c r="T74" s="16" t="n">
        <v>0</v>
      </c>
      <c r="U74" s="16" t="n">
        <v>0</v>
      </c>
      <c r="V74" s="16" t="n">
        <v>0</v>
      </c>
      <c r="W74" s="16" t="n">
        <v>0</v>
      </c>
      <c r="X74" s="16" t="n">
        <v>0</v>
      </c>
      <c r="Y74" s="16" t="n">
        <v>0</v>
      </c>
      <c r="Z74" s="16" t="n">
        <v>0</v>
      </c>
      <c r="AA74" s="16" t="n">
        <v>0</v>
      </c>
      <c r="AB74" s="16" t="n">
        <v>0</v>
      </c>
      <c r="AC74" s="16" t="n">
        <v>0</v>
      </c>
      <c r="AD74" s="16" t="n">
        <v>0</v>
      </c>
      <c r="AE74" s="16" t="n">
        <v>0</v>
      </c>
      <c r="AF74" s="16" t="n">
        <v>0</v>
      </c>
      <c r="AG74" s="16" t="n">
        <v>0</v>
      </c>
      <c r="AH74" s="16" t="n">
        <v>0</v>
      </c>
      <c r="AI74" s="16" t="n">
        <v>1213.31</v>
      </c>
      <c r="AJ74" s="16" t="n">
        <v>54.16</v>
      </c>
      <c r="AK74" s="16" t="n">
        <v>1199.65</v>
      </c>
      <c r="AL74" s="16" t="n">
        <v>3426.450000000001</v>
      </c>
      <c r="AM74" s="16" t="n">
        <v>68.11</v>
      </c>
      <c r="AN74" s="16" t="n">
        <v>0</v>
      </c>
      <c r="AO74" s="18" t="n">
        <v>0</v>
      </c>
      <c r="AP74" s="18" t="n">
        <v>0</v>
      </c>
      <c r="AQ74" s="18" t="n">
        <v>0</v>
      </c>
      <c r="AR74" s="18" t="n">
        <v>0</v>
      </c>
      <c r="AS74" s="18" t="n">
        <v>0</v>
      </c>
      <c r="AT74" s="18" t="n">
        <v>0</v>
      </c>
      <c r="AU74" s="18" t="n">
        <v>0</v>
      </c>
      <c r="AV74" s="18" t="n">
        <v>0</v>
      </c>
      <c r="AW74" s="18" t="n">
        <v>0</v>
      </c>
      <c r="AX74" s="14" t="n">
        <v>0</v>
      </c>
      <c r="AY74" s="14" t="n">
        <v>0</v>
      </c>
      <c r="AZ74" s="18" t="n">
        <v>0</v>
      </c>
      <c r="BA74" s="16" t="n">
        <v>0</v>
      </c>
      <c r="BB74" t="inlineStr">
        <is>
          <t>ST</t>
        </is>
      </c>
    </row>
    <row r="75" ht="17.25" customHeight="1" s="13">
      <c r="A75" s="17" t="inlineStr">
        <is>
          <t>AGADIR</t>
        </is>
      </c>
      <c r="B75" s="17" t="inlineStr">
        <is>
          <t>AGADIR TIKIOUINE VMM</t>
        </is>
      </c>
      <c r="C75" s="17" t="inlineStr"/>
      <c r="D75" s="17" t="inlineStr">
        <is>
          <t>BOUILLON</t>
        </is>
      </c>
      <c r="E75" s="29">
        <f>+(P75/$H$1)*$F$1+P75+BA75</f>
        <v/>
      </c>
      <c r="F75" s="29">
        <f>+AY75</f>
        <v/>
      </c>
      <c r="G75" s="23">
        <f>IF(F75=0,"%",+(E75-F75)/F75)</f>
        <v/>
      </c>
      <c r="H75" s="29">
        <f>AB75</f>
        <v/>
      </c>
      <c r="I75" s="29" t="n">
        <v>1</v>
      </c>
      <c r="J75" s="23">
        <f>IF(H75=0,"%",+(I75-H75)/H75)</f>
        <v/>
      </c>
      <c r="K75" s="29">
        <f>Q75+R75+S75+T75+U75+V75+W75+X75+Y75+Z75+AA75+AB75</f>
        <v/>
      </c>
      <c r="L75" s="29">
        <f>AC75+E75+I75+AD75+AE75+AF75+AG75+AH75+AI75+AJ75+AK75+AL75</f>
        <v/>
      </c>
      <c r="M75" s="23">
        <f>IF(K75=0,"%",+(L75-K75)/K75)</f>
        <v/>
      </c>
      <c r="N75" s="29">
        <f>+I75+AO75+AP75+AQ75+AR75+AS75+AT75+AU75+AV75+AW75+AX75+AY75</f>
        <v/>
      </c>
      <c r="O75" s="26" t="n">
        <v>0</v>
      </c>
      <c r="P75" s="29">
        <f>AM75</f>
        <v/>
      </c>
      <c r="Q75" s="16" t="n">
        <v>0</v>
      </c>
      <c r="R75" s="16" t="n">
        <v>0</v>
      </c>
      <c r="S75" s="16" t="n">
        <v>0</v>
      </c>
      <c r="T75" s="16" t="n">
        <v>0</v>
      </c>
      <c r="U75" s="16" t="n">
        <v>0</v>
      </c>
      <c r="V75" s="16" t="n">
        <v>0</v>
      </c>
      <c r="W75" s="16" t="n">
        <v>0</v>
      </c>
      <c r="X75" s="16" t="n">
        <v>0</v>
      </c>
      <c r="Y75" s="16" t="n">
        <v>0</v>
      </c>
      <c r="Z75" s="16" t="n">
        <v>0</v>
      </c>
      <c r="AA75" s="16" t="n">
        <v>0</v>
      </c>
      <c r="AB75" s="16" t="n">
        <v>0</v>
      </c>
      <c r="AC75" s="16" t="n">
        <v>0</v>
      </c>
      <c r="AD75" s="16" t="n">
        <v>0</v>
      </c>
      <c r="AE75" s="16" t="n">
        <v>0</v>
      </c>
      <c r="AF75" s="16" t="n">
        <v>0</v>
      </c>
      <c r="AG75" s="16" t="n">
        <v>0</v>
      </c>
      <c r="AH75" s="16" t="n">
        <v>0</v>
      </c>
      <c r="AI75" s="16" t="n">
        <v>862.3299999999999</v>
      </c>
      <c r="AJ75" s="16" t="n">
        <v>0</v>
      </c>
      <c r="AK75" s="16" t="n">
        <v>5382.51</v>
      </c>
      <c r="AL75" s="16" t="n">
        <v>13217.14</v>
      </c>
      <c r="AM75" s="16" t="n">
        <v>130.02</v>
      </c>
      <c r="AN75" s="16" t="n">
        <v>0</v>
      </c>
      <c r="AO75" s="18" t="n">
        <v>0</v>
      </c>
      <c r="AP75" s="18" t="n">
        <v>0</v>
      </c>
      <c r="AQ75" s="18" t="n">
        <v>0</v>
      </c>
      <c r="AR75" s="18" t="n">
        <v>0</v>
      </c>
      <c r="AS75" s="18" t="n">
        <v>0</v>
      </c>
      <c r="AT75" s="18" t="n">
        <v>0</v>
      </c>
      <c r="AU75" s="18" t="n">
        <v>0</v>
      </c>
      <c r="AV75" s="18" t="n">
        <v>0</v>
      </c>
      <c r="AW75" s="18" t="n">
        <v>0</v>
      </c>
      <c r="AX75" s="14" t="n">
        <v>0</v>
      </c>
      <c r="AY75" s="14" t="n">
        <v>0</v>
      </c>
      <c r="AZ75" s="18" t="n">
        <v>0</v>
      </c>
      <c r="BA75" s="16" t="n">
        <v>0</v>
      </c>
      <c r="BB75" t="inlineStr">
        <is>
          <t>ST</t>
        </is>
      </c>
    </row>
    <row r="76" ht="17.25" customHeight="1" s="13">
      <c r="A76" s="17" t="inlineStr">
        <is>
          <t>AGADIR</t>
        </is>
      </c>
      <c r="B76" s="17" t="inlineStr">
        <is>
          <t>AGADIR TIKIOUINE VMM</t>
        </is>
      </c>
      <c r="C76" s="17" t="inlineStr"/>
      <c r="D76" s="17" t="inlineStr">
        <is>
          <t>CONDIMENTS</t>
        </is>
      </c>
      <c r="E76" s="29">
        <f>+(P76/$H$1)*$F$1+P76+BA76</f>
        <v/>
      </c>
      <c r="F76" s="29">
        <f>+AY76</f>
        <v/>
      </c>
      <c r="G76" s="23">
        <f>IF(F76=0,"%",+(E76-F76)/F76)</f>
        <v/>
      </c>
      <c r="H76" s="29">
        <f>AB76</f>
        <v/>
      </c>
      <c r="I76" s="29" t="n">
        <v>50000</v>
      </c>
      <c r="J76" s="23">
        <f>IF(H76=0,"%",+(I76-H76)/H76)</f>
        <v/>
      </c>
      <c r="K76" s="29">
        <f>Q76+R76+S76+T76+U76+V76+W76+X76+Y76+Z76+AA76+AB76</f>
        <v/>
      </c>
      <c r="L76" s="29">
        <f>AC76+E76+I76+AD76+AE76+AF76+AG76+AH76+AI76+AJ76+AK76+AL76</f>
        <v/>
      </c>
      <c r="M76" s="23">
        <f>IF(K76=0,"%",+(L76-K76)/K76)</f>
        <v/>
      </c>
      <c r="N76" s="29">
        <f>+I76+AO76+AP76+AQ76+AR76+AS76+AT76+AU76+AV76+AW76+AX76+AY76</f>
        <v/>
      </c>
      <c r="O76" s="26" t="n">
        <v>0</v>
      </c>
      <c r="P76" s="29">
        <f>AM76</f>
        <v/>
      </c>
      <c r="Q76" s="16" t="n">
        <v>0</v>
      </c>
      <c r="R76" s="16" t="n">
        <v>0</v>
      </c>
      <c r="S76" s="16" t="n">
        <v>0</v>
      </c>
      <c r="T76" s="16" t="n">
        <v>0</v>
      </c>
      <c r="U76" s="16" t="n">
        <v>0</v>
      </c>
      <c r="V76" s="16" t="n">
        <v>0</v>
      </c>
      <c r="W76" s="16" t="n">
        <v>0</v>
      </c>
      <c r="X76" s="16" t="n">
        <v>0</v>
      </c>
      <c r="Y76" s="16" t="n">
        <v>0</v>
      </c>
      <c r="Z76" s="16" t="n">
        <v>0</v>
      </c>
      <c r="AA76" s="16" t="n">
        <v>0</v>
      </c>
      <c r="AB76" s="16" t="n">
        <v>0</v>
      </c>
      <c r="AC76" s="16" t="n">
        <v>0</v>
      </c>
      <c r="AD76" s="16" t="n">
        <v>0</v>
      </c>
      <c r="AE76" s="16" t="n">
        <v>0</v>
      </c>
      <c r="AF76" s="16" t="n">
        <v>0</v>
      </c>
      <c r="AG76" s="16" t="n">
        <v>0</v>
      </c>
      <c r="AH76" s="16" t="n">
        <v>15471.01</v>
      </c>
      <c r="AI76" s="16" t="n">
        <v>24301.57</v>
      </c>
      <c r="AJ76" s="16" t="n">
        <v>39487.66</v>
      </c>
      <c r="AK76" s="16" t="n">
        <v>39048.46000000001</v>
      </c>
      <c r="AL76" s="16" t="n">
        <v>40090.74000000001</v>
      </c>
      <c r="AM76" s="16" t="n">
        <v>43345.46000000001</v>
      </c>
      <c r="AN76" s="16" t="n">
        <v>0</v>
      </c>
      <c r="AO76" s="18" t="n">
        <v>0</v>
      </c>
      <c r="AP76" s="18" t="n">
        <v>0</v>
      </c>
      <c r="AQ76" s="18" t="n">
        <v>0</v>
      </c>
      <c r="AR76" s="18" t="n">
        <v>0</v>
      </c>
      <c r="AS76" s="18" t="n">
        <v>0</v>
      </c>
      <c r="AT76" s="18" t="n">
        <v>13400</v>
      </c>
      <c r="AU76" s="18" t="n">
        <v>40000</v>
      </c>
      <c r="AV76" s="18" t="n">
        <v>30000</v>
      </c>
      <c r="AW76" s="18" t="n">
        <v>30000</v>
      </c>
      <c r="AX76" s="14" t="n">
        <v>35000</v>
      </c>
      <c r="AY76" s="14" t="n">
        <v>55000</v>
      </c>
      <c r="AZ76" s="18" t="n">
        <v>0</v>
      </c>
      <c r="BA76" s="16" t="n">
        <v>968.4583333333335</v>
      </c>
      <c r="BB76" t="inlineStr">
        <is>
          <t>ST</t>
        </is>
      </c>
    </row>
    <row r="77" ht="17.25" customHeight="1" s="13">
      <c r="A77" s="17" t="inlineStr">
        <is>
          <t>AGADIR</t>
        </is>
      </c>
      <c r="B77" s="17" t="inlineStr">
        <is>
          <t>AGADIR TIKIOUINE VMM</t>
        </is>
      </c>
      <c r="C77" s="17" t="inlineStr"/>
      <c r="D77" s="17" t="inlineStr">
        <is>
          <t>CONFITURE</t>
        </is>
      </c>
      <c r="E77" s="29">
        <f>+(P77/$H$1)*$F$1+P77+BA77</f>
        <v/>
      </c>
      <c r="F77" s="29">
        <f>+AY77</f>
        <v/>
      </c>
      <c r="G77" s="23">
        <f>IF(F77=0,"%",+(E77-F77)/F77)</f>
        <v/>
      </c>
      <c r="H77" s="29">
        <f>AB77</f>
        <v/>
      </c>
      <c r="I77" s="29" t="n">
        <v>30000</v>
      </c>
      <c r="J77" s="23">
        <f>IF(H77=0,"%",+(I77-H77)/H77)</f>
        <v/>
      </c>
      <c r="K77" s="29">
        <f>Q77+R77+S77+T77+U77+V77+W77+X77+Y77+Z77+AA77+AB77</f>
        <v/>
      </c>
      <c r="L77" s="29">
        <f>AC77+E77+I77+AD77+AE77+AF77+AG77+AH77+AI77+AJ77+AK77+AL77</f>
        <v/>
      </c>
      <c r="M77" s="23">
        <f>IF(K77=0,"%",+(L77-K77)/K77)</f>
        <v/>
      </c>
      <c r="N77" s="29">
        <f>+I77+AO77+AP77+AQ77+AR77+AS77+AT77+AU77+AV77+AW77+AX77+AY77</f>
        <v/>
      </c>
      <c r="O77" s="26" t="n">
        <v>0</v>
      </c>
      <c r="P77" s="29">
        <f>AM77</f>
        <v/>
      </c>
      <c r="Q77" s="16" t="n">
        <v>0</v>
      </c>
      <c r="R77" s="16" t="n">
        <v>0</v>
      </c>
      <c r="S77" s="16" t="n">
        <v>0</v>
      </c>
      <c r="T77" s="16" t="n">
        <v>0</v>
      </c>
      <c r="U77" s="16" t="n">
        <v>0</v>
      </c>
      <c r="V77" s="16" t="n">
        <v>0</v>
      </c>
      <c r="W77" s="16" t="n">
        <v>0</v>
      </c>
      <c r="X77" s="16" t="n">
        <v>0</v>
      </c>
      <c r="Y77" s="16" t="n">
        <v>0</v>
      </c>
      <c r="Z77" s="16" t="n">
        <v>0</v>
      </c>
      <c r="AA77" s="16" t="n">
        <v>0</v>
      </c>
      <c r="AB77" s="16" t="n">
        <v>0</v>
      </c>
      <c r="AC77" s="16" t="n">
        <v>0</v>
      </c>
      <c r="AD77" s="16" t="n">
        <v>0</v>
      </c>
      <c r="AE77" s="16" t="n">
        <v>0</v>
      </c>
      <c r="AF77" s="16" t="n">
        <v>0</v>
      </c>
      <c r="AG77" s="16" t="n">
        <v>0</v>
      </c>
      <c r="AH77" s="16" t="n">
        <v>8616.08</v>
      </c>
      <c r="AI77" s="16" t="n">
        <v>14267.08</v>
      </c>
      <c r="AJ77" s="16" t="n">
        <v>37843.05000000001</v>
      </c>
      <c r="AK77" s="16" t="n">
        <v>28500.93</v>
      </c>
      <c r="AL77" s="16" t="n">
        <v>29795.2</v>
      </c>
      <c r="AM77" s="16" t="n">
        <v>23952.2</v>
      </c>
      <c r="AN77" s="16" t="n">
        <v>0</v>
      </c>
      <c r="AO77" s="18" t="n">
        <v>0</v>
      </c>
      <c r="AP77" s="18" t="n">
        <v>0</v>
      </c>
      <c r="AQ77" s="18" t="n">
        <v>0</v>
      </c>
      <c r="AR77" s="18" t="n">
        <v>0</v>
      </c>
      <c r="AS77" s="18" t="n">
        <v>0</v>
      </c>
      <c r="AT77" s="18" t="n">
        <v>7000</v>
      </c>
      <c r="AU77" s="18" t="n">
        <v>20000</v>
      </c>
      <c r="AV77" s="18" t="n">
        <v>26000</v>
      </c>
      <c r="AW77" s="18" t="n">
        <v>26000</v>
      </c>
      <c r="AX77" s="14" t="n">
        <v>30000</v>
      </c>
      <c r="AY77" s="14" t="n">
        <v>30000</v>
      </c>
      <c r="AZ77" s="18" t="n">
        <v>0</v>
      </c>
      <c r="BA77" s="16" t="n">
        <v>1168.041666666667</v>
      </c>
      <c r="BB77" t="inlineStr">
        <is>
          <t>ST</t>
        </is>
      </c>
    </row>
    <row r="78" ht="17.25" customHeight="1" s="13">
      <c r="A78" s="17" t="inlineStr">
        <is>
          <t>AGADIR</t>
        </is>
      </c>
      <c r="B78" s="17" t="inlineStr">
        <is>
          <t>AGADIR TIKIOUINE VMM</t>
        </is>
      </c>
      <c r="C78" s="17" t="inlineStr"/>
      <c r="D78" s="17" t="inlineStr">
        <is>
          <t>CONSERVES</t>
        </is>
      </c>
      <c r="E78" s="29">
        <f>+(P78/$H$1)*$F$1+P78+BA78</f>
        <v/>
      </c>
      <c r="F78" s="29">
        <f>+AY78</f>
        <v/>
      </c>
      <c r="G78" s="23">
        <f>IF(F78=0,"%",+(E78-F78)/F78)</f>
        <v/>
      </c>
      <c r="H78" s="29">
        <f>AB78</f>
        <v/>
      </c>
      <c r="I78" s="29" t="n">
        <v>15000</v>
      </c>
      <c r="J78" s="23">
        <f>IF(H78=0,"%",+(I78-H78)/H78)</f>
        <v/>
      </c>
      <c r="K78" s="29">
        <f>Q78+R78+S78+T78+U78+V78+W78+X78+Y78+Z78+AA78+AB78</f>
        <v/>
      </c>
      <c r="L78" s="29">
        <f>AC78+E78+I78+AD78+AE78+AF78+AG78+AH78+AI78+AJ78+AK78+AL78</f>
        <v/>
      </c>
      <c r="M78" s="23">
        <f>IF(K78=0,"%",+(L78-K78)/K78)</f>
        <v/>
      </c>
      <c r="N78" s="29">
        <f>+I78+AO78+AP78+AQ78+AR78+AS78+AT78+AU78+AV78+AW78+AX78+AY78</f>
        <v/>
      </c>
      <c r="O78" s="26" t="n">
        <v>0</v>
      </c>
      <c r="P78" s="29">
        <f>AM78</f>
        <v/>
      </c>
      <c r="Q78" s="16" t="n">
        <v>0</v>
      </c>
      <c r="R78" s="16" t="n">
        <v>0</v>
      </c>
      <c r="S78" s="16" t="n">
        <v>0</v>
      </c>
      <c r="T78" s="16" t="n">
        <v>0</v>
      </c>
      <c r="U78" s="16" t="n">
        <v>0</v>
      </c>
      <c r="V78" s="16" t="n">
        <v>0</v>
      </c>
      <c r="W78" s="16" t="n">
        <v>0</v>
      </c>
      <c r="X78" s="16" t="n">
        <v>0</v>
      </c>
      <c r="Y78" s="16" t="n">
        <v>0</v>
      </c>
      <c r="Z78" s="16" t="n">
        <v>0</v>
      </c>
      <c r="AA78" s="16" t="n">
        <v>0</v>
      </c>
      <c r="AB78" s="16" t="n">
        <v>0</v>
      </c>
      <c r="AC78" s="16" t="n">
        <v>0</v>
      </c>
      <c r="AD78" s="16" t="n">
        <v>0</v>
      </c>
      <c r="AE78" s="16" t="n">
        <v>0</v>
      </c>
      <c r="AF78" s="16" t="n">
        <v>0</v>
      </c>
      <c r="AG78" s="16" t="n">
        <v>0</v>
      </c>
      <c r="AH78" s="16" t="n">
        <v>1885.43</v>
      </c>
      <c r="AI78" s="16" t="n">
        <v>7341.51</v>
      </c>
      <c r="AJ78" s="16" t="n">
        <v>13071.7</v>
      </c>
      <c r="AK78" s="16" t="n">
        <v>9747.310000000003</v>
      </c>
      <c r="AL78" s="16" t="n">
        <v>4826.42</v>
      </c>
      <c r="AM78" s="16" t="n">
        <v>6245.69</v>
      </c>
      <c r="AN78" s="16" t="n">
        <v>0</v>
      </c>
      <c r="AO78" s="18" t="n">
        <v>0</v>
      </c>
      <c r="AP78" s="18" t="n">
        <v>0</v>
      </c>
      <c r="AQ78" s="18" t="n">
        <v>0</v>
      </c>
      <c r="AR78" s="18" t="n">
        <v>0</v>
      </c>
      <c r="AS78" s="18" t="n">
        <v>0</v>
      </c>
      <c r="AT78" s="18" t="n">
        <v>7000</v>
      </c>
      <c r="AU78" s="18" t="n">
        <v>20000</v>
      </c>
      <c r="AV78" s="18" t="n">
        <v>13000</v>
      </c>
      <c r="AW78" s="18" t="n">
        <v>13000</v>
      </c>
      <c r="AX78" s="14" t="n">
        <v>15000</v>
      </c>
      <c r="AY78" s="14" t="n">
        <v>15000</v>
      </c>
      <c r="AZ78" s="18" t="n">
        <v>0</v>
      </c>
      <c r="BA78" s="16" t="n">
        <v>636.25</v>
      </c>
      <c r="BB78" t="inlineStr">
        <is>
          <t>ST</t>
        </is>
      </c>
    </row>
    <row r="79" ht="17.25" customHeight="1" s="13">
      <c r="A79" s="17" t="inlineStr">
        <is>
          <t>AGADIR</t>
        </is>
      </c>
      <c r="B79" s="17" t="inlineStr">
        <is>
          <t>AGADIR TIKIOUINE VMM</t>
        </is>
      </c>
      <c r="C79" s="17" t="inlineStr"/>
      <c r="D79" s="17" t="inlineStr">
        <is>
          <t>C.A (ht)</t>
        </is>
      </c>
      <c r="E79" s="29">
        <f>+(P79/$H$1)*$F$1+P79+BA79</f>
        <v/>
      </c>
      <c r="F79" s="29">
        <f>+AY79</f>
        <v/>
      </c>
      <c r="G79" s="23">
        <f>IF(F79=0,"%",+(E79-F79)/F79)</f>
        <v/>
      </c>
      <c r="H79" s="29">
        <f>AB79</f>
        <v/>
      </c>
      <c r="I79" s="29" t="n">
        <v>130000</v>
      </c>
      <c r="J79" s="23">
        <f>IF(H79=0,"%",+(I79-H79)/H79)</f>
        <v/>
      </c>
      <c r="K79" s="29">
        <f>Q79+R79+S79+T79+U79+V79+W79+X79+Y79+Z79+AA79+AB79</f>
        <v/>
      </c>
      <c r="L79" s="29">
        <f>AC79+E79+I79+AD79+AE79+AF79+AG79+AH79+AI79+AJ79+AK79+AL79</f>
        <v/>
      </c>
      <c r="M79" s="23">
        <f>IF(K79=0,"%",+(L79-K79)/K79)</f>
        <v/>
      </c>
      <c r="N79" s="29">
        <f>+I79+AO79+AP79+AQ79+AR79+AS79+AT79+AU79+AV79+AW79+AX79+AY79</f>
        <v/>
      </c>
      <c r="O79" s="26" t="n">
        <v>0</v>
      </c>
      <c r="P79" s="29">
        <f>AM79</f>
        <v/>
      </c>
      <c r="Q79" s="16" t="n">
        <v>0</v>
      </c>
      <c r="R79" s="16" t="n">
        <v>0</v>
      </c>
      <c r="S79" s="16" t="n">
        <v>0</v>
      </c>
      <c r="T79" s="16" t="n">
        <v>0</v>
      </c>
      <c r="U79" s="16" t="n">
        <v>0</v>
      </c>
      <c r="V79" s="16" t="n">
        <v>0</v>
      </c>
      <c r="W79" s="16" t="n">
        <v>0</v>
      </c>
      <c r="X79" s="16" t="n">
        <v>0</v>
      </c>
      <c r="Y79" s="16" t="n">
        <v>0</v>
      </c>
      <c r="Z79" s="16" t="n">
        <v>0</v>
      </c>
      <c r="AA79" s="16" t="n">
        <v>0</v>
      </c>
      <c r="AB79" s="16" t="n">
        <v>0</v>
      </c>
      <c r="AC79" s="16" t="n">
        <v>0</v>
      </c>
      <c r="AD79" s="16" t="n">
        <v>0</v>
      </c>
      <c r="AE79" s="16" t="n">
        <v>0</v>
      </c>
      <c r="AF79" s="16" t="n">
        <v>0</v>
      </c>
      <c r="AG79" s="16" t="n">
        <v>0</v>
      </c>
      <c r="AH79" s="16" t="n">
        <v>36438.60999999999</v>
      </c>
      <c r="AI79" s="16" t="n">
        <v>63230.70999999998</v>
      </c>
      <c r="AJ79" s="16" t="n">
        <v>114556.72</v>
      </c>
      <c r="AK79" s="16" t="n">
        <v>124601.28</v>
      </c>
      <c r="AL79" s="16" t="n">
        <v>151749.96</v>
      </c>
      <c r="AM79" s="16" t="n">
        <v>105191.29</v>
      </c>
      <c r="AN79" s="16" t="n">
        <v>0</v>
      </c>
      <c r="AO79" s="18" t="n">
        <v>0</v>
      </c>
      <c r="AP79" s="18" t="n">
        <v>0</v>
      </c>
      <c r="AQ79" s="18" t="n">
        <v>0</v>
      </c>
      <c r="AR79" s="18" t="n">
        <v>0</v>
      </c>
      <c r="AS79" s="18" t="n">
        <v>0</v>
      </c>
      <c r="AT79" s="18" t="n">
        <v>54166</v>
      </c>
      <c r="AU79" s="18" t="n">
        <v>120000</v>
      </c>
      <c r="AV79" s="18" t="n">
        <v>112000</v>
      </c>
      <c r="AW79" s="18" t="n">
        <v>120000</v>
      </c>
      <c r="AX79" s="14" t="n">
        <v>125000</v>
      </c>
      <c r="AY79" s="14" t="n">
        <v>130000</v>
      </c>
      <c r="AZ79" s="18" t="n">
        <v>0</v>
      </c>
      <c r="BA79" s="16" t="n">
        <v>3152.650000000001</v>
      </c>
      <c r="BB79" t="inlineStr">
        <is>
          <t>ST</t>
        </is>
      </c>
    </row>
    <row r="80" ht="17.25" customHeight="1" s="13">
      <c r="A80" s="15" t="inlineStr">
        <is>
          <t>AGADIR</t>
        </is>
      </c>
      <c r="B80" s="15" t="inlineStr">
        <is>
          <t>AGADIR EXTERIEUR SOM VMM</t>
        </is>
      </c>
      <c r="C80" s="15" t="inlineStr">
        <is>
          <t>AGADIR EXTERIEUR SOM VMM</t>
        </is>
      </c>
      <c r="D80" s="15" t="inlineStr">
        <is>
          <t>LEVURE</t>
        </is>
      </c>
      <c r="E80" s="28">
        <f>+(P80/$H$1)*$F$1+P80+BA80</f>
        <v/>
      </c>
      <c r="F80" s="28">
        <f>+AY80</f>
        <v/>
      </c>
      <c r="G80" s="22">
        <f>IF(F80=0,"%",+(E80-F80)/F80)</f>
        <v/>
      </c>
      <c r="H80" s="28">
        <f>AB80</f>
        <v/>
      </c>
      <c r="I80" s="28" t="n">
        <v>30000</v>
      </c>
      <c r="J80" s="22">
        <f>IF(H80=0,"%",+(I80-H80)/H80)</f>
        <v/>
      </c>
      <c r="K80" s="28">
        <f>Q80+R80+S80+T80+U80+V80+W80+X80+Y80+Z80+AA80+AB80</f>
        <v/>
      </c>
      <c r="L80" s="28">
        <f>AC80+E80+I80+AD80+AE80+AF80+AG80+AH80+AI80+AJ80+AK80+AL80</f>
        <v/>
      </c>
      <c r="M80" s="22">
        <f>IF(K80=0,"%",+(L80-K80)/K80)</f>
        <v/>
      </c>
      <c r="N80" s="28">
        <f>+I80+AO80+AP80+AQ80+AR80+AS80+AT80+AU80+AV80+AW80+AX80+AY80</f>
        <v/>
      </c>
      <c r="O80" s="26" t="n">
        <v>0</v>
      </c>
      <c r="P80" s="28">
        <f>AM80</f>
        <v/>
      </c>
      <c r="Q80" s="16" t="n">
        <v>0</v>
      </c>
      <c r="R80" s="16" t="n">
        <v>0</v>
      </c>
      <c r="S80" s="16" t="n">
        <v>44890.96000000001</v>
      </c>
      <c r="T80" s="16" t="n">
        <v>49959.42999999999</v>
      </c>
      <c r="U80" s="16" t="n">
        <v>23772.06</v>
      </c>
      <c r="V80" s="16" t="n">
        <v>19800.98000000001</v>
      </c>
      <c r="W80" s="16" t="n">
        <v>28961.14000000001</v>
      </c>
      <c r="X80" s="16" t="n">
        <v>29440.62</v>
      </c>
      <c r="Y80" s="16" t="n">
        <v>32968.21000000001</v>
      </c>
      <c r="Z80" s="16" t="n">
        <v>24542.6</v>
      </c>
      <c r="AA80" s="16" t="n">
        <v>31166.21000000002</v>
      </c>
      <c r="AB80" s="16" t="n">
        <v>28371.02000000001</v>
      </c>
      <c r="AC80" s="16" t="n">
        <v>31610.95000000001</v>
      </c>
      <c r="AD80" s="16" t="n">
        <v>27868.61000000001</v>
      </c>
      <c r="AE80" s="16" t="n">
        <v>52773.52</v>
      </c>
      <c r="AF80" s="16" t="n">
        <v>44486.13</v>
      </c>
      <c r="AG80" s="16" t="n">
        <v>26735.71</v>
      </c>
      <c r="AH80" s="16" t="n">
        <v>24255</v>
      </c>
      <c r="AI80" s="16" t="n">
        <v>19297.29</v>
      </c>
      <c r="AJ80" s="16" t="n">
        <v>48211.60000000001</v>
      </c>
      <c r="AK80" s="16" t="n">
        <v>10772.6</v>
      </c>
      <c r="AL80" s="16" t="n">
        <v>17216.58000000002</v>
      </c>
      <c r="AM80" s="16" t="n">
        <v>12766.59</v>
      </c>
      <c r="AN80" s="16" t="n">
        <v>0</v>
      </c>
      <c r="AO80" s="18" t="n">
        <v>30000</v>
      </c>
      <c r="AP80" s="18" t="n">
        <v>35000</v>
      </c>
      <c r="AQ80" s="18" t="n">
        <v>120000</v>
      </c>
      <c r="AR80" s="18" t="n">
        <v>0</v>
      </c>
      <c r="AS80" s="18" t="n">
        <v>30000</v>
      </c>
      <c r="AT80" s="18" t="n">
        <v>30000</v>
      </c>
      <c r="AU80" s="18" t="n">
        <v>30000</v>
      </c>
      <c r="AV80" s="18" t="n">
        <v>32000</v>
      </c>
      <c r="AW80" s="18" t="n">
        <v>35000</v>
      </c>
      <c r="AX80" s="18" t="n">
        <v>24000</v>
      </c>
      <c r="AY80" s="18" t="n">
        <v>36000</v>
      </c>
      <c r="AZ80" s="18" t="n">
        <v>0</v>
      </c>
      <c r="BA80" s="16" t="n">
        <v>0</v>
      </c>
      <c r="BB80" t="inlineStr">
        <is>
          <t>ST</t>
        </is>
      </c>
    </row>
    <row r="81" ht="17.25" customHeight="1" s="13">
      <c r="A81" s="15" t="inlineStr">
        <is>
          <t>AGADIR</t>
        </is>
      </c>
      <c r="B81" s="15" t="inlineStr">
        <is>
          <t>AGADIR EXTERIEUR SOM VMM</t>
        </is>
      </c>
      <c r="C81" s="15" t="inlineStr">
        <is>
          <t>T89 AKNOUN MOHAMED</t>
        </is>
      </c>
      <c r="D81" s="15" t="inlineStr">
        <is>
          <t>FLAN</t>
        </is>
      </c>
      <c r="E81" s="28">
        <f>+(P81/$H$1)*$F$1+P81+BA81</f>
        <v/>
      </c>
      <c r="F81" s="28">
        <f>+AY81</f>
        <v/>
      </c>
      <c r="G81" s="22">
        <f>IF(F81=0,"%",+(E81-F81)/F81)</f>
        <v/>
      </c>
      <c r="H81" s="28">
        <f>AB81</f>
        <v/>
      </c>
      <c r="I81" s="28" t="n">
        <v>10000</v>
      </c>
      <c r="J81" s="22">
        <f>IF(H81=0,"%",+(I81-H81)/H81)</f>
        <v/>
      </c>
      <c r="K81" s="28">
        <f>Q81+R81+S81+T81+U81+V81+W81+X81+Y81+Z81+AA81+AB81</f>
        <v/>
      </c>
      <c r="L81" s="28">
        <f>AC81+E81+I81+AD81+AE81+AF81+AG81+AH81+AI81+AJ81+AK81+AL81</f>
        <v/>
      </c>
      <c r="M81" s="22">
        <f>IF(K81=0,"%",+(L81-K81)/K81)</f>
        <v/>
      </c>
      <c r="N81" s="28">
        <f>+I81+AO81+AP81+AQ81+AR81+AS81+AT81+AU81+AV81+AW81+AX81+AY81</f>
        <v/>
      </c>
      <c r="O81" s="26" t="n">
        <v>0</v>
      </c>
      <c r="P81" s="28">
        <f>AM81</f>
        <v/>
      </c>
      <c r="Q81" s="16" t="n">
        <v>0</v>
      </c>
      <c r="R81" s="16" t="n">
        <v>0</v>
      </c>
      <c r="S81" s="16" t="n">
        <v>13638.28999999999</v>
      </c>
      <c r="T81" s="16" t="n">
        <v>21745.60999999999</v>
      </c>
      <c r="U81" s="16" t="n">
        <v>7836.58</v>
      </c>
      <c r="V81" s="16" t="n">
        <v>1912.94</v>
      </c>
      <c r="W81" s="16" t="n">
        <v>2562.079999999999</v>
      </c>
      <c r="X81" s="16" t="n">
        <v>3901.84</v>
      </c>
      <c r="Y81" s="16" t="n">
        <v>3207.9</v>
      </c>
      <c r="Z81" s="16" t="n">
        <v>2789.77</v>
      </c>
      <c r="AA81" s="16" t="n">
        <v>1741.02</v>
      </c>
      <c r="AB81" s="16" t="n">
        <v>2967.549999999999</v>
      </c>
      <c r="AC81" s="16" t="n">
        <v>1951.699999999999</v>
      </c>
      <c r="AD81" s="16" t="n">
        <v>3360.4</v>
      </c>
      <c r="AE81" s="16" t="n">
        <v>17005.00999999999</v>
      </c>
      <c r="AF81" s="16" t="n">
        <v>20034.3</v>
      </c>
      <c r="AG81" s="16" t="n">
        <v>3519.94</v>
      </c>
      <c r="AH81" s="16" t="n">
        <v>3369.93</v>
      </c>
      <c r="AI81" s="16" t="n">
        <v>1262.27</v>
      </c>
      <c r="AJ81" s="16" t="n">
        <v>3337.609999999999</v>
      </c>
      <c r="AK81" s="16" t="n">
        <v>1202.43</v>
      </c>
      <c r="AL81" s="16" t="n">
        <v>3300.28</v>
      </c>
      <c r="AM81" s="16" t="n">
        <v>1278.9</v>
      </c>
      <c r="AN81" s="16" t="n">
        <v>0</v>
      </c>
      <c r="AO81" s="18" t="n">
        <v>12000</v>
      </c>
      <c r="AP81" s="18" t="n">
        <v>12000</v>
      </c>
      <c r="AQ81" s="18" t="n">
        <v>45000</v>
      </c>
      <c r="AR81" s="18" t="n">
        <v>0</v>
      </c>
      <c r="AS81" s="18" t="n">
        <v>10000</v>
      </c>
      <c r="AT81" s="18" t="n">
        <v>10000</v>
      </c>
      <c r="AU81" s="18" t="n">
        <v>10000</v>
      </c>
      <c r="AV81" s="18" t="n">
        <v>11000</v>
      </c>
      <c r="AW81" s="18" t="n">
        <v>5000</v>
      </c>
      <c r="AX81" s="18" t="n">
        <v>3000</v>
      </c>
      <c r="AY81" s="18" t="n">
        <v>10000</v>
      </c>
      <c r="AZ81" s="18" t="n">
        <v>0</v>
      </c>
      <c r="BA81" s="16" t="n">
        <v>0</v>
      </c>
      <c r="BB81" t="inlineStr">
        <is>
          <t>ST</t>
        </is>
      </c>
    </row>
    <row r="82" ht="17.25" customHeight="1" s="13">
      <c r="A82" s="15" t="inlineStr">
        <is>
          <t>AGADIR</t>
        </is>
      </c>
      <c r="B82" s="15" t="inlineStr">
        <is>
          <t>AGADIR EXTERIEUR SOM VMM</t>
        </is>
      </c>
      <c r="C82" s="15" t="inlineStr"/>
      <c r="D82" s="15" t="inlineStr">
        <is>
          <t>BOUILLON</t>
        </is>
      </c>
      <c r="E82" s="28">
        <f>+(P82/$H$1)*$F$1+P82+BA82</f>
        <v/>
      </c>
      <c r="F82" s="28">
        <f>+AY82</f>
        <v/>
      </c>
      <c r="G82" s="22">
        <f>IF(F82=0,"%",+(E82-F82)/F82)</f>
        <v/>
      </c>
      <c r="H82" s="28">
        <f>AB82</f>
        <v/>
      </c>
      <c r="I82" s="28" t="n">
        <v>32000</v>
      </c>
      <c r="J82" s="22">
        <f>IF(H82=0,"%",+(I82-H82)/H82)</f>
        <v/>
      </c>
      <c r="K82" s="28">
        <f>Q82+R82+S82+T82+U82+V82+W82+X82+Y82+Z82+AA82+AB82</f>
        <v/>
      </c>
      <c r="L82" s="28">
        <f>AC82+E82+I82+AD82+AE82+AF82+AG82+AH82+AI82+AJ82+AK82+AL82</f>
        <v/>
      </c>
      <c r="M82" s="22">
        <f>IF(K82=0,"%",+(L82-K82)/K82)</f>
        <v/>
      </c>
      <c r="N82" s="28">
        <f>+I82+AO82+AP82+AQ82+AR82+AS82+AT82+AU82+AV82+AW82+AX82+AY82</f>
        <v/>
      </c>
      <c r="O82" s="26" t="n">
        <v>0</v>
      </c>
      <c r="P82" s="28">
        <f>AM82</f>
        <v/>
      </c>
      <c r="Q82" s="16" t="n">
        <v>0</v>
      </c>
      <c r="R82" s="16" t="n">
        <v>0</v>
      </c>
      <c r="S82" s="16" t="n">
        <v>56812.16</v>
      </c>
      <c r="T82" s="16" t="n">
        <v>47343.83</v>
      </c>
      <c r="U82" s="16" t="n">
        <v>15644.82</v>
      </c>
      <c r="V82" s="16" t="n">
        <v>12371.58</v>
      </c>
      <c r="W82" s="16" t="n">
        <v>15301.92</v>
      </c>
      <c r="X82" s="16" t="n">
        <v>16357.46</v>
      </c>
      <c r="Y82" s="16" t="n">
        <v>13952.95</v>
      </c>
      <c r="Z82" s="16" t="n">
        <v>17165.12</v>
      </c>
      <c r="AA82" s="16" t="n">
        <v>22786.78</v>
      </c>
      <c r="AB82" s="16" t="n">
        <v>31099.29</v>
      </c>
      <c r="AC82" s="16" t="n">
        <v>37410.27000000001</v>
      </c>
      <c r="AD82" s="16" t="n">
        <v>45483.04000000001</v>
      </c>
      <c r="AE82" s="16" t="n">
        <v>53025.17999999999</v>
      </c>
      <c r="AF82" s="16" t="n">
        <v>33491.31</v>
      </c>
      <c r="AG82" s="16" t="n">
        <v>15965.31</v>
      </c>
      <c r="AH82" s="16" t="n">
        <v>11684.28</v>
      </c>
      <c r="AI82" s="16" t="n">
        <v>9513.639999999999</v>
      </c>
      <c r="AJ82" s="16" t="n">
        <v>15170.82</v>
      </c>
      <c r="AK82" s="16" t="n">
        <v>7193.530000000002</v>
      </c>
      <c r="AL82" s="16" t="n">
        <v>21266.2</v>
      </c>
      <c r="AM82" s="16" t="n">
        <v>18327.36</v>
      </c>
      <c r="AN82" s="16" t="n">
        <v>0</v>
      </c>
      <c r="AO82" s="18" t="n">
        <v>30000</v>
      </c>
      <c r="AP82" s="18" t="n">
        <v>40000</v>
      </c>
      <c r="AQ82" s="18" t="n">
        <v>120000</v>
      </c>
      <c r="AR82" s="18" t="n">
        <v>0</v>
      </c>
      <c r="AS82" s="18" t="n">
        <v>20000</v>
      </c>
      <c r="AT82" s="18" t="n">
        <v>20000</v>
      </c>
      <c r="AU82" s="18" t="n">
        <v>17000</v>
      </c>
      <c r="AV82" s="18" t="n">
        <v>18900</v>
      </c>
      <c r="AW82" s="18" t="n">
        <v>18900</v>
      </c>
      <c r="AX82" s="18" t="n">
        <v>20000</v>
      </c>
      <c r="AY82" s="18" t="n">
        <v>30000</v>
      </c>
      <c r="AZ82" s="18" t="n">
        <v>0</v>
      </c>
      <c r="BA82" s="16" t="n">
        <v>0</v>
      </c>
      <c r="BB82" t="inlineStr">
        <is>
          <t>ST</t>
        </is>
      </c>
    </row>
    <row r="83" ht="17.25" customHeight="1" s="13">
      <c r="A83" s="15" t="inlineStr">
        <is>
          <t>AGADIR</t>
        </is>
      </c>
      <c r="B83" s="15" t="inlineStr">
        <is>
          <t>AGADIR EXTERIEUR SOM VMM</t>
        </is>
      </c>
      <c r="C83" s="15" t="inlineStr"/>
      <c r="D83" s="15" t="inlineStr">
        <is>
          <t>CONDIMENTS</t>
        </is>
      </c>
      <c r="E83" s="28">
        <f>+(P83/$H$1)*$F$1+P83+BA83</f>
        <v/>
      </c>
      <c r="F83" s="28">
        <f>+AY83</f>
        <v/>
      </c>
      <c r="G83" s="22">
        <f>IF(F83=0,"%",+(E83-F83)/F83)</f>
        <v/>
      </c>
      <c r="H83" s="28">
        <f>AB83</f>
        <v/>
      </c>
      <c r="I83" s="28" t="n">
        <v>30000</v>
      </c>
      <c r="J83" s="22">
        <f>IF(H83=0,"%",+(I83-H83)/H83)</f>
        <v/>
      </c>
      <c r="K83" s="28">
        <f>Q83+R83+S83+T83+U83+V83+W83+X83+Y83+Z83+AA83+AB83</f>
        <v/>
      </c>
      <c r="L83" s="28">
        <f>AC83+E83+I83+AD83+AE83+AF83+AG83+AH83+AI83+AJ83+AK83+AL83</f>
        <v/>
      </c>
      <c r="M83" s="22">
        <f>IF(K83=0,"%",+(L83-K83)/K83)</f>
        <v/>
      </c>
      <c r="N83" s="28">
        <f>+I83+AO83+AP83+AQ83+AR83+AS83+AT83+AU83+AV83+AW83+AX83+AY83</f>
        <v/>
      </c>
      <c r="O83" s="26" t="n">
        <v>0</v>
      </c>
      <c r="P83" s="28">
        <f>AM83</f>
        <v/>
      </c>
      <c r="Q83" s="16" t="n">
        <v>0</v>
      </c>
      <c r="R83" s="16" t="n">
        <v>0</v>
      </c>
      <c r="S83" s="16" t="n">
        <v>18792.54</v>
      </c>
      <c r="T83" s="16" t="n">
        <v>37797.11000000001</v>
      </c>
      <c r="U83" s="16" t="n">
        <v>37425.04000000001</v>
      </c>
      <c r="V83" s="16" t="n">
        <v>29768.78000000002</v>
      </c>
      <c r="W83" s="16" t="n">
        <v>19428.55999999999</v>
      </c>
      <c r="X83" s="16" t="n">
        <v>26236.59999999999</v>
      </c>
      <c r="Y83" s="16" t="n">
        <v>26771.80999999999</v>
      </c>
      <c r="Z83" s="16" t="n">
        <v>15974.08</v>
      </c>
      <c r="AA83" s="16" t="n">
        <v>22628</v>
      </c>
      <c r="AB83" s="16" t="n">
        <v>17234.93</v>
      </c>
      <c r="AC83" s="16" t="n">
        <v>13236.89</v>
      </c>
      <c r="AD83" s="16" t="n">
        <v>16963.12</v>
      </c>
      <c r="AE83" s="16" t="n">
        <v>30465.91</v>
      </c>
      <c r="AF83" s="16" t="n">
        <v>32338.39</v>
      </c>
      <c r="AG83" s="16" t="n">
        <v>19356.2</v>
      </c>
      <c r="AH83" s="16" t="n">
        <v>26558.77</v>
      </c>
      <c r="AI83" s="16" t="n">
        <v>12491.88</v>
      </c>
      <c r="AJ83" s="16" t="n">
        <v>27523.89</v>
      </c>
      <c r="AK83" s="16" t="n">
        <v>17132.99999999999</v>
      </c>
      <c r="AL83" s="16" t="n">
        <v>20014.09999999999</v>
      </c>
      <c r="AM83" s="16" t="n">
        <v>13928.63</v>
      </c>
      <c r="AN83" s="16" t="n">
        <v>0</v>
      </c>
      <c r="AO83" s="18" t="n">
        <v>25000</v>
      </c>
      <c r="AP83" s="18" t="n">
        <v>25000</v>
      </c>
      <c r="AQ83" s="18" t="n">
        <v>60000</v>
      </c>
      <c r="AR83" s="18" t="n">
        <v>0</v>
      </c>
      <c r="AS83" s="18" t="n">
        <v>45000</v>
      </c>
      <c r="AT83" s="18" t="n">
        <v>40000</v>
      </c>
      <c r="AU83" s="18" t="n">
        <v>30000</v>
      </c>
      <c r="AV83" s="18" t="n">
        <v>27000</v>
      </c>
      <c r="AW83" s="18" t="n">
        <v>30000</v>
      </c>
      <c r="AX83" s="18" t="n">
        <v>20000</v>
      </c>
      <c r="AY83" s="18" t="n">
        <v>30000</v>
      </c>
      <c r="AZ83" s="18" t="n">
        <v>0</v>
      </c>
      <c r="BA83" s="16" t="n">
        <v>0</v>
      </c>
      <c r="BB83" t="inlineStr">
        <is>
          <t>ST</t>
        </is>
      </c>
    </row>
    <row r="84" ht="17.25" customHeight="1" s="13">
      <c r="A84" s="15" t="inlineStr">
        <is>
          <t>AGADIR</t>
        </is>
      </c>
      <c r="B84" s="15" t="inlineStr">
        <is>
          <t>AGADIR EXTERIEUR SOM VMM</t>
        </is>
      </c>
      <c r="C84" s="15" t="inlineStr"/>
      <c r="D84" s="15" t="inlineStr">
        <is>
          <t>CONFITURE</t>
        </is>
      </c>
      <c r="E84" s="28">
        <f>+(P84/$H$1)*$F$1+P84+BA84</f>
        <v/>
      </c>
      <c r="F84" s="28">
        <f>+AY84</f>
        <v/>
      </c>
      <c r="G84" s="22">
        <f>IF(F84=0,"%",+(E84-F84)/F84)</f>
        <v/>
      </c>
      <c r="H84" s="28">
        <f>AB84</f>
        <v/>
      </c>
      <c r="I84" s="28" t="n">
        <v>20000</v>
      </c>
      <c r="J84" s="22">
        <f>IF(H84=0,"%",+(I84-H84)/H84)</f>
        <v/>
      </c>
      <c r="K84" s="28">
        <f>Q84+R84+S84+T84+U84+V84+W84+X84+Y84+Z84+AA84+AB84</f>
        <v/>
      </c>
      <c r="L84" s="28">
        <f>AC84+E84+I84+AD84+AE84+AF84+AG84+AH84+AI84+AJ84+AK84+AL84</f>
        <v/>
      </c>
      <c r="M84" s="22">
        <f>IF(K84=0,"%",+(L84-K84)/K84)</f>
        <v/>
      </c>
      <c r="N84" s="28">
        <f>+I84+AO84+AP84+AQ84+AR84+AS84+AT84+AU84+AV84+AW84+AX84+AY84</f>
        <v/>
      </c>
      <c r="O84" s="26" t="n">
        <v>0</v>
      </c>
      <c r="P84" s="28">
        <f>AM84</f>
        <v/>
      </c>
      <c r="Q84" s="16" t="n">
        <v>0</v>
      </c>
      <c r="R84" s="16" t="n">
        <v>0</v>
      </c>
      <c r="S84" s="16" t="n">
        <v>22679.7</v>
      </c>
      <c r="T84" s="16" t="n">
        <v>14267.08</v>
      </c>
      <c r="U84" s="16" t="n">
        <v>12893.89</v>
      </c>
      <c r="V84" s="16" t="n">
        <v>20382.99</v>
      </c>
      <c r="W84" s="16" t="n">
        <v>14634.46</v>
      </c>
      <c r="X84" s="16" t="n">
        <v>24727.68</v>
      </c>
      <c r="Y84" s="16" t="n">
        <v>19460.36</v>
      </c>
      <c r="Z84" s="16" t="n">
        <v>14791.65</v>
      </c>
      <c r="AA84" s="16" t="n">
        <v>12645.33</v>
      </c>
      <c r="AB84" s="16" t="n">
        <v>15153.53</v>
      </c>
      <c r="AC84" s="16" t="n">
        <v>16908.27</v>
      </c>
      <c r="AD84" s="16" t="n">
        <v>12623.4</v>
      </c>
      <c r="AE84" s="16" t="n">
        <v>16665.27</v>
      </c>
      <c r="AF84" s="16" t="n">
        <v>6905.15</v>
      </c>
      <c r="AG84" s="16" t="n">
        <v>9475.59</v>
      </c>
      <c r="AH84" s="16" t="n">
        <v>19823.06</v>
      </c>
      <c r="AI84" s="16" t="n">
        <v>11178.78</v>
      </c>
      <c r="AJ84" s="16" t="n">
        <v>26541.17000000001</v>
      </c>
      <c r="AK84" s="16" t="n">
        <v>19883.83999999999</v>
      </c>
      <c r="AL84" s="16" t="n">
        <v>20000.07</v>
      </c>
      <c r="AM84" s="16" t="n">
        <v>16310.59</v>
      </c>
      <c r="AN84" s="16" t="n">
        <v>0</v>
      </c>
      <c r="AO84" s="18" t="n">
        <v>20000</v>
      </c>
      <c r="AP84" s="18" t="n">
        <v>20000</v>
      </c>
      <c r="AQ84" s="18" t="n">
        <v>40000</v>
      </c>
      <c r="AR84" s="18" t="n">
        <v>0</v>
      </c>
      <c r="AS84" s="18" t="n">
        <v>15000</v>
      </c>
      <c r="AT84" s="18" t="n">
        <v>25000</v>
      </c>
      <c r="AU84" s="18" t="n">
        <v>18000</v>
      </c>
      <c r="AV84" s="18" t="n">
        <v>26000</v>
      </c>
      <c r="AW84" s="18" t="n">
        <v>26000</v>
      </c>
      <c r="AX84" s="18" t="n">
        <v>20000</v>
      </c>
      <c r="AY84" s="18" t="n">
        <v>20000</v>
      </c>
      <c r="AZ84" s="18" t="n">
        <v>0</v>
      </c>
      <c r="BA84" s="16" t="n">
        <v>0</v>
      </c>
      <c r="BB84" t="inlineStr">
        <is>
          <t>ST</t>
        </is>
      </c>
    </row>
    <row r="85" ht="17.25" customHeight="1" s="13">
      <c r="A85" s="15" t="inlineStr">
        <is>
          <t>AGADIR</t>
        </is>
      </c>
      <c r="B85" s="15" t="inlineStr">
        <is>
          <t>AGADIR EXTERIEUR SOM VMM</t>
        </is>
      </c>
      <c r="C85" s="15" t="inlineStr"/>
      <c r="D85" s="15" t="inlineStr">
        <is>
          <t>CONSERVES</t>
        </is>
      </c>
      <c r="E85" s="28">
        <f>+(P85/$H$1)*$F$1+P85+BA85</f>
        <v/>
      </c>
      <c r="F85" s="28">
        <f>+AY85</f>
        <v/>
      </c>
      <c r="G85" s="22">
        <f>IF(F85=0,"%",+(E85-F85)/F85)</f>
        <v/>
      </c>
      <c r="H85" s="28">
        <f>AB85</f>
        <v/>
      </c>
      <c r="I85" s="28" t="n">
        <v>15000</v>
      </c>
      <c r="J85" s="22">
        <f>IF(H85=0,"%",+(I85-H85)/H85)</f>
        <v/>
      </c>
      <c r="K85" s="28">
        <f>Q85+R85+S85+T85+U85+V85+W85+X85+Y85+Z85+AA85+AB85</f>
        <v/>
      </c>
      <c r="L85" s="28">
        <f>AC85+E85+I85+AD85+AE85+AF85+AG85+AH85+AI85+AJ85+AK85+AL85</f>
        <v/>
      </c>
      <c r="M85" s="22">
        <f>IF(K85=0,"%",+(L85-K85)/K85)</f>
        <v/>
      </c>
      <c r="N85" s="28">
        <f>+I85+AO85+AP85+AQ85+AR85+AS85+AT85+AU85+AV85+AW85+AX85+AY85</f>
        <v/>
      </c>
      <c r="O85" s="26" t="n">
        <v>0</v>
      </c>
      <c r="P85" s="28">
        <f>AM85</f>
        <v/>
      </c>
      <c r="Q85" s="16" t="n">
        <v>0</v>
      </c>
      <c r="R85" s="16" t="n">
        <v>0</v>
      </c>
      <c r="S85" s="16" t="n">
        <v>10178.19</v>
      </c>
      <c r="T85" s="16" t="n">
        <v>12162.91</v>
      </c>
      <c r="U85" s="16" t="n">
        <v>11433.52</v>
      </c>
      <c r="V85" s="16" t="n">
        <v>10392.67</v>
      </c>
      <c r="W85" s="16" t="n">
        <v>7416.59</v>
      </c>
      <c r="X85" s="16" t="n">
        <v>13302.65</v>
      </c>
      <c r="Y85" s="16" t="n">
        <v>13120.86</v>
      </c>
      <c r="Z85" s="16" t="n">
        <v>12002.91</v>
      </c>
      <c r="AA85" s="16" t="n">
        <v>5316.38</v>
      </c>
      <c r="AB85" s="16" t="n">
        <v>4569.26</v>
      </c>
      <c r="AC85" s="16" t="n">
        <v>10345.97</v>
      </c>
      <c r="AD85" s="16" t="n">
        <v>6769.279999999999</v>
      </c>
      <c r="AE85" s="16" t="n">
        <v>4498.13</v>
      </c>
      <c r="AF85" s="16" t="n">
        <v>6013.19</v>
      </c>
      <c r="AG85" s="16" t="n">
        <v>5357.860000000001</v>
      </c>
      <c r="AH85" s="16" t="n">
        <v>4454.13</v>
      </c>
      <c r="AI85" s="16" t="n">
        <v>4826.85</v>
      </c>
      <c r="AJ85" s="16" t="n">
        <v>10365.3</v>
      </c>
      <c r="AK85" s="16" t="n">
        <v>10228.73</v>
      </c>
      <c r="AL85" s="16" t="n">
        <v>6001.880000000001</v>
      </c>
      <c r="AM85" s="16" t="n">
        <v>6823.66</v>
      </c>
      <c r="AN85" s="16" t="n">
        <v>0</v>
      </c>
      <c r="AO85" s="18" t="n">
        <v>13000</v>
      </c>
      <c r="AP85" s="18" t="n">
        <v>13000</v>
      </c>
      <c r="AQ85" s="18" t="n">
        <v>30000</v>
      </c>
      <c r="AR85" s="18" t="n">
        <v>0</v>
      </c>
      <c r="AS85" s="18" t="n">
        <v>15000</v>
      </c>
      <c r="AT85" s="18" t="n">
        <v>15000</v>
      </c>
      <c r="AU85" s="18" t="n">
        <v>10000</v>
      </c>
      <c r="AV85" s="18" t="n">
        <v>15000</v>
      </c>
      <c r="AW85" s="18" t="n">
        <v>15000</v>
      </c>
      <c r="AX85" s="18" t="n">
        <v>15000</v>
      </c>
      <c r="AY85" s="18" t="n">
        <v>15000</v>
      </c>
      <c r="AZ85" s="18" t="n">
        <v>0</v>
      </c>
      <c r="BA85" s="16" t="n">
        <v>0</v>
      </c>
      <c r="BB85" t="inlineStr">
        <is>
          <t>ST</t>
        </is>
      </c>
    </row>
    <row r="86" ht="17.25" customHeight="1" s="13">
      <c r="A86" s="15" t="inlineStr">
        <is>
          <t>AGADIR</t>
        </is>
      </c>
      <c r="B86" s="15" t="inlineStr">
        <is>
          <t>AGADIR EXTERIEUR SOM VMM</t>
        </is>
      </c>
      <c r="C86" s="15" t="inlineStr"/>
      <c r="D86" s="15" t="inlineStr">
        <is>
          <t>C.A (ht)</t>
        </is>
      </c>
      <c r="E86" s="28">
        <f>+(P86/$H$1)*$F$1+P86+BA86</f>
        <v/>
      </c>
      <c r="F86" s="28">
        <f>+AY86</f>
        <v/>
      </c>
      <c r="G86" s="22">
        <f>IF(F86=0,"%",+(E86-F86)/F86)</f>
        <v/>
      </c>
      <c r="H86" s="28">
        <f>AB86</f>
        <v/>
      </c>
      <c r="I86" s="28" t="n">
        <v>150000</v>
      </c>
      <c r="J86" s="22">
        <f>IF(H86=0,"%",+(I86-H86)/H86)</f>
        <v/>
      </c>
      <c r="K86" s="28">
        <f>Q86+R86+S86+T86+U86+V86+W86+X86+Y86+Z86+AA86+AB86</f>
        <v/>
      </c>
      <c r="L86" s="28">
        <f>AC86+E86+I86+AD86+AE86+AF86+AG86+AH86+AI86+AJ86+AK86+AL86</f>
        <v/>
      </c>
      <c r="M86" s="22">
        <f>IF(K86=0,"%",+(L86-K86)/K86)</f>
        <v/>
      </c>
      <c r="N86" s="28">
        <f>+I86+AO86+AP86+AQ86+AR86+AS86+AT86+AU86+AV86+AW86+AX86+AY86</f>
        <v/>
      </c>
      <c r="O86" s="26" t="n">
        <v>0</v>
      </c>
      <c r="P86" s="28">
        <f>AM86</f>
        <v/>
      </c>
      <c r="Q86" s="16" t="n">
        <v>0</v>
      </c>
      <c r="R86" s="16" t="n">
        <v>0</v>
      </c>
      <c r="S86" s="16" t="n">
        <v>215645.3799999999</v>
      </c>
      <c r="T86" s="16" t="n">
        <v>238741.44</v>
      </c>
      <c r="U86" s="16" t="n">
        <v>143194.42</v>
      </c>
      <c r="V86" s="16" t="n">
        <v>124347.07</v>
      </c>
      <c r="W86" s="16" t="n">
        <v>125547.2</v>
      </c>
      <c r="X86" s="16" t="n">
        <v>153796.52</v>
      </c>
      <c r="Y86" s="16" t="n">
        <v>146831.5400000001</v>
      </c>
      <c r="Z86" s="16" t="n">
        <v>117809.98</v>
      </c>
      <c r="AA86" s="16" t="n">
        <v>126917.85</v>
      </c>
      <c r="AB86" s="16" t="n">
        <v>140889.93</v>
      </c>
      <c r="AC86" s="16" t="n">
        <v>142124.3300000001</v>
      </c>
      <c r="AD86" s="16" t="n">
        <v>147216.8799999999</v>
      </c>
      <c r="AE86" s="16" t="n">
        <v>227692.49</v>
      </c>
      <c r="AF86" s="16" t="n">
        <v>192978.1100000001</v>
      </c>
      <c r="AG86" s="16" t="n">
        <v>112499.04</v>
      </c>
      <c r="AH86" s="16" t="n">
        <v>133766.24</v>
      </c>
      <c r="AI86" s="16" t="n">
        <v>79243.72</v>
      </c>
      <c r="AJ86" s="16" t="n">
        <v>174734.1900000001</v>
      </c>
      <c r="AK86" s="16" t="n">
        <v>96144.70999999993</v>
      </c>
      <c r="AL86" s="16" t="n">
        <v>123696.15</v>
      </c>
      <c r="AM86" s="16" t="n">
        <v>93168.52999999998</v>
      </c>
      <c r="AN86" s="16" t="n">
        <v>0</v>
      </c>
      <c r="AO86" s="18" t="n">
        <v>140000</v>
      </c>
      <c r="AP86" s="18" t="n">
        <v>150000</v>
      </c>
      <c r="AQ86" s="18" t="n">
        <v>520000</v>
      </c>
      <c r="AR86" s="18" t="n">
        <v>0</v>
      </c>
      <c r="AS86" s="18" t="n">
        <v>150000</v>
      </c>
      <c r="AT86" s="18" t="n">
        <v>133000</v>
      </c>
      <c r="AU86" s="18" t="n">
        <v>142000</v>
      </c>
      <c r="AV86" s="18" t="n">
        <v>163000</v>
      </c>
      <c r="AW86" s="18" t="n">
        <v>170000</v>
      </c>
      <c r="AX86" s="18" t="n">
        <v>130000</v>
      </c>
      <c r="AY86" s="18" t="n">
        <v>150000</v>
      </c>
      <c r="AZ86" s="18" t="n">
        <v>0</v>
      </c>
      <c r="BA86" s="16" t="n">
        <v>0</v>
      </c>
      <c r="BB86" t="inlineStr">
        <is>
          <t>ST</t>
        </is>
      </c>
    </row>
    <row r="87" ht="17.25" customHeight="1" s="13">
      <c r="A87" s="17" t="inlineStr">
        <is>
          <t>AGADIR</t>
        </is>
      </c>
      <c r="B87" s="17" t="inlineStr">
        <is>
          <t>TIZNIT SOM VMM</t>
        </is>
      </c>
      <c r="C87" s="17" t="inlineStr">
        <is>
          <t>TIZNIT SOM VMM</t>
        </is>
      </c>
      <c r="D87" s="17" t="inlineStr">
        <is>
          <t>LEVURE</t>
        </is>
      </c>
      <c r="E87" s="29">
        <f>+(P87/$H$1)*$F$1+P87+BA87</f>
        <v/>
      </c>
      <c r="F87" s="29">
        <f>+AY87</f>
        <v/>
      </c>
      <c r="G87" s="23">
        <f>IF(F87=0,"%",+(E87-F87)/F87)</f>
        <v/>
      </c>
      <c r="H87" s="29">
        <f>AB87</f>
        <v/>
      </c>
      <c r="I87" s="29" t="n">
        <v>40000</v>
      </c>
      <c r="J87" s="23">
        <f>IF(H87=0,"%",+(I87-H87)/H87)</f>
        <v/>
      </c>
      <c r="K87" s="29">
        <f>Q87+R87+S87+T87+U87+V87+W87+X87+Y87+Z87+AA87+AB87</f>
        <v/>
      </c>
      <c r="L87" s="29">
        <f>AC87+E87+I87+AD87+AE87+AF87+AG87+AH87+AI87+AJ87+AK87+AL87</f>
        <v/>
      </c>
      <c r="M87" s="23">
        <f>IF(K87=0,"%",+(L87-K87)/K87)</f>
        <v/>
      </c>
      <c r="N87" s="29">
        <f>+I87+AO87+AP87+AQ87+AR87+AS87+AT87+AU87+AV87+AW87+AX87+AY87</f>
        <v/>
      </c>
      <c r="O87" s="26" t="n">
        <v>0</v>
      </c>
      <c r="P87" s="29">
        <f>AM87</f>
        <v/>
      </c>
      <c r="Q87" s="16" t="n">
        <v>49532.19</v>
      </c>
      <c r="R87" s="16" t="n">
        <v>56822.10000000001</v>
      </c>
      <c r="S87" s="16" t="n">
        <v>85091.46999999999</v>
      </c>
      <c r="T87" s="16" t="n">
        <v>76119.84000000001</v>
      </c>
      <c r="U87" s="16" t="n">
        <v>40090.06</v>
      </c>
      <c r="V87" s="16" t="n">
        <v>39270.44000000002</v>
      </c>
      <c r="W87" s="16" t="n">
        <v>40805.38</v>
      </c>
      <c r="X87" s="16" t="n">
        <v>37021.93000000001</v>
      </c>
      <c r="Y87" s="16" t="n">
        <v>45989.38</v>
      </c>
      <c r="Z87" s="16" t="n">
        <v>55585.78999999999</v>
      </c>
      <c r="AA87" s="16" t="n">
        <v>39119.58</v>
      </c>
      <c r="AB87" s="16" t="n">
        <v>35421.43000000001</v>
      </c>
      <c r="AC87" s="16" t="n">
        <v>59075.56999999999</v>
      </c>
      <c r="AD87" s="16" t="n">
        <v>35609.71000000001</v>
      </c>
      <c r="AE87" s="16" t="n">
        <v>62014.69999999999</v>
      </c>
      <c r="AF87" s="16" t="n">
        <v>0</v>
      </c>
      <c r="AG87" s="16" t="n">
        <v>27285.02</v>
      </c>
      <c r="AH87" s="16" t="n">
        <v>41400.13999999999</v>
      </c>
      <c r="AI87" s="16" t="n">
        <v>45892.5</v>
      </c>
      <c r="AJ87" s="16" t="n">
        <v>81477.99000000001</v>
      </c>
      <c r="AK87" s="16" t="n">
        <v>27166.49</v>
      </c>
      <c r="AL87" s="16" t="n">
        <v>37912.57999999999</v>
      </c>
      <c r="AM87" s="16" t="n">
        <v>30855.75000000001</v>
      </c>
      <c r="AN87" s="16" t="n">
        <v>0</v>
      </c>
      <c r="AO87" s="18" t="n">
        <v>50000</v>
      </c>
      <c r="AP87" s="18" t="n">
        <v>60000</v>
      </c>
      <c r="AQ87" s="18" t="n">
        <v>165000</v>
      </c>
      <c r="AR87" s="18" t="n">
        <v>0</v>
      </c>
      <c r="AS87" s="18" t="n">
        <v>45000</v>
      </c>
      <c r="AT87" s="18" t="n">
        <v>45000</v>
      </c>
      <c r="AU87" s="18" t="n">
        <v>50000</v>
      </c>
      <c r="AV87" s="18" t="n">
        <v>40000</v>
      </c>
      <c r="AW87" s="18" t="n">
        <v>46000</v>
      </c>
      <c r="AX87" s="14" t="n">
        <v>56000</v>
      </c>
      <c r="AY87" s="14" t="n">
        <v>45000</v>
      </c>
      <c r="AZ87" s="18" t="n">
        <v>0</v>
      </c>
      <c r="BA87" s="16" t="n">
        <v>0</v>
      </c>
      <c r="BB87" t="inlineStr">
        <is>
          <t>ST</t>
        </is>
      </c>
    </row>
    <row r="88" ht="17.25" customHeight="1" s="13">
      <c r="A88" s="17" t="inlineStr">
        <is>
          <t>AGADIR</t>
        </is>
      </c>
      <c r="B88" s="17" t="inlineStr">
        <is>
          <t>TIZNIT SOM VMM</t>
        </is>
      </c>
      <c r="C88" s="17" t="inlineStr">
        <is>
          <t>485 NAMOUSS ABDESSAMAD</t>
        </is>
      </c>
      <c r="D88" s="17" t="inlineStr">
        <is>
          <t>FLAN</t>
        </is>
      </c>
      <c r="E88" s="29">
        <f>+(P88/$H$1)*$F$1+P88+BA88</f>
        <v/>
      </c>
      <c r="F88" s="29">
        <f>+AY88</f>
        <v/>
      </c>
      <c r="G88" s="23">
        <f>IF(F88=0,"%",+(E88-F88)/F88)</f>
        <v/>
      </c>
      <c r="H88" s="29">
        <f>AB88</f>
        <v/>
      </c>
      <c r="I88" s="29" t="n">
        <v>6000</v>
      </c>
      <c r="J88" s="23">
        <f>IF(H88=0,"%",+(I88-H88)/H88)</f>
        <v/>
      </c>
      <c r="K88" s="29">
        <f>Q88+R88+S88+T88+U88+V88+W88+X88+Y88+Z88+AA88+AB88</f>
        <v/>
      </c>
      <c r="L88" s="29">
        <f>AC88+E88+I88+AD88+AE88+AF88+AG88+AH88+AI88+AJ88+AK88+AL88</f>
        <v/>
      </c>
      <c r="M88" s="23">
        <f>IF(K88=0,"%",+(L88-K88)/K88)</f>
        <v/>
      </c>
      <c r="N88" s="29">
        <f>+I88+AO88+AP88+AQ88+AR88+AS88+AT88+AU88+AV88+AW88+AX88+AY88</f>
        <v/>
      </c>
      <c r="O88" s="26" t="n">
        <v>0</v>
      </c>
      <c r="P88" s="29">
        <f>AM88</f>
        <v/>
      </c>
      <c r="Q88" s="16" t="n">
        <v>6893.17</v>
      </c>
      <c r="R88" s="16" t="n">
        <v>5614.31</v>
      </c>
      <c r="S88" s="16" t="n">
        <v>18361.76999999999</v>
      </c>
      <c r="T88" s="16" t="n">
        <v>29543.55999999999</v>
      </c>
      <c r="U88" s="16" t="n">
        <v>9690.32</v>
      </c>
      <c r="V88" s="16" t="n">
        <v>4235.500000000001</v>
      </c>
      <c r="W88" s="16" t="n">
        <v>5723.760000000001</v>
      </c>
      <c r="X88" s="16" t="n">
        <v>6870.57</v>
      </c>
      <c r="Y88" s="16" t="n">
        <v>5936.099999999999</v>
      </c>
      <c r="Z88" s="16" t="n">
        <v>6362.960000000001</v>
      </c>
      <c r="AA88" s="16" t="n">
        <v>2654.24</v>
      </c>
      <c r="AB88" s="16" t="n">
        <v>2240.219999999999</v>
      </c>
      <c r="AC88" s="16" t="n">
        <v>3389.699999999999</v>
      </c>
      <c r="AD88" s="16" t="n">
        <v>3460.659999999999</v>
      </c>
      <c r="AE88" s="16" t="n">
        <v>18416.91</v>
      </c>
      <c r="AF88" s="16" t="n">
        <v>0</v>
      </c>
      <c r="AG88" s="16" t="n">
        <v>6350.13</v>
      </c>
      <c r="AH88" s="16" t="n">
        <v>4444.22</v>
      </c>
      <c r="AI88" s="16" t="n">
        <v>7050.309999999999</v>
      </c>
      <c r="AJ88" s="16" t="n">
        <v>6891.920000000001</v>
      </c>
      <c r="AK88" s="16" t="n">
        <v>5438.950000000001</v>
      </c>
      <c r="AL88" s="16" t="n">
        <v>5008.89</v>
      </c>
      <c r="AM88" s="16" t="n">
        <v>3267.75</v>
      </c>
      <c r="AN88" s="16" t="n">
        <v>0</v>
      </c>
      <c r="AO88" s="18" t="n">
        <v>25000</v>
      </c>
      <c r="AP88" s="18" t="n">
        <v>23000</v>
      </c>
      <c r="AQ88" s="18" t="n">
        <v>50000</v>
      </c>
      <c r="AR88" s="18" t="n">
        <v>0</v>
      </c>
      <c r="AS88" s="18" t="n">
        <v>10000</v>
      </c>
      <c r="AT88" s="18" t="n">
        <v>15000</v>
      </c>
      <c r="AU88" s="18" t="n">
        <v>16000</v>
      </c>
      <c r="AV88" s="18" t="n">
        <v>12000</v>
      </c>
      <c r="AW88" s="18" t="n">
        <v>7000</v>
      </c>
      <c r="AX88" s="14" t="n">
        <v>7000</v>
      </c>
      <c r="AY88" s="14" t="n">
        <v>10000</v>
      </c>
      <c r="AZ88" s="18" t="n">
        <v>0</v>
      </c>
      <c r="BA88" s="16" t="n">
        <v>0</v>
      </c>
      <c r="BB88" t="inlineStr">
        <is>
          <t>ST</t>
        </is>
      </c>
    </row>
    <row r="89" ht="17.25" customHeight="1" s="13">
      <c r="A89" s="17" t="inlineStr">
        <is>
          <t>AGADIR</t>
        </is>
      </c>
      <c r="B89" s="17" t="inlineStr">
        <is>
          <t>TIZNIT SOM VMM</t>
        </is>
      </c>
      <c r="C89" s="17" t="inlineStr"/>
      <c r="D89" s="17" t="inlineStr">
        <is>
          <t>BOUILLON</t>
        </is>
      </c>
      <c r="E89" s="29">
        <f>+(P89/$H$1)*$F$1+P89+BA89</f>
        <v/>
      </c>
      <c r="F89" s="29">
        <f>+AY89</f>
        <v/>
      </c>
      <c r="G89" s="23">
        <f>IF(F89=0,"%",+(E89-F89)/F89)</f>
        <v/>
      </c>
      <c r="H89" s="29">
        <f>AB89</f>
        <v/>
      </c>
      <c r="I89" s="29" t="n">
        <v>38000</v>
      </c>
      <c r="J89" s="23">
        <f>IF(H89=0,"%",+(I89-H89)/H89)</f>
        <v/>
      </c>
      <c r="K89" s="29">
        <f>Q89+R89+S89+T89+U89+V89+W89+X89+Y89+Z89+AA89+AB89</f>
        <v/>
      </c>
      <c r="L89" s="29">
        <f>AC89+E89+I89+AD89+AE89+AF89+AG89+AH89+AI89+AJ89+AK89+AL89</f>
        <v/>
      </c>
      <c r="M89" s="23">
        <f>IF(K89=0,"%",+(L89-K89)/K89)</f>
        <v/>
      </c>
      <c r="N89" s="29">
        <f>+I89+AO89+AP89+AQ89+AR89+AS89+AT89+AU89+AV89+AW89+AX89+AY89</f>
        <v/>
      </c>
      <c r="O89" s="26" t="n">
        <v>0</v>
      </c>
      <c r="P89" s="29">
        <f>AM89</f>
        <v/>
      </c>
      <c r="Q89" s="16" t="n">
        <v>35480.86</v>
      </c>
      <c r="R89" s="16" t="n">
        <v>51622.71</v>
      </c>
      <c r="S89" s="16" t="n">
        <v>41844.97</v>
      </c>
      <c r="T89" s="16" t="n">
        <v>51815.18</v>
      </c>
      <c r="U89" s="16" t="n">
        <v>6622.160000000002</v>
      </c>
      <c r="V89" s="16" t="n">
        <v>7170.51</v>
      </c>
      <c r="W89" s="16" t="n">
        <v>13064.24</v>
      </c>
      <c r="X89" s="16" t="n">
        <v>5919.37</v>
      </c>
      <c r="Y89" s="16" t="n">
        <v>7850.969999999999</v>
      </c>
      <c r="Z89" s="16" t="n">
        <v>18818.29</v>
      </c>
      <c r="AA89" s="16" t="n">
        <v>21387.31</v>
      </c>
      <c r="AB89" s="16" t="n">
        <v>37908.01</v>
      </c>
      <c r="AC89" s="16" t="n">
        <v>46856.32</v>
      </c>
      <c r="AD89" s="16" t="n">
        <v>18228.73</v>
      </c>
      <c r="AE89" s="16" t="n">
        <v>20939.72</v>
      </c>
      <c r="AF89" s="16" t="n">
        <v>0</v>
      </c>
      <c r="AG89" s="16" t="n">
        <v>10716.41</v>
      </c>
      <c r="AH89" s="16" t="n">
        <v>10244.95</v>
      </c>
      <c r="AI89" s="16" t="n">
        <v>1849.36</v>
      </c>
      <c r="AJ89" s="16" t="n">
        <v>4451.83</v>
      </c>
      <c r="AK89" s="16" t="n">
        <v>11233.15</v>
      </c>
      <c r="AL89" s="16" t="n">
        <v>13092.08</v>
      </c>
      <c r="AM89" s="16" t="n">
        <v>6285.15</v>
      </c>
      <c r="AN89" s="16" t="n">
        <v>0</v>
      </c>
      <c r="AO89" s="18" t="n">
        <v>40000</v>
      </c>
      <c r="AP89" s="18" t="n">
        <v>55000</v>
      </c>
      <c r="AQ89" s="18" t="n">
        <v>100000</v>
      </c>
      <c r="AR89" s="18" t="n">
        <v>0</v>
      </c>
      <c r="AS89" s="18" t="n">
        <v>20000</v>
      </c>
      <c r="AT89" s="18" t="n">
        <v>10000</v>
      </c>
      <c r="AU89" s="18" t="n">
        <v>16000</v>
      </c>
      <c r="AV89" s="18" t="n">
        <v>11000</v>
      </c>
      <c r="AW89" s="18" t="n">
        <v>20000</v>
      </c>
      <c r="AX89" s="14" t="n">
        <v>25000</v>
      </c>
      <c r="AY89" s="14" t="n">
        <v>25000</v>
      </c>
      <c r="AZ89" s="18" t="n">
        <v>0</v>
      </c>
      <c r="BA89" s="16" t="n">
        <v>0</v>
      </c>
      <c r="BB89" t="inlineStr">
        <is>
          <t>ST</t>
        </is>
      </c>
    </row>
    <row r="90" ht="17.25" customHeight="1" s="13">
      <c r="A90" s="17" t="inlineStr">
        <is>
          <t>AGADIR</t>
        </is>
      </c>
      <c r="B90" s="17" t="inlineStr">
        <is>
          <t>TIZNIT SOM VMM</t>
        </is>
      </c>
      <c r="C90" s="17" t="inlineStr"/>
      <c r="D90" s="17" t="inlineStr">
        <is>
          <t>CONDIMENTS</t>
        </is>
      </c>
      <c r="E90" s="29">
        <f>+(P90/$H$1)*$F$1+P90+BA90</f>
        <v/>
      </c>
      <c r="F90" s="29">
        <f>+AY90</f>
        <v/>
      </c>
      <c r="G90" s="23">
        <f>IF(F90=0,"%",+(E90-F90)/F90)</f>
        <v/>
      </c>
      <c r="H90" s="29">
        <f>AB90</f>
        <v/>
      </c>
      <c r="I90" s="29" t="n">
        <v>40000</v>
      </c>
      <c r="J90" s="23">
        <f>IF(H90=0,"%",+(I90-H90)/H90)</f>
        <v/>
      </c>
      <c r="K90" s="29">
        <f>Q90+R90+S90+T90+U90+V90+W90+X90+Y90+Z90+AA90+AB90</f>
        <v/>
      </c>
      <c r="L90" s="29">
        <f>AC90+E90+I90+AD90+AE90+AF90+AG90+AH90+AI90+AJ90+AK90+AL90</f>
        <v/>
      </c>
      <c r="M90" s="23">
        <f>IF(K90=0,"%",+(L90-K90)/K90)</f>
        <v/>
      </c>
      <c r="N90" s="29">
        <f>+I90+AO90+AP90+AQ90+AR90+AS90+AT90+AU90+AV90+AW90+AX90+AY90</f>
        <v/>
      </c>
      <c r="O90" s="26" t="n">
        <v>0</v>
      </c>
      <c r="P90" s="29">
        <f>AM90</f>
        <v/>
      </c>
      <c r="Q90" s="16" t="n">
        <v>33151.68</v>
      </c>
      <c r="R90" s="16" t="n">
        <v>34548.15</v>
      </c>
      <c r="S90" s="16" t="n">
        <v>52927.49</v>
      </c>
      <c r="T90" s="16" t="n">
        <v>77705.51000000001</v>
      </c>
      <c r="U90" s="16" t="n">
        <v>58563.25000000001</v>
      </c>
      <c r="V90" s="16" t="n">
        <v>38381.42</v>
      </c>
      <c r="W90" s="16" t="n">
        <v>43669.5</v>
      </c>
      <c r="X90" s="16" t="n">
        <v>66867.16</v>
      </c>
      <c r="Y90" s="16" t="n">
        <v>50922.72</v>
      </c>
      <c r="Z90" s="16" t="n">
        <v>46254.38</v>
      </c>
      <c r="AA90" s="16" t="n">
        <v>33143.17999999999</v>
      </c>
      <c r="AB90" s="16" t="n">
        <v>21766.12</v>
      </c>
      <c r="AC90" s="16" t="n">
        <v>39958.26</v>
      </c>
      <c r="AD90" s="16" t="n">
        <v>34307.55</v>
      </c>
      <c r="AE90" s="16" t="n">
        <v>44723.14000000001</v>
      </c>
      <c r="AF90" s="16" t="n">
        <v>0</v>
      </c>
      <c r="AG90" s="16" t="n">
        <v>35367.05</v>
      </c>
      <c r="AH90" s="16" t="n">
        <v>53244.69</v>
      </c>
      <c r="AI90" s="16" t="n">
        <v>65035.08</v>
      </c>
      <c r="AJ90" s="16" t="n">
        <v>60537.54</v>
      </c>
      <c r="AK90" s="16" t="n">
        <v>42154.82999999999</v>
      </c>
      <c r="AL90" s="16" t="n">
        <v>46540.59999999999</v>
      </c>
      <c r="AM90" s="16" t="n">
        <v>34129.91999999999</v>
      </c>
      <c r="AN90" s="16" t="n">
        <v>0</v>
      </c>
      <c r="AO90" s="18" t="n">
        <v>34000</v>
      </c>
      <c r="AP90" s="18" t="n">
        <v>40000</v>
      </c>
      <c r="AQ90" s="18" t="n">
        <v>132000</v>
      </c>
      <c r="AR90" s="18" t="n">
        <v>0</v>
      </c>
      <c r="AS90" s="18" t="n">
        <v>60000</v>
      </c>
      <c r="AT90" s="18" t="n">
        <v>45000</v>
      </c>
      <c r="AU90" s="18" t="n">
        <v>50000</v>
      </c>
      <c r="AV90" s="18" t="n">
        <v>69000</v>
      </c>
      <c r="AW90" s="18" t="n">
        <v>60000</v>
      </c>
      <c r="AX90" s="14" t="n">
        <v>60000</v>
      </c>
      <c r="AY90" s="14" t="n">
        <v>40000</v>
      </c>
      <c r="AZ90" s="18" t="n">
        <v>0</v>
      </c>
      <c r="BA90" s="16" t="n">
        <v>0</v>
      </c>
      <c r="BB90" t="inlineStr">
        <is>
          <t>ST</t>
        </is>
      </c>
    </row>
    <row r="91" ht="17.25" customHeight="1" s="13">
      <c r="A91" s="17" t="inlineStr">
        <is>
          <t>AGADIR</t>
        </is>
      </c>
      <c r="B91" s="17" t="inlineStr">
        <is>
          <t>TIZNIT SOM VMM</t>
        </is>
      </c>
      <c r="C91" s="17" t="inlineStr"/>
      <c r="D91" s="17" t="inlineStr">
        <is>
          <t>CONFITURE</t>
        </is>
      </c>
      <c r="E91" s="29">
        <f>+(P91/$H$1)*$F$1+P91+BA91</f>
        <v/>
      </c>
      <c r="F91" s="29">
        <f>+AY91</f>
        <v/>
      </c>
      <c r="G91" s="23">
        <f>IF(F91=0,"%",+(E91-F91)/F91)</f>
        <v/>
      </c>
      <c r="H91" s="29">
        <f>AB91</f>
        <v/>
      </c>
      <c r="I91" s="29" t="n">
        <v>30000</v>
      </c>
      <c r="J91" s="23">
        <f>IF(H91=0,"%",+(I91-H91)/H91)</f>
        <v/>
      </c>
      <c r="K91" s="29">
        <f>Q91+R91+S91+T91+U91+V91+W91+X91+Y91+Z91+AA91+AB91</f>
        <v/>
      </c>
      <c r="L91" s="29">
        <f>AC91+E91+I91+AD91+AE91+AF91+AG91+AH91+AI91+AJ91+AK91+AL91</f>
        <v/>
      </c>
      <c r="M91" s="23">
        <f>IF(K91=0,"%",+(L91-K91)/K91)</f>
        <v/>
      </c>
      <c r="N91" s="29">
        <f>+I91+AO91+AP91+AQ91+AR91+AS91+AT91+AU91+AV91+AW91+AX91+AY91</f>
        <v/>
      </c>
      <c r="O91" s="26" t="n">
        <v>0</v>
      </c>
      <c r="P91" s="29">
        <f>AM91</f>
        <v/>
      </c>
      <c r="Q91" s="16" t="n">
        <v>16926.7</v>
      </c>
      <c r="R91" s="16" t="n">
        <v>20466.57</v>
      </c>
      <c r="S91" s="16" t="n">
        <v>30851.53</v>
      </c>
      <c r="T91" s="16" t="n">
        <v>30401.45</v>
      </c>
      <c r="U91" s="16" t="n">
        <v>14403.95</v>
      </c>
      <c r="V91" s="16" t="n">
        <v>14635.78</v>
      </c>
      <c r="W91" s="16" t="n">
        <v>23426.67</v>
      </c>
      <c r="X91" s="16" t="n">
        <v>27574.86</v>
      </c>
      <c r="Y91" s="16" t="n">
        <v>27008.56</v>
      </c>
      <c r="Z91" s="16" t="n">
        <v>28217.75</v>
      </c>
      <c r="AA91" s="16" t="n">
        <v>17792.05</v>
      </c>
      <c r="AB91" s="16" t="n">
        <v>14385.04</v>
      </c>
      <c r="AC91" s="16" t="n">
        <v>16851.11</v>
      </c>
      <c r="AD91" s="16" t="n">
        <v>14313.77</v>
      </c>
      <c r="AE91" s="16" t="n">
        <v>25141.36</v>
      </c>
      <c r="AF91" s="16" t="n">
        <v>0</v>
      </c>
      <c r="AG91" s="16" t="n">
        <v>15185.66</v>
      </c>
      <c r="AH91" s="16" t="n">
        <v>23852.74</v>
      </c>
      <c r="AI91" s="16" t="n">
        <v>22484.34</v>
      </c>
      <c r="AJ91" s="16" t="n">
        <v>31882.75</v>
      </c>
      <c r="AK91" s="16" t="n">
        <v>31506.37</v>
      </c>
      <c r="AL91" s="16" t="n">
        <v>32806.73</v>
      </c>
      <c r="AM91" s="16" t="n">
        <v>26932.39</v>
      </c>
      <c r="AN91" s="16" t="n">
        <v>0</v>
      </c>
      <c r="AO91" s="18" t="n">
        <v>25000</v>
      </c>
      <c r="AP91" s="18" t="n">
        <v>25000</v>
      </c>
      <c r="AQ91" s="18" t="n">
        <v>62000</v>
      </c>
      <c r="AR91" s="18" t="n">
        <v>0</v>
      </c>
      <c r="AS91" s="18" t="n">
        <v>20000</v>
      </c>
      <c r="AT91" s="18" t="n">
        <v>20000</v>
      </c>
      <c r="AU91" s="18" t="n">
        <v>30000</v>
      </c>
      <c r="AV91" s="18" t="n">
        <v>30000</v>
      </c>
      <c r="AW91" s="18" t="n">
        <v>35000</v>
      </c>
      <c r="AX91" s="14" t="n">
        <v>35000</v>
      </c>
      <c r="AY91" s="14" t="n">
        <v>25000</v>
      </c>
      <c r="AZ91" s="18" t="n">
        <v>0</v>
      </c>
      <c r="BA91" s="16" t="n">
        <v>0</v>
      </c>
      <c r="BB91" t="inlineStr">
        <is>
          <t>ST</t>
        </is>
      </c>
    </row>
    <row r="92" ht="17.25" customHeight="1" s="13">
      <c r="A92" s="17" t="inlineStr">
        <is>
          <t>AGADIR</t>
        </is>
      </c>
      <c r="B92" s="17" t="inlineStr">
        <is>
          <t>TIZNIT SOM VMM</t>
        </is>
      </c>
      <c r="C92" s="17" t="inlineStr"/>
      <c r="D92" s="17" t="inlineStr">
        <is>
          <t>CONSERVES</t>
        </is>
      </c>
      <c r="E92" s="29">
        <f>+(P92/$H$1)*$F$1+P92+BA92</f>
        <v/>
      </c>
      <c r="F92" s="29">
        <f>+AY92</f>
        <v/>
      </c>
      <c r="G92" s="23">
        <f>IF(F92=0,"%",+(E92-F92)/F92)</f>
        <v/>
      </c>
      <c r="H92" s="29">
        <f>AB92</f>
        <v/>
      </c>
      <c r="I92" s="29" t="n">
        <v>15000</v>
      </c>
      <c r="J92" s="23">
        <f>IF(H92=0,"%",+(I92-H92)/H92)</f>
        <v/>
      </c>
      <c r="K92" s="29">
        <f>Q92+R92+S92+T92+U92+V92+W92+X92+Y92+Z92+AA92+AB92</f>
        <v/>
      </c>
      <c r="L92" s="29">
        <f>AC92+E92+I92+AD92+AE92+AF92+AG92+AH92+AI92+AJ92+AK92+AL92</f>
        <v/>
      </c>
      <c r="M92" s="23">
        <f>IF(K92=0,"%",+(L92-K92)/K92)</f>
        <v/>
      </c>
      <c r="N92" s="29">
        <f>+I92+AO92+AP92+AQ92+AR92+AS92+AT92+AU92+AV92+AW92+AX92+AY92</f>
        <v/>
      </c>
      <c r="O92" s="26" t="n">
        <v>0</v>
      </c>
      <c r="P92" s="29">
        <f>AM92</f>
        <v/>
      </c>
      <c r="Q92" s="16" t="n">
        <v>12316.4</v>
      </c>
      <c r="R92" s="16" t="n">
        <v>11418.01</v>
      </c>
      <c r="S92" s="16" t="n">
        <v>16036.83</v>
      </c>
      <c r="T92" s="16" t="n">
        <v>19584.29</v>
      </c>
      <c r="U92" s="16" t="n">
        <v>12837.14</v>
      </c>
      <c r="V92" s="16" t="n">
        <v>10145.19</v>
      </c>
      <c r="W92" s="16" t="n">
        <v>14527.08</v>
      </c>
      <c r="X92" s="16" t="n">
        <v>15357.25</v>
      </c>
      <c r="Y92" s="16" t="n">
        <v>14927.75</v>
      </c>
      <c r="Z92" s="16" t="n">
        <v>15230.31</v>
      </c>
      <c r="AA92" s="16" t="n">
        <v>6099.17</v>
      </c>
      <c r="AB92" s="16" t="n">
        <v>7286.360000000001</v>
      </c>
      <c r="AC92" s="16" t="n">
        <v>12385.98</v>
      </c>
      <c r="AD92" s="16" t="n">
        <v>10051.26</v>
      </c>
      <c r="AE92" s="16" t="n">
        <v>14187.94</v>
      </c>
      <c r="AF92" s="16" t="n">
        <v>0</v>
      </c>
      <c r="AG92" s="16" t="n">
        <v>7857.99</v>
      </c>
      <c r="AH92" s="16" t="n">
        <v>5286.96</v>
      </c>
      <c r="AI92" s="16" t="n">
        <v>6116.09</v>
      </c>
      <c r="AJ92" s="16" t="n">
        <v>6024.46</v>
      </c>
      <c r="AK92" s="16" t="n">
        <v>7741.73</v>
      </c>
      <c r="AL92" s="16" t="n">
        <v>7307.719999999999</v>
      </c>
      <c r="AM92" s="16" t="n">
        <v>3682.41</v>
      </c>
      <c r="AN92" s="16" t="n">
        <v>0</v>
      </c>
      <c r="AO92" s="18" t="n">
        <v>16000</v>
      </c>
      <c r="AP92" s="18" t="n">
        <v>16000</v>
      </c>
      <c r="AQ92" s="18" t="n">
        <v>36000</v>
      </c>
      <c r="AR92" s="18" t="n">
        <v>0</v>
      </c>
      <c r="AS92" s="18" t="n">
        <v>15000</v>
      </c>
      <c r="AT92" s="18" t="n">
        <v>14000</v>
      </c>
      <c r="AU92" s="18" t="n">
        <v>14500</v>
      </c>
      <c r="AV92" s="18" t="n">
        <v>17000</v>
      </c>
      <c r="AW92" s="18" t="n">
        <v>17000</v>
      </c>
      <c r="AX92" s="14" t="n">
        <v>20000</v>
      </c>
      <c r="AY92" s="14" t="n">
        <v>20000</v>
      </c>
      <c r="AZ92" s="18" t="n">
        <v>0</v>
      </c>
      <c r="BA92" s="16" t="n">
        <v>0</v>
      </c>
      <c r="BB92" t="inlineStr">
        <is>
          <t>ST</t>
        </is>
      </c>
    </row>
    <row r="93" ht="17.25" customHeight="1" s="13">
      <c r="A93" s="17" t="inlineStr">
        <is>
          <t>AGADIR</t>
        </is>
      </c>
      <c r="B93" s="17" t="inlineStr">
        <is>
          <t>TIZNIT SOM VMM</t>
        </is>
      </c>
      <c r="C93" s="17" t="inlineStr"/>
      <c r="D93" s="17" t="inlineStr">
        <is>
          <t>C.A (ht)</t>
        </is>
      </c>
      <c r="E93" s="29">
        <f>+(P93/$H$1)*$F$1+P93+BA93</f>
        <v/>
      </c>
      <c r="F93" s="29">
        <f>+AY93</f>
        <v/>
      </c>
      <c r="G93" s="23">
        <f>IF(F93=0,"%",+(E93-F93)/F93)</f>
        <v/>
      </c>
      <c r="H93" s="29">
        <f>AB93</f>
        <v/>
      </c>
      <c r="I93" s="29" t="n">
        <v>200000</v>
      </c>
      <c r="J93" s="23">
        <f>IF(H93=0,"%",+(I93-H93)/H93)</f>
        <v/>
      </c>
      <c r="K93" s="29">
        <f>Q93+R93+S93+T93+U93+V93+W93+X93+Y93+Z93+AA93+AB93</f>
        <v/>
      </c>
      <c r="L93" s="29">
        <f>AC93+E93+I93+AD93+AE93+AF93+AG93+AH93+AI93+AJ93+AK93+AL93</f>
        <v/>
      </c>
      <c r="M93" s="23">
        <f>IF(K93=0,"%",+(L93-K93)/K93)</f>
        <v/>
      </c>
      <c r="N93" s="29">
        <f>+I93+AO93+AP93+AQ93+AR93+AS93+AT93+AU93+AV93+AW93+AX93+AY93</f>
        <v/>
      </c>
      <c r="O93" s="26" t="n">
        <v>0</v>
      </c>
      <c r="P93" s="29">
        <f>AM93</f>
        <v/>
      </c>
      <c r="Q93" s="16" t="n">
        <v>222159.4000000001</v>
      </c>
      <c r="R93" s="16" t="n">
        <v>239296.7800000001</v>
      </c>
      <c r="S93" s="16" t="n">
        <v>316890.68</v>
      </c>
      <c r="T93" s="16" t="n">
        <v>379022.2399999999</v>
      </c>
      <c r="U93" s="16" t="n">
        <v>208846.5700000001</v>
      </c>
      <c r="V93" s="16" t="n">
        <v>165947.1100000002</v>
      </c>
      <c r="W93" s="16" t="n">
        <v>214782.0000000001</v>
      </c>
      <c r="X93" s="16" t="n">
        <v>226578.8600000001</v>
      </c>
      <c r="Y93" s="16" t="n">
        <v>221943.72</v>
      </c>
      <c r="Z93" s="16" t="n">
        <v>227551.67</v>
      </c>
      <c r="AA93" s="16" t="n">
        <v>156414.17</v>
      </c>
      <c r="AB93" s="16" t="n">
        <v>156718.3999999999</v>
      </c>
      <c r="AC93" s="16" t="n">
        <v>226090.93</v>
      </c>
      <c r="AD93" s="16" t="n">
        <v>154290.57</v>
      </c>
      <c r="AE93" s="16" t="n">
        <v>252431.0900000002</v>
      </c>
      <c r="AF93" s="16" t="n">
        <v>0</v>
      </c>
      <c r="AG93" s="16" t="n">
        <v>158826.48</v>
      </c>
      <c r="AH93" s="16" t="n">
        <v>194232.37</v>
      </c>
      <c r="AI93" s="16" t="n">
        <v>219469.75</v>
      </c>
      <c r="AJ93" s="16" t="n">
        <v>249883.46</v>
      </c>
      <c r="AK93" s="16" t="n">
        <v>176207.74</v>
      </c>
      <c r="AL93" s="16" t="n">
        <v>191309.6099999999</v>
      </c>
      <c r="AM93" s="16" t="n">
        <v>148902.09</v>
      </c>
      <c r="AN93" s="16" t="n">
        <v>0</v>
      </c>
      <c r="AO93" s="18" t="n">
        <v>230091</v>
      </c>
      <c r="AP93" s="18" t="n">
        <v>250000</v>
      </c>
      <c r="AQ93" s="18" t="n">
        <v>710000</v>
      </c>
      <c r="AR93" s="18" t="n">
        <v>0</v>
      </c>
      <c r="AS93" s="18" t="n">
        <v>220000</v>
      </c>
      <c r="AT93" s="18" t="n">
        <v>175000</v>
      </c>
      <c r="AU93" s="18" t="n">
        <v>238000</v>
      </c>
      <c r="AV93" s="18" t="n">
        <v>226000</v>
      </c>
      <c r="AW93" s="18" t="n">
        <v>260000</v>
      </c>
      <c r="AX93" s="14" t="n">
        <v>240000</v>
      </c>
      <c r="AY93" s="14" t="n">
        <v>200000</v>
      </c>
      <c r="AZ93" s="18" t="n">
        <v>0</v>
      </c>
      <c r="BA93" s="16" t="n">
        <v>0</v>
      </c>
      <c r="BB93" t="inlineStr">
        <is>
          <t>ST</t>
        </is>
      </c>
    </row>
    <row r="94" ht="17.25" customHeight="1" s="13">
      <c r="A94" s="15" t="inlineStr">
        <is>
          <t>AGADIR</t>
        </is>
      </c>
      <c r="B94" s="15" t="inlineStr">
        <is>
          <t>GUELMIM SOM VMM</t>
        </is>
      </c>
      <c r="C94" s="15" t="inlineStr">
        <is>
          <t>GUELMIM SOM VMM</t>
        </is>
      </c>
      <c r="D94" s="15" t="inlineStr">
        <is>
          <t>LEVURE</t>
        </is>
      </c>
      <c r="E94" s="28">
        <f>+(P94/$H$1)*$F$1+P94+BA94</f>
        <v/>
      </c>
      <c r="F94" s="28">
        <f>+AY94</f>
        <v/>
      </c>
      <c r="G94" s="22">
        <f>IF(F94=0,"%",+(E94-F94)/F94)</f>
        <v/>
      </c>
      <c r="H94" s="28">
        <f>AB94</f>
        <v/>
      </c>
      <c r="I94" s="28" t="n">
        <v>45000</v>
      </c>
      <c r="J94" s="22">
        <f>IF(H94=0,"%",+(I94-H94)/H94)</f>
        <v/>
      </c>
      <c r="K94" s="28">
        <f>Q94+R94+S94+T94+U94+V94+W94+X94+Y94+Z94+AA94+AB94</f>
        <v/>
      </c>
      <c r="L94" s="28">
        <f>AC94+E94+I94+AD94+AE94+AF94+AG94+AH94+AI94+AJ94+AK94+AL94</f>
        <v/>
      </c>
      <c r="M94" s="22">
        <f>IF(K94=0,"%",+(L94-K94)/K94)</f>
        <v/>
      </c>
      <c r="N94" s="28">
        <f>+I94+AO94+AP94+AQ94+AR94+AS94+AT94+AU94+AV94+AW94+AX94+AY94</f>
        <v/>
      </c>
      <c r="O94" s="26" t="n">
        <v>0</v>
      </c>
      <c r="P94" s="28">
        <f>AM94</f>
        <v/>
      </c>
      <c r="Q94" s="16" t="n">
        <v>43910.46</v>
      </c>
      <c r="R94" s="16" t="n">
        <v>47288.65000000001</v>
      </c>
      <c r="S94" s="16" t="n">
        <v>85056.76000000002</v>
      </c>
      <c r="T94" s="16" t="n">
        <v>89378.28</v>
      </c>
      <c r="U94" s="16" t="n">
        <v>37023.32999999999</v>
      </c>
      <c r="V94" s="16" t="n">
        <v>32244.90000000001</v>
      </c>
      <c r="W94" s="16" t="n">
        <v>29452.17999999999</v>
      </c>
      <c r="X94" s="16" t="n">
        <v>45623.56</v>
      </c>
      <c r="Y94" s="16" t="n">
        <v>29770.11</v>
      </c>
      <c r="Z94" s="16" t="n">
        <v>35720.29000000001</v>
      </c>
      <c r="AA94" s="16" t="n">
        <v>43238.57000000001</v>
      </c>
      <c r="AB94" s="16" t="n">
        <v>42587.39000000002</v>
      </c>
      <c r="AC94" s="16" t="n">
        <v>57282.68</v>
      </c>
      <c r="AD94" s="16" t="n">
        <v>60193.02</v>
      </c>
      <c r="AE94" s="16" t="n">
        <v>111312.06</v>
      </c>
      <c r="AF94" s="16" t="n">
        <v>80728.81999999998</v>
      </c>
      <c r="AG94" s="16" t="n">
        <v>38593.79999999999</v>
      </c>
      <c r="AH94" s="16" t="n">
        <v>43407.39999999999</v>
      </c>
      <c r="AI94" s="16" t="n">
        <v>33692.69</v>
      </c>
      <c r="AJ94" s="16" t="n">
        <v>50429.28999999999</v>
      </c>
      <c r="AK94" s="16" t="n">
        <v>18678.68000000001</v>
      </c>
      <c r="AL94" s="16" t="n">
        <v>43147.56</v>
      </c>
      <c r="AM94" s="16" t="n">
        <v>28876.29</v>
      </c>
      <c r="AN94" s="16" t="n">
        <v>0</v>
      </c>
      <c r="AO94" s="18" t="n">
        <v>47000</v>
      </c>
      <c r="AP94" s="18" t="n">
        <v>50000</v>
      </c>
      <c r="AQ94" s="18" t="n">
        <v>180000</v>
      </c>
      <c r="AR94" s="18" t="n">
        <v>0</v>
      </c>
      <c r="AS94" s="18" t="n">
        <v>45000</v>
      </c>
      <c r="AT94" s="18" t="n">
        <v>45000</v>
      </c>
      <c r="AU94" s="18" t="n">
        <v>35000</v>
      </c>
      <c r="AV94" s="18" t="n">
        <v>40000</v>
      </c>
      <c r="AW94" s="18" t="n">
        <v>35000</v>
      </c>
      <c r="AX94" s="18" t="n">
        <v>36000</v>
      </c>
      <c r="AY94" s="18" t="n">
        <v>45000</v>
      </c>
      <c r="AZ94" s="18" t="n">
        <v>0</v>
      </c>
      <c r="BA94" s="16" t="n">
        <v>0</v>
      </c>
      <c r="BB94" t="inlineStr">
        <is>
          <t>ST</t>
        </is>
      </c>
    </row>
    <row r="95" ht="17.25" customHeight="1" s="13">
      <c r="A95" s="15" t="inlineStr">
        <is>
          <t>AGADIR</t>
        </is>
      </c>
      <c r="B95" s="15" t="inlineStr">
        <is>
          <t>GUELMIM SOM VMM</t>
        </is>
      </c>
      <c r="C95" s="15" t="inlineStr">
        <is>
          <t>F82 AKKA ABDESSLAM</t>
        </is>
      </c>
      <c r="D95" s="15" t="inlineStr">
        <is>
          <t>FLAN</t>
        </is>
      </c>
      <c r="E95" s="28">
        <f>+(P95/$H$1)*$F$1+P95+BA95</f>
        <v/>
      </c>
      <c r="F95" s="28">
        <f>+AY95</f>
        <v/>
      </c>
      <c r="G95" s="22">
        <f>IF(F95=0,"%",+(E95-F95)/F95)</f>
        <v/>
      </c>
      <c r="H95" s="28">
        <f>AB95</f>
        <v/>
      </c>
      <c r="I95" s="28" t="n">
        <v>10000</v>
      </c>
      <c r="J95" s="22">
        <f>IF(H95=0,"%",+(I95-H95)/H95)</f>
        <v/>
      </c>
      <c r="K95" s="28">
        <f>Q95+R95+S95+T95+U95+V95+W95+X95+Y95+Z95+AA95+AB95</f>
        <v/>
      </c>
      <c r="L95" s="28">
        <f>AC95+E95+I95+AD95+AE95+AF95+AG95+AH95+AI95+AJ95+AK95+AL95</f>
        <v/>
      </c>
      <c r="M95" s="22">
        <f>IF(K95=0,"%",+(L95-K95)/K95)</f>
        <v/>
      </c>
      <c r="N95" s="28">
        <f>+I95+AO95+AP95+AQ95+AR95+AS95+AT95+AU95+AV95+AW95+AX95+AY95</f>
        <v/>
      </c>
      <c r="O95" s="26" t="n">
        <v>0</v>
      </c>
      <c r="P95" s="28">
        <f>AM95</f>
        <v/>
      </c>
      <c r="Q95" s="16" t="n">
        <v>6563.369999999999</v>
      </c>
      <c r="R95" s="16" t="n">
        <v>9095.870000000001</v>
      </c>
      <c r="S95" s="16" t="n">
        <v>48419.81999999999</v>
      </c>
      <c r="T95" s="16" t="n">
        <v>58926.16</v>
      </c>
      <c r="U95" s="16" t="n">
        <v>11123.81</v>
      </c>
      <c r="V95" s="16" t="n">
        <v>3826.46</v>
      </c>
      <c r="W95" s="16" t="n">
        <v>2887.829999999999</v>
      </c>
      <c r="X95" s="16" t="n">
        <v>4803.97</v>
      </c>
      <c r="Y95" s="16" t="n">
        <v>4359.25</v>
      </c>
      <c r="Z95" s="16" t="n">
        <v>4120.969999999999</v>
      </c>
      <c r="AA95" s="16" t="n">
        <v>3403.48</v>
      </c>
      <c r="AB95" s="16" t="n">
        <v>5096.290000000001</v>
      </c>
      <c r="AC95" s="16" t="n">
        <v>2778.239999999999</v>
      </c>
      <c r="AD95" s="16" t="n">
        <v>10304.52</v>
      </c>
      <c r="AE95" s="16" t="n">
        <v>60929.34999999999</v>
      </c>
      <c r="AF95" s="16" t="n">
        <v>48373.99999999999</v>
      </c>
      <c r="AG95" s="16" t="n">
        <v>7578.48</v>
      </c>
      <c r="AH95" s="16" t="n">
        <v>3997.96</v>
      </c>
      <c r="AI95" s="16" t="n">
        <v>3804.48</v>
      </c>
      <c r="AJ95" s="16" t="n">
        <v>6348.98</v>
      </c>
      <c r="AK95" s="16" t="n">
        <v>6132.6</v>
      </c>
      <c r="AL95" s="16" t="n">
        <v>5239.119999999998</v>
      </c>
      <c r="AM95" s="16" t="n">
        <v>4386.33</v>
      </c>
      <c r="AN95" s="16" t="n">
        <v>0</v>
      </c>
      <c r="AO95" s="18" t="n">
        <v>25000</v>
      </c>
      <c r="AP95" s="18" t="n">
        <v>20000</v>
      </c>
      <c r="AQ95" s="18" t="n">
        <v>120000</v>
      </c>
      <c r="AR95" s="18" t="n">
        <v>0</v>
      </c>
      <c r="AS95" s="18" t="n">
        <v>15000</v>
      </c>
      <c r="AT95" s="18" t="n">
        <v>20000</v>
      </c>
      <c r="AU95" s="18" t="n">
        <v>16000</v>
      </c>
      <c r="AV95" s="18" t="n">
        <v>10000</v>
      </c>
      <c r="AW95" s="18" t="n">
        <v>7000</v>
      </c>
      <c r="AX95" s="18" t="n">
        <v>5000</v>
      </c>
      <c r="AY95" s="18" t="n">
        <v>10000</v>
      </c>
      <c r="AZ95" s="18" t="n">
        <v>0</v>
      </c>
      <c r="BA95" s="16" t="n">
        <v>0</v>
      </c>
      <c r="BB95" t="inlineStr">
        <is>
          <t>ST</t>
        </is>
      </c>
    </row>
    <row r="96" ht="17.25" customHeight="1" s="13">
      <c r="A96" s="15" t="inlineStr">
        <is>
          <t>AGADIR</t>
        </is>
      </c>
      <c r="B96" s="15" t="inlineStr">
        <is>
          <t>GUELMIM SOM VMM</t>
        </is>
      </c>
      <c r="C96" s="15" t="inlineStr"/>
      <c r="D96" s="15" t="inlineStr">
        <is>
          <t>BOUILLON</t>
        </is>
      </c>
      <c r="E96" s="28">
        <f>+(P96/$H$1)*$F$1+P96+BA96</f>
        <v/>
      </c>
      <c r="F96" s="28">
        <f>+AY96</f>
        <v/>
      </c>
      <c r="G96" s="22">
        <f>IF(F96=0,"%",+(E96-F96)/F96)</f>
        <v/>
      </c>
      <c r="H96" s="28">
        <f>AB96</f>
        <v/>
      </c>
      <c r="I96" s="28" t="n">
        <v>62000</v>
      </c>
      <c r="J96" s="22">
        <f>IF(H96=0,"%",+(I96-H96)/H96)</f>
        <v/>
      </c>
      <c r="K96" s="28">
        <f>Q96+R96+S96+T96+U96+V96+W96+X96+Y96+Z96+AA96+AB96</f>
        <v/>
      </c>
      <c r="L96" s="28">
        <f>AC96+E96+I96+AD96+AE96+AF96+AG96+AH96+AI96+AJ96+AK96+AL96</f>
        <v/>
      </c>
      <c r="M96" s="22">
        <f>IF(K96=0,"%",+(L96-K96)/K96)</f>
        <v/>
      </c>
      <c r="N96" s="28">
        <f>+I96+AO96+AP96+AQ96+AR96+AS96+AT96+AU96+AV96+AW96+AX96+AY96</f>
        <v/>
      </c>
      <c r="O96" s="26" t="n">
        <v>0</v>
      </c>
      <c r="P96" s="28">
        <f>AM96</f>
        <v/>
      </c>
      <c r="Q96" s="16" t="n">
        <v>46224.27999999999</v>
      </c>
      <c r="R96" s="16" t="n">
        <v>83274.10000000002</v>
      </c>
      <c r="S96" s="16" t="n">
        <v>114449.67</v>
      </c>
      <c r="T96" s="16" t="n">
        <v>76258.45000000001</v>
      </c>
      <c r="U96" s="16" t="n">
        <v>13513.61</v>
      </c>
      <c r="V96" s="16" t="n">
        <v>8713.08</v>
      </c>
      <c r="W96" s="16" t="n">
        <v>16251.01</v>
      </c>
      <c r="X96" s="16" t="n">
        <v>25315.41999999999</v>
      </c>
      <c r="Y96" s="16" t="n">
        <v>25503.02</v>
      </c>
      <c r="Z96" s="16" t="n">
        <v>25304.19999999999</v>
      </c>
      <c r="AA96" s="16" t="n">
        <v>44435.55</v>
      </c>
      <c r="AB96" s="16" t="n">
        <v>61340.32999999999</v>
      </c>
      <c r="AC96" s="16" t="n">
        <v>61206.89999999998</v>
      </c>
      <c r="AD96" s="16" t="n">
        <v>108509.84</v>
      </c>
      <c r="AE96" s="16" t="n">
        <v>125762.61</v>
      </c>
      <c r="AF96" s="16" t="n">
        <v>62103.31</v>
      </c>
      <c r="AG96" s="16" t="n">
        <v>26790.59</v>
      </c>
      <c r="AH96" s="16" t="n">
        <v>21341.67</v>
      </c>
      <c r="AI96" s="16" t="n">
        <v>14115.47</v>
      </c>
      <c r="AJ96" s="16" t="n">
        <v>15251.96</v>
      </c>
      <c r="AK96" s="16" t="n">
        <v>30374.83000000001</v>
      </c>
      <c r="AL96" s="16" t="n">
        <v>29914.48</v>
      </c>
      <c r="AM96" s="16" t="n">
        <v>10277.41</v>
      </c>
      <c r="AN96" s="16" t="n">
        <v>0</v>
      </c>
      <c r="AO96" s="18" t="n">
        <v>54000</v>
      </c>
      <c r="AP96" s="18" t="n">
        <v>85000</v>
      </c>
      <c r="AQ96" s="18" t="n">
        <v>200000</v>
      </c>
      <c r="AR96" s="18" t="n">
        <v>0</v>
      </c>
      <c r="AS96" s="18" t="n">
        <v>20000</v>
      </c>
      <c r="AT96" s="18" t="n">
        <v>20000</v>
      </c>
      <c r="AU96" s="18" t="n">
        <v>20000</v>
      </c>
      <c r="AV96" s="18" t="n">
        <v>30000</v>
      </c>
      <c r="AW96" s="18" t="n">
        <v>30000</v>
      </c>
      <c r="AX96" s="18" t="n">
        <v>30000</v>
      </c>
      <c r="AY96" s="18" t="n">
        <v>45000</v>
      </c>
      <c r="AZ96" s="18" t="n">
        <v>0</v>
      </c>
      <c r="BA96" s="16" t="n">
        <v>0</v>
      </c>
      <c r="BB96" t="inlineStr">
        <is>
          <t>ST</t>
        </is>
      </c>
    </row>
    <row r="97" ht="17.25" customHeight="1" s="13">
      <c r="A97" s="15" t="inlineStr">
        <is>
          <t>AGADIR</t>
        </is>
      </c>
      <c r="B97" s="15" t="inlineStr">
        <is>
          <t>GUELMIM SOM VMM</t>
        </is>
      </c>
      <c r="C97" s="15" t="inlineStr"/>
      <c r="D97" s="15" t="inlineStr">
        <is>
          <t>CONDIMENTS</t>
        </is>
      </c>
      <c r="E97" s="28">
        <f>+(P97/$H$1)*$F$1+P97+BA97</f>
        <v/>
      </c>
      <c r="F97" s="28">
        <f>+AY97</f>
        <v/>
      </c>
      <c r="G97" s="22">
        <f>IF(F97=0,"%",+(E97-F97)/F97)</f>
        <v/>
      </c>
      <c r="H97" s="28">
        <f>AB97</f>
        <v/>
      </c>
      <c r="I97" s="28" t="n">
        <v>40000</v>
      </c>
      <c r="J97" s="22">
        <f>IF(H97=0,"%",+(I97-H97)/H97)</f>
        <v/>
      </c>
      <c r="K97" s="28">
        <f>Q97+R97+S97+T97+U97+V97+W97+X97+Y97+Z97+AA97+AB97</f>
        <v/>
      </c>
      <c r="L97" s="28">
        <f>AC97+E97+I97+AD97+AE97+AF97+AG97+AH97+AI97+AJ97+AK97+AL97</f>
        <v/>
      </c>
      <c r="M97" s="22">
        <f>IF(K97=0,"%",+(L97-K97)/K97)</f>
        <v/>
      </c>
      <c r="N97" s="28">
        <f>+I97+AO97+AP97+AQ97+AR97+AS97+AT97+AU97+AV97+AW97+AX97+AY97</f>
        <v/>
      </c>
      <c r="O97" s="26" t="n">
        <v>0</v>
      </c>
      <c r="P97" s="28">
        <f>AM97</f>
        <v/>
      </c>
      <c r="Q97" s="16" t="n">
        <v>37104.34</v>
      </c>
      <c r="R97" s="16" t="n">
        <v>36715.55000000001</v>
      </c>
      <c r="S97" s="16" t="n">
        <v>46097.02</v>
      </c>
      <c r="T97" s="16" t="n">
        <v>85543.62000000001</v>
      </c>
      <c r="U97" s="16" t="n">
        <v>82844.89999999997</v>
      </c>
      <c r="V97" s="16" t="n">
        <v>53654.12</v>
      </c>
      <c r="W97" s="16" t="n">
        <v>33544.42999999999</v>
      </c>
      <c r="X97" s="16" t="n">
        <v>69540.09</v>
      </c>
      <c r="Y97" s="16" t="n">
        <v>48759.45</v>
      </c>
      <c r="Z97" s="16" t="n">
        <v>36682.31</v>
      </c>
      <c r="AA97" s="16" t="n">
        <v>50884.57000000001</v>
      </c>
      <c r="AB97" s="16" t="n">
        <v>37300.43999999999</v>
      </c>
      <c r="AC97" s="16" t="n">
        <v>35575.35000000001</v>
      </c>
      <c r="AD97" s="16" t="n">
        <v>46807.04000000001</v>
      </c>
      <c r="AE97" s="16" t="n">
        <v>62294.10000000003</v>
      </c>
      <c r="AF97" s="16" t="n">
        <v>76044.55</v>
      </c>
      <c r="AG97" s="16" t="n">
        <v>65675.53</v>
      </c>
      <c r="AH97" s="16" t="n">
        <v>63498.92999999999</v>
      </c>
      <c r="AI97" s="16" t="n">
        <v>44962.06</v>
      </c>
      <c r="AJ97" s="16" t="n">
        <v>50488.6</v>
      </c>
      <c r="AK97" s="16" t="n">
        <v>50493.39999999999</v>
      </c>
      <c r="AL97" s="16" t="n">
        <v>51912.36000000002</v>
      </c>
      <c r="AM97" s="16" t="n">
        <v>47554.99999999999</v>
      </c>
      <c r="AN97" s="16" t="n">
        <v>0</v>
      </c>
      <c r="AO97" s="18" t="n">
        <v>40000</v>
      </c>
      <c r="AP97" s="18" t="n">
        <v>40000</v>
      </c>
      <c r="AQ97" s="18" t="n">
        <v>132000</v>
      </c>
      <c r="AR97" s="18" t="n">
        <v>0</v>
      </c>
      <c r="AS97" s="18" t="n">
        <v>83000</v>
      </c>
      <c r="AT97" s="18" t="n">
        <v>70000</v>
      </c>
      <c r="AU97" s="18" t="n">
        <v>40000</v>
      </c>
      <c r="AV97" s="18" t="n">
        <v>40000</v>
      </c>
      <c r="AW97" s="18" t="n">
        <v>50000</v>
      </c>
      <c r="AX97" s="18" t="n">
        <v>40000</v>
      </c>
      <c r="AY97" s="18" t="n">
        <v>51000</v>
      </c>
      <c r="AZ97" s="18" t="n">
        <v>0</v>
      </c>
      <c r="BA97" s="16" t="n">
        <v>0</v>
      </c>
      <c r="BB97" t="inlineStr">
        <is>
          <t>ST</t>
        </is>
      </c>
    </row>
    <row r="98" ht="17.25" customHeight="1" s="13">
      <c r="A98" s="15" t="inlineStr">
        <is>
          <t>AGADIR</t>
        </is>
      </c>
      <c r="B98" s="15" t="inlineStr">
        <is>
          <t>GUELMIM SOM VMM</t>
        </is>
      </c>
      <c r="C98" s="15" t="inlineStr"/>
      <c r="D98" s="15" t="inlineStr">
        <is>
          <t>CONFITURE</t>
        </is>
      </c>
      <c r="E98" s="28">
        <f>+(P98/$H$1)*$F$1+P98+BA98</f>
        <v/>
      </c>
      <c r="F98" s="28">
        <f>+AY98</f>
        <v/>
      </c>
      <c r="G98" s="22">
        <f>IF(F98=0,"%",+(E98-F98)/F98)</f>
        <v/>
      </c>
      <c r="H98" s="28">
        <f>AB98</f>
        <v/>
      </c>
      <c r="I98" s="28" t="n">
        <v>25000</v>
      </c>
      <c r="J98" s="22">
        <f>IF(H98=0,"%",+(I98-H98)/H98)</f>
        <v/>
      </c>
      <c r="K98" s="28">
        <f>Q98+R98+S98+T98+U98+V98+W98+X98+Y98+Z98+AA98+AB98</f>
        <v/>
      </c>
      <c r="L98" s="28">
        <f>AC98+E98+I98+AD98+AE98+AF98+AG98+AH98+AI98+AJ98+AK98+AL98</f>
        <v/>
      </c>
      <c r="M98" s="22">
        <f>IF(K98=0,"%",+(L98-K98)/K98)</f>
        <v/>
      </c>
      <c r="N98" s="28">
        <f>+I98+AO98+AP98+AQ98+AR98+AS98+AT98+AU98+AV98+AW98+AX98+AY98</f>
        <v/>
      </c>
      <c r="O98" s="26" t="n">
        <v>0</v>
      </c>
      <c r="P98" s="28">
        <f>AM98</f>
        <v/>
      </c>
      <c r="Q98" s="16" t="n">
        <v>21649.97</v>
      </c>
      <c r="R98" s="16" t="n">
        <v>17843.44</v>
      </c>
      <c r="S98" s="16" t="n">
        <v>29700.98</v>
      </c>
      <c r="T98" s="16" t="n">
        <v>23840.72</v>
      </c>
      <c r="U98" s="16" t="n">
        <v>16814.09</v>
      </c>
      <c r="V98" s="16" t="n">
        <v>18676.51</v>
      </c>
      <c r="W98" s="16" t="n">
        <v>20739.78</v>
      </c>
      <c r="X98" s="16" t="n">
        <v>27430.61</v>
      </c>
      <c r="Y98" s="16" t="n">
        <v>28505.25000000001</v>
      </c>
      <c r="Z98" s="16" t="n">
        <v>28663.77</v>
      </c>
      <c r="AA98" s="16" t="n">
        <v>16373.76</v>
      </c>
      <c r="AB98" s="16" t="n">
        <v>21459.88</v>
      </c>
      <c r="AC98" s="16" t="n">
        <v>23419.74</v>
      </c>
      <c r="AD98" s="16" t="n">
        <v>20746.53</v>
      </c>
      <c r="AE98" s="16" t="n">
        <v>23755.54</v>
      </c>
      <c r="AF98" s="16" t="n">
        <v>16043.08</v>
      </c>
      <c r="AG98" s="16" t="n">
        <v>27533.57</v>
      </c>
      <c r="AH98" s="16" t="n">
        <v>27280.39000000001</v>
      </c>
      <c r="AI98" s="16" t="n">
        <v>25855.05</v>
      </c>
      <c r="AJ98" s="16" t="n">
        <v>35909.27</v>
      </c>
      <c r="AK98" s="16" t="n">
        <v>39020.02</v>
      </c>
      <c r="AL98" s="16" t="n">
        <v>40431.88</v>
      </c>
      <c r="AM98" s="16" t="n">
        <v>32282.6</v>
      </c>
      <c r="AN98" s="16" t="n">
        <v>0</v>
      </c>
      <c r="AO98" s="18" t="n">
        <v>24000</v>
      </c>
      <c r="AP98" s="18" t="n">
        <v>20000</v>
      </c>
      <c r="AQ98" s="18" t="n">
        <v>60000</v>
      </c>
      <c r="AR98" s="18" t="n">
        <v>0</v>
      </c>
      <c r="AS98" s="18" t="n">
        <v>25000</v>
      </c>
      <c r="AT98" s="18" t="n">
        <v>25000</v>
      </c>
      <c r="AU98" s="18" t="n">
        <v>25000</v>
      </c>
      <c r="AV98" s="18" t="n">
        <v>25000</v>
      </c>
      <c r="AW98" s="18" t="n">
        <v>35000</v>
      </c>
      <c r="AX98" s="18" t="n">
        <v>30000</v>
      </c>
      <c r="AY98" s="18" t="n">
        <v>30000</v>
      </c>
      <c r="AZ98" s="18" t="n">
        <v>0</v>
      </c>
      <c r="BA98" s="16" t="n">
        <v>0</v>
      </c>
      <c r="BB98" t="inlineStr">
        <is>
          <t>ST</t>
        </is>
      </c>
    </row>
    <row r="99" ht="17.25" customHeight="1" s="13">
      <c r="A99" s="15" t="inlineStr">
        <is>
          <t>AGADIR</t>
        </is>
      </c>
      <c r="B99" s="15" t="inlineStr">
        <is>
          <t>GUELMIM SOM VMM</t>
        </is>
      </c>
      <c r="C99" s="15" t="inlineStr"/>
      <c r="D99" s="15" t="inlineStr">
        <is>
          <t>CONSERVES</t>
        </is>
      </c>
      <c r="E99" s="28">
        <f>+(P99/$H$1)*$F$1+P99+BA99</f>
        <v/>
      </c>
      <c r="F99" s="28">
        <f>+AY99</f>
        <v/>
      </c>
      <c r="G99" s="22">
        <f>IF(F99=0,"%",+(E99-F99)/F99)</f>
        <v/>
      </c>
      <c r="H99" s="28">
        <f>AB99</f>
        <v/>
      </c>
      <c r="I99" s="28" t="n">
        <v>15000</v>
      </c>
      <c r="J99" s="22">
        <f>IF(H99=0,"%",+(I99-H99)/H99)</f>
        <v/>
      </c>
      <c r="K99" s="28">
        <f>Q99+R99+S99+T99+U99+V99+W99+X99+Y99+Z99+AA99+AB99</f>
        <v/>
      </c>
      <c r="L99" s="28">
        <f>AC99+E99+I99+AD99+AE99+AF99+AG99+AH99+AI99+AJ99+AK99+AL99</f>
        <v/>
      </c>
      <c r="M99" s="22">
        <f>IF(K99=0,"%",+(L99-K99)/K99)</f>
        <v/>
      </c>
      <c r="N99" s="28">
        <f>+I99+AO99+AP99+AQ99+AR99+AS99+AT99+AU99+AV99+AW99+AX99+AY99</f>
        <v/>
      </c>
      <c r="O99" s="26" t="n">
        <v>0</v>
      </c>
      <c r="P99" s="28">
        <f>AM99</f>
        <v/>
      </c>
      <c r="Q99" s="16" t="n">
        <v>9906.27</v>
      </c>
      <c r="R99" s="16" t="n">
        <v>23705.77</v>
      </c>
      <c r="S99" s="16" t="n">
        <v>27789.8</v>
      </c>
      <c r="T99" s="16" t="n">
        <v>26249.28</v>
      </c>
      <c r="U99" s="16" t="n">
        <v>30198.05</v>
      </c>
      <c r="V99" s="16" t="n">
        <v>24426.92</v>
      </c>
      <c r="W99" s="16" t="n">
        <v>9937.360000000001</v>
      </c>
      <c r="X99" s="16" t="n">
        <v>21409.64</v>
      </c>
      <c r="Y99" s="16" t="n">
        <v>12827.86</v>
      </c>
      <c r="Z99" s="16" t="n">
        <v>19625.28</v>
      </c>
      <c r="AA99" s="16" t="n">
        <v>12188.37</v>
      </c>
      <c r="AB99" s="16" t="n">
        <v>9597.470000000001</v>
      </c>
      <c r="AC99" s="16" t="n">
        <v>20377.61</v>
      </c>
      <c r="AD99" s="16" t="n">
        <v>18447.08</v>
      </c>
      <c r="AE99" s="16" t="n">
        <v>8723.09</v>
      </c>
      <c r="AF99" s="16" t="n">
        <v>12755.31</v>
      </c>
      <c r="AG99" s="16" t="n">
        <v>9593.570000000002</v>
      </c>
      <c r="AH99" s="16" t="n">
        <v>5646.7</v>
      </c>
      <c r="AI99" s="16" t="n">
        <v>9238.1</v>
      </c>
      <c r="AJ99" s="16" t="n">
        <v>15285.58</v>
      </c>
      <c r="AK99" s="16" t="n">
        <v>16378.4</v>
      </c>
      <c r="AL99" s="16" t="n">
        <v>8623.630000000001</v>
      </c>
      <c r="AM99" s="16" t="n">
        <v>13667.9</v>
      </c>
      <c r="AN99" s="16" t="n">
        <v>0</v>
      </c>
      <c r="AO99" s="18" t="n">
        <v>20000</v>
      </c>
      <c r="AP99" s="18" t="n">
        <v>25000</v>
      </c>
      <c r="AQ99" s="18" t="n">
        <v>55000</v>
      </c>
      <c r="AR99" s="18" t="n">
        <v>0</v>
      </c>
      <c r="AS99" s="18" t="n">
        <v>35000</v>
      </c>
      <c r="AT99" s="18" t="n">
        <v>30000</v>
      </c>
      <c r="AU99" s="18" t="n">
        <v>12000</v>
      </c>
      <c r="AV99" s="18" t="n">
        <v>22000</v>
      </c>
      <c r="AW99" s="18" t="n">
        <v>15000</v>
      </c>
      <c r="AX99" s="18" t="n">
        <v>20000</v>
      </c>
      <c r="AY99" s="18" t="n">
        <v>20000</v>
      </c>
      <c r="AZ99" s="18" t="n">
        <v>0</v>
      </c>
      <c r="BA99" s="16" t="n">
        <v>0</v>
      </c>
      <c r="BB99" t="inlineStr">
        <is>
          <t>ST</t>
        </is>
      </c>
    </row>
    <row r="100" ht="17.25" customHeight="1" s="13">
      <c r="A100" s="15" t="inlineStr">
        <is>
          <t>AGADIR</t>
        </is>
      </c>
      <c r="B100" s="15" t="inlineStr">
        <is>
          <t>GUELMIM SOM VMM</t>
        </is>
      </c>
      <c r="C100" s="15" t="inlineStr"/>
      <c r="D100" s="15" t="inlineStr">
        <is>
          <t>C.A (ht)</t>
        </is>
      </c>
      <c r="E100" s="28">
        <f>+(P100/$H$1)*$F$1+P100+BA100</f>
        <v/>
      </c>
      <c r="F100" s="28">
        <f>+AY100</f>
        <v/>
      </c>
      <c r="G100" s="22">
        <f>IF(F100=0,"%",+(E100-F100)/F100)</f>
        <v/>
      </c>
      <c r="H100" s="28">
        <f>AB100</f>
        <v/>
      </c>
      <c r="I100" s="28" t="n">
        <v>250000</v>
      </c>
      <c r="J100" s="22">
        <f>IF(H100=0,"%",+(I100-H100)/H100)</f>
        <v/>
      </c>
      <c r="K100" s="28">
        <f>Q100+R100+S100+T100+U100+V100+W100+X100+Y100+Z100+AA100+AB100</f>
        <v/>
      </c>
      <c r="L100" s="28">
        <f>AC100+E100+I100+AD100+AE100+AF100+AG100+AH100+AI100+AJ100+AK100+AL100</f>
        <v/>
      </c>
      <c r="M100" s="22">
        <f>IF(K100=0,"%",+(L100-K100)/K100)</f>
        <v/>
      </c>
      <c r="N100" s="28">
        <f>+I100+AO100+AP100+AQ100+AR100+AS100+AT100+AU100+AV100+AW100+AX100+AY100</f>
        <v/>
      </c>
      <c r="O100" s="26" t="n">
        <v>0</v>
      </c>
      <c r="P100" s="28">
        <f>AM100</f>
        <v/>
      </c>
      <c r="Q100" s="16" t="n">
        <v>236424.61</v>
      </c>
      <c r="R100" s="16" t="n">
        <v>282665.7600000001</v>
      </c>
      <c r="S100" s="16" t="n">
        <v>444837.1500000001</v>
      </c>
      <c r="T100" s="16" t="n">
        <v>469450.4499999998</v>
      </c>
      <c r="U100" s="16" t="n">
        <v>279345.45</v>
      </c>
      <c r="V100" s="16" t="n">
        <v>214755.15</v>
      </c>
      <c r="W100" s="16" t="n">
        <v>175559.98</v>
      </c>
      <c r="X100" s="16" t="n">
        <v>276227.6700000001</v>
      </c>
      <c r="Y100" s="16" t="n">
        <v>206337.69</v>
      </c>
      <c r="Z100" s="16" t="n">
        <v>227629.85</v>
      </c>
      <c r="AA100" s="16" t="n">
        <v>240508.6200000001</v>
      </c>
      <c r="AB100" s="16" t="n">
        <v>244738.33</v>
      </c>
      <c r="AC100" s="16" t="n">
        <v>259115.6299999999</v>
      </c>
      <c r="AD100" s="16" t="n">
        <v>319267.1199999998</v>
      </c>
      <c r="AE100" s="16" t="n">
        <v>510380.94</v>
      </c>
      <c r="AF100" s="16" t="n">
        <v>423724.03</v>
      </c>
      <c r="AG100" s="16" t="n">
        <v>250682.9700000001</v>
      </c>
      <c r="AH100" s="16" t="n">
        <v>239360.6699999999</v>
      </c>
      <c r="AI100" s="16" t="n">
        <v>197033.49</v>
      </c>
      <c r="AJ100" s="16" t="n">
        <v>251184.63</v>
      </c>
      <c r="AK100" s="16" t="n">
        <v>214422.36</v>
      </c>
      <c r="AL100" s="16" t="n">
        <v>250398.0000000001</v>
      </c>
      <c r="AM100" s="16" t="n">
        <v>203752.5399999998</v>
      </c>
      <c r="AN100" s="16" t="n">
        <v>0</v>
      </c>
      <c r="AO100" s="18" t="n">
        <v>260000</v>
      </c>
      <c r="AP100" s="18" t="n">
        <v>300000</v>
      </c>
      <c r="AQ100" s="18" t="n">
        <v>950000</v>
      </c>
      <c r="AR100" s="18" t="n">
        <v>0</v>
      </c>
      <c r="AS100" s="18" t="n">
        <v>290000</v>
      </c>
      <c r="AT100" s="18" t="n">
        <v>240000</v>
      </c>
      <c r="AU100" s="18" t="n">
        <v>200000</v>
      </c>
      <c r="AV100" s="18" t="n">
        <v>240000</v>
      </c>
      <c r="AW100" s="18" t="n">
        <v>220000</v>
      </c>
      <c r="AX100" s="18" t="n">
        <v>240000</v>
      </c>
      <c r="AY100" s="18" t="n">
        <v>245000</v>
      </c>
      <c r="AZ100" s="18" t="n">
        <v>0</v>
      </c>
      <c r="BA100" s="16" t="n">
        <v>0</v>
      </c>
      <c r="BB100" t="inlineStr">
        <is>
          <t>ST</t>
        </is>
      </c>
    </row>
    <row r="101" ht="17.25" customHeight="1" s="13">
      <c r="A101" s="17" t="inlineStr">
        <is>
          <t>AGADIR</t>
        </is>
      </c>
      <c r="B101" s="17" t="inlineStr">
        <is>
          <t>AGADIR HAY SALAM SOM</t>
        </is>
      </c>
      <c r="C101" s="17" t="inlineStr">
        <is>
          <t>AGADIR HAY SALAM SOM</t>
        </is>
      </c>
      <c r="D101" s="17" t="inlineStr">
        <is>
          <t>LEVURE</t>
        </is>
      </c>
      <c r="E101" s="29">
        <f>+(P101/$H$1)*$F$1+P101+BA101</f>
        <v/>
      </c>
      <c r="F101" s="29">
        <f>+AY101</f>
        <v/>
      </c>
      <c r="G101" s="23">
        <f>IF(F101=0,"%",+(E101-F101)/F101)</f>
        <v/>
      </c>
      <c r="H101" s="29">
        <f>AB101</f>
        <v/>
      </c>
      <c r="I101" s="29" t="n">
        <v>50000</v>
      </c>
      <c r="J101" s="23">
        <f>IF(H101=0,"%",+(I101-H101)/H101)</f>
        <v/>
      </c>
      <c r="K101" s="29">
        <f>Q101+R101+S101+T101+U101+V101+W101+X101+Y101+Z101+AA101+AB101</f>
        <v/>
      </c>
      <c r="L101" s="29">
        <f>AC101+E101+I101+AD101+AE101+AF101+AG101+AH101+AI101+AJ101+AK101+AL101</f>
        <v/>
      </c>
      <c r="M101" s="23">
        <f>IF(K101=0,"%",+(L101-K101)/K101)</f>
        <v/>
      </c>
      <c r="N101" s="29">
        <f>+I101+AO101+AP101+AQ101+AR101+AS101+AT101+AU101+AV101+AW101+AX101+AY101</f>
        <v/>
      </c>
      <c r="O101" s="26" t="n">
        <v>0</v>
      </c>
      <c r="P101" s="29">
        <f>AM101</f>
        <v/>
      </c>
      <c r="Q101" s="16" t="n">
        <v>59030.34000000001</v>
      </c>
      <c r="R101" s="16" t="n">
        <v>55069.01999999998</v>
      </c>
      <c r="S101" s="16" t="n">
        <v>72505.97</v>
      </c>
      <c r="T101" s="16" t="n">
        <v>112456.11</v>
      </c>
      <c r="U101" s="16" t="n">
        <v>54495.15999999997</v>
      </c>
      <c r="V101" s="16" t="n">
        <v>23042.04</v>
      </c>
      <c r="W101" s="16" t="n">
        <v>20672.18</v>
      </c>
      <c r="X101" s="16" t="n">
        <v>54346.12999999998</v>
      </c>
      <c r="Y101" s="16" t="n">
        <v>42187.76</v>
      </c>
      <c r="Z101" s="16" t="n">
        <v>45773.52000000002</v>
      </c>
      <c r="AA101" s="16" t="n">
        <v>0</v>
      </c>
      <c r="AB101" s="16" t="n">
        <v>20919</v>
      </c>
      <c r="AC101" s="16" t="n">
        <v>61699.85999999996</v>
      </c>
      <c r="AD101" s="16" t="n">
        <v>47629.81000000001</v>
      </c>
      <c r="AE101" s="16" t="n">
        <v>73948.91999999998</v>
      </c>
      <c r="AF101" s="16" t="n">
        <v>44122.35999999999</v>
      </c>
      <c r="AG101" s="16" t="n">
        <v>38998.8</v>
      </c>
      <c r="AH101" s="16" t="n">
        <v>47181.59999999997</v>
      </c>
      <c r="AI101" s="16" t="n">
        <v>25377.55</v>
      </c>
      <c r="AJ101" s="16" t="n">
        <v>86537.93999999999</v>
      </c>
      <c r="AK101" s="16" t="n">
        <v>37654.59999999996</v>
      </c>
      <c r="AL101" s="16" t="n">
        <v>24269.21000000001</v>
      </c>
      <c r="AM101" s="16" t="n">
        <v>41975.27000000003</v>
      </c>
      <c r="AN101" s="16" t="n">
        <v>0</v>
      </c>
      <c r="AO101" s="18" t="n">
        <v>50000</v>
      </c>
      <c r="AP101" s="18" t="n">
        <v>60000</v>
      </c>
      <c r="AQ101" s="18" t="n">
        <v>190000</v>
      </c>
      <c r="AR101" s="18" t="n">
        <v>0</v>
      </c>
      <c r="AS101" s="18" t="n">
        <v>55000</v>
      </c>
      <c r="AT101" s="18" t="n">
        <v>42000</v>
      </c>
      <c r="AU101" s="18" t="n">
        <v>40000</v>
      </c>
      <c r="AV101" s="18" t="n">
        <v>56000</v>
      </c>
      <c r="AW101" s="18" t="n">
        <v>45000</v>
      </c>
      <c r="AX101" s="14" t="n">
        <v>46000</v>
      </c>
      <c r="AY101" s="14" t="n">
        <v>46000</v>
      </c>
      <c r="AZ101" s="18" t="n">
        <v>0</v>
      </c>
      <c r="BA101" s="16" t="n">
        <v>1770.283333333334</v>
      </c>
      <c r="BB101" t="inlineStr">
        <is>
          <t>ST</t>
        </is>
      </c>
    </row>
    <row r="102" ht="17.25" customHeight="1" s="13">
      <c r="A102" s="17" t="inlineStr">
        <is>
          <t>AGADIR</t>
        </is>
      </c>
      <c r="B102" s="17" t="inlineStr">
        <is>
          <t>AGADIR HAY SALAM SOM</t>
        </is>
      </c>
      <c r="C102" s="17" t="inlineStr">
        <is>
          <t>D45 OUARSSASSA YASSINE</t>
        </is>
      </c>
      <c r="D102" s="17" t="inlineStr">
        <is>
          <t>FLAN</t>
        </is>
      </c>
      <c r="E102" s="29">
        <f>+(P102/$H$1)*$F$1+P102+BA102</f>
        <v/>
      </c>
      <c r="F102" s="29">
        <f>+AY102</f>
        <v/>
      </c>
      <c r="G102" s="23">
        <f>IF(F102=0,"%",+(E102-F102)/F102)</f>
        <v/>
      </c>
      <c r="H102" s="29">
        <f>AB102</f>
        <v/>
      </c>
      <c r="I102" s="29" t="n">
        <v>10000</v>
      </c>
      <c r="J102" s="23">
        <f>IF(H102=0,"%",+(I102-H102)/H102)</f>
        <v/>
      </c>
      <c r="K102" s="29">
        <f>Q102+R102+S102+T102+U102+V102+W102+X102+Y102+Z102+AA102+AB102</f>
        <v/>
      </c>
      <c r="L102" s="29">
        <f>AC102+E102+I102+AD102+AE102+AF102+AG102+AH102+AI102+AJ102+AK102+AL102</f>
        <v/>
      </c>
      <c r="M102" s="23">
        <f>IF(K102=0,"%",+(L102-K102)/K102)</f>
        <v/>
      </c>
      <c r="N102" s="29">
        <f>+I102+AO102+AP102+AQ102+AR102+AS102+AT102+AU102+AV102+AW102+AX102+AY102</f>
        <v/>
      </c>
      <c r="O102" s="26" t="n">
        <v>0</v>
      </c>
      <c r="P102" s="29">
        <f>AM102</f>
        <v/>
      </c>
      <c r="Q102" s="16" t="n">
        <v>5508.53</v>
      </c>
      <c r="R102" s="16" t="n">
        <v>7689.879999999999</v>
      </c>
      <c r="S102" s="16" t="n">
        <v>25849.41999999999</v>
      </c>
      <c r="T102" s="16" t="n">
        <v>56444.79999999998</v>
      </c>
      <c r="U102" s="16" t="n">
        <v>20923.61</v>
      </c>
      <c r="V102" s="16" t="n">
        <v>2923.809999999999</v>
      </c>
      <c r="W102" s="16" t="n">
        <v>2288.92</v>
      </c>
      <c r="X102" s="16" t="n">
        <v>8210.439999999999</v>
      </c>
      <c r="Y102" s="16" t="n">
        <v>8101.59</v>
      </c>
      <c r="Z102" s="16" t="n">
        <v>7911.960000000001</v>
      </c>
      <c r="AA102" s="16" t="n">
        <v>0</v>
      </c>
      <c r="AB102" s="16" t="n">
        <v>3911.98</v>
      </c>
      <c r="AC102" s="16" t="n">
        <v>4739.9</v>
      </c>
      <c r="AD102" s="16" t="n">
        <v>7525.600000000002</v>
      </c>
      <c r="AE102" s="16" t="n">
        <v>32927.92999999999</v>
      </c>
      <c r="AF102" s="16" t="n">
        <v>18449.98999999999</v>
      </c>
      <c r="AG102" s="16" t="n">
        <v>10760</v>
      </c>
      <c r="AH102" s="16" t="n">
        <v>8082.620000000001</v>
      </c>
      <c r="AI102" s="16" t="n">
        <v>6944.25</v>
      </c>
      <c r="AJ102" s="16" t="n">
        <v>7430.820000000001</v>
      </c>
      <c r="AK102" s="16" t="n">
        <v>7923.47</v>
      </c>
      <c r="AL102" s="16" t="n">
        <v>3026.809999999999</v>
      </c>
      <c r="AM102" s="16" t="n">
        <v>7644.709999999999</v>
      </c>
      <c r="AN102" s="16" t="n">
        <v>0</v>
      </c>
      <c r="AO102" s="18" t="n">
        <v>16000</v>
      </c>
      <c r="AP102" s="18" t="n">
        <v>20000</v>
      </c>
      <c r="AQ102" s="18" t="n">
        <v>85000</v>
      </c>
      <c r="AR102" s="18" t="n">
        <v>0</v>
      </c>
      <c r="AS102" s="18" t="n">
        <v>20000</v>
      </c>
      <c r="AT102" s="18" t="n">
        <v>18000</v>
      </c>
      <c r="AU102" s="18" t="n">
        <v>10000</v>
      </c>
      <c r="AV102" s="18" t="n">
        <v>12000</v>
      </c>
      <c r="AW102" s="18" t="n">
        <v>10000</v>
      </c>
      <c r="AX102" s="14" t="n">
        <v>10000</v>
      </c>
      <c r="AY102" s="14" t="n">
        <v>10000</v>
      </c>
      <c r="AZ102" s="18" t="n">
        <v>0</v>
      </c>
      <c r="BA102" s="16" t="n">
        <v>176.6666666666667</v>
      </c>
      <c r="BB102" t="inlineStr">
        <is>
          <t>ST</t>
        </is>
      </c>
    </row>
    <row r="103" ht="17.25" customHeight="1" s="13">
      <c r="A103" s="17" t="inlineStr">
        <is>
          <t>AGADIR</t>
        </is>
      </c>
      <c r="B103" s="17" t="inlineStr">
        <is>
          <t>AGADIR HAY SALAM SOM</t>
        </is>
      </c>
      <c r="C103" s="17" t="inlineStr"/>
      <c r="D103" s="17" t="inlineStr">
        <is>
          <t>BOUILLON</t>
        </is>
      </c>
      <c r="E103" s="29">
        <f>+(P103/$H$1)*$F$1+P103+BA103</f>
        <v/>
      </c>
      <c r="F103" s="29">
        <f>+AY103</f>
        <v/>
      </c>
      <c r="G103" s="23">
        <f>IF(F103=0,"%",+(E103-F103)/F103)</f>
        <v/>
      </c>
      <c r="H103" s="29">
        <f>AB103</f>
        <v/>
      </c>
      <c r="I103" s="29" t="n">
        <v>35000</v>
      </c>
      <c r="J103" s="23">
        <f>IF(H103=0,"%",+(I103-H103)/H103)</f>
        <v/>
      </c>
      <c r="K103" s="29">
        <f>Q103+R103+S103+T103+U103+V103+W103+X103+Y103+Z103+AA103+AB103</f>
        <v/>
      </c>
      <c r="L103" s="29">
        <f>AC103+E103+I103+AD103+AE103+AF103+AG103+AH103+AI103+AJ103+AK103+AL103</f>
        <v/>
      </c>
      <c r="M103" s="23">
        <f>IF(K103=0,"%",+(L103-K103)/K103)</f>
        <v/>
      </c>
      <c r="N103" s="29">
        <f>+I103+AO103+AP103+AQ103+AR103+AS103+AT103+AU103+AV103+AW103+AX103+AY103</f>
        <v/>
      </c>
      <c r="O103" s="26" t="n">
        <v>0</v>
      </c>
      <c r="P103" s="29">
        <f>AM103</f>
        <v/>
      </c>
      <c r="Q103" s="16" t="n">
        <v>34620.56</v>
      </c>
      <c r="R103" s="16" t="n">
        <v>52428.3</v>
      </c>
      <c r="S103" s="16" t="n">
        <v>60351.1</v>
      </c>
      <c r="T103" s="16" t="n">
        <v>43567.87</v>
      </c>
      <c r="U103" s="16" t="n">
        <v>12418.82</v>
      </c>
      <c r="V103" s="16" t="n">
        <v>5385.849999999999</v>
      </c>
      <c r="W103" s="16" t="n">
        <v>6054.15</v>
      </c>
      <c r="X103" s="16" t="n">
        <v>24155.76</v>
      </c>
      <c r="Y103" s="16" t="n">
        <v>11432.8</v>
      </c>
      <c r="Z103" s="16" t="n">
        <v>32684.05</v>
      </c>
      <c r="AA103" s="16" t="n">
        <v>0</v>
      </c>
      <c r="AB103" s="16" t="n">
        <v>34283.54</v>
      </c>
      <c r="AC103" s="16" t="n">
        <v>41346.14000000001</v>
      </c>
      <c r="AD103" s="16" t="n">
        <v>26347.69000000001</v>
      </c>
      <c r="AE103" s="16" t="n">
        <v>57733.23000000001</v>
      </c>
      <c r="AF103" s="16" t="n">
        <v>23612.25</v>
      </c>
      <c r="AG103" s="16" t="n">
        <v>15806.69</v>
      </c>
      <c r="AH103" s="16" t="n">
        <v>21339.41</v>
      </c>
      <c r="AI103" s="16" t="n">
        <v>18068.17</v>
      </c>
      <c r="AJ103" s="16" t="n">
        <v>22583.11</v>
      </c>
      <c r="AK103" s="16" t="n">
        <v>33875.08</v>
      </c>
      <c r="AL103" s="16" t="n">
        <v>23235.26</v>
      </c>
      <c r="AM103" s="16" t="n">
        <v>16342.9</v>
      </c>
      <c r="AN103" s="16" t="n">
        <v>0</v>
      </c>
      <c r="AO103" s="18" t="n">
        <v>40000</v>
      </c>
      <c r="AP103" s="18" t="n">
        <v>55000</v>
      </c>
      <c r="AQ103" s="18" t="n">
        <v>110000</v>
      </c>
      <c r="AR103" s="18" t="n">
        <v>0</v>
      </c>
      <c r="AS103" s="18" t="n">
        <v>15000</v>
      </c>
      <c r="AT103" s="18" t="n">
        <v>14000</v>
      </c>
      <c r="AU103" s="18" t="n">
        <v>20000</v>
      </c>
      <c r="AV103" s="18" t="n">
        <v>25000</v>
      </c>
      <c r="AW103" s="18" t="n">
        <v>15000</v>
      </c>
      <c r="AX103" s="14" t="n">
        <v>35000</v>
      </c>
      <c r="AY103" s="14" t="n">
        <v>35000</v>
      </c>
      <c r="AZ103" s="18" t="n">
        <v>0</v>
      </c>
      <c r="BA103" s="16" t="n">
        <v>3381.258333333334</v>
      </c>
      <c r="BB103" t="inlineStr">
        <is>
          <t>ST</t>
        </is>
      </c>
    </row>
    <row r="104" ht="17.25" customHeight="1" s="13">
      <c r="A104" s="17" t="inlineStr">
        <is>
          <t>AGADIR</t>
        </is>
      </c>
      <c r="B104" s="17" t="inlineStr">
        <is>
          <t>AGADIR HAY SALAM SOM</t>
        </is>
      </c>
      <c r="C104" s="17" t="inlineStr"/>
      <c r="D104" s="17" t="inlineStr">
        <is>
          <t>CONDIMENTS</t>
        </is>
      </c>
      <c r="E104" s="29">
        <f>+(P104/$H$1)*$F$1+P104+BA104</f>
        <v/>
      </c>
      <c r="F104" s="29">
        <f>+AY104</f>
        <v/>
      </c>
      <c r="G104" s="23">
        <f>IF(F104=0,"%",+(E104-F104)/F104)</f>
        <v/>
      </c>
      <c r="H104" s="29">
        <f>AB104</f>
        <v/>
      </c>
      <c r="I104" s="29" t="n">
        <v>1</v>
      </c>
      <c r="J104" s="23">
        <f>IF(H104=0,"%",+(I104-H104)/H104)</f>
        <v/>
      </c>
      <c r="K104" s="29">
        <f>Q104+R104+S104+T104+U104+V104+W104+X104+Y104+Z104+AA104+AB104</f>
        <v/>
      </c>
      <c r="L104" s="29">
        <f>AC104+E104+I104+AD104+AE104+AF104+AG104+AH104+AI104+AJ104+AK104+AL104</f>
        <v/>
      </c>
      <c r="M104" s="23">
        <f>IF(K104=0,"%",+(L104-K104)/K104)</f>
        <v/>
      </c>
      <c r="N104" s="29">
        <f>+I104+AO104+AP104+AQ104+AR104+AS104+AT104+AU104+AV104+AW104+AX104+AY104</f>
        <v/>
      </c>
      <c r="O104" s="26" t="n">
        <v>0</v>
      </c>
      <c r="P104" s="29">
        <f>AM104</f>
        <v/>
      </c>
      <c r="Q104" s="16" t="n">
        <v>0</v>
      </c>
      <c r="R104" s="16" t="n">
        <v>3031.92</v>
      </c>
      <c r="S104" s="16" t="n">
        <v>1518.17</v>
      </c>
      <c r="T104" s="16" t="n">
        <v>8863.449999999999</v>
      </c>
      <c r="U104" s="16" t="n">
        <v>1568.85</v>
      </c>
      <c r="V104" s="16" t="n">
        <v>4960.59</v>
      </c>
      <c r="W104" s="16" t="n">
        <v>5672.309999999999</v>
      </c>
      <c r="X104" s="16" t="n">
        <v>16280.96</v>
      </c>
      <c r="Y104" s="16" t="n">
        <v>871.5</v>
      </c>
      <c r="Z104" s="16" t="n">
        <v>2697.39</v>
      </c>
      <c r="AA104" s="16" t="n">
        <v>0</v>
      </c>
      <c r="AB104" s="16" t="n">
        <v>3859.87</v>
      </c>
      <c r="AC104" s="16" t="n">
        <v>266.25</v>
      </c>
      <c r="AD104" s="16" t="n">
        <v>4062.26</v>
      </c>
      <c r="AE104" s="16" t="n">
        <v>5178.73</v>
      </c>
      <c r="AF104" s="16" t="n">
        <v>51554.65</v>
      </c>
      <c r="AG104" s="16" t="n">
        <v>6995.879999999999</v>
      </c>
      <c r="AH104" s="16" t="n">
        <v>2761.95</v>
      </c>
      <c r="AI104" s="16" t="n">
        <v>5085.04</v>
      </c>
      <c r="AJ104" s="16" t="n">
        <v>17718.64</v>
      </c>
      <c r="AK104" s="16" t="n">
        <v>3834.5</v>
      </c>
      <c r="AL104" s="16" t="n">
        <v>2098.97</v>
      </c>
      <c r="AM104" s="16" t="n">
        <v>3844.7</v>
      </c>
      <c r="AN104" s="16" t="n">
        <v>0</v>
      </c>
      <c r="AO104" s="18" t="n">
        <v>0</v>
      </c>
      <c r="AP104" s="18" t="n">
        <v>0</v>
      </c>
      <c r="AQ104" s="18" t="n">
        <v>0</v>
      </c>
      <c r="AR104" s="18" t="n">
        <v>0</v>
      </c>
      <c r="AS104" s="18" t="n">
        <v>0</v>
      </c>
      <c r="AT104" s="18" t="n">
        <v>0</v>
      </c>
      <c r="AU104" s="18" t="n">
        <v>0</v>
      </c>
      <c r="AV104" s="18" t="n">
        <v>0</v>
      </c>
      <c r="AW104" s="18" t="n">
        <v>0</v>
      </c>
      <c r="AX104" s="14" t="n">
        <v>0</v>
      </c>
      <c r="AY104" s="14" t="n">
        <v>0</v>
      </c>
      <c r="AZ104" s="18" t="n">
        <v>0</v>
      </c>
      <c r="BA104" s="16" t="n">
        <v>0</v>
      </c>
      <c r="BB104" t="inlineStr">
        <is>
          <t>ST</t>
        </is>
      </c>
    </row>
    <row r="105" ht="17.25" customHeight="1" s="13">
      <c r="A105" s="17" t="inlineStr">
        <is>
          <t>AGADIR</t>
        </is>
      </c>
      <c r="B105" s="17" t="inlineStr">
        <is>
          <t>AGADIR HAY SALAM SOM</t>
        </is>
      </c>
      <c r="C105" s="17" t="inlineStr"/>
      <c r="D105" s="17" t="inlineStr">
        <is>
          <t>CONFITURE</t>
        </is>
      </c>
      <c r="E105" s="29">
        <f>+(P105/$H$1)*$F$1+P105+BA105</f>
        <v/>
      </c>
      <c r="F105" s="29">
        <f>+AY105</f>
        <v/>
      </c>
      <c r="G105" s="23">
        <f>IF(F105=0,"%",+(E105-F105)/F105)</f>
        <v/>
      </c>
      <c r="H105" s="29">
        <f>AB105</f>
        <v/>
      </c>
      <c r="I105" s="29" t="n">
        <v>1</v>
      </c>
      <c r="J105" s="23">
        <f>IF(H105=0,"%",+(I105-H105)/H105)</f>
        <v/>
      </c>
      <c r="K105" s="29">
        <f>Q105+R105+S105+T105+U105+V105+W105+X105+Y105+Z105+AA105+AB105</f>
        <v/>
      </c>
      <c r="L105" s="29">
        <f>AC105+E105+I105+AD105+AE105+AF105+AG105+AH105+AI105+AJ105+AK105+AL105</f>
        <v/>
      </c>
      <c r="M105" s="23">
        <f>IF(K105=0,"%",+(L105-K105)/K105)</f>
        <v/>
      </c>
      <c r="N105" s="29">
        <f>+I105+AO105+AP105+AQ105+AR105+AS105+AT105+AU105+AV105+AW105+AX105+AY105</f>
        <v/>
      </c>
      <c r="O105" s="26" t="n">
        <v>0</v>
      </c>
      <c r="P105" s="29">
        <f>AM105</f>
        <v/>
      </c>
      <c r="Q105" s="16" t="n">
        <v>0</v>
      </c>
      <c r="R105" s="16" t="n">
        <v>1579.56</v>
      </c>
      <c r="S105" s="16" t="n">
        <v>913.4899999999999</v>
      </c>
      <c r="T105" s="16" t="n">
        <v>1414.05</v>
      </c>
      <c r="U105" s="16" t="n">
        <v>455.1300000000001</v>
      </c>
      <c r="V105" s="16" t="n">
        <v>1206.18</v>
      </c>
      <c r="W105" s="16" t="n">
        <v>3301.8</v>
      </c>
      <c r="X105" s="16" t="n">
        <v>8690.189999999999</v>
      </c>
      <c r="Y105" s="16" t="n">
        <v>943.75</v>
      </c>
      <c r="Z105" s="16" t="n">
        <v>1408.16</v>
      </c>
      <c r="AA105" s="16" t="n">
        <v>0</v>
      </c>
      <c r="AB105" s="16" t="n">
        <v>1946.05</v>
      </c>
      <c r="AC105" s="16" t="n">
        <v>274.28</v>
      </c>
      <c r="AD105" s="16" t="n">
        <v>836.75</v>
      </c>
      <c r="AE105" s="16" t="n">
        <v>121.55</v>
      </c>
      <c r="AF105" s="16" t="n">
        <v>9030.309999999999</v>
      </c>
      <c r="AG105" s="16" t="n">
        <v>629.3499999999999</v>
      </c>
      <c r="AH105" s="16" t="n">
        <v>1090.48</v>
      </c>
      <c r="AI105" s="16" t="n">
        <v>822.6099999999999</v>
      </c>
      <c r="AJ105" s="16" t="n">
        <v>8728</v>
      </c>
      <c r="AK105" s="16" t="n">
        <v>1177.72</v>
      </c>
      <c r="AL105" s="16" t="n">
        <v>994.75</v>
      </c>
      <c r="AM105" s="16" t="n">
        <v>2016.09</v>
      </c>
      <c r="AN105" s="16" t="n">
        <v>0</v>
      </c>
      <c r="AO105" s="18" t="n">
        <v>0</v>
      </c>
      <c r="AP105" s="18" t="n">
        <v>0</v>
      </c>
      <c r="AQ105" s="18" t="n">
        <v>0</v>
      </c>
      <c r="AR105" s="18" t="n">
        <v>0</v>
      </c>
      <c r="AS105" s="18" t="n">
        <v>0</v>
      </c>
      <c r="AT105" s="18" t="n">
        <v>0</v>
      </c>
      <c r="AU105" s="18" t="n">
        <v>0</v>
      </c>
      <c r="AV105" s="18" t="n">
        <v>0</v>
      </c>
      <c r="AW105" s="18" t="n">
        <v>0</v>
      </c>
      <c r="AX105" s="14" t="n">
        <v>0</v>
      </c>
      <c r="AY105" s="14" t="n">
        <v>0</v>
      </c>
      <c r="AZ105" s="18" t="n">
        <v>0</v>
      </c>
      <c r="BA105" s="16" t="n">
        <v>0</v>
      </c>
      <c r="BB105" t="inlineStr">
        <is>
          <t>ST</t>
        </is>
      </c>
    </row>
    <row r="106" ht="17.25" customHeight="1" s="13">
      <c r="A106" s="17" t="inlineStr">
        <is>
          <t>AGADIR</t>
        </is>
      </c>
      <c r="B106" s="17" t="inlineStr">
        <is>
          <t>AGADIR HAY SALAM SOM</t>
        </is>
      </c>
      <c r="C106" s="17" t="inlineStr"/>
      <c r="D106" s="17" t="inlineStr">
        <is>
          <t>CONSERVES</t>
        </is>
      </c>
      <c r="E106" s="29">
        <f>+(P106/$H$1)*$F$1+P106+BA106</f>
        <v/>
      </c>
      <c r="F106" s="29">
        <f>+AY106</f>
        <v/>
      </c>
      <c r="G106" s="23">
        <f>IF(F106=0,"%",+(E106-F106)/F106)</f>
        <v/>
      </c>
      <c r="H106" s="29">
        <f>AB106</f>
        <v/>
      </c>
      <c r="I106" s="29" t="n">
        <v>1</v>
      </c>
      <c r="J106" s="23">
        <f>IF(H106=0,"%",+(I106-H106)/H106)</f>
        <v/>
      </c>
      <c r="K106" s="29">
        <f>Q106+R106+S106+T106+U106+V106+W106+X106+Y106+Z106+AA106+AB106</f>
        <v/>
      </c>
      <c r="L106" s="29">
        <f>AC106+E106+I106+AD106+AE106+AF106+AG106+AH106+AI106+AJ106+AK106+AL106</f>
        <v/>
      </c>
      <c r="M106" s="23">
        <f>IF(K106=0,"%",+(L106-K106)/K106)</f>
        <v/>
      </c>
      <c r="N106" s="29">
        <f>+I106+AO106+AP106+AQ106+AR106+AS106+AT106+AU106+AV106+AW106+AX106+AY106</f>
        <v/>
      </c>
      <c r="O106" s="26" t="n">
        <v>0</v>
      </c>
      <c r="P106" s="29">
        <f>AM106</f>
        <v/>
      </c>
      <c r="Q106" s="16" t="n">
        <v>0</v>
      </c>
      <c r="R106" s="16" t="n">
        <v>396</v>
      </c>
      <c r="S106" s="16" t="n">
        <v>628.02</v>
      </c>
      <c r="T106" s="16" t="n">
        <v>396</v>
      </c>
      <c r="U106" s="16" t="n">
        <v>956.4200000000001</v>
      </c>
      <c r="V106" s="16" t="n">
        <v>643.16</v>
      </c>
      <c r="W106" s="16" t="n">
        <v>465.46</v>
      </c>
      <c r="X106" s="16" t="n">
        <v>2197.15</v>
      </c>
      <c r="Y106" s="16" t="n">
        <v>437.24</v>
      </c>
      <c r="Z106" s="16" t="n">
        <v>416</v>
      </c>
      <c r="AA106" s="16" t="n">
        <v>0</v>
      </c>
      <c r="AB106" s="16" t="n">
        <v>723.67</v>
      </c>
      <c r="AC106" s="16" t="n">
        <v>203.99</v>
      </c>
      <c r="AD106" s="16" t="n">
        <v>426.79</v>
      </c>
      <c r="AE106" s="16" t="n">
        <v>643.5</v>
      </c>
      <c r="AF106" s="16" t="n">
        <v>8598.030000000001</v>
      </c>
      <c r="AG106" s="16" t="n">
        <v>0</v>
      </c>
      <c r="AH106" s="16" t="n">
        <v>288.67</v>
      </c>
      <c r="AI106" s="16" t="n">
        <v>0</v>
      </c>
      <c r="AJ106" s="16" t="n">
        <v>4315.39</v>
      </c>
      <c r="AK106" s="16" t="n">
        <v>959.9999999999999</v>
      </c>
      <c r="AL106" s="16" t="n">
        <v>240</v>
      </c>
      <c r="AM106" s="16" t="n">
        <v>0</v>
      </c>
      <c r="AN106" s="16" t="n">
        <v>0</v>
      </c>
      <c r="AO106" s="18" t="n">
        <v>0</v>
      </c>
      <c r="AP106" s="18" t="n">
        <v>0</v>
      </c>
      <c r="AQ106" s="18" t="n">
        <v>0</v>
      </c>
      <c r="AR106" s="18" t="n">
        <v>0</v>
      </c>
      <c r="AS106" s="18" t="n">
        <v>0</v>
      </c>
      <c r="AT106" s="18" t="n">
        <v>0</v>
      </c>
      <c r="AU106" s="18" t="n">
        <v>0</v>
      </c>
      <c r="AV106" s="18" t="n">
        <v>0</v>
      </c>
      <c r="AW106" s="18" t="n">
        <v>0</v>
      </c>
      <c r="AX106" s="14" t="n">
        <v>0</v>
      </c>
      <c r="AY106" s="14" t="n">
        <v>0</v>
      </c>
      <c r="AZ106" s="18" t="n">
        <v>0</v>
      </c>
      <c r="BA106" s="16" t="n">
        <v>0</v>
      </c>
      <c r="BB106" t="inlineStr">
        <is>
          <t>ST</t>
        </is>
      </c>
    </row>
    <row r="107" ht="17.25" customHeight="1" s="13">
      <c r="A107" s="17" t="inlineStr">
        <is>
          <t>AGADIR</t>
        </is>
      </c>
      <c r="B107" s="17" t="inlineStr">
        <is>
          <t>AGADIR HAY SALAM SOM</t>
        </is>
      </c>
      <c r="C107" s="17" t="inlineStr"/>
      <c r="D107" s="17" t="inlineStr">
        <is>
          <t>C.A (ht)</t>
        </is>
      </c>
      <c r="E107" s="29">
        <f>+(P107/$H$1)*$F$1+P107+BA107</f>
        <v/>
      </c>
      <c r="F107" s="29">
        <f>+AY107</f>
        <v/>
      </c>
      <c r="G107" s="23">
        <f>IF(F107=0,"%",+(E107-F107)/F107)</f>
        <v/>
      </c>
      <c r="H107" s="29">
        <f>AB107</f>
        <v/>
      </c>
      <c r="I107" s="29" t="n">
        <v>145000</v>
      </c>
      <c r="J107" s="23">
        <f>IF(H107=0,"%",+(I107-H107)/H107)</f>
        <v/>
      </c>
      <c r="K107" s="29">
        <f>Q107+R107+S107+T107+U107+V107+W107+X107+Y107+Z107+AA107+AB107</f>
        <v/>
      </c>
      <c r="L107" s="29">
        <f>AC107+E107+I107+AD107+AE107+AF107+AG107+AH107+AI107+AJ107+AK107+AL107</f>
        <v/>
      </c>
      <c r="M107" s="23">
        <f>IF(K107=0,"%",+(L107-K107)/K107)</f>
        <v/>
      </c>
      <c r="N107" s="29">
        <f>+I107+AO107+AP107+AQ107+AR107+AS107+AT107+AU107+AV107+AW107+AX107+AY107</f>
        <v/>
      </c>
      <c r="O107" s="26" t="n">
        <v>0</v>
      </c>
      <c r="P107" s="29">
        <f>AM107</f>
        <v/>
      </c>
      <c r="Q107" s="16" t="n">
        <v>153285.39</v>
      </c>
      <c r="R107" s="16" t="n">
        <v>163389.2300000001</v>
      </c>
      <c r="S107" s="16" t="n">
        <v>216318.7200000001</v>
      </c>
      <c r="T107" s="16" t="n">
        <v>297445.58</v>
      </c>
      <c r="U107" s="16" t="n">
        <v>145533.9699999999</v>
      </c>
      <c r="V107" s="16" t="n">
        <v>61223.8</v>
      </c>
      <c r="W107" s="16" t="n">
        <v>61186.22000000002</v>
      </c>
      <c r="X107" s="16" t="n">
        <v>183284</v>
      </c>
      <c r="Y107" s="16" t="n">
        <v>99248.61000000002</v>
      </c>
      <c r="Z107" s="16" t="n">
        <v>131065.98</v>
      </c>
      <c r="AA107" s="16" t="n">
        <v>0</v>
      </c>
      <c r="AB107" s="16" t="n">
        <v>87822.84999999999</v>
      </c>
      <c r="AC107" s="16" t="n">
        <v>141193.89</v>
      </c>
      <c r="AD107" s="16" t="n">
        <v>114144.8</v>
      </c>
      <c r="AE107" s="16" t="n">
        <v>220401.7400000001</v>
      </c>
      <c r="AF107" s="16" t="n">
        <v>233744.5999999999</v>
      </c>
      <c r="AG107" s="16" t="n">
        <v>121035.17</v>
      </c>
      <c r="AH107" s="16" t="n">
        <v>128736.68</v>
      </c>
      <c r="AI107" s="16" t="n">
        <v>91777.38999999998</v>
      </c>
      <c r="AJ107" s="16" t="n">
        <v>214248.8999999999</v>
      </c>
      <c r="AK107" s="16" t="n">
        <v>125039.6</v>
      </c>
      <c r="AL107" s="16" t="n">
        <v>71705.62</v>
      </c>
      <c r="AM107" s="16" t="n">
        <v>114934.2800000001</v>
      </c>
      <c r="AN107" s="16" t="n">
        <v>0</v>
      </c>
      <c r="AO107" s="18" t="n">
        <v>140000</v>
      </c>
      <c r="AP107" s="18" t="n">
        <v>160000</v>
      </c>
      <c r="AQ107" s="18" t="n">
        <v>450000</v>
      </c>
      <c r="AR107" s="18" t="n">
        <v>0</v>
      </c>
      <c r="AS107" s="18" t="n">
        <v>130000</v>
      </c>
      <c r="AT107" s="18" t="n">
        <v>130000</v>
      </c>
      <c r="AU107" s="18" t="n">
        <v>140000</v>
      </c>
      <c r="AV107" s="18" t="n">
        <v>145000</v>
      </c>
      <c r="AW107" s="18" t="n">
        <v>145000</v>
      </c>
      <c r="AX107" s="14" t="n">
        <v>145000</v>
      </c>
      <c r="AY107" s="14" t="n">
        <v>145000</v>
      </c>
      <c r="AZ107" s="18" t="n">
        <v>0</v>
      </c>
      <c r="BA107" s="16" t="n">
        <v>7314.041666666672</v>
      </c>
      <c r="BB107" t="inlineStr">
        <is>
          <t>ST</t>
        </is>
      </c>
    </row>
    <row r="108" ht="17.25" customHeight="1" s="13">
      <c r="A108" s="15" t="inlineStr">
        <is>
          <t>AGADIR</t>
        </is>
      </c>
      <c r="B108" s="15" t="inlineStr">
        <is>
          <t>AGADIR HAY SALAM VMM</t>
        </is>
      </c>
      <c r="C108" s="15" t="inlineStr">
        <is>
          <t>AGADIR HAY SALAM VMM</t>
        </is>
      </c>
      <c r="D108" s="15" t="inlineStr">
        <is>
          <t>LEVURE</t>
        </is>
      </c>
      <c r="E108" s="28">
        <f>+(P108/$H$1)*$F$1+P108+BA108</f>
        <v/>
      </c>
      <c r="F108" s="28">
        <f>+AY108</f>
        <v/>
      </c>
      <c r="G108" s="22">
        <f>IF(F108=0,"%",+(E108-F108)/F108)</f>
        <v/>
      </c>
      <c r="H108" s="28">
        <f>AB108</f>
        <v/>
      </c>
      <c r="I108" s="28" t="n">
        <v>1</v>
      </c>
      <c r="J108" s="22">
        <f>IF(H108=0,"%",+(I108-H108)/H108)</f>
        <v/>
      </c>
      <c r="K108" s="28">
        <f>Q108+R108+S108+T108+U108+V108+W108+X108+Y108+Z108+AA108+AB108</f>
        <v/>
      </c>
      <c r="L108" s="28">
        <f>AC108+E108+I108+AD108+AE108+AF108+AG108+AH108+AI108+AJ108+AK108+AL108</f>
        <v/>
      </c>
      <c r="M108" s="22">
        <f>IF(K108=0,"%",+(L108-K108)/K108)</f>
        <v/>
      </c>
      <c r="N108" s="28">
        <f>+I108+AO108+AP108+AQ108+AR108+AS108+AT108+AU108+AV108+AW108+AX108+AY108</f>
        <v/>
      </c>
      <c r="O108" s="26" t="n">
        <v>0</v>
      </c>
      <c r="P108" s="28">
        <f>AM108</f>
        <v/>
      </c>
      <c r="Q108" s="16" t="n">
        <v>0</v>
      </c>
      <c r="R108" s="16" t="n">
        <v>0</v>
      </c>
      <c r="S108" s="16" t="n">
        <v>0</v>
      </c>
      <c r="T108" s="16" t="n">
        <v>0</v>
      </c>
      <c r="U108" s="16" t="n">
        <v>0</v>
      </c>
      <c r="V108" s="16" t="n">
        <v>17229.00000000001</v>
      </c>
      <c r="W108" s="16" t="n">
        <v>14684.59</v>
      </c>
      <c r="X108" s="16" t="n">
        <v>0</v>
      </c>
      <c r="Y108" s="16" t="n">
        <v>1708.4</v>
      </c>
      <c r="Z108" s="16" t="n">
        <v>1699.33</v>
      </c>
      <c r="AA108" s="16" t="n">
        <v>32802.65000000003</v>
      </c>
      <c r="AB108" s="16" t="n">
        <v>0</v>
      </c>
      <c r="AC108" s="16" t="n">
        <v>1475.07</v>
      </c>
      <c r="AD108" s="16" t="n">
        <v>725.04</v>
      </c>
      <c r="AE108" s="16" t="n">
        <v>3357.83</v>
      </c>
      <c r="AF108" s="16" t="n">
        <v>46682.34999999999</v>
      </c>
      <c r="AG108" s="16" t="n">
        <v>0</v>
      </c>
      <c r="AH108" s="16" t="n">
        <v>4535.55</v>
      </c>
      <c r="AI108" s="16" t="n">
        <v>0</v>
      </c>
      <c r="AJ108" s="16" t="n">
        <v>2804.51</v>
      </c>
      <c r="AK108" s="16" t="n">
        <v>0</v>
      </c>
      <c r="AL108" s="16" t="n">
        <v>14548.41</v>
      </c>
      <c r="AM108" s="16" t="n">
        <v>0</v>
      </c>
      <c r="AN108" s="16" t="n">
        <v>0</v>
      </c>
      <c r="AO108" s="18" t="n">
        <v>0</v>
      </c>
      <c r="AP108" s="18" t="n">
        <v>0</v>
      </c>
      <c r="AQ108" s="18" t="n">
        <v>0</v>
      </c>
      <c r="AR108" s="18" t="n">
        <v>0</v>
      </c>
      <c r="AS108" s="18" t="n">
        <v>0</v>
      </c>
      <c r="AT108" s="18" t="n">
        <v>0</v>
      </c>
      <c r="AU108" s="18" t="n">
        <v>0</v>
      </c>
      <c r="AV108" s="18" t="n">
        <v>0</v>
      </c>
      <c r="AW108" s="18" t="n">
        <v>0</v>
      </c>
      <c r="AX108" s="18" t="n">
        <v>0</v>
      </c>
      <c r="AY108" s="18" t="n">
        <v>0</v>
      </c>
      <c r="AZ108" s="18" t="n">
        <v>0</v>
      </c>
      <c r="BA108" s="16" t="n">
        <v>0</v>
      </c>
      <c r="BB108" t="inlineStr">
        <is>
          <t>ST</t>
        </is>
      </c>
    </row>
    <row r="109" ht="17.25" customHeight="1" s="13">
      <c r="A109" s="15" t="inlineStr">
        <is>
          <t>AGADIR</t>
        </is>
      </c>
      <c r="B109" s="15" t="inlineStr">
        <is>
          <t>AGADIR HAY SALAM VMM</t>
        </is>
      </c>
      <c r="C109" s="15" t="inlineStr">
        <is>
          <t>Y60 ATOUAOU AIMAD</t>
        </is>
      </c>
      <c r="D109" s="15" t="inlineStr">
        <is>
          <t>FLAN</t>
        </is>
      </c>
      <c r="E109" s="28">
        <f>+(P109/$H$1)*$F$1+P109+BA109</f>
        <v/>
      </c>
      <c r="F109" s="28">
        <f>+AY109</f>
        <v/>
      </c>
      <c r="G109" s="22">
        <f>IF(F109=0,"%",+(E109-F109)/F109)</f>
        <v/>
      </c>
      <c r="H109" s="28">
        <f>AB109</f>
        <v/>
      </c>
      <c r="I109" s="28" t="n">
        <v>1</v>
      </c>
      <c r="J109" s="22">
        <f>IF(H109=0,"%",+(I109-H109)/H109)</f>
        <v/>
      </c>
      <c r="K109" s="28">
        <f>Q109+R109+S109+T109+U109+V109+W109+X109+Y109+Z109+AA109+AB109</f>
        <v/>
      </c>
      <c r="L109" s="28">
        <f>AC109+E109+I109+AD109+AE109+AF109+AG109+AH109+AI109+AJ109+AK109+AL109</f>
        <v/>
      </c>
      <c r="M109" s="22">
        <f>IF(K109=0,"%",+(L109-K109)/K109)</f>
        <v/>
      </c>
      <c r="N109" s="28">
        <f>+I109+AO109+AP109+AQ109+AR109+AS109+AT109+AU109+AV109+AW109+AX109+AY109</f>
        <v/>
      </c>
      <c r="O109" s="26" t="n">
        <v>0</v>
      </c>
      <c r="P109" s="28">
        <f>AM109</f>
        <v/>
      </c>
      <c r="Q109" s="16" t="n">
        <v>0</v>
      </c>
      <c r="R109" s="16" t="n">
        <v>0</v>
      </c>
      <c r="S109" s="16" t="n">
        <v>0</v>
      </c>
      <c r="T109" s="16" t="n">
        <v>0</v>
      </c>
      <c r="U109" s="16" t="n">
        <v>0</v>
      </c>
      <c r="V109" s="16" t="n">
        <v>1856.74</v>
      </c>
      <c r="W109" s="16" t="n">
        <v>647.62</v>
      </c>
      <c r="X109" s="16" t="n">
        <v>0</v>
      </c>
      <c r="Y109" s="16" t="n">
        <v>282.3</v>
      </c>
      <c r="Z109" s="16" t="n">
        <v>224.65</v>
      </c>
      <c r="AA109" s="16" t="n">
        <v>3317.4</v>
      </c>
      <c r="AB109" s="16" t="n">
        <v>0</v>
      </c>
      <c r="AC109" s="16" t="n">
        <v>196.65</v>
      </c>
      <c r="AD109" s="16" t="n">
        <v>176.66</v>
      </c>
      <c r="AE109" s="16" t="n">
        <v>1207.79</v>
      </c>
      <c r="AF109" s="16" t="n">
        <v>30655.42999999999</v>
      </c>
      <c r="AG109" s="16" t="n">
        <v>0</v>
      </c>
      <c r="AH109" s="16" t="n">
        <v>467.4699999999999</v>
      </c>
      <c r="AI109" s="16" t="n">
        <v>0</v>
      </c>
      <c r="AJ109" s="16" t="n">
        <v>48.08</v>
      </c>
      <c r="AK109" s="16" t="n">
        <v>0</v>
      </c>
      <c r="AL109" s="16" t="n">
        <v>1697.31</v>
      </c>
      <c r="AM109" s="16" t="n">
        <v>0</v>
      </c>
      <c r="AN109" s="16" t="n">
        <v>0</v>
      </c>
      <c r="AO109" s="18" t="n">
        <v>0</v>
      </c>
      <c r="AP109" s="18" t="n">
        <v>0</v>
      </c>
      <c r="AQ109" s="18" t="n">
        <v>0</v>
      </c>
      <c r="AR109" s="18" t="n">
        <v>0</v>
      </c>
      <c r="AS109" s="18" t="n">
        <v>0</v>
      </c>
      <c r="AT109" s="18" t="n">
        <v>0</v>
      </c>
      <c r="AU109" s="18" t="n">
        <v>0</v>
      </c>
      <c r="AV109" s="18" t="n">
        <v>0</v>
      </c>
      <c r="AW109" s="18" t="n">
        <v>0</v>
      </c>
      <c r="AX109" s="18" t="n">
        <v>0</v>
      </c>
      <c r="AY109" s="18" t="n">
        <v>0</v>
      </c>
      <c r="AZ109" s="18" t="n">
        <v>0</v>
      </c>
      <c r="BA109" s="16" t="n">
        <v>0</v>
      </c>
      <c r="BB109" t="inlineStr">
        <is>
          <t>ST</t>
        </is>
      </c>
    </row>
    <row r="110" ht="17.25" customHeight="1" s="13">
      <c r="A110" s="15" t="inlineStr">
        <is>
          <t>AGADIR</t>
        </is>
      </c>
      <c r="B110" s="15" t="inlineStr">
        <is>
          <t>AGADIR HAY SALAM VMM</t>
        </is>
      </c>
      <c r="C110" s="15" t="inlineStr"/>
      <c r="D110" s="15" t="inlineStr">
        <is>
          <t>BOUILLON</t>
        </is>
      </c>
      <c r="E110" s="28">
        <f>+(P110/$H$1)*$F$1+P110+BA110</f>
        <v/>
      </c>
      <c r="F110" s="28">
        <f>+AY110</f>
        <v/>
      </c>
      <c r="G110" s="22">
        <f>IF(F110=0,"%",+(E110-F110)/F110)</f>
        <v/>
      </c>
      <c r="H110" s="28">
        <f>AB110</f>
        <v/>
      </c>
      <c r="I110" s="28" t="n">
        <v>1</v>
      </c>
      <c r="J110" s="22">
        <f>IF(H110=0,"%",+(I110-H110)/H110)</f>
        <v/>
      </c>
      <c r="K110" s="28">
        <f>Q110+R110+S110+T110+U110+V110+W110+X110+Y110+Z110+AA110+AB110</f>
        <v/>
      </c>
      <c r="L110" s="28">
        <f>AC110+E110+I110+AD110+AE110+AF110+AG110+AH110+AI110+AJ110+AK110+AL110</f>
        <v/>
      </c>
      <c r="M110" s="22">
        <f>IF(K110=0,"%",+(L110-K110)/K110)</f>
        <v/>
      </c>
      <c r="N110" s="28">
        <f>+I110+AO110+AP110+AQ110+AR110+AS110+AT110+AU110+AV110+AW110+AX110+AY110</f>
        <v/>
      </c>
      <c r="O110" s="26" t="n">
        <v>0</v>
      </c>
      <c r="P110" s="28">
        <f>AM110</f>
        <v/>
      </c>
      <c r="Q110" s="16" t="n">
        <v>0</v>
      </c>
      <c r="R110" s="16" t="n">
        <v>0</v>
      </c>
      <c r="S110" s="16" t="n">
        <v>0</v>
      </c>
      <c r="T110" s="16" t="n">
        <v>0</v>
      </c>
      <c r="U110" s="16" t="n">
        <v>0</v>
      </c>
      <c r="V110" s="16" t="n">
        <v>5992.14</v>
      </c>
      <c r="W110" s="16" t="n">
        <v>4558.009999999999</v>
      </c>
      <c r="X110" s="16" t="n">
        <v>0</v>
      </c>
      <c r="Y110" s="16" t="n">
        <v>1085</v>
      </c>
      <c r="Z110" s="16" t="n">
        <v>53.46</v>
      </c>
      <c r="AA110" s="16" t="n">
        <v>13014.64</v>
      </c>
      <c r="AB110" s="16" t="n">
        <v>0</v>
      </c>
      <c r="AC110" s="16" t="n">
        <v>227.72</v>
      </c>
      <c r="AD110" s="16" t="n">
        <v>343.48</v>
      </c>
      <c r="AE110" s="16" t="n">
        <v>978.76</v>
      </c>
      <c r="AF110" s="16" t="n">
        <v>8898.060000000001</v>
      </c>
      <c r="AG110" s="16" t="n">
        <v>0</v>
      </c>
      <c r="AH110" s="16" t="n">
        <v>4030.449999999999</v>
      </c>
      <c r="AI110" s="16" t="n">
        <v>0</v>
      </c>
      <c r="AJ110" s="16" t="n">
        <v>474.17</v>
      </c>
      <c r="AK110" s="16" t="n">
        <v>0</v>
      </c>
      <c r="AL110" s="16" t="n">
        <v>9326.760000000002</v>
      </c>
      <c r="AM110" s="16" t="n">
        <v>0</v>
      </c>
      <c r="AN110" s="16" t="n">
        <v>0</v>
      </c>
      <c r="AO110" s="18" t="n">
        <v>0</v>
      </c>
      <c r="AP110" s="18" t="n">
        <v>0</v>
      </c>
      <c r="AQ110" s="18" t="n">
        <v>0</v>
      </c>
      <c r="AR110" s="18" t="n">
        <v>0</v>
      </c>
      <c r="AS110" s="18" t="n">
        <v>0</v>
      </c>
      <c r="AT110" s="18" t="n">
        <v>0</v>
      </c>
      <c r="AU110" s="18" t="n">
        <v>0</v>
      </c>
      <c r="AV110" s="18" t="n">
        <v>0</v>
      </c>
      <c r="AW110" s="18" t="n">
        <v>0</v>
      </c>
      <c r="AX110" s="18" t="n">
        <v>0</v>
      </c>
      <c r="AY110" s="18" t="n">
        <v>0</v>
      </c>
      <c r="AZ110" s="18" t="n">
        <v>0</v>
      </c>
      <c r="BA110" s="16" t="n">
        <v>0</v>
      </c>
      <c r="BB110" t="inlineStr">
        <is>
          <t>ST</t>
        </is>
      </c>
    </row>
    <row r="111" ht="17.25" customHeight="1" s="13">
      <c r="A111" s="15" t="inlineStr">
        <is>
          <t>AGADIR</t>
        </is>
      </c>
      <c r="B111" s="15" t="inlineStr">
        <is>
          <t>AGADIR HAY SALAM VMM</t>
        </is>
      </c>
      <c r="C111" s="15" t="inlineStr"/>
      <c r="D111" s="15" t="inlineStr">
        <is>
          <t>CONDIMENTS</t>
        </is>
      </c>
      <c r="E111" s="28">
        <f>+(P111/$H$1)*$F$1+P111+BA111</f>
        <v/>
      </c>
      <c r="F111" s="28">
        <f>+AY111</f>
        <v/>
      </c>
      <c r="G111" s="22">
        <f>IF(F111=0,"%",+(E111-F111)/F111)</f>
        <v/>
      </c>
      <c r="H111" s="28">
        <f>AB111</f>
        <v/>
      </c>
      <c r="I111" s="28" t="n">
        <v>70000</v>
      </c>
      <c r="J111" s="22">
        <f>IF(H111=0,"%",+(I111-H111)/H111)</f>
        <v/>
      </c>
      <c r="K111" s="28">
        <f>Q111+R111+S111+T111+U111+V111+W111+X111+Y111+Z111+AA111+AB111</f>
        <v/>
      </c>
      <c r="L111" s="28">
        <f>AC111+E111+I111+AD111+AE111+AF111+AG111+AH111+AI111+AJ111+AK111+AL111</f>
        <v/>
      </c>
      <c r="M111" s="22">
        <f>IF(K111=0,"%",+(L111-K111)/K111)</f>
        <v/>
      </c>
      <c r="N111" s="28">
        <f>+I111+AO111+AP111+AQ111+AR111+AS111+AT111+AU111+AV111+AW111+AX111+AY111</f>
        <v/>
      </c>
      <c r="O111" s="26" t="n">
        <v>0</v>
      </c>
      <c r="P111" s="28">
        <f>AM111</f>
        <v/>
      </c>
      <c r="Q111" s="16" t="n">
        <v>61727.05</v>
      </c>
      <c r="R111" s="16" t="n">
        <v>63279.19999999999</v>
      </c>
      <c r="S111" s="16" t="n">
        <v>64301.47000000001</v>
      </c>
      <c r="T111" s="16" t="n">
        <v>110660.6</v>
      </c>
      <c r="U111" s="16" t="n">
        <v>89569.14000000006</v>
      </c>
      <c r="V111" s="16" t="n">
        <v>66201.25</v>
      </c>
      <c r="W111" s="16" t="n">
        <v>47878.22</v>
      </c>
      <c r="X111" s="16" t="n">
        <v>75367.79999999997</v>
      </c>
      <c r="Y111" s="16" t="n">
        <v>64908.74999999999</v>
      </c>
      <c r="Z111" s="16" t="n">
        <v>47385.52999999998</v>
      </c>
      <c r="AA111" s="16" t="n">
        <v>56454.11000000002</v>
      </c>
      <c r="AB111" s="16" t="n">
        <v>26750.54</v>
      </c>
      <c r="AC111" s="16" t="n">
        <v>51855.5</v>
      </c>
      <c r="AD111" s="16" t="n">
        <v>59402.8</v>
      </c>
      <c r="AE111" s="16" t="n">
        <v>73830.56000000001</v>
      </c>
      <c r="AF111" s="16" t="n">
        <v>65814.2</v>
      </c>
      <c r="AG111" s="16" t="n">
        <v>67976.70000000001</v>
      </c>
      <c r="AH111" s="16" t="n">
        <v>67030.67</v>
      </c>
      <c r="AI111" s="16" t="n">
        <v>57182.34999999999</v>
      </c>
      <c r="AJ111" s="16" t="n">
        <v>72697.84</v>
      </c>
      <c r="AK111" s="16" t="n">
        <v>69228.37999999999</v>
      </c>
      <c r="AL111" s="16" t="n">
        <v>69505.78000000001</v>
      </c>
      <c r="AM111" s="16" t="n">
        <v>55864.67</v>
      </c>
      <c r="AN111" s="16" t="n">
        <v>0</v>
      </c>
      <c r="AO111" s="18" t="n">
        <v>50000</v>
      </c>
      <c r="AP111" s="18" t="n">
        <v>65000</v>
      </c>
      <c r="AQ111" s="18" t="n">
        <v>175000</v>
      </c>
      <c r="AR111" s="18" t="n">
        <v>0</v>
      </c>
      <c r="AS111" s="18" t="n">
        <v>70000</v>
      </c>
      <c r="AT111" s="18" t="n">
        <v>73000</v>
      </c>
      <c r="AU111" s="18" t="n">
        <v>60000</v>
      </c>
      <c r="AV111" s="18" t="n">
        <v>65000</v>
      </c>
      <c r="AW111" s="18" t="n">
        <v>66000</v>
      </c>
      <c r="AX111" s="18" t="n">
        <v>60000</v>
      </c>
      <c r="AY111" s="18" t="n">
        <v>70000</v>
      </c>
      <c r="AZ111" s="18" t="n">
        <v>0</v>
      </c>
      <c r="BA111" s="16" t="n">
        <v>2895.625</v>
      </c>
      <c r="BB111" t="inlineStr">
        <is>
          <t>ST</t>
        </is>
      </c>
    </row>
    <row r="112" ht="17.25" customHeight="1" s="13">
      <c r="A112" s="15" t="inlineStr">
        <is>
          <t>AGADIR</t>
        </is>
      </c>
      <c r="B112" s="15" t="inlineStr">
        <is>
          <t>AGADIR HAY SALAM VMM</t>
        </is>
      </c>
      <c r="C112" s="15" t="inlineStr"/>
      <c r="D112" s="15" t="inlineStr">
        <is>
          <t>CONFITURE</t>
        </is>
      </c>
      <c r="E112" s="28">
        <f>+(P112/$H$1)*$F$1+P112+BA112</f>
        <v/>
      </c>
      <c r="F112" s="28">
        <f>+AY112</f>
        <v/>
      </c>
      <c r="G112" s="22">
        <f>IF(F112=0,"%",+(E112-F112)/F112)</f>
        <v/>
      </c>
      <c r="H112" s="28">
        <f>AB112</f>
        <v/>
      </c>
      <c r="I112" s="28" t="n">
        <v>35000</v>
      </c>
      <c r="J112" s="22">
        <f>IF(H112=0,"%",+(I112-H112)/H112)</f>
        <v/>
      </c>
      <c r="K112" s="28">
        <f>Q112+R112+S112+T112+U112+V112+W112+X112+Y112+Z112+AA112+AB112</f>
        <v/>
      </c>
      <c r="L112" s="28">
        <f>AC112+E112+I112+AD112+AE112+AF112+AG112+AH112+AI112+AJ112+AK112+AL112</f>
        <v/>
      </c>
      <c r="M112" s="22">
        <f>IF(K112=0,"%",+(L112-K112)/K112)</f>
        <v/>
      </c>
      <c r="N112" s="28">
        <f>+I112+AO112+AP112+AQ112+AR112+AS112+AT112+AU112+AV112+AW112+AX112+AY112</f>
        <v/>
      </c>
      <c r="O112" s="26" t="n">
        <v>0</v>
      </c>
      <c r="P112" s="28">
        <f>AM112</f>
        <v/>
      </c>
      <c r="Q112" s="16" t="n">
        <v>38496.88</v>
      </c>
      <c r="R112" s="16" t="n">
        <v>34526.3</v>
      </c>
      <c r="S112" s="16" t="n">
        <v>39852.21000000001</v>
      </c>
      <c r="T112" s="16" t="n">
        <v>28397.70999999999</v>
      </c>
      <c r="U112" s="16" t="n">
        <v>20602.41</v>
      </c>
      <c r="V112" s="16" t="n">
        <v>31334.47999999999</v>
      </c>
      <c r="W112" s="16" t="n">
        <v>27556.41999999999</v>
      </c>
      <c r="X112" s="16" t="n">
        <v>40405.27999999997</v>
      </c>
      <c r="Y112" s="16" t="n">
        <v>27000.42</v>
      </c>
      <c r="Z112" s="16" t="n">
        <v>22005.19</v>
      </c>
      <c r="AA112" s="16" t="n">
        <v>18103.43</v>
      </c>
      <c r="AB112" s="16" t="n">
        <v>10849.21</v>
      </c>
      <c r="AC112" s="16" t="n">
        <v>24364.63</v>
      </c>
      <c r="AD112" s="16" t="n">
        <v>21436.74</v>
      </c>
      <c r="AE112" s="16" t="n">
        <v>22876.38</v>
      </c>
      <c r="AF112" s="16" t="n">
        <v>8620.140000000001</v>
      </c>
      <c r="AG112" s="16" t="n">
        <v>17024.37</v>
      </c>
      <c r="AH112" s="16" t="n">
        <v>42350.86000000001</v>
      </c>
      <c r="AI112" s="16" t="n">
        <v>21460.89</v>
      </c>
      <c r="AJ112" s="16" t="n">
        <v>44085.53000000001</v>
      </c>
      <c r="AK112" s="16" t="n">
        <v>43794.46</v>
      </c>
      <c r="AL112" s="16" t="n">
        <v>32883.77</v>
      </c>
      <c r="AM112" s="16" t="n">
        <v>25689.71999999999</v>
      </c>
      <c r="AN112" s="16" t="n">
        <v>0</v>
      </c>
      <c r="AO112" s="18" t="n">
        <v>30000</v>
      </c>
      <c r="AP112" s="18" t="n">
        <v>30000</v>
      </c>
      <c r="AQ112" s="18" t="n">
        <v>60000</v>
      </c>
      <c r="AR112" s="18" t="n">
        <v>0</v>
      </c>
      <c r="AS112" s="18" t="n">
        <v>20000</v>
      </c>
      <c r="AT112" s="18" t="n">
        <v>40000</v>
      </c>
      <c r="AU112" s="18" t="n">
        <v>40000</v>
      </c>
      <c r="AV112" s="18" t="n">
        <v>40000</v>
      </c>
      <c r="AW112" s="18" t="n">
        <v>35000</v>
      </c>
      <c r="AX112" s="18" t="n">
        <v>35000</v>
      </c>
      <c r="AY112" s="18" t="n">
        <v>40000</v>
      </c>
      <c r="AZ112" s="18" t="n">
        <v>0</v>
      </c>
      <c r="BA112" s="16" t="n">
        <v>1717.333333333333</v>
      </c>
      <c r="BB112" t="inlineStr">
        <is>
          <t>ST</t>
        </is>
      </c>
    </row>
    <row r="113" ht="17.25" customHeight="1" s="13">
      <c r="A113" s="15" t="inlineStr">
        <is>
          <t>AGADIR</t>
        </is>
      </c>
      <c r="B113" s="15" t="inlineStr">
        <is>
          <t>AGADIR HAY SALAM VMM</t>
        </is>
      </c>
      <c r="C113" s="15" t="inlineStr"/>
      <c r="D113" s="15" t="inlineStr">
        <is>
          <t>CONSERVES</t>
        </is>
      </c>
      <c r="E113" s="28">
        <f>+(P113/$H$1)*$F$1+P113+BA113</f>
        <v/>
      </c>
      <c r="F113" s="28">
        <f>+AY113</f>
        <v/>
      </c>
      <c r="G113" s="22">
        <f>IF(F113=0,"%",+(E113-F113)/F113)</f>
        <v/>
      </c>
      <c r="H113" s="28">
        <f>AB113</f>
        <v/>
      </c>
      <c r="I113" s="28" t="n">
        <v>30000</v>
      </c>
      <c r="J113" s="22">
        <f>IF(H113=0,"%",+(I113-H113)/H113)</f>
        <v/>
      </c>
      <c r="K113" s="28">
        <f>Q113+R113+S113+T113+U113+V113+W113+X113+Y113+Z113+AA113+AB113</f>
        <v/>
      </c>
      <c r="L113" s="28">
        <f>AC113+E113+I113+AD113+AE113+AF113+AG113+AH113+AI113+AJ113+AK113+AL113</f>
        <v/>
      </c>
      <c r="M113" s="22">
        <f>IF(K113=0,"%",+(L113-K113)/K113)</f>
        <v/>
      </c>
      <c r="N113" s="28">
        <f>+I113+AO113+AP113+AQ113+AR113+AS113+AT113+AU113+AV113+AW113+AX113+AY113</f>
        <v/>
      </c>
      <c r="O113" s="26" t="n">
        <v>0</v>
      </c>
      <c r="P113" s="28">
        <f>AM113</f>
        <v/>
      </c>
      <c r="Q113" s="16" t="n">
        <v>21686.03</v>
      </c>
      <c r="R113" s="16" t="n">
        <v>23816.21000000001</v>
      </c>
      <c r="S113" s="16" t="n">
        <v>23687</v>
      </c>
      <c r="T113" s="16" t="n">
        <v>32871.53</v>
      </c>
      <c r="U113" s="16" t="n">
        <v>22269.82999999999</v>
      </c>
      <c r="V113" s="16" t="n">
        <v>19579.49</v>
      </c>
      <c r="W113" s="16" t="n">
        <v>13080.17</v>
      </c>
      <c r="X113" s="16" t="n">
        <v>23458.25999999999</v>
      </c>
      <c r="Y113" s="16" t="n">
        <v>20843.84</v>
      </c>
      <c r="Z113" s="16" t="n">
        <v>27396.95</v>
      </c>
      <c r="AA113" s="16" t="n">
        <v>14526.71</v>
      </c>
      <c r="AB113" s="16" t="n">
        <v>6396.26</v>
      </c>
      <c r="AC113" s="16" t="n">
        <v>21753.38</v>
      </c>
      <c r="AD113" s="16" t="n">
        <v>20154.31</v>
      </c>
      <c r="AE113" s="16" t="n">
        <v>20370.08</v>
      </c>
      <c r="AF113" s="16" t="n">
        <v>10594.96</v>
      </c>
      <c r="AG113" s="16" t="n">
        <v>24996.75</v>
      </c>
      <c r="AH113" s="16" t="n">
        <v>16692.18</v>
      </c>
      <c r="AI113" s="16" t="n">
        <v>26755.98999999999</v>
      </c>
      <c r="AJ113" s="16" t="n">
        <v>25187.87</v>
      </c>
      <c r="AK113" s="16" t="n">
        <v>17706.35000000001</v>
      </c>
      <c r="AL113" s="16" t="n">
        <v>21342.77</v>
      </c>
      <c r="AM113" s="16" t="n">
        <v>17553.5</v>
      </c>
      <c r="AN113" s="16" t="n">
        <v>0</v>
      </c>
      <c r="AO113" s="18" t="n">
        <v>25000</v>
      </c>
      <c r="AP113" s="18" t="n">
        <v>25000</v>
      </c>
      <c r="AQ113" s="18" t="n">
        <v>60000</v>
      </c>
      <c r="AR113" s="18" t="n">
        <v>0</v>
      </c>
      <c r="AS113" s="18" t="n">
        <v>25000</v>
      </c>
      <c r="AT113" s="18" t="n">
        <v>20000</v>
      </c>
      <c r="AU113" s="18" t="n">
        <v>20000</v>
      </c>
      <c r="AV113" s="18" t="n">
        <v>23000</v>
      </c>
      <c r="AW113" s="18" t="n">
        <v>25000</v>
      </c>
      <c r="AX113" s="18" t="n">
        <v>30000</v>
      </c>
      <c r="AY113" s="18" t="n">
        <v>30000</v>
      </c>
      <c r="AZ113" s="18" t="n">
        <v>0</v>
      </c>
      <c r="BA113" s="16" t="n">
        <v>227.6083333333333</v>
      </c>
      <c r="BB113" t="inlineStr">
        <is>
          <t>ST</t>
        </is>
      </c>
    </row>
    <row r="114" ht="17.25" customHeight="1" s="13">
      <c r="A114" s="15" t="inlineStr">
        <is>
          <t>AGADIR</t>
        </is>
      </c>
      <c r="B114" s="15" t="inlineStr">
        <is>
          <t>AGADIR HAY SALAM VMM</t>
        </is>
      </c>
      <c r="C114" s="15" t="inlineStr"/>
      <c r="D114" s="15" t="inlineStr">
        <is>
          <t>C.A (ht)</t>
        </is>
      </c>
      <c r="E114" s="28">
        <f>+(P114/$H$1)*$F$1+P114+BA114</f>
        <v/>
      </c>
      <c r="F114" s="28">
        <f>+AY114</f>
        <v/>
      </c>
      <c r="G114" s="22">
        <f>IF(F114=0,"%",+(E114-F114)/F114)</f>
        <v/>
      </c>
      <c r="H114" s="28">
        <f>AB114</f>
        <v/>
      </c>
      <c r="I114" s="28" t="n">
        <v>170000</v>
      </c>
      <c r="J114" s="22">
        <f>IF(H114=0,"%",+(I114-H114)/H114)</f>
        <v/>
      </c>
      <c r="K114" s="28">
        <f>Q114+R114+S114+T114+U114+V114+W114+X114+Y114+Z114+AA114+AB114</f>
        <v/>
      </c>
      <c r="L114" s="28">
        <f>AC114+E114+I114+AD114+AE114+AF114+AG114+AH114+AI114+AJ114+AK114+AL114</f>
        <v/>
      </c>
      <c r="M114" s="22">
        <f>IF(K114=0,"%",+(L114-K114)/K114)</f>
        <v/>
      </c>
      <c r="N114" s="28">
        <f>+I114+AO114+AP114+AQ114+AR114+AS114+AT114+AU114+AV114+AW114+AX114+AY114</f>
        <v/>
      </c>
      <c r="O114" s="26" t="n">
        <v>0</v>
      </c>
      <c r="P114" s="28">
        <f>AM114</f>
        <v/>
      </c>
      <c r="Q114" s="16" t="n">
        <v>169484.49</v>
      </c>
      <c r="R114" s="16" t="n">
        <v>155016.34</v>
      </c>
      <c r="S114" s="16" t="n">
        <v>175806.9300000001</v>
      </c>
      <c r="T114" s="16" t="n">
        <v>243155.52</v>
      </c>
      <c r="U114" s="16" t="n">
        <v>186703.85</v>
      </c>
      <c r="V114" s="16" t="n">
        <v>206315.05</v>
      </c>
      <c r="W114" s="16" t="n">
        <v>161109.57</v>
      </c>
      <c r="X114" s="16" t="n">
        <v>189056.2199999999</v>
      </c>
      <c r="Y114" s="16" t="n">
        <v>160777.3</v>
      </c>
      <c r="Z114" s="16" t="n">
        <v>142194.78</v>
      </c>
      <c r="AA114" s="16" t="n">
        <v>194546.46</v>
      </c>
      <c r="AB114" s="16" t="n">
        <v>69682.77000000002</v>
      </c>
      <c r="AC114" s="16" t="n">
        <v>143211.03</v>
      </c>
      <c r="AD114" s="16" t="n">
        <v>142319.7</v>
      </c>
      <c r="AE114" s="16" t="n">
        <v>185093.06</v>
      </c>
      <c r="AF114" s="16" t="n">
        <v>261296.14</v>
      </c>
      <c r="AG114" s="16" t="n">
        <v>159316.31</v>
      </c>
      <c r="AH114" s="16" t="n">
        <v>188411.5000000001</v>
      </c>
      <c r="AI114" s="16" t="n">
        <v>146510.02</v>
      </c>
      <c r="AJ114" s="16" t="n">
        <v>200816.27</v>
      </c>
      <c r="AK114" s="16" t="n">
        <v>176131.81</v>
      </c>
      <c r="AL114" s="16" t="n">
        <v>206637.8400000001</v>
      </c>
      <c r="AM114" s="16" t="n">
        <v>137597.1000000001</v>
      </c>
      <c r="AN114" s="16" t="n">
        <v>0</v>
      </c>
      <c r="AO114" s="18" t="n">
        <v>140000</v>
      </c>
      <c r="AP114" s="18" t="n">
        <v>160000</v>
      </c>
      <c r="AQ114" s="18" t="n">
        <v>420000</v>
      </c>
      <c r="AR114" s="18" t="n">
        <v>0</v>
      </c>
      <c r="AS114" s="18" t="n">
        <v>170000</v>
      </c>
      <c r="AT114" s="18" t="n">
        <v>180000</v>
      </c>
      <c r="AU114" s="18" t="n">
        <v>180000</v>
      </c>
      <c r="AV114" s="18" t="n">
        <v>145000</v>
      </c>
      <c r="AW114" s="18" t="n">
        <v>160000</v>
      </c>
      <c r="AX114" s="18" t="n">
        <v>160000</v>
      </c>
      <c r="AY114" s="18" t="n">
        <v>180000</v>
      </c>
      <c r="AZ114" s="18" t="n">
        <v>0</v>
      </c>
      <c r="BA114" s="16" t="n">
        <v>6065.333333333333</v>
      </c>
      <c r="BB114" t="inlineStr">
        <is>
          <t>ST</t>
        </is>
      </c>
    </row>
    <row r="115" ht="17.25" customHeight="1" s="13">
      <c r="A115" s="17" t="inlineStr">
        <is>
          <t>AGADIR</t>
        </is>
      </c>
      <c r="B115" s="17" t="inlineStr">
        <is>
          <t>AGADIR HAY EL MOHAMADI VMM</t>
        </is>
      </c>
      <c r="C115" s="17" t="inlineStr">
        <is>
          <t>AGADIR HAY EL MOHAMADI VMM</t>
        </is>
      </c>
      <c r="D115" s="17" t="inlineStr">
        <is>
          <t>LEVURE</t>
        </is>
      </c>
      <c r="E115" s="29">
        <f>+(P115/$H$1)*$F$1+P115+BA115</f>
        <v/>
      </c>
      <c r="F115" s="29">
        <f>+AY115</f>
        <v/>
      </c>
      <c r="G115" s="23">
        <f>IF(F115=0,"%",+(E115-F115)/F115)</f>
        <v/>
      </c>
      <c r="H115" s="29">
        <f>AB115</f>
        <v/>
      </c>
      <c r="I115" s="29" t="n">
        <v>1</v>
      </c>
      <c r="J115" s="23">
        <f>IF(H115=0,"%",+(I115-H115)/H115)</f>
        <v/>
      </c>
      <c r="K115" s="29">
        <f>Q115+R115+S115+T115+U115+V115+W115+X115+Y115+Z115+AA115+AB115</f>
        <v/>
      </c>
      <c r="L115" s="29">
        <f>AC115+E115+I115+AD115+AE115+AF115+AG115+AH115+AI115+AJ115+AK115+AL115</f>
        <v/>
      </c>
      <c r="M115" s="23">
        <f>IF(K115=0,"%",+(L115-K115)/K115)</f>
        <v/>
      </c>
      <c r="N115" s="29">
        <f>+I115+AO115+AP115+AQ115+AR115+AS115+AT115+AU115+AV115+AW115+AX115+AY115</f>
        <v/>
      </c>
      <c r="O115" s="26" t="n">
        <v>0</v>
      </c>
      <c r="P115" s="29">
        <f>AM115</f>
        <v/>
      </c>
      <c r="Q115" s="16" t="n">
        <v>0</v>
      </c>
      <c r="R115" s="16" t="n">
        <v>0</v>
      </c>
      <c r="S115" s="16" t="n">
        <v>823.8800000000001</v>
      </c>
      <c r="T115" s="16" t="n">
        <v>0</v>
      </c>
      <c r="U115" s="16" t="n">
        <v>0</v>
      </c>
      <c r="V115" s="16" t="n">
        <v>919.75</v>
      </c>
      <c r="W115" s="16" t="n">
        <v>0</v>
      </c>
      <c r="X115" s="16" t="n">
        <v>991.26</v>
      </c>
      <c r="Y115" s="16" t="n">
        <v>3763.68</v>
      </c>
      <c r="Z115" s="16" t="n">
        <v>5987.700000000001</v>
      </c>
      <c r="AA115" s="16" t="n">
        <v>308.26</v>
      </c>
      <c r="AB115" s="16" t="n">
        <v>12193.54</v>
      </c>
      <c r="AC115" s="16" t="n">
        <v>0</v>
      </c>
      <c r="AD115" s="16" t="n">
        <v>0</v>
      </c>
      <c r="AE115" s="16" t="n">
        <v>0</v>
      </c>
      <c r="AF115" s="16" t="n">
        <v>1992.36</v>
      </c>
      <c r="AG115" s="16" t="n">
        <v>0</v>
      </c>
      <c r="AH115" s="16" t="n">
        <v>0</v>
      </c>
      <c r="AI115" s="16" t="n">
        <v>0</v>
      </c>
      <c r="AJ115" s="16" t="n">
        <v>0</v>
      </c>
      <c r="AK115" s="16" t="n">
        <v>0</v>
      </c>
      <c r="AL115" s="16" t="n">
        <v>1187.29</v>
      </c>
      <c r="AM115" s="16" t="n">
        <v>0</v>
      </c>
      <c r="AN115" s="16" t="n">
        <v>0</v>
      </c>
      <c r="AO115" s="18" t="n">
        <v>0</v>
      </c>
      <c r="AP115" s="18" t="n">
        <v>0</v>
      </c>
      <c r="AQ115" s="18" t="n">
        <v>0</v>
      </c>
      <c r="AR115" s="18" t="n">
        <v>0</v>
      </c>
      <c r="AS115" s="18" t="n">
        <v>0</v>
      </c>
      <c r="AT115" s="18" t="n">
        <v>0</v>
      </c>
      <c r="AU115" s="18" t="n">
        <v>0</v>
      </c>
      <c r="AV115" s="18" t="n">
        <v>0</v>
      </c>
      <c r="AW115" s="18" t="n">
        <v>0</v>
      </c>
      <c r="AX115" s="14" t="n">
        <v>0</v>
      </c>
      <c r="AY115" s="14" t="n">
        <v>0</v>
      </c>
      <c r="AZ115" s="18" t="n">
        <v>0</v>
      </c>
      <c r="BA115" s="16" t="n">
        <v>0</v>
      </c>
      <c r="BB115" t="inlineStr">
        <is>
          <t>ST</t>
        </is>
      </c>
    </row>
    <row r="116" ht="17.25" customHeight="1" s="13">
      <c r="A116" s="17" t="inlineStr">
        <is>
          <t>AGADIR</t>
        </is>
      </c>
      <c r="B116" s="17" t="inlineStr">
        <is>
          <t>AGADIR HAY EL MOHAMADI VMM</t>
        </is>
      </c>
      <c r="C116" s="17" t="inlineStr">
        <is>
          <t>F77 EL MEZRAOUI YOUSSEF</t>
        </is>
      </c>
      <c r="D116" s="17" t="inlineStr">
        <is>
          <t>FLAN</t>
        </is>
      </c>
      <c r="E116" s="29">
        <f>+(P116/$H$1)*$F$1+P116+BA116</f>
        <v/>
      </c>
      <c r="F116" s="29">
        <f>+AY116</f>
        <v/>
      </c>
      <c r="G116" s="23">
        <f>IF(F116=0,"%",+(E116-F116)/F116)</f>
        <v/>
      </c>
      <c r="H116" s="29">
        <f>AB116</f>
        <v/>
      </c>
      <c r="I116" s="29" t="n">
        <v>1</v>
      </c>
      <c r="J116" s="23">
        <f>IF(H116=0,"%",+(I116-H116)/H116)</f>
        <v/>
      </c>
      <c r="K116" s="29">
        <f>Q116+R116+S116+T116+U116+V116+W116+X116+Y116+Z116+AA116+AB116</f>
        <v/>
      </c>
      <c r="L116" s="29">
        <f>AC116+E116+I116+AD116+AE116+AF116+AG116+AH116+AI116+AJ116+AK116+AL116</f>
        <v/>
      </c>
      <c r="M116" s="23">
        <f>IF(K116=0,"%",+(L116-K116)/K116)</f>
        <v/>
      </c>
      <c r="N116" s="29">
        <f>+I116+AO116+AP116+AQ116+AR116+AS116+AT116+AU116+AV116+AW116+AX116+AY116</f>
        <v/>
      </c>
      <c r="O116" s="26" t="n">
        <v>0</v>
      </c>
      <c r="P116" s="29">
        <f>AM116</f>
        <v/>
      </c>
      <c r="Q116" s="16" t="n">
        <v>0</v>
      </c>
      <c r="R116" s="16" t="n">
        <v>0</v>
      </c>
      <c r="S116" s="16" t="n">
        <v>539.9399999999999</v>
      </c>
      <c r="T116" s="16" t="n">
        <v>0</v>
      </c>
      <c r="U116" s="16" t="n">
        <v>0</v>
      </c>
      <c r="V116" s="16" t="n">
        <v>170.16</v>
      </c>
      <c r="W116" s="16" t="n">
        <v>0</v>
      </c>
      <c r="X116" s="16" t="n">
        <v>0</v>
      </c>
      <c r="Y116" s="16" t="n">
        <v>337.4</v>
      </c>
      <c r="Z116" s="16" t="n">
        <v>162.48</v>
      </c>
      <c r="AA116" s="16" t="n">
        <v>0</v>
      </c>
      <c r="AB116" s="16" t="n">
        <v>1596.559999999999</v>
      </c>
      <c r="AC116" s="16" t="n">
        <v>0</v>
      </c>
      <c r="AD116" s="16" t="n">
        <v>0</v>
      </c>
      <c r="AE116" s="16" t="n">
        <v>0</v>
      </c>
      <c r="AF116" s="16" t="n">
        <v>401.24</v>
      </c>
      <c r="AG116" s="16" t="n">
        <v>0</v>
      </c>
      <c r="AH116" s="16" t="n">
        <v>0</v>
      </c>
      <c r="AI116" s="16" t="n">
        <v>0</v>
      </c>
      <c r="AJ116" s="16" t="n">
        <v>0</v>
      </c>
      <c r="AK116" s="16" t="n">
        <v>0</v>
      </c>
      <c r="AL116" s="16" t="n">
        <v>0</v>
      </c>
      <c r="AM116" s="16" t="n">
        <v>0</v>
      </c>
      <c r="AN116" s="16" t="n">
        <v>0</v>
      </c>
      <c r="AO116" s="18" t="n">
        <v>0</v>
      </c>
      <c r="AP116" s="18" t="n">
        <v>0</v>
      </c>
      <c r="AQ116" s="18" t="n">
        <v>0</v>
      </c>
      <c r="AR116" s="18" t="n">
        <v>0</v>
      </c>
      <c r="AS116" s="18" t="n">
        <v>0</v>
      </c>
      <c r="AT116" s="18" t="n">
        <v>0</v>
      </c>
      <c r="AU116" s="18" t="n">
        <v>0</v>
      </c>
      <c r="AV116" s="18" t="n">
        <v>0</v>
      </c>
      <c r="AW116" s="18" t="n">
        <v>0</v>
      </c>
      <c r="AX116" s="14" t="n">
        <v>0</v>
      </c>
      <c r="AY116" s="14" t="n">
        <v>0</v>
      </c>
      <c r="AZ116" s="18" t="n">
        <v>0</v>
      </c>
      <c r="BA116" s="16" t="n">
        <v>0</v>
      </c>
      <c r="BB116" t="inlineStr">
        <is>
          <t>ST</t>
        </is>
      </c>
    </row>
    <row r="117" ht="17.25" customHeight="1" s="13">
      <c r="A117" s="17" t="inlineStr">
        <is>
          <t>AGADIR</t>
        </is>
      </c>
      <c r="B117" s="17" t="inlineStr">
        <is>
          <t>AGADIR HAY EL MOHAMADI VMM</t>
        </is>
      </c>
      <c r="C117" s="17" t="inlineStr"/>
      <c r="D117" s="17" t="inlineStr">
        <is>
          <t>BOUILLON</t>
        </is>
      </c>
      <c r="E117" s="29">
        <f>+(P117/$H$1)*$F$1+P117+BA117</f>
        <v/>
      </c>
      <c r="F117" s="29">
        <f>+AY117</f>
        <v/>
      </c>
      <c r="G117" s="23">
        <f>IF(F117=0,"%",+(E117-F117)/F117)</f>
        <v/>
      </c>
      <c r="H117" s="29">
        <f>AB117</f>
        <v/>
      </c>
      <c r="I117" s="29" t="n">
        <v>1</v>
      </c>
      <c r="J117" s="23">
        <f>IF(H117=0,"%",+(I117-H117)/H117)</f>
        <v/>
      </c>
      <c r="K117" s="29">
        <f>Q117+R117+S117+T117+U117+V117+W117+X117+Y117+Z117+AA117+AB117</f>
        <v/>
      </c>
      <c r="L117" s="29">
        <f>AC117+E117+I117+AD117+AE117+AF117+AG117+AH117+AI117+AJ117+AK117+AL117</f>
        <v/>
      </c>
      <c r="M117" s="23">
        <f>IF(K117=0,"%",+(L117-K117)/K117)</f>
        <v/>
      </c>
      <c r="N117" s="29">
        <f>+I117+AO117+AP117+AQ117+AR117+AS117+AT117+AU117+AV117+AW117+AX117+AY117</f>
        <v/>
      </c>
      <c r="O117" s="26" t="n">
        <v>0</v>
      </c>
      <c r="P117" s="29">
        <f>AM117</f>
        <v/>
      </c>
      <c r="Q117" s="16" t="n">
        <v>0</v>
      </c>
      <c r="R117" s="16" t="n">
        <v>0</v>
      </c>
      <c r="S117" s="16" t="n">
        <v>937.16</v>
      </c>
      <c r="T117" s="16" t="n">
        <v>0</v>
      </c>
      <c r="U117" s="16" t="n">
        <v>0</v>
      </c>
      <c r="V117" s="16" t="n">
        <v>199.17</v>
      </c>
      <c r="W117" s="16" t="n">
        <v>0</v>
      </c>
      <c r="X117" s="16" t="n">
        <v>48.33</v>
      </c>
      <c r="Y117" s="16" t="n">
        <v>2509.97</v>
      </c>
      <c r="Z117" s="16" t="n">
        <v>384.39</v>
      </c>
      <c r="AA117" s="16" t="n">
        <v>0</v>
      </c>
      <c r="AB117" s="16" t="n">
        <v>5256.95</v>
      </c>
      <c r="AC117" s="16" t="n">
        <v>0</v>
      </c>
      <c r="AD117" s="16" t="n">
        <v>0</v>
      </c>
      <c r="AE117" s="16" t="n">
        <v>0</v>
      </c>
      <c r="AF117" s="16" t="n">
        <v>0</v>
      </c>
      <c r="AG117" s="16" t="n">
        <v>-130</v>
      </c>
      <c r="AH117" s="16" t="n">
        <v>0</v>
      </c>
      <c r="AI117" s="16" t="n">
        <v>0</v>
      </c>
      <c r="AJ117" s="16" t="n">
        <v>0</v>
      </c>
      <c r="AK117" s="16" t="n">
        <v>-125</v>
      </c>
      <c r="AL117" s="16" t="n">
        <v>1776.67</v>
      </c>
      <c r="AM117" s="16" t="n">
        <v>0</v>
      </c>
      <c r="AN117" s="16" t="n">
        <v>0</v>
      </c>
      <c r="AO117" s="18" t="n">
        <v>0</v>
      </c>
      <c r="AP117" s="18" t="n">
        <v>0</v>
      </c>
      <c r="AQ117" s="18" t="n">
        <v>0</v>
      </c>
      <c r="AR117" s="18" t="n">
        <v>0</v>
      </c>
      <c r="AS117" s="18" t="n">
        <v>0</v>
      </c>
      <c r="AT117" s="18" t="n">
        <v>0</v>
      </c>
      <c r="AU117" s="18" t="n">
        <v>0</v>
      </c>
      <c r="AV117" s="18" t="n">
        <v>0</v>
      </c>
      <c r="AW117" s="18" t="n">
        <v>0</v>
      </c>
      <c r="AX117" s="14" t="n">
        <v>0</v>
      </c>
      <c r="AY117" s="14" t="n">
        <v>0</v>
      </c>
      <c r="AZ117" s="18" t="n">
        <v>0</v>
      </c>
      <c r="BA117" s="16" t="n">
        <v>0</v>
      </c>
      <c r="BB117" t="inlineStr">
        <is>
          <t>ST</t>
        </is>
      </c>
    </row>
    <row r="118" ht="17.25" customHeight="1" s="13">
      <c r="A118" s="17" t="inlineStr">
        <is>
          <t>AGADIR</t>
        </is>
      </c>
      <c r="B118" s="17" t="inlineStr">
        <is>
          <t>AGADIR HAY EL MOHAMADI VMM</t>
        </is>
      </c>
      <c r="C118" s="17" t="inlineStr"/>
      <c r="D118" s="17" t="inlineStr">
        <is>
          <t>CONDIMENTS</t>
        </is>
      </c>
      <c r="E118" s="29">
        <f>+(P118/$H$1)*$F$1+P118+BA118</f>
        <v/>
      </c>
      <c r="F118" s="29">
        <f>+AY118</f>
        <v/>
      </c>
      <c r="G118" s="23">
        <f>IF(F118=0,"%",+(E118-F118)/F118)</f>
        <v/>
      </c>
      <c r="H118" s="29">
        <f>AB118</f>
        <v/>
      </c>
      <c r="I118" s="29" t="n">
        <v>70000</v>
      </c>
      <c r="J118" s="23">
        <f>IF(H118=0,"%",+(I118-H118)/H118)</f>
        <v/>
      </c>
      <c r="K118" s="29">
        <f>Q118+R118+S118+T118+U118+V118+W118+X118+Y118+Z118+AA118+AB118</f>
        <v/>
      </c>
      <c r="L118" s="29">
        <f>AC118+E118+I118+AD118+AE118+AF118+AG118+AH118+AI118+AJ118+AK118+AL118</f>
        <v/>
      </c>
      <c r="M118" s="23">
        <f>IF(K118=0,"%",+(L118-K118)/K118)</f>
        <v/>
      </c>
      <c r="N118" s="29">
        <f>+I118+AO118+AP118+AQ118+AR118+AS118+AT118+AU118+AV118+AW118+AX118+AY118</f>
        <v/>
      </c>
      <c r="O118" s="26" t="n">
        <v>0</v>
      </c>
      <c r="P118" s="29">
        <f>AM118</f>
        <v/>
      </c>
      <c r="Q118" s="16" t="n">
        <v>55013.20000000001</v>
      </c>
      <c r="R118" s="16" t="n">
        <v>61402.67000000002</v>
      </c>
      <c r="S118" s="16" t="n">
        <v>67561.67000000001</v>
      </c>
      <c r="T118" s="16" t="n">
        <v>102343.3</v>
      </c>
      <c r="U118" s="16" t="n">
        <v>84416.77000000002</v>
      </c>
      <c r="V118" s="16" t="n">
        <v>75203.76000000004</v>
      </c>
      <c r="W118" s="16" t="n">
        <v>53831.19</v>
      </c>
      <c r="X118" s="16" t="n">
        <v>82484.11999999998</v>
      </c>
      <c r="Y118" s="16" t="n">
        <v>54234.92000000001</v>
      </c>
      <c r="Z118" s="16" t="n">
        <v>53388.58999999997</v>
      </c>
      <c r="AA118" s="16" t="n">
        <v>76166.35000000003</v>
      </c>
      <c r="AB118" s="16" t="n">
        <v>47731.42999999999</v>
      </c>
      <c r="AC118" s="16" t="n">
        <v>55102.77</v>
      </c>
      <c r="AD118" s="16" t="n">
        <v>87046.51000000002</v>
      </c>
      <c r="AE118" s="16" t="n">
        <v>70583.00000000001</v>
      </c>
      <c r="AF118" s="16" t="n">
        <v>87866.84</v>
      </c>
      <c r="AG118" s="16" t="n">
        <v>72494.06000000001</v>
      </c>
      <c r="AH118" s="16" t="n">
        <v>76418.60000000001</v>
      </c>
      <c r="AI118" s="16" t="n">
        <v>15254.6</v>
      </c>
      <c r="AJ118" s="16" t="n">
        <v>75660.37000000002</v>
      </c>
      <c r="AK118" s="16" t="n">
        <v>71728.42</v>
      </c>
      <c r="AL118" s="16" t="n">
        <v>72406.09999999999</v>
      </c>
      <c r="AM118" s="16" t="n">
        <v>54742.05</v>
      </c>
      <c r="AN118" s="16" t="n">
        <v>0</v>
      </c>
      <c r="AO118" s="18" t="n">
        <v>55000</v>
      </c>
      <c r="AP118" s="18" t="n">
        <v>62000</v>
      </c>
      <c r="AQ118" s="18" t="n">
        <v>180000</v>
      </c>
      <c r="AR118" s="18" t="n">
        <v>0</v>
      </c>
      <c r="AS118" s="18" t="n">
        <v>70000</v>
      </c>
      <c r="AT118" s="18" t="n">
        <v>80000</v>
      </c>
      <c r="AU118" s="18" t="n">
        <v>60000</v>
      </c>
      <c r="AV118" s="18" t="n">
        <v>70000</v>
      </c>
      <c r="AW118" s="18" t="n">
        <v>60000</v>
      </c>
      <c r="AX118" s="14" t="n">
        <v>65000</v>
      </c>
      <c r="AY118" s="14" t="n">
        <v>80000</v>
      </c>
      <c r="AZ118" s="18" t="n">
        <v>0</v>
      </c>
      <c r="BA118" s="16" t="n">
        <v>0</v>
      </c>
      <c r="BB118" t="inlineStr">
        <is>
          <t>ST</t>
        </is>
      </c>
    </row>
    <row r="119" ht="17.25" customHeight="1" s="13">
      <c r="A119" s="17" t="inlineStr">
        <is>
          <t>AGADIR</t>
        </is>
      </c>
      <c r="B119" s="17" t="inlineStr">
        <is>
          <t>AGADIR HAY EL MOHAMADI VMM</t>
        </is>
      </c>
      <c r="C119" s="17" t="inlineStr"/>
      <c r="D119" s="17" t="inlineStr">
        <is>
          <t>CONFITURE</t>
        </is>
      </c>
      <c r="E119" s="29">
        <f>+(P119/$H$1)*$F$1+P119+BA119</f>
        <v/>
      </c>
      <c r="F119" s="29">
        <f>+AY119</f>
        <v/>
      </c>
      <c r="G119" s="23">
        <f>IF(F119=0,"%",+(E119-F119)/F119)</f>
        <v/>
      </c>
      <c r="H119" s="29">
        <f>AB119</f>
        <v/>
      </c>
      <c r="I119" s="29" t="n">
        <v>40000</v>
      </c>
      <c r="J119" s="23">
        <f>IF(H119=0,"%",+(I119-H119)/H119)</f>
        <v/>
      </c>
      <c r="K119" s="29">
        <f>Q119+R119+S119+T119+U119+V119+W119+X119+Y119+Z119+AA119+AB119</f>
        <v/>
      </c>
      <c r="L119" s="29">
        <f>AC119+E119+I119+AD119+AE119+AF119+AG119+AH119+AI119+AJ119+AK119+AL119</f>
        <v/>
      </c>
      <c r="M119" s="23">
        <f>IF(K119=0,"%",+(L119-K119)/K119)</f>
        <v/>
      </c>
      <c r="N119" s="29">
        <f>+I119+AO119+AP119+AQ119+AR119+AS119+AT119+AU119+AV119+AW119+AX119+AY119</f>
        <v/>
      </c>
      <c r="O119" s="26" t="n">
        <v>0</v>
      </c>
      <c r="P119" s="29">
        <f>AM119</f>
        <v/>
      </c>
      <c r="Q119" s="16" t="n">
        <v>27112.65</v>
      </c>
      <c r="R119" s="16" t="n">
        <v>26963.31999999999</v>
      </c>
      <c r="S119" s="16" t="n">
        <v>33602.44</v>
      </c>
      <c r="T119" s="16" t="n">
        <v>22868.62</v>
      </c>
      <c r="U119" s="16" t="n">
        <v>16677.25</v>
      </c>
      <c r="V119" s="16" t="n">
        <v>30989.21999999999</v>
      </c>
      <c r="W119" s="16" t="n">
        <v>27210.64999999998</v>
      </c>
      <c r="X119" s="16" t="n">
        <v>36242.59999999998</v>
      </c>
      <c r="Y119" s="16" t="n">
        <v>25613.76</v>
      </c>
      <c r="Z119" s="16" t="n">
        <v>32303.73</v>
      </c>
      <c r="AA119" s="16" t="n">
        <v>34425.88</v>
      </c>
      <c r="AB119" s="16" t="n">
        <v>19009.19</v>
      </c>
      <c r="AC119" s="16" t="n">
        <v>38682.07000000001</v>
      </c>
      <c r="AD119" s="16" t="n">
        <v>24494.02000000001</v>
      </c>
      <c r="AE119" s="16" t="n">
        <v>27876.71000000001</v>
      </c>
      <c r="AF119" s="16" t="n">
        <v>20175.75</v>
      </c>
      <c r="AG119" s="16" t="n">
        <v>21859.8</v>
      </c>
      <c r="AH119" s="16" t="n">
        <v>55833.97000000004</v>
      </c>
      <c r="AI119" s="16" t="n">
        <v>12952.01</v>
      </c>
      <c r="AJ119" s="16" t="n">
        <v>68178.28999999999</v>
      </c>
      <c r="AK119" s="16" t="n">
        <v>45438.06999999999</v>
      </c>
      <c r="AL119" s="16" t="n">
        <v>46008.45</v>
      </c>
      <c r="AM119" s="16" t="n">
        <v>39850.56999999999</v>
      </c>
      <c r="AN119" s="16" t="n">
        <v>0</v>
      </c>
      <c r="AO119" s="18" t="n">
        <v>30000</v>
      </c>
      <c r="AP119" s="18" t="n">
        <v>40000</v>
      </c>
      <c r="AQ119" s="18" t="n">
        <v>60000</v>
      </c>
      <c r="AR119" s="18" t="n">
        <v>0</v>
      </c>
      <c r="AS119" s="18" t="n">
        <v>20000</v>
      </c>
      <c r="AT119" s="18" t="n">
        <v>35000</v>
      </c>
      <c r="AU119" s="18" t="n">
        <v>40000</v>
      </c>
      <c r="AV119" s="18" t="n">
        <v>40000</v>
      </c>
      <c r="AW119" s="18" t="n">
        <v>35000</v>
      </c>
      <c r="AX119" s="14" t="n">
        <v>40000</v>
      </c>
      <c r="AY119" s="14" t="n">
        <v>40000</v>
      </c>
      <c r="AZ119" s="18" t="n">
        <v>0</v>
      </c>
      <c r="BA119" s="16" t="n">
        <v>0</v>
      </c>
      <c r="BB119" t="inlineStr">
        <is>
          <t>ST</t>
        </is>
      </c>
    </row>
    <row r="120" ht="17.25" customHeight="1" s="13">
      <c r="A120" s="17" t="inlineStr">
        <is>
          <t>AGADIR</t>
        </is>
      </c>
      <c r="B120" s="17" t="inlineStr">
        <is>
          <t>AGADIR HAY EL MOHAMADI VMM</t>
        </is>
      </c>
      <c r="C120" s="17" t="inlineStr"/>
      <c r="D120" s="17" t="inlineStr">
        <is>
          <t>CONSERVES</t>
        </is>
      </c>
      <c r="E120" s="29">
        <f>+(P120/$H$1)*$F$1+P120+BA120</f>
        <v/>
      </c>
      <c r="F120" s="29">
        <f>+AY120</f>
        <v/>
      </c>
      <c r="G120" s="23">
        <f>IF(F120=0,"%",+(E120-F120)/F120)</f>
        <v/>
      </c>
      <c r="H120" s="29">
        <f>AB120</f>
        <v/>
      </c>
      <c r="I120" s="29" t="n">
        <v>20000</v>
      </c>
      <c r="J120" s="23">
        <f>IF(H120=0,"%",+(I120-H120)/H120)</f>
        <v/>
      </c>
      <c r="K120" s="29">
        <f>Q120+R120+S120+T120+U120+V120+W120+X120+Y120+Z120+AA120+AB120</f>
        <v/>
      </c>
      <c r="L120" s="29">
        <f>AC120+E120+I120+AD120+AE120+AF120+AG120+AH120+AI120+AJ120+AK120+AL120</f>
        <v/>
      </c>
      <c r="M120" s="23">
        <f>IF(K120=0,"%",+(L120-K120)/K120)</f>
        <v/>
      </c>
      <c r="N120" s="29">
        <f>+I120+AO120+AP120+AQ120+AR120+AS120+AT120+AU120+AV120+AW120+AX120+AY120</f>
        <v/>
      </c>
      <c r="O120" s="26" t="n">
        <v>0</v>
      </c>
      <c r="P120" s="29">
        <f>AM120</f>
        <v/>
      </c>
      <c r="Q120" s="16" t="n">
        <v>16555.91</v>
      </c>
      <c r="R120" s="16" t="n">
        <v>25787.22</v>
      </c>
      <c r="S120" s="16" t="n">
        <v>22776.54</v>
      </c>
      <c r="T120" s="16" t="n">
        <v>31783.7</v>
      </c>
      <c r="U120" s="16" t="n">
        <v>22379.15</v>
      </c>
      <c r="V120" s="16" t="n">
        <v>29578.34</v>
      </c>
      <c r="W120" s="16" t="n">
        <v>21110.47000000001</v>
      </c>
      <c r="X120" s="16" t="n">
        <v>30986.67000000001</v>
      </c>
      <c r="Y120" s="16" t="n">
        <v>17056.05</v>
      </c>
      <c r="Z120" s="16" t="n">
        <v>22166.47</v>
      </c>
      <c r="AA120" s="16" t="n">
        <v>12629.31</v>
      </c>
      <c r="AB120" s="16" t="n">
        <v>10520.26</v>
      </c>
      <c r="AC120" s="16" t="n">
        <v>21692.67</v>
      </c>
      <c r="AD120" s="16" t="n">
        <v>14534.63</v>
      </c>
      <c r="AE120" s="16" t="n">
        <v>15200.48</v>
      </c>
      <c r="AF120" s="16" t="n">
        <v>15112.99</v>
      </c>
      <c r="AG120" s="16" t="n">
        <v>12118.27</v>
      </c>
      <c r="AH120" s="16" t="n">
        <v>11632.08</v>
      </c>
      <c r="AI120" s="16" t="n">
        <v>857.4300000000001</v>
      </c>
      <c r="AJ120" s="16" t="n">
        <v>13765.39</v>
      </c>
      <c r="AK120" s="16" t="n">
        <v>20421.84</v>
      </c>
      <c r="AL120" s="16" t="n">
        <v>7418.26</v>
      </c>
      <c r="AM120" s="16" t="n">
        <v>25845.45</v>
      </c>
      <c r="AN120" s="16" t="n">
        <v>0</v>
      </c>
      <c r="AO120" s="18" t="n">
        <v>20000</v>
      </c>
      <c r="AP120" s="18" t="n">
        <v>26000</v>
      </c>
      <c r="AQ120" s="18" t="n">
        <v>60000</v>
      </c>
      <c r="AR120" s="18" t="n">
        <v>0</v>
      </c>
      <c r="AS120" s="18" t="n">
        <v>25000</v>
      </c>
      <c r="AT120" s="18" t="n">
        <v>35000</v>
      </c>
      <c r="AU120" s="18" t="n">
        <v>25000</v>
      </c>
      <c r="AV120" s="18" t="n">
        <v>30000</v>
      </c>
      <c r="AW120" s="18" t="n">
        <v>20000</v>
      </c>
      <c r="AX120" s="14" t="n">
        <v>30000</v>
      </c>
      <c r="AY120" s="14" t="n">
        <v>30000</v>
      </c>
      <c r="AZ120" s="18" t="n">
        <v>0</v>
      </c>
      <c r="BA120" s="16" t="n">
        <v>0</v>
      </c>
      <c r="BB120" t="inlineStr">
        <is>
          <t>ST</t>
        </is>
      </c>
    </row>
    <row r="121" ht="17.25" customHeight="1" s="13">
      <c r="A121" s="17" t="inlineStr">
        <is>
          <t>AGADIR</t>
        </is>
      </c>
      <c r="B121" s="17" t="inlineStr">
        <is>
          <t>AGADIR HAY EL MOHAMADI VMM</t>
        </is>
      </c>
      <c r="C121" s="17" t="inlineStr"/>
      <c r="D121" s="17" t="inlineStr">
        <is>
          <t>C.A (ht)</t>
        </is>
      </c>
      <c r="E121" s="29">
        <f>+(P121/$H$1)*$F$1+P121+BA121</f>
        <v/>
      </c>
      <c r="F121" s="29">
        <f>+AY121</f>
        <v/>
      </c>
      <c r="G121" s="23">
        <f>IF(F121=0,"%",+(E121-F121)/F121)</f>
        <v/>
      </c>
      <c r="H121" s="29">
        <f>AB121</f>
        <v/>
      </c>
      <c r="I121" s="29" t="n">
        <v>180000</v>
      </c>
      <c r="J121" s="23">
        <f>IF(H121=0,"%",+(I121-H121)/H121)</f>
        <v/>
      </c>
      <c r="K121" s="29">
        <f>Q121+R121+S121+T121+U121+V121+W121+X121+Y121+Z121+AA121+AB121</f>
        <v/>
      </c>
      <c r="L121" s="29">
        <f>AC121+E121+I121+AD121+AE121+AF121+AG121+AH121+AI121+AJ121+AK121+AL121</f>
        <v/>
      </c>
      <c r="M121" s="23">
        <f>IF(K121=0,"%",+(L121-K121)/K121)</f>
        <v/>
      </c>
      <c r="N121" s="29">
        <f>+I121+AO121+AP121+AQ121+AR121+AS121+AT121+AU121+AV121+AW121+AX121+AY121</f>
        <v/>
      </c>
      <c r="O121" s="26" t="n">
        <v>0</v>
      </c>
      <c r="P121" s="29">
        <f>AM121</f>
        <v/>
      </c>
      <c r="Q121" s="16" t="n">
        <v>141226.34</v>
      </c>
      <c r="R121" s="16" t="n">
        <v>150113.51</v>
      </c>
      <c r="S121" s="16" t="n">
        <v>170234.89</v>
      </c>
      <c r="T121" s="16" t="n">
        <v>218477.14</v>
      </c>
      <c r="U121" s="16" t="n">
        <v>172695.17</v>
      </c>
      <c r="V121" s="16" t="n">
        <v>185646.99</v>
      </c>
      <c r="W121" s="16" t="n">
        <v>138029.7200000001</v>
      </c>
      <c r="X121" s="16" t="n">
        <v>199664.76</v>
      </c>
      <c r="Y121" s="16" t="n">
        <v>149467.67</v>
      </c>
      <c r="Z121" s="16" t="n">
        <v>159054.66</v>
      </c>
      <c r="AA121" s="16" t="n">
        <v>162454.0000000001</v>
      </c>
      <c r="AB121" s="16" t="n">
        <v>139765.64</v>
      </c>
      <c r="AC121" s="16" t="n">
        <v>163163.28</v>
      </c>
      <c r="AD121" s="16" t="n">
        <v>159161.12</v>
      </c>
      <c r="AE121" s="16" t="n">
        <v>170056.67</v>
      </c>
      <c r="AF121" s="16" t="n">
        <v>200626.1400000001</v>
      </c>
      <c r="AG121" s="16" t="n">
        <v>155163.31</v>
      </c>
      <c r="AH121" s="16" t="n">
        <v>205669.33</v>
      </c>
      <c r="AI121" s="16" t="n">
        <v>42106.84999999998</v>
      </c>
      <c r="AJ121" s="16" t="n">
        <v>212833.4099999999</v>
      </c>
      <c r="AK121" s="16" t="n">
        <v>186939.7400000001</v>
      </c>
      <c r="AL121" s="16" t="n">
        <v>180832.6600000001</v>
      </c>
      <c r="AM121" s="16" t="n">
        <v>162923.27</v>
      </c>
      <c r="AN121" s="16" t="n">
        <v>0</v>
      </c>
      <c r="AO121" s="18" t="n">
        <v>160000</v>
      </c>
      <c r="AP121" s="18" t="n">
        <v>170000</v>
      </c>
      <c r="AQ121" s="18" t="n">
        <v>430000</v>
      </c>
      <c r="AR121" s="18" t="n">
        <v>0</v>
      </c>
      <c r="AS121" s="18" t="n">
        <v>170000</v>
      </c>
      <c r="AT121" s="18" t="n">
        <v>200000</v>
      </c>
      <c r="AU121" s="18" t="n">
        <v>180000</v>
      </c>
      <c r="AV121" s="18" t="n">
        <v>190000</v>
      </c>
      <c r="AW121" s="18" t="n">
        <v>180000</v>
      </c>
      <c r="AX121" s="14" t="n">
        <v>180000</v>
      </c>
      <c r="AY121" s="14" t="n">
        <v>180000</v>
      </c>
      <c r="AZ121" s="18" t="n">
        <v>0</v>
      </c>
      <c r="BA121" s="16" t="n">
        <v>0</v>
      </c>
      <c r="BB121" t="inlineStr">
        <is>
          <t>ST</t>
        </is>
      </c>
    </row>
    <row r="122" ht="17.25" customHeight="1" s="13">
      <c r="A122" s="15" t="inlineStr">
        <is>
          <t>AGADIR</t>
        </is>
      </c>
      <c r="B122" s="15" t="inlineStr">
        <is>
          <t>AGADIR HAY EL MOHAMADI SOM</t>
        </is>
      </c>
      <c r="C122" s="15" t="inlineStr">
        <is>
          <t>AGADIR HAY EL MOHAMADI SOM</t>
        </is>
      </c>
      <c r="D122" s="15" t="inlineStr">
        <is>
          <t>LEVURE</t>
        </is>
      </c>
      <c r="E122" s="28">
        <f>+(P122/$H$1)*$F$1+P122+BA122</f>
        <v/>
      </c>
      <c r="F122" s="28">
        <f>+AY122</f>
        <v/>
      </c>
      <c r="G122" s="22">
        <f>IF(F122=0,"%",+(E122-F122)/F122)</f>
        <v/>
      </c>
      <c r="H122" s="28">
        <f>AB122</f>
        <v/>
      </c>
      <c r="I122" s="28" t="n">
        <v>55000</v>
      </c>
      <c r="J122" s="22">
        <f>IF(H122=0,"%",+(I122-H122)/H122)</f>
        <v/>
      </c>
      <c r="K122" s="28">
        <f>Q122+R122+S122+T122+U122+V122+W122+X122+Y122+Z122+AA122+AB122</f>
        <v/>
      </c>
      <c r="L122" s="28">
        <f>AC122+E122+I122+AD122+AE122+AF122+AG122+AH122+AI122+AJ122+AK122+AL122</f>
        <v/>
      </c>
      <c r="M122" s="22">
        <f>IF(K122=0,"%",+(L122-K122)/K122)</f>
        <v/>
      </c>
      <c r="N122" s="28">
        <f>+I122+AO122+AP122+AQ122+AR122+AS122+AT122+AU122+AV122+AW122+AX122+AY122</f>
        <v/>
      </c>
      <c r="O122" s="26" t="n">
        <v>0</v>
      </c>
      <c r="P122" s="28">
        <f>AM122</f>
        <v/>
      </c>
      <c r="Q122" s="16" t="n">
        <v>61798.20999999999</v>
      </c>
      <c r="R122" s="16" t="n">
        <v>49930.88</v>
      </c>
      <c r="S122" s="16" t="n">
        <v>70181.53999999998</v>
      </c>
      <c r="T122" s="16" t="n">
        <v>96613.95999999996</v>
      </c>
      <c r="U122" s="16" t="n">
        <v>59122.80999999999</v>
      </c>
      <c r="V122" s="16" t="n">
        <v>43995.59</v>
      </c>
      <c r="W122" s="16" t="n">
        <v>46850.92000000001</v>
      </c>
      <c r="X122" s="16" t="n">
        <v>56088.45</v>
      </c>
      <c r="Y122" s="16" t="n">
        <v>35297.27000000001</v>
      </c>
      <c r="Z122" s="16" t="n">
        <v>57218.55000000002</v>
      </c>
      <c r="AA122" s="16" t="n">
        <v>57099.67000000001</v>
      </c>
      <c r="AB122" s="16" t="n">
        <v>55197.27999999998</v>
      </c>
      <c r="AC122" s="16" t="n">
        <v>52087.24000000001</v>
      </c>
      <c r="AD122" s="16" t="n">
        <v>63750.59</v>
      </c>
      <c r="AE122" s="16" t="n">
        <v>83948.03</v>
      </c>
      <c r="AF122" s="16" t="n">
        <v>94765.67</v>
      </c>
      <c r="AG122" s="16" t="n">
        <v>49627.04999999997</v>
      </c>
      <c r="AH122" s="16" t="n">
        <v>66058.66999999997</v>
      </c>
      <c r="AI122" s="16" t="n">
        <v>37318.28</v>
      </c>
      <c r="AJ122" s="16" t="n">
        <v>72867.15999999997</v>
      </c>
      <c r="AK122" s="16" t="n">
        <v>40491.94999999998</v>
      </c>
      <c r="AL122" s="16" t="n">
        <v>57677.44999999998</v>
      </c>
      <c r="AM122" s="16" t="n">
        <v>42522.62000000002</v>
      </c>
      <c r="AN122" s="16" t="n">
        <v>0</v>
      </c>
      <c r="AO122" s="18" t="n">
        <v>55000</v>
      </c>
      <c r="AP122" s="18" t="n">
        <v>55000</v>
      </c>
      <c r="AQ122" s="18" t="n">
        <v>170000</v>
      </c>
      <c r="AR122" s="18" t="n">
        <v>0</v>
      </c>
      <c r="AS122" s="18" t="n">
        <v>60000</v>
      </c>
      <c r="AT122" s="18" t="n">
        <v>50000</v>
      </c>
      <c r="AU122" s="18" t="n">
        <v>50000</v>
      </c>
      <c r="AV122" s="18" t="n">
        <v>43000</v>
      </c>
      <c r="AW122" s="18" t="n">
        <v>40000</v>
      </c>
      <c r="AX122" s="18" t="n">
        <v>57000</v>
      </c>
      <c r="AY122" s="18" t="n">
        <v>65000</v>
      </c>
      <c r="AZ122" s="18" t="n">
        <v>0</v>
      </c>
      <c r="BA122" s="16" t="n">
        <v>0</v>
      </c>
      <c r="BB122" t="inlineStr">
        <is>
          <t>ST</t>
        </is>
      </c>
    </row>
    <row r="123" ht="17.25" customHeight="1" s="13">
      <c r="A123" s="15" t="inlineStr">
        <is>
          <t>AGADIR</t>
        </is>
      </c>
      <c r="B123" s="15" t="inlineStr">
        <is>
          <t>AGADIR HAY EL MOHAMADI SOM</t>
        </is>
      </c>
      <c r="C123" s="15" t="inlineStr">
        <is>
          <t>Y59 EL GHANMI MOHAMED</t>
        </is>
      </c>
      <c r="D123" s="15" t="inlineStr">
        <is>
          <t>FLAN</t>
        </is>
      </c>
      <c r="E123" s="28">
        <f>+(P123/$H$1)*$F$1+P123+BA123</f>
        <v/>
      </c>
      <c r="F123" s="28">
        <f>+AY123</f>
        <v/>
      </c>
      <c r="G123" s="22">
        <f>IF(F123=0,"%",+(E123-F123)/F123)</f>
        <v/>
      </c>
      <c r="H123" s="28">
        <f>AB123</f>
        <v/>
      </c>
      <c r="I123" s="28" t="n">
        <v>10000</v>
      </c>
      <c r="J123" s="22">
        <f>IF(H123=0,"%",+(I123-H123)/H123)</f>
        <v/>
      </c>
      <c r="K123" s="28">
        <f>Q123+R123+S123+T123+U123+V123+W123+X123+Y123+Z123+AA123+AB123</f>
        <v/>
      </c>
      <c r="L123" s="28">
        <f>AC123+E123+I123+AD123+AE123+AF123+AG123+AH123+AI123+AJ123+AK123+AL123</f>
        <v/>
      </c>
      <c r="M123" s="22">
        <f>IF(K123=0,"%",+(L123-K123)/K123)</f>
        <v/>
      </c>
      <c r="N123" s="28">
        <f>+I123+AO123+AP123+AQ123+AR123+AS123+AT123+AU123+AV123+AW123+AX123+AY123</f>
        <v/>
      </c>
      <c r="O123" s="26" t="n">
        <v>0</v>
      </c>
      <c r="P123" s="28">
        <f>AM123</f>
        <v/>
      </c>
      <c r="Q123" s="16" t="n">
        <v>7788.199999999998</v>
      </c>
      <c r="R123" s="16" t="n">
        <v>7657.719999999999</v>
      </c>
      <c r="S123" s="16" t="n">
        <v>17016.78999999999</v>
      </c>
      <c r="T123" s="16" t="n">
        <v>41597.90999999997</v>
      </c>
      <c r="U123" s="16" t="n">
        <v>17037.16999999999</v>
      </c>
      <c r="V123" s="16" t="n">
        <v>8816.41</v>
      </c>
      <c r="W123" s="16" t="n">
        <v>4322.85</v>
      </c>
      <c r="X123" s="16" t="n">
        <v>8748.48</v>
      </c>
      <c r="Y123" s="16" t="n">
        <v>7224.000000000001</v>
      </c>
      <c r="Z123" s="16" t="n">
        <v>8246.719999999998</v>
      </c>
      <c r="AA123" s="16" t="n">
        <v>5539.22</v>
      </c>
      <c r="AB123" s="16" t="n">
        <v>6074.32</v>
      </c>
      <c r="AC123" s="16" t="n">
        <v>5911.820000000001</v>
      </c>
      <c r="AD123" s="16" t="n">
        <v>8237.6</v>
      </c>
      <c r="AE123" s="16" t="n">
        <v>36298.5</v>
      </c>
      <c r="AF123" s="16" t="n">
        <v>34146.46999999999</v>
      </c>
      <c r="AG123" s="16" t="n">
        <v>6822.450000000002</v>
      </c>
      <c r="AH123" s="16" t="n">
        <v>6683.340000000001</v>
      </c>
      <c r="AI123" s="16" t="n">
        <v>3308.109999999999</v>
      </c>
      <c r="AJ123" s="16" t="n">
        <v>12938.96</v>
      </c>
      <c r="AK123" s="16" t="n">
        <v>9129.949999999999</v>
      </c>
      <c r="AL123" s="16" t="n">
        <v>6184.049999999999</v>
      </c>
      <c r="AM123" s="16" t="n">
        <v>9174.07</v>
      </c>
      <c r="AN123" s="16" t="n">
        <v>0</v>
      </c>
      <c r="AO123" s="18" t="n">
        <v>20000</v>
      </c>
      <c r="AP123" s="18" t="n">
        <v>22000</v>
      </c>
      <c r="AQ123" s="18" t="n">
        <v>60000</v>
      </c>
      <c r="AR123" s="18" t="n">
        <v>0</v>
      </c>
      <c r="AS123" s="18" t="n">
        <v>20000</v>
      </c>
      <c r="AT123" s="18" t="n">
        <v>30000</v>
      </c>
      <c r="AU123" s="18" t="n">
        <v>15000</v>
      </c>
      <c r="AV123" s="18" t="n">
        <v>12000</v>
      </c>
      <c r="AW123" s="18" t="n">
        <v>10000</v>
      </c>
      <c r="AX123" s="18" t="n">
        <v>10000</v>
      </c>
      <c r="AY123" s="18" t="n">
        <v>10000</v>
      </c>
      <c r="AZ123" s="18" t="n">
        <v>0</v>
      </c>
      <c r="BA123" s="16" t="n">
        <v>0</v>
      </c>
      <c r="BB123" t="inlineStr">
        <is>
          <t>ST</t>
        </is>
      </c>
    </row>
    <row r="124" ht="17.25" customHeight="1" s="13">
      <c r="A124" s="15" t="inlineStr">
        <is>
          <t>AGADIR</t>
        </is>
      </c>
      <c r="B124" s="15" t="inlineStr">
        <is>
          <t>AGADIR HAY EL MOHAMADI SOM</t>
        </is>
      </c>
      <c r="C124" s="15" t="inlineStr"/>
      <c r="D124" s="15" t="inlineStr">
        <is>
          <t>BOUILLON</t>
        </is>
      </c>
      <c r="E124" s="28">
        <f>+(P124/$H$1)*$F$1+P124+BA124</f>
        <v/>
      </c>
      <c r="F124" s="28">
        <f>+AY124</f>
        <v/>
      </c>
      <c r="G124" s="22">
        <f>IF(F124=0,"%",+(E124-F124)/F124)</f>
        <v/>
      </c>
      <c r="H124" s="28">
        <f>AB124</f>
        <v/>
      </c>
      <c r="I124" s="28" t="n">
        <v>40000</v>
      </c>
      <c r="J124" s="22">
        <f>IF(H124=0,"%",+(I124-H124)/H124)</f>
        <v/>
      </c>
      <c r="K124" s="28">
        <f>Q124+R124+S124+T124+U124+V124+W124+X124+Y124+Z124+AA124+AB124</f>
        <v/>
      </c>
      <c r="L124" s="28">
        <f>AC124+E124+I124+AD124+AE124+AF124+AG124+AH124+AI124+AJ124+AK124+AL124</f>
        <v/>
      </c>
      <c r="M124" s="22">
        <f>IF(K124=0,"%",+(L124-K124)/K124)</f>
        <v/>
      </c>
      <c r="N124" s="28">
        <f>+I124+AO124+AP124+AQ124+AR124+AS124+AT124+AU124+AV124+AW124+AX124+AY124</f>
        <v/>
      </c>
      <c r="O124" s="26" t="n">
        <v>0</v>
      </c>
      <c r="P124" s="28">
        <f>AM124</f>
        <v/>
      </c>
      <c r="Q124" s="16" t="n">
        <v>29122.98</v>
      </c>
      <c r="R124" s="16" t="n">
        <v>37832.12</v>
      </c>
      <c r="S124" s="16" t="n">
        <v>51615.69</v>
      </c>
      <c r="T124" s="16" t="n">
        <v>50535.75999999999</v>
      </c>
      <c r="U124" s="16" t="n">
        <v>11978.32</v>
      </c>
      <c r="V124" s="16" t="n">
        <v>19382.00000000001</v>
      </c>
      <c r="W124" s="16" t="n">
        <v>13253.78</v>
      </c>
      <c r="X124" s="16" t="n">
        <v>19706.6</v>
      </c>
      <c r="Y124" s="16" t="n">
        <v>14387.18</v>
      </c>
      <c r="Z124" s="16" t="n">
        <v>20420.87</v>
      </c>
      <c r="AA124" s="16" t="n">
        <v>33078.49000000001</v>
      </c>
      <c r="AB124" s="16" t="n">
        <v>33929.50000000001</v>
      </c>
      <c r="AC124" s="16" t="n">
        <v>28499.60000000001</v>
      </c>
      <c r="AD124" s="16" t="n">
        <v>34453.38000000001</v>
      </c>
      <c r="AE124" s="16" t="n">
        <v>50289.48000000001</v>
      </c>
      <c r="AF124" s="16" t="n">
        <v>20572.97</v>
      </c>
      <c r="AG124" s="16" t="n">
        <v>18241.43</v>
      </c>
      <c r="AH124" s="16" t="n">
        <v>26610.85000000001</v>
      </c>
      <c r="AI124" s="16" t="n">
        <v>8719.25</v>
      </c>
      <c r="AJ124" s="16" t="n">
        <v>28640.24000000001</v>
      </c>
      <c r="AK124" s="16" t="n">
        <v>25103.61</v>
      </c>
      <c r="AL124" s="16" t="n">
        <v>27535.47000000001</v>
      </c>
      <c r="AM124" s="16" t="n">
        <v>11511.01</v>
      </c>
      <c r="AN124" s="16" t="n">
        <v>0</v>
      </c>
      <c r="AO124" s="18" t="n">
        <v>40000</v>
      </c>
      <c r="AP124" s="18" t="n">
        <v>40000</v>
      </c>
      <c r="AQ124" s="18" t="n">
        <v>110000</v>
      </c>
      <c r="AR124" s="18" t="n">
        <v>0</v>
      </c>
      <c r="AS124" s="18" t="n">
        <v>20000</v>
      </c>
      <c r="AT124" s="18" t="n">
        <v>25000</v>
      </c>
      <c r="AU124" s="18" t="n">
        <v>25000</v>
      </c>
      <c r="AV124" s="18" t="n">
        <v>21000</v>
      </c>
      <c r="AW124" s="18" t="n">
        <v>20000</v>
      </c>
      <c r="AX124" s="18" t="n">
        <v>25000</v>
      </c>
      <c r="AY124" s="18" t="n">
        <v>40000</v>
      </c>
      <c r="AZ124" s="18" t="n">
        <v>0</v>
      </c>
      <c r="BA124" s="16" t="n">
        <v>0</v>
      </c>
      <c r="BB124" t="inlineStr">
        <is>
          <t>ST</t>
        </is>
      </c>
    </row>
    <row r="125" ht="17.25" customHeight="1" s="13">
      <c r="A125" s="15" t="inlineStr">
        <is>
          <t>AGADIR</t>
        </is>
      </c>
      <c r="B125" s="15" t="inlineStr">
        <is>
          <t>AGADIR HAY EL MOHAMADI SOM</t>
        </is>
      </c>
      <c r="C125" s="15" t="inlineStr"/>
      <c r="D125" s="15" t="inlineStr">
        <is>
          <t>CONDIMENTS</t>
        </is>
      </c>
      <c r="E125" s="28">
        <f>+(P125/$H$1)*$F$1+P125+BA125</f>
        <v/>
      </c>
      <c r="F125" s="28">
        <f>+AY125</f>
        <v/>
      </c>
      <c r="G125" s="22">
        <f>IF(F125=0,"%",+(E125-F125)/F125)</f>
        <v/>
      </c>
      <c r="H125" s="28">
        <f>AB125</f>
        <v/>
      </c>
      <c r="I125" s="28" t="n">
        <v>1</v>
      </c>
      <c r="J125" s="22">
        <f>IF(H125=0,"%",+(I125-H125)/H125)</f>
        <v/>
      </c>
      <c r="K125" s="28">
        <f>Q125+R125+S125+T125+U125+V125+W125+X125+Y125+Z125+AA125+AB125</f>
        <v/>
      </c>
      <c r="L125" s="28">
        <f>AC125+E125+I125+AD125+AE125+AF125+AG125+AH125+AI125+AJ125+AK125+AL125</f>
        <v/>
      </c>
      <c r="M125" s="22">
        <f>IF(K125=0,"%",+(L125-K125)/K125)</f>
        <v/>
      </c>
      <c r="N125" s="28">
        <f>+I125+AO125+AP125+AQ125+AR125+AS125+AT125+AU125+AV125+AW125+AX125+AY125</f>
        <v/>
      </c>
      <c r="O125" s="26" t="n">
        <v>0</v>
      </c>
      <c r="P125" s="28">
        <f>AM125</f>
        <v/>
      </c>
      <c r="Q125" s="16" t="n">
        <v>0</v>
      </c>
      <c r="R125" s="16" t="n">
        <v>0</v>
      </c>
      <c r="S125" s="16" t="n">
        <v>0</v>
      </c>
      <c r="T125" s="16" t="n">
        <v>0</v>
      </c>
      <c r="U125" s="16" t="n">
        <v>0</v>
      </c>
      <c r="V125" s="16" t="n">
        <v>0</v>
      </c>
      <c r="W125" s="16" t="n">
        <v>0</v>
      </c>
      <c r="X125" s="16" t="n">
        <v>0</v>
      </c>
      <c r="Y125" s="16" t="n">
        <v>8128.07</v>
      </c>
      <c r="Z125" s="16" t="n">
        <v>855.5</v>
      </c>
      <c r="AA125" s="16" t="n">
        <v>0</v>
      </c>
      <c r="AB125" s="16" t="n">
        <v>6674.1</v>
      </c>
      <c r="AC125" s="16" t="n">
        <v>0</v>
      </c>
      <c r="AD125" s="16" t="n">
        <v>0</v>
      </c>
      <c r="AE125" s="16" t="n">
        <v>1146.83</v>
      </c>
      <c r="AF125" s="16" t="n">
        <v>1467.68</v>
      </c>
      <c r="AG125" s="16" t="n">
        <v>0</v>
      </c>
      <c r="AH125" s="16" t="n">
        <v>0</v>
      </c>
      <c r="AI125" s="16" t="n">
        <v>30159.51</v>
      </c>
      <c r="AJ125" s="16" t="n">
        <v>1840.5</v>
      </c>
      <c r="AK125" s="16" t="n">
        <v>781</v>
      </c>
      <c r="AL125" s="16" t="n">
        <v>0</v>
      </c>
      <c r="AM125" s="16" t="n">
        <v>2218.33</v>
      </c>
      <c r="AN125" s="16" t="n">
        <v>0</v>
      </c>
      <c r="AO125" s="18" t="n">
        <v>0</v>
      </c>
      <c r="AP125" s="18" t="n">
        <v>0</v>
      </c>
      <c r="AQ125" s="18" t="n">
        <v>0</v>
      </c>
      <c r="AR125" s="18" t="n">
        <v>0</v>
      </c>
      <c r="AS125" s="18" t="n">
        <v>0</v>
      </c>
      <c r="AT125" s="18" t="n">
        <v>0</v>
      </c>
      <c r="AU125" s="18" t="n">
        <v>0</v>
      </c>
      <c r="AV125" s="18" t="n">
        <v>0</v>
      </c>
      <c r="AW125" s="18" t="n">
        <v>0</v>
      </c>
      <c r="AX125" s="18" t="n">
        <v>0</v>
      </c>
      <c r="AY125" s="18" t="n">
        <v>0</v>
      </c>
      <c r="AZ125" s="18" t="n">
        <v>0</v>
      </c>
      <c r="BA125" s="16" t="n">
        <v>0</v>
      </c>
      <c r="BB125" t="inlineStr">
        <is>
          <t>ST</t>
        </is>
      </c>
    </row>
    <row r="126" ht="17.25" customHeight="1" s="13">
      <c r="A126" s="15" t="inlineStr">
        <is>
          <t>AGADIR</t>
        </is>
      </c>
      <c r="B126" s="15" t="inlineStr">
        <is>
          <t>AGADIR HAY EL MOHAMADI SOM</t>
        </is>
      </c>
      <c r="C126" s="15" t="inlineStr"/>
      <c r="D126" s="15" t="inlineStr">
        <is>
          <t>CONFITURE</t>
        </is>
      </c>
      <c r="E126" s="28">
        <f>+(P126/$H$1)*$F$1+P126+BA126</f>
        <v/>
      </c>
      <c r="F126" s="28">
        <f>+AY126</f>
        <v/>
      </c>
      <c r="G126" s="22">
        <f>IF(F126=0,"%",+(E126-F126)/F126)</f>
        <v/>
      </c>
      <c r="H126" s="28">
        <f>AB126</f>
        <v/>
      </c>
      <c r="I126" s="28" t="n">
        <v>1</v>
      </c>
      <c r="J126" s="22">
        <f>IF(H126=0,"%",+(I126-H126)/H126)</f>
        <v/>
      </c>
      <c r="K126" s="28">
        <f>Q126+R126+S126+T126+U126+V126+W126+X126+Y126+Z126+AA126+AB126</f>
        <v/>
      </c>
      <c r="L126" s="28">
        <f>AC126+E126+I126+AD126+AE126+AF126+AG126+AH126+AI126+AJ126+AK126+AL126</f>
        <v/>
      </c>
      <c r="M126" s="22">
        <f>IF(K126=0,"%",+(L126-K126)/K126)</f>
        <v/>
      </c>
      <c r="N126" s="28">
        <f>+I126+AO126+AP126+AQ126+AR126+AS126+AT126+AU126+AV126+AW126+AX126+AY126</f>
        <v/>
      </c>
      <c r="O126" s="26" t="n">
        <v>0</v>
      </c>
      <c r="P126" s="28">
        <f>AM126</f>
        <v/>
      </c>
      <c r="Q126" s="16" t="n">
        <v>0</v>
      </c>
      <c r="R126" s="16" t="n">
        <v>0</v>
      </c>
      <c r="S126" s="16" t="n">
        <v>0</v>
      </c>
      <c r="T126" s="16" t="n">
        <v>0</v>
      </c>
      <c r="U126" s="16" t="n">
        <v>0</v>
      </c>
      <c r="V126" s="16" t="n">
        <v>0</v>
      </c>
      <c r="W126" s="16" t="n">
        <v>0</v>
      </c>
      <c r="X126" s="16" t="n">
        <v>0</v>
      </c>
      <c r="Y126" s="16" t="n">
        <v>1737.16</v>
      </c>
      <c r="Z126" s="16" t="n">
        <v>1448.7</v>
      </c>
      <c r="AA126" s="16" t="n">
        <v>0</v>
      </c>
      <c r="AB126" s="16" t="n">
        <v>3272.7</v>
      </c>
      <c r="AC126" s="16" t="n">
        <v>0</v>
      </c>
      <c r="AD126" s="16" t="n">
        <v>0</v>
      </c>
      <c r="AE126" s="16" t="n">
        <v>857.9499999999999</v>
      </c>
      <c r="AF126" s="16" t="n">
        <v>645.9400000000001</v>
      </c>
      <c r="AG126" s="16" t="n">
        <v>0</v>
      </c>
      <c r="AH126" s="16" t="n">
        <v>0</v>
      </c>
      <c r="AI126" s="16" t="n">
        <v>10391.15</v>
      </c>
      <c r="AJ126" s="16" t="n">
        <v>805.2</v>
      </c>
      <c r="AK126" s="16" t="n">
        <v>0</v>
      </c>
      <c r="AL126" s="16" t="n">
        <v>0</v>
      </c>
      <c r="AM126" s="16" t="n">
        <v>1794.5</v>
      </c>
      <c r="AN126" s="16" t="n">
        <v>0</v>
      </c>
      <c r="AO126" s="18" t="n">
        <v>0</v>
      </c>
      <c r="AP126" s="18" t="n">
        <v>0</v>
      </c>
      <c r="AQ126" s="18" t="n">
        <v>0</v>
      </c>
      <c r="AR126" s="18" t="n">
        <v>0</v>
      </c>
      <c r="AS126" s="18" t="n">
        <v>0</v>
      </c>
      <c r="AT126" s="18" t="n">
        <v>0</v>
      </c>
      <c r="AU126" s="18" t="n">
        <v>0</v>
      </c>
      <c r="AV126" s="18" t="n">
        <v>0</v>
      </c>
      <c r="AW126" s="18" t="n">
        <v>0</v>
      </c>
      <c r="AX126" s="18" t="n">
        <v>0</v>
      </c>
      <c r="AY126" s="18" t="n">
        <v>0</v>
      </c>
      <c r="AZ126" s="18" t="n">
        <v>0</v>
      </c>
      <c r="BA126" s="16" t="n">
        <v>0</v>
      </c>
      <c r="BB126" t="inlineStr">
        <is>
          <t>ST</t>
        </is>
      </c>
    </row>
    <row r="127" ht="17.25" customHeight="1" s="13">
      <c r="A127" s="15" t="inlineStr">
        <is>
          <t>AGADIR</t>
        </is>
      </c>
      <c r="B127" s="15" t="inlineStr">
        <is>
          <t>AGADIR HAY EL MOHAMADI SOM</t>
        </is>
      </c>
      <c r="C127" s="15" t="inlineStr"/>
      <c r="D127" s="15" t="inlineStr">
        <is>
          <t>CONSERVES</t>
        </is>
      </c>
      <c r="E127" s="28">
        <f>+(P127/$H$1)*$F$1+P127+BA127</f>
        <v/>
      </c>
      <c r="F127" s="28">
        <f>+AY127</f>
        <v/>
      </c>
      <c r="G127" s="22">
        <f>IF(F127=0,"%",+(E127-F127)/F127)</f>
        <v/>
      </c>
      <c r="H127" s="28">
        <f>AB127</f>
        <v/>
      </c>
      <c r="I127" s="28" t="n">
        <v>1</v>
      </c>
      <c r="J127" s="22">
        <f>IF(H127=0,"%",+(I127-H127)/H127)</f>
        <v/>
      </c>
      <c r="K127" s="28">
        <f>Q127+R127+S127+T127+U127+V127+W127+X127+Y127+Z127+AA127+AB127</f>
        <v/>
      </c>
      <c r="L127" s="28">
        <f>AC127+E127+I127+AD127+AE127+AF127+AG127+AH127+AI127+AJ127+AK127+AL127</f>
        <v/>
      </c>
      <c r="M127" s="22">
        <f>IF(K127=0,"%",+(L127-K127)/K127)</f>
        <v/>
      </c>
      <c r="N127" s="28">
        <f>+I127+AO127+AP127+AQ127+AR127+AS127+AT127+AU127+AV127+AW127+AX127+AY127</f>
        <v/>
      </c>
      <c r="O127" s="26" t="n">
        <v>0</v>
      </c>
      <c r="P127" s="28">
        <f>AM127</f>
        <v/>
      </c>
      <c r="Q127" s="16" t="n">
        <v>0</v>
      </c>
      <c r="R127" s="16" t="n">
        <v>0</v>
      </c>
      <c r="S127" s="16" t="n">
        <v>0</v>
      </c>
      <c r="T127" s="16" t="n">
        <v>0</v>
      </c>
      <c r="U127" s="16" t="n">
        <v>0</v>
      </c>
      <c r="V127" s="16" t="n">
        <v>0</v>
      </c>
      <c r="W127" s="16" t="n">
        <v>0</v>
      </c>
      <c r="X127" s="16" t="n">
        <v>0</v>
      </c>
      <c r="Y127" s="16" t="n">
        <v>407.99</v>
      </c>
      <c r="Z127" s="16" t="n">
        <v>0</v>
      </c>
      <c r="AA127" s="16" t="n">
        <v>0</v>
      </c>
      <c r="AB127" s="16" t="n">
        <v>435.17</v>
      </c>
      <c r="AC127" s="16" t="n">
        <v>0</v>
      </c>
      <c r="AD127" s="16" t="n">
        <v>0</v>
      </c>
      <c r="AE127" s="16" t="n">
        <v>281.25</v>
      </c>
      <c r="AF127" s="16" t="n">
        <v>0</v>
      </c>
      <c r="AG127" s="16" t="n">
        <v>0</v>
      </c>
      <c r="AH127" s="16" t="n">
        <v>0</v>
      </c>
      <c r="AI127" s="16" t="n">
        <v>3986.2</v>
      </c>
      <c r="AJ127" s="16" t="n">
        <v>1066</v>
      </c>
      <c r="AK127" s="16" t="n">
        <v>0</v>
      </c>
      <c r="AL127" s="16" t="n">
        <v>0</v>
      </c>
      <c r="AM127" s="16" t="n">
        <v>0</v>
      </c>
      <c r="AN127" s="16" t="n">
        <v>0</v>
      </c>
      <c r="AO127" s="18" t="n">
        <v>0</v>
      </c>
      <c r="AP127" s="18" t="n">
        <v>0</v>
      </c>
      <c r="AQ127" s="18" t="n">
        <v>0</v>
      </c>
      <c r="AR127" s="18" t="n">
        <v>0</v>
      </c>
      <c r="AS127" s="18" t="n">
        <v>0</v>
      </c>
      <c r="AT127" s="18" t="n">
        <v>0</v>
      </c>
      <c r="AU127" s="18" t="n">
        <v>0</v>
      </c>
      <c r="AV127" s="18" t="n">
        <v>0</v>
      </c>
      <c r="AW127" s="18" t="n">
        <v>0</v>
      </c>
      <c r="AX127" s="18" t="n">
        <v>0</v>
      </c>
      <c r="AY127" s="18" t="n">
        <v>0</v>
      </c>
      <c r="AZ127" s="18" t="n">
        <v>0</v>
      </c>
      <c r="BA127" s="16" t="n">
        <v>0</v>
      </c>
      <c r="BB127" t="inlineStr">
        <is>
          <t>ST</t>
        </is>
      </c>
    </row>
    <row r="128" ht="17.25" customHeight="1" s="13">
      <c r="A128" s="15" t="inlineStr">
        <is>
          <t>AGADIR</t>
        </is>
      </c>
      <c r="B128" s="15" t="inlineStr">
        <is>
          <t>AGADIR HAY EL MOHAMADI SOM</t>
        </is>
      </c>
      <c r="C128" s="15" t="inlineStr"/>
      <c r="D128" s="15" t="inlineStr">
        <is>
          <t>C.A (ht)</t>
        </is>
      </c>
      <c r="E128" s="28">
        <f>+(P128/$H$1)*$F$1+P128+BA128</f>
        <v/>
      </c>
      <c r="F128" s="28">
        <f>+AY128</f>
        <v/>
      </c>
      <c r="G128" s="22">
        <f>IF(F128=0,"%",+(E128-F128)/F128)</f>
        <v/>
      </c>
      <c r="H128" s="28">
        <f>AB128</f>
        <v/>
      </c>
      <c r="I128" s="28" t="n">
        <v>150000</v>
      </c>
      <c r="J128" s="22">
        <f>IF(H128=0,"%",+(I128-H128)/H128)</f>
        <v/>
      </c>
      <c r="K128" s="28">
        <f>Q128+R128+S128+T128+U128+V128+W128+X128+Y128+Z128+AA128+AB128</f>
        <v/>
      </c>
      <c r="L128" s="28">
        <f>AC128+E128+I128+AD128+AE128+AF128+AG128+AH128+AI128+AJ128+AK128+AL128</f>
        <v/>
      </c>
      <c r="M128" s="22">
        <f>IF(K128=0,"%",+(L128-K128)/K128)</f>
        <v/>
      </c>
      <c r="N128" s="28">
        <f>+I128+AO128+AP128+AQ128+AR128+AS128+AT128+AU128+AV128+AW128+AX128+AY128</f>
        <v/>
      </c>
      <c r="O128" s="26" t="n">
        <v>0</v>
      </c>
      <c r="P128" s="28">
        <f>AM128</f>
        <v/>
      </c>
      <c r="Q128" s="16" t="n">
        <v>150180.4</v>
      </c>
      <c r="R128" s="16" t="n">
        <v>133852.48</v>
      </c>
      <c r="S128" s="16" t="n">
        <v>178981.84</v>
      </c>
      <c r="T128" s="16" t="n">
        <v>246923.5</v>
      </c>
      <c r="U128" s="16" t="n">
        <v>133813.48</v>
      </c>
      <c r="V128" s="16" t="n">
        <v>128937.37</v>
      </c>
      <c r="W128" s="16" t="n">
        <v>99523.66</v>
      </c>
      <c r="X128" s="16" t="n">
        <v>127073.63</v>
      </c>
      <c r="Y128" s="16" t="n">
        <v>107096.02</v>
      </c>
      <c r="Z128" s="16" t="n">
        <v>128401.13</v>
      </c>
      <c r="AA128" s="16" t="n">
        <v>123504.33</v>
      </c>
      <c r="AB128" s="16" t="n">
        <v>143521.61</v>
      </c>
      <c r="AC128" s="16" t="n">
        <v>126270.04</v>
      </c>
      <c r="AD128" s="16" t="n">
        <v>136923.75</v>
      </c>
      <c r="AE128" s="16" t="n">
        <v>223330.6300000001</v>
      </c>
      <c r="AF128" s="16" t="n">
        <v>206711.1699999998</v>
      </c>
      <c r="AG128" s="16" t="n">
        <v>114319.79</v>
      </c>
      <c r="AH128" s="16" t="n">
        <v>143499.6599999999</v>
      </c>
      <c r="AI128" s="16" t="n">
        <v>141601.9100000001</v>
      </c>
      <c r="AJ128" s="16" t="n">
        <v>163817.3900000001</v>
      </c>
      <c r="AK128" s="16" t="n">
        <v>112512.74</v>
      </c>
      <c r="AL128" s="16" t="n">
        <v>130939.7599999999</v>
      </c>
      <c r="AM128" s="16" t="n">
        <v>109458.31</v>
      </c>
      <c r="AN128" s="16" t="n">
        <v>0</v>
      </c>
      <c r="AO128" s="18" t="n">
        <v>150000</v>
      </c>
      <c r="AP128" s="18" t="n">
        <v>150000</v>
      </c>
      <c r="AQ128" s="18" t="n">
        <v>460000</v>
      </c>
      <c r="AR128" s="18" t="n">
        <v>0</v>
      </c>
      <c r="AS128" s="18" t="n">
        <v>140000</v>
      </c>
      <c r="AT128" s="18" t="n">
        <v>150000</v>
      </c>
      <c r="AU128" s="18" t="n">
        <v>140000</v>
      </c>
      <c r="AV128" s="18" t="n">
        <v>125000</v>
      </c>
      <c r="AW128" s="18" t="n">
        <v>140000</v>
      </c>
      <c r="AX128" s="18" t="n">
        <v>140000</v>
      </c>
      <c r="AY128" s="18" t="n">
        <v>140000</v>
      </c>
      <c r="AZ128" s="18" t="n">
        <v>0</v>
      </c>
      <c r="BA128" s="16" t="n">
        <v>0</v>
      </c>
      <c r="BB128" t="inlineStr">
        <is>
          <t>ST</t>
        </is>
      </c>
    </row>
    <row r="129" ht="17.25" customHeight="1" s="13">
      <c r="A129" s="17" t="inlineStr">
        <is>
          <t>AGADIR</t>
        </is>
      </c>
      <c r="B129" s="17" t="inlineStr">
        <is>
          <t>CENTRE VILLE SOM VMM</t>
        </is>
      </c>
      <c r="C129" s="17" t="inlineStr">
        <is>
          <t>CENTRE VILLE SOM VMM</t>
        </is>
      </c>
      <c r="D129" s="17" t="inlineStr">
        <is>
          <t>LEVURE</t>
        </is>
      </c>
      <c r="E129" s="29">
        <f>+(P129/$H$1)*$F$1+P129+BA129</f>
        <v/>
      </c>
      <c r="F129" s="29">
        <f>+AY129</f>
        <v/>
      </c>
      <c r="G129" s="23">
        <f>IF(F129=0,"%",+(E129-F129)/F129)</f>
        <v/>
      </c>
      <c r="H129" s="29">
        <f>AB129</f>
        <v/>
      </c>
      <c r="I129" s="29" t="n">
        <v>40000</v>
      </c>
      <c r="J129" s="23">
        <f>IF(H129=0,"%",+(I129-H129)/H129)</f>
        <v/>
      </c>
      <c r="K129" s="29">
        <f>Q129+R129+S129+T129+U129+V129+W129+X129+Y129+Z129+AA129+AB129</f>
        <v/>
      </c>
      <c r="L129" s="29">
        <f>AC129+E129+I129+AD129+AE129+AF129+AG129+AH129+AI129+AJ129+AK129+AL129</f>
        <v/>
      </c>
      <c r="M129" s="23">
        <f>IF(K129=0,"%",+(L129-K129)/K129)</f>
        <v/>
      </c>
      <c r="N129" s="29">
        <f>+I129+AO129+AP129+AQ129+AR129+AS129+AT129+AU129+AV129+AW129+AX129+AY129</f>
        <v/>
      </c>
      <c r="O129" s="26" t="n">
        <v>0</v>
      </c>
      <c r="P129" s="29">
        <f>AM129</f>
        <v/>
      </c>
      <c r="Q129" s="16" t="n">
        <v>0</v>
      </c>
      <c r="R129" s="16" t="n">
        <v>0</v>
      </c>
      <c r="S129" s="16" t="n">
        <v>0</v>
      </c>
      <c r="T129" s="16" t="n">
        <v>0</v>
      </c>
      <c r="U129" s="16" t="n">
        <v>0</v>
      </c>
      <c r="V129" s="16" t="n">
        <v>0</v>
      </c>
      <c r="W129" s="16" t="n">
        <v>0</v>
      </c>
      <c r="X129" s="16" t="n">
        <v>0</v>
      </c>
      <c r="Y129" s="16" t="n">
        <v>27851.20000000001</v>
      </c>
      <c r="Z129" s="16" t="n">
        <v>32695.09000000001</v>
      </c>
      <c r="AA129" s="16" t="n">
        <v>36188.36000000001</v>
      </c>
      <c r="AB129" s="16" t="n">
        <v>28401.61</v>
      </c>
      <c r="AC129" s="16" t="n">
        <v>31830.92</v>
      </c>
      <c r="AD129" s="16" t="n">
        <v>35452.50999999999</v>
      </c>
      <c r="AE129" s="16" t="n">
        <v>48600.73</v>
      </c>
      <c r="AF129" s="16" t="n">
        <v>52303.31999999999</v>
      </c>
      <c r="AG129" s="16" t="n">
        <v>27122.33000000001</v>
      </c>
      <c r="AH129" s="16" t="n">
        <v>33524.53999999999</v>
      </c>
      <c r="AI129" s="16" t="n">
        <v>20675.58000000001</v>
      </c>
      <c r="AJ129" s="16" t="n">
        <v>46094.68999999998</v>
      </c>
      <c r="AK129" s="16" t="n">
        <v>22410.53000000001</v>
      </c>
      <c r="AL129" s="16" t="n">
        <v>38741.44999999998</v>
      </c>
      <c r="AM129" s="16" t="n">
        <v>23850.65000000001</v>
      </c>
      <c r="AN129" s="16" t="n">
        <v>0</v>
      </c>
      <c r="AO129" s="18" t="n">
        <v>35000</v>
      </c>
      <c r="AP129" s="18" t="n">
        <v>35000</v>
      </c>
      <c r="AQ129" s="18" t="n">
        <v>140000</v>
      </c>
      <c r="AR129" s="18" t="n">
        <v>0</v>
      </c>
      <c r="AS129" s="18" t="n">
        <v>45000</v>
      </c>
      <c r="AT129" s="18" t="n">
        <v>45000</v>
      </c>
      <c r="AU129" s="18" t="n">
        <v>30000</v>
      </c>
      <c r="AV129" s="18" t="n">
        <v>25000</v>
      </c>
      <c r="AW129" s="18" t="n">
        <v>30000</v>
      </c>
      <c r="AX129" s="14" t="n">
        <v>33000</v>
      </c>
      <c r="AY129" s="14" t="n">
        <v>40000</v>
      </c>
      <c r="AZ129" s="18" t="n">
        <v>0</v>
      </c>
      <c r="BA129" s="16" t="n">
        <v>0</v>
      </c>
      <c r="BB129" t="inlineStr">
        <is>
          <t>ST</t>
        </is>
      </c>
    </row>
    <row r="130" ht="17.25" customHeight="1" s="13">
      <c r="A130" s="17" t="inlineStr">
        <is>
          <t>AGADIR</t>
        </is>
      </c>
      <c r="B130" s="17" t="inlineStr">
        <is>
          <t>CENTRE VILLE SOM VMM</t>
        </is>
      </c>
      <c r="C130" s="17" t="inlineStr">
        <is>
          <t>T45 FAICAL GOUIZID</t>
        </is>
      </c>
      <c r="D130" s="17" t="inlineStr">
        <is>
          <t>FLAN</t>
        </is>
      </c>
      <c r="E130" s="29">
        <f>+(P130/$H$1)*$F$1+P130+BA130</f>
        <v/>
      </c>
      <c r="F130" s="29">
        <f>+AY130</f>
        <v/>
      </c>
      <c r="G130" s="23">
        <f>IF(F130=0,"%",+(E130-F130)/F130)</f>
        <v/>
      </c>
      <c r="H130" s="29">
        <f>AB130</f>
        <v/>
      </c>
      <c r="I130" s="29" t="n">
        <v>10000</v>
      </c>
      <c r="J130" s="23">
        <f>IF(H130=0,"%",+(I130-H130)/H130)</f>
        <v/>
      </c>
      <c r="K130" s="29">
        <f>Q130+R130+S130+T130+U130+V130+W130+X130+Y130+Z130+AA130+AB130</f>
        <v/>
      </c>
      <c r="L130" s="29">
        <f>AC130+E130+I130+AD130+AE130+AF130+AG130+AH130+AI130+AJ130+AK130+AL130</f>
        <v/>
      </c>
      <c r="M130" s="23">
        <f>IF(K130=0,"%",+(L130-K130)/K130)</f>
        <v/>
      </c>
      <c r="N130" s="29">
        <f>+I130+AO130+AP130+AQ130+AR130+AS130+AT130+AU130+AV130+AW130+AX130+AY130</f>
        <v/>
      </c>
      <c r="O130" s="26" t="n">
        <v>0</v>
      </c>
      <c r="P130" s="29">
        <f>AM130</f>
        <v/>
      </c>
      <c r="Q130" s="16" t="n">
        <v>0</v>
      </c>
      <c r="R130" s="16" t="n">
        <v>0</v>
      </c>
      <c r="S130" s="16" t="n">
        <v>0</v>
      </c>
      <c r="T130" s="16" t="n">
        <v>0</v>
      </c>
      <c r="U130" s="16" t="n">
        <v>0</v>
      </c>
      <c r="V130" s="16" t="n">
        <v>0</v>
      </c>
      <c r="W130" s="16" t="n">
        <v>0</v>
      </c>
      <c r="X130" s="16" t="n">
        <v>0</v>
      </c>
      <c r="Y130" s="16" t="n">
        <v>3295.67</v>
      </c>
      <c r="Z130" s="16" t="n">
        <v>3975.78</v>
      </c>
      <c r="AA130" s="16" t="n">
        <v>3211.429999999999</v>
      </c>
      <c r="AB130" s="16" t="n">
        <v>2696.03</v>
      </c>
      <c r="AC130" s="16" t="n">
        <v>3189.489999999999</v>
      </c>
      <c r="AD130" s="16" t="n">
        <v>4009.57</v>
      </c>
      <c r="AE130" s="16" t="n">
        <v>17769.06</v>
      </c>
      <c r="AF130" s="16" t="n">
        <v>28848.62999999998</v>
      </c>
      <c r="AG130" s="16" t="n">
        <v>3769.82</v>
      </c>
      <c r="AH130" s="16" t="n">
        <v>3327.63</v>
      </c>
      <c r="AI130" s="16" t="n">
        <v>2932.919999999999</v>
      </c>
      <c r="AJ130" s="16" t="n">
        <v>4325.81</v>
      </c>
      <c r="AK130" s="16" t="n">
        <v>4445.610000000001</v>
      </c>
      <c r="AL130" s="16" t="n">
        <v>2827.38</v>
      </c>
      <c r="AM130" s="16" t="n">
        <v>2469.699999999999</v>
      </c>
      <c r="AN130" s="16" t="n">
        <v>0</v>
      </c>
      <c r="AO130" s="18" t="n">
        <v>12000</v>
      </c>
      <c r="AP130" s="18" t="n">
        <v>12000</v>
      </c>
      <c r="AQ130" s="18" t="n">
        <v>50000</v>
      </c>
      <c r="AR130" s="18" t="n">
        <v>0</v>
      </c>
      <c r="AS130" s="18" t="n">
        <v>15000</v>
      </c>
      <c r="AT130" s="18" t="n">
        <v>15000</v>
      </c>
      <c r="AU130" s="18" t="n">
        <v>15000</v>
      </c>
      <c r="AV130" s="18" t="n">
        <v>10000</v>
      </c>
      <c r="AW130" s="18" t="n">
        <v>5000</v>
      </c>
      <c r="AX130" s="14" t="n">
        <v>5000</v>
      </c>
      <c r="AY130" s="14" t="n">
        <v>10000</v>
      </c>
      <c r="AZ130" s="18" t="n">
        <v>0</v>
      </c>
      <c r="BA130" s="16" t="n">
        <v>0</v>
      </c>
      <c r="BB130" t="inlineStr">
        <is>
          <t>ST</t>
        </is>
      </c>
    </row>
    <row r="131" ht="17.25" customHeight="1" s="13">
      <c r="A131" s="17" t="inlineStr">
        <is>
          <t>AGADIR</t>
        </is>
      </c>
      <c r="B131" s="17" t="inlineStr">
        <is>
          <t>CENTRE VILLE SOM VMM</t>
        </is>
      </c>
      <c r="C131" s="17" t="inlineStr"/>
      <c r="D131" s="17" t="inlineStr">
        <is>
          <t>BOUILLON</t>
        </is>
      </c>
      <c r="E131" s="29">
        <f>+(P131/$H$1)*$F$1+P131+BA131</f>
        <v/>
      </c>
      <c r="F131" s="29">
        <f>+AY131</f>
        <v/>
      </c>
      <c r="G131" s="23">
        <f>IF(F131=0,"%",+(E131-F131)/F131)</f>
        <v/>
      </c>
      <c r="H131" s="29">
        <f>AB131</f>
        <v/>
      </c>
      <c r="I131" s="29" t="n">
        <v>40000</v>
      </c>
      <c r="J131" s="23">
        <f>IF(H131=0,"%",+(I131-H131)/H131)</f>
        <v/>
      </c>
      <c r="K131" s="29">
        <f>Q131+R131+S131+T131+U131+V131+W131+X131+Y131+Z131+AA131+AB131</f>
        <v/>
      </c>
      <c r="L131" s="29">
        <f>AC131+E131+I131+AD131+AE131+AF131+AG131+AH131+AI131+AJ131+AK131+AL131</f>
        <v/>
      </c>
      <c r="M131" s="23">
        <f>IF(K131=0,"%",+(L131-K131)/K131)</f>
        <v/>
      </c>
      <c r="N131" s="29">
        <f>+I131+AO131+AP131+AQ131+AR131+AS131+AT131+AU131+AV131+AW131+AX131+AY131</f>
        <v/>
      </c>
      <c r="O131" s="26" t="n">
        <v>0</v>
      </c>
      <c r="P131" s="29">
        <f>AM131</f>
        <v/>
      </c>
      <c r="Q131" s="16" t="n">
        <v>0</v>
      </c>
      <c r="R131" s="16" t="n">
        <v>0</v>
      </c>
      <c r="S131" s="16" t="n">
        <v>0</v>
      </c>
      <c r="T131" s="16" t="n">
        <v>0</v>
      </c>
      <c r="U131" s="16" t="n">
        <v>0</v>
      </c>
      <c r="V131" s="16" t="n">
        <v>0</v>
      </c>
      <c r="W131" s="16" t="n">
        <v>0</v>
      </c>
      <c r="X131" s="16" t="n">
        <v>0</v>
      </c>
      <c r="Y131" s="16" t="n">
        <v>11290.36</v>
      </c>
      <c r="Z131" s="16" t="n">
        <v>10780.98</v>
      </c>
      <c r="AA131" s="16" t="n">
        <v>22922.45</v>
      </c>
      <c r="AB131" s="16" t="n">
        <v>38427.23</v>
      </c>
      <c r="AC131" s="16" t="n">
        <v>29555.39000000002</v>
      </c>
      <c r="AD131" s="16" t="n">
        <v>41878.21000000001</v>
      </c>
      <c r="AE131" s="16" t="n">
        <v>51384.43000000002</v>
      </c>
      <c r="AF131" s="16" t="n">
        <v>23594.16</v>
      </c>
      <c r="AG131" s="16" t="n">
        <v>10076.66</v>
      </c>
      <c r="AH131" s="16" t="n">
        <v>20139.73</v>
      </c>
      <c r="AI131" s="16" t="n">
        <v>14661.64</v>
      </c>
      <c r="AJ131" s="16" t="n">
        <v>19472.13</v>
      </c>
      <c r="AK131" s="16" t="n">
        <v>18349.28</v>
      </c>
      <c r="AL131" s="16" t="n">
        <v>21258.19</v>
      </c>
      <c r="AM131" s="16" t="n">
        <v>11809.67</v>
      </c>
      <c r="AN131" s="16" t="n">
        <v>0</v>
      </c>
      <c r="AO131" s="18" t="n">
        <v>25000</v>
      </c>
      <c r="AP131" s="18" t="n">
        <v>35000</v>
      </c>
      <c r="AQ131" s="18" t="n">
        <v>100000</v>
      </c>
      <c r="AR131" s="18" t="n">
        <v>0</v>
      </c>
      <c r="AS131" s="18" t="n">
        <v>15000</v>
      </c>
      <c r="AT131" s="18" t="n">
        <v>15000</v>
      </c>
      <c r="AU131" s="18" t="n">
        <v>20000</v>
      </c>
      <c r="AV131" s="18" t="n">
        <v>16000</v>
      </c>
      <c r="AW131" s="18" t="n">
        <v>15000</v>
      </c>
      <c r="AX131" s="14" t="n">
        <v>15000</v>
      </c>
      <c r="AY131" s="14" t="n">
        <v>30000</v>
      </c>
      <c r="AZ131" s="18" t="n">
        <v>0</v>
      </c>
      <c r="BA131" s="16" t="n">
        <v>0</v>
      </c>
      <c r="BB131" t="inlineStr">
        <is>
          <t>ST</t>
        </is>
      </c>
    </row>
    <row r="132" ht="17.25" customHeight="1" s="13">
      <c r="A132" s="17" t="inlineStr">
        <is>
          <t>AGADIR</t>
        </is>
      </c>
      <c r="B132" s="17" t="inlineStr">
        <is>
          <t>CENTRE VILLE SOM VMM</t>
        </is>
      </c>
      <c r="C132" s="17" t="inlineStr"/>
      <c r="D132" s="17" t="inlineStr">
        <is>
          <t>CONDIMENTS</t>
        </is>
      </c>
      <c r="E132" s="29">
        <f>+(P132/$H$1)*$F$1+P132+BA132</f>
        <v/>
      </c>
      <c r="F132" s="29">
        <f>+AY132</f>
        <v/>
      </c>
      <c r="G132" s="23">
        <f>IF(F132=0,"%",+(E132-F132)/F132)</f>
        <v/>
      </c>
      <c r="H132" s="29">
        <f>AB132</f>
        <v/>
      </c>
      <c r="I132" s="29" t="n">
        <v>60000</v>
      </c>
      <c r="J132" s="23">
        <f>IF(H132=0,"%",+(I132-H132)/H132)</f>
        <v/>
      </c>
      <c r="K132" s="29">
        <f>Q132+R132+S132+T132+U132+V132+W132+X132+Y132+Z132+AA132+AB132</f>
        <v/>
      </c>
      <c r="L132" s="29">
        <f>AC132+E132+I132+AD132+AE132+AF132+AG132+AH132+AI132+AJ132+AK132+AL132</f>
        <v/>
      </c>
      <c r="M132" s="23">
        <f>IF(K132=0,"%",+(L132-K132)/K132)</f>
        <v/>
      </c>
      <c r="N132" s="29">
        <f>+I132+AO132+AP132+AQ132+AR132+AS132+AT132+AU132+AV132+AW132+AX132+AY132</f>
        <v/>
      </c>
      <c r="O132" s="26" t="n">
        <v>0</v>
      </c>
      <c r="P132" s="29">
        <f>AM132</f>
        <v/>
      </c>
      <c r="Q132" s="16" t="n">
        <v>0</v>
      </c>
      <c r="R132" s="16" t="n">
        <v>0</v>
      </c>
      <c r="S132" s="16" t="n">
        <v>0</v>
      </c>
      <c r="T132" s="16" t="n">
        <v>0</v>
      </c>
      <c r="U132" s="16" t="n">
        <v>0</v>
      </c>
      <c r="V132" s="16" t="n">
        <v>0</v>
      </c>
      <c r="W132" s="16" t="n">
        <v>0</v>
      </c>
      <c r="X132" s="16" t="n">
        <v>0</v>
      </c>
      <c r="Y132" s="16" t="n">
        <v>46172.28999999999</v>
      </c>
      <c r="Z132" s="16" t="n">
        <v>42838.43999999999</v>
      </c>
      <c r="AA132" s="16" t="n">
        <v>41810.96000000001</v>
      </c>
      <c r="AB132" s="16" t="n">
        <v>29375.23</v>
      </c>
      <c r="AC132" s="16" t="n">
        <v>39657.28999999999</v>
      </c>
      <c r="AD132" s="16" t="n">
        <v>49817.28999999999</v>
      </c>
      <c r="AE132" s="16" t="n">
        <v>55342.8</v>
      </c>
      <c r="AF132" s="16" t="n">
        <v>69535.22</v>
      </c>
      <c r="AG132" s="16" t="n">
        <v>47118.03000000001</v>
      </c>
      <c r="AH132" s="16" t="n">
        <v>59599.56000000001</v>
      </c>
      <c r="AI132" s="16" t="n">
        <v>35338.05</v>
      </c>
      <c r="AJ132" s="16" t="n">
        <v>57596.46000000001</v>
      </c>
      <c r="AK132" s="16" t="n">
        <v>56456.24</v>
      </c>
      <c r="AL132" s="16" t="n">
        <v>61632.46999999999</v>
      </c>
      <c r="AM132" s="16" t="n">
        <v>46018.10000000001</v>
      </c>
      <c r="AN132" s="16" t="n">
        <v>0</v>
      </c>
      <c r="AO132" s="18" t="n">
        <v>35000</v>
      </c>
      <c r="AP132" s="18" t="n">
        <v>35000</v>
      </c>
      <c r="AQ132" s="18" t="n">
        <v>120000</v>
      </c>
      <c r="AR132" s="18" t="n">
        <v>0</v>
      </c>
      <c r="AS132" s="18" t="n">
        <v>60000</v>
      </c>
      <c r="AT132" s="18" t="n">
        <v>60000</v>
      </c>
      <c r="AU132" s="18" t="n">
        <v>50000</v>
      </c>
      <c r="AV132" s="18" t="n">
        <v>36000</v>
      </c>
      <c r="AW132" s="18" t="n">
        <v>50000</v>
      </c>
      <c r="AX132" s="14" t="n">
        <v>50000</v>
      </c>
      <c r="AY132" s="14" t="n">
        <v>60000</v>
      </c>
      <c r="AZ132" s="18" t="n">
        <v>0</v>
      </c>
      <c r="BA132" s="16" t="n">
        <v>0</v>
      </c>
      <c r="BB132" t="inlineStr">
        <is>
          <t>ST</t>
        </is>
      </c>
    </row>
    <row r="133" ht="17.25" customHeight="1" s="13">
      <c r="A133" s="17" t="inlineStr">
        <is>
          <t>AGADIR</t>
        </is>
      </c>
      <c r="B133" s="17" t="inlineStr">
        <is>
          <t>CENTRE VILLE SOM VMM</t>
        </is>
      </c>
      <c r="C133" s="17" t="inlineStr"/>
      <c r="D133" s="17" t="inlineStr">
        <is>
          <t>CONFITURE</t>
        </is>
      </c>
      <c r="E133" s="29">
        <f>+(P133/$H$1)*$F$1+P133+BA133</f>
        <v/>
      </c>
      <c r="F133" s="29">
        <f>+AY133</f>
        <v/>
      </c>
      <c r="G133" s="23">
        <f>IF(F133=0,"%",+(E133-F133)/F133)</f>
        <v/>
      </c>
      <c r="H133" s="29">
        <f>AB133</f>
        <v/>
      </c>
      <c r="I133" s="29" t="n">
        <v>40000</v>
      </c>
      <c r="J133" s="23">
        <f>IF(H133=0,"%",+(I133-H133)/H133)</f>
        <v/>
      </c>
      <c r="K133" s="29">
        <f>Q133+R133+S133+T133+U133+V133+W133+X133+Y133+Z133+AA133+AB133</f>
        <v/>
      </c>
      <c r="L133" s="29">
        <f>AC133+E133+I133+AD133+AE133+AF133+AG133+AH133+AI133+AJ133+AK133+AL133</f>
        <v/>
      </c>
      <c r="M133" s="23">
        <f>IF(K133=0,"%",+(L133-K133)/K133)</f>
        <v/>
      </c>
      <c r="N133" s="29">
        <f>+I133+AO133+AP133+AQ133+AR133+AS133+AT133+AU133+AV133+AW133+AX133+AY133</f>
        <v/>
      </c>
      <c r="O133" s="26" t="n">
        <v>0</v>
      </c>
      <c r="P133" s="29">
        <f>AM133</f>
        <v/>
      </c>
      <c r="Q133" s="16" t="n">
        <v>0</v>
      </c>
      <c r="R133" s="16" t="n">
        <v>0</v>
      </c>
      <c r="S133" s="16" t="n">
        <v>0</v>
      </c>
      <c r="T133" s="16" t="n">
        <v>0</v>
      </c>
      <c r="U133" s="16" t="n">
        <v>0</v>
      </c>
      <c r="V133" s="16" t="n">
        <v>0</v>
      </c>
      <c r="W133" s="16" t="n">
        <v>0</v>
      </c>
      <c r="X133" s="16" t="n">
        <v>0</v>
      </c>
      <c r="Y133" s="16" t="n">
        <v>20471.09999999999</v>
      </c>
      <c r="Z133" s="16" t="n">
        <v>26861.81</v>
      </c>
      <c r="AA133" s="16" t="n">
        <v>22072.6</v>
      </c>
      <c r="AB133" s="16" t="n">
        <v>19278.73</v>
      </c>
      <c r="AC133" s="16" t="n">
        <v>20885.76000000001</v>
      </c>
      <c r="AD133" s="16" t="n">
        <v>21048.81</v>
      </c>
      <c r="AE133" s="16" t="n">
        <v>21367.34000000001</v>
      </c>
      <c r="AF133" s="16" t="n">
        <v>11774.49</v>
      </c>
      <c r="AG133" s="16" t="n">
        <v>19197.78</v>
      </c>
      <c r="AH133" s="16" t="n">
        <v>32501.14000000001</v>
      </c>
      <c r="AI133" s="16" t="n">
        <v>14246.32</v>
      </c>
      <c r="AJ133" s="16" t="n">
        <v>32428.82000000001</v>
      </c>
      <c r="AK133" s="16" t="n">
        <v>33918.05000000001</v>
      </c>
      <c r="AL133" s="16" t="n">
        <v>31919.99</v>
      </c>
      <c r="AM133" s="16" t="n">
        <v>26009.58999999999</v>
      </c>
      <c r="AN133" s="16" t="n">
        <v>0</v>
      </c>
      <c r="AO133" s="18" t="n">
        <v>20000</v>
      </c>
      <c r="AP133" s="18" t="n">
        <v>20000</v>
      </c>
      <c r="AQ133" s="18" t="n">
        <v>50000</v>
      </c>
      <c r="AR133" s="18" t="n">
        <v>0</v>
      </c>
      <c r="AS133" s="18" t="n">
        <v>20000</v>
      </c>
      <c r="AT133" s="18" t="n">
        <v>20000</v>
      </c>
      <c r="AU133" s="18" t="n">
        <v>30000</v>
      </c>
      <c r="AV133" s="18" t="n">
        <v>20000</v>
      </c>
      <c r="AW133" s="18" t="n">
        <v>30000</v>
      </c>
      <c r="AX133" s="14" t="n">
        <v>30000</v>
      </c>
      <c r="AY133" s="14" t="n">
        <v>40000</v>
      </c>
      <c r="AZ133" s="18" t="n">
        <v>0</v>
      </c>
      <c r="BA133" s="16" t="n">
        <v>0</v>
      </c>
      <c r="BB133" t="inlineStr">
        <is>
          <t>ST</t>
        </is>
      </c>
    </row>
    <row r="134" ht="17.25" customHeight="1" s="13">
      <c r="A134" s="17" t="inlineStr">
        <is>
          <t>AGADIR</t>
        </is>
      </c>
      <c r="B134" s="17" t="inlineStr">
        <is>
          <t>CENTRE VILLE SOM VMM</t>
        </is>
      </c>
      <c r="C134" s="17" t="inlineStr"/>
      <c r="D134" s="17" t="inlineStr">
        <is>
          <t>CONSERVES</t>
        </is>
      </c>
      <c r="E134" s="29">
        <f>+(P134/$H$1)*$F$1+P134+BA134</f>
        <v/>
      </c>
      <c r="F134" s="29">
        <f>+AY134</f>
        <v/>
      </c>
      <c r="G134" s="23">
        <f>IF(F134=0,"%",+(E134-F134)/F134)</f>
        <v/>
      </c>
      <c r="H134" s="29">
        <f>AB134</f>
        <v/>
      </c>
      <c r="I134" s="29" t="n">
        <v>20000</v>
      </c>
      <c r="J134" s="23">
        <f>IF(H134=0,"%",+(I134-H134)/H134)</f>
        <v/>
      </c>
      <c r="K134" s="29">
        <f>Q134+R134+S134+T134+U134+V134+W134+X134+Y134+Z134+AA134+AB134</f>
        <v/>
      </c>
      <c r="L134" s="29">
        <f>AC134+E134+I134+AD134+AE134+AF134+AG134+AH134+AI134+AJ134+AK134+AL134</f>
        <v/>
      </c>
      <c r="M134" s="23">
        <f>IF(K134=0,"%",+(L134-K134)/K134)</f>
        <v/>
      </c>
      <c r="N134" s="29">
        <f>+I134+AO134+AP134+AQ134+AR134+AS134+AT134+AU134+AV134+AW134+AX134+AY134</f>
        <v/>
      </c>
      <c r="O134" s="26" t="n">
        <v>0</v>
      </c>
      <c r="P134" s="29">
        <f>AM134</f>
        <v/>
      </c>
      <c r="Q134" s="16" t="n">
        <v>0</v>
      </c>
      <c r="R134" s="16" t="n">
        <v>0</v>
      </c>
      <c r="S134" s="16" t="n">
        <v>0</v>
      </c>
      <c r="T134" s="16" t="n">
        <v>0</v>
      </c>
      <c r="U134" s="16" t="n">
        <v>0</v>
      </c>
      <c r="V134" s="16" t="n">
        <v>0</v>
      </c>
      <c r="W134" s="16" t="n">
        <v>0</v>
      </c>
      <c r="X134" s="16" t="n">
        <v>0</v>
      </c>
      <c r="Y134" s="16" t="n">
        <v>14114.18</v>
      </c>
      <c r="Z134" s="16" t="n">
        <v>21993.51</v>
      </c>
      <c r="AA134" s="16" t="n">
        <v>14236.07</v>
      </c>
      <c r="AB134" s="16" t="n">
        <v>13008.72</v>
      </c>
      <c r="AC134" s="16" t="n">
        <v>15215.07</v>
      </c>
      <c r="AD134" s="16" t="n">
        <v>12685.55</v>
      </c>
      <c r="AE134" s="16" t="n">
        <v>21905.97</v>
      </c>
      <c r="AF134" s="16" t="n">
        <v>13868.25</v>
      </c>
      <c r="AG134" s="16" t="n">
        <v>19871.84999999999</v>
      </c>
      <c r="AH134" s="16" t="n">
        <v>19774.87</v>
      </c>
      <c r="AI134" s="16" t="n">
        <v>20159.96</v>
      </c>
      <c r="AJ134" s="16" t="n">
        <v>25214.74000000001</v>
      </c>
      <c r="AK134" s="16" t="n">
        <v>18999.59</v>
      </c>
      <c r="AL134" s="16" t="n">
        <v>10793.89</v>
      </c>
      <c r="AM134" s="16" t="n">
        <v>13495.8</v>
      </c>
      <c r="AN134" s="16" t="n">
        <v>0</v>
      </c>
      <c r="AO134" s="18" t="n">
        <v>20000</v>
      </c>
      <c r="AP134" s="18" t="n">
        <v>20000</v>
      </c>
      <c r="AQ134" s="18" t="n">
        <v>40000</v>
      </c>
      <c r="AR134" s="18" t="n">
        <v>0</v>
      </c>
      <c r="AS134" s="18" t="n">
        <v>20000</v>
      </c>
      <c r="AT134" s="18" t="n">
        <v>25000</v>
      </c>
      <c r="AU134" s="18" t="n">
        <v>20000</v>
      </c>
      <c r="AV134" s="18" t="n">
        <v>19000</v>
      </c>
      <c r="AW134" s="18" t="n">
        <v>17000</v>
      </c>
      <c r="AX134" s="14" t="n">
        <v>30000</v>
      </c>
      <c r="AY134" s="14" t="n">
        <v>30000</v>
      </c>
      <c r="AZ134" s="18" t="n">
        <v>0</v>
      </c>
      <c r="BA134" s="16" t="n">
        <v>0</v>
      </c>
      <c r="BB134" t="inlineStr">
        <is>
          <t>ST</t>
        </is>
      </c>
    </row>
    <row r="135" ht="17.25" customHeight="1" s="13">
      <c r="A135" s="17" t="inlineStr">
        <is>
          <t>AGADIR</t>
        </is>
      </c>
      <c r="B135" s="17" t="inlineStr">
        <is>
          <t>CENTRE VILLE SOM VMM</t>
        </is>
      </c>
      <c r="C135" s="17" t="inlineStr"/>
      <c r="D135" s="17" t="inlineStr">
        <is>
          <t>C.A (ht)</t>
        </is>
      </c>
      <c r="E135" s="29">
        <f>+(P135/$H$1)*$F$1+P135+BA135</f>
        <v/>
      </c>
      <c r="F135" s="29">
        <f>+AY135</f>
        <v/>
      </c>
      <c r="G135" s="23">
        <f>IF(F135=0,"%",+(E135-F135)/F135)</f>
        <v/>
      </c>
      <c r="H135" s="29">
        <f>AB135</f>
        <v/>
      </c>
      <c r="I135" s="29" t="n">
        <v>230000</v>
      </c>
      <c r="J135" s="23">
        <f>IF(H135=0,"%",+(I135-H135)/H135)</f>
        <v/>
      </c>
      <c r="K135" s="29">
        <f>Q135+R135+S135+T135+U135+V135+W135+X135+Y135+Z135+AA135+AB135</f>
        <v/>
      </c>
      <c r="L135" s="29">
        <f>AC135+E135+I135+AD135+AE135+AF135+AG135+AH135+AI135+AJ135+AK135+AL135</f>
        <v/>
      </c>
      <c r="M135" s="23">
        <f>IF(K135=0,"%",+(L135-K135)/K135)</f>
        <v/>
      </c>
      <c r="N135" s="29">
        <f>+I135+AO135+AP135+AQ135+AR135+AS135+AT135+AU135+AV135+AW135+AX135+AY135</f>
        <v/>
      </c>
      <c r="O135" s="26" t="n">
        <v>0</v>
      </c>
      <c r="P135" s="29">
        <f>AM135</f>
        <v/>
      </c>
      <c r="Q135" s="16" t="n">
        <v>0</v>
      </c>
      <c r="R135" s="16" t="n">
        <v>0</v>
      </c>
      <c r="S135" s="16" t="n">
        <v>0</v>
      </c>
      <c r="T135" s="16" t="n">
        <v>0</v>
      </c>
      <c r="U135" s="16" t="n">
        <v>0</v>
      </c>
      <c r="V135" s="16" t="n">
        <v>0</v>
      </c>
      <c r="W135" s="16" t="n">
        <v>0</v>
      </c>
      <c r="X135" s="16" t="n">
        <v>0</v>
      </c>
      <c r="Y135" s="16" t="n">
        <v>168219.9499999999</v>
      </c>
      <c r="Z135" s="16" t="n">
        <v>197054.5400000001</v>
      </c>
      <c r="AA135" s="16" t="n">
        <v>193812.36</v>
      </c>
      <c r="AB135" s="16" t="n">
        <v>189201.09</v>
      </c>
      <c r="AC135" s="16" t="n">
        <v>194998.78</v>
      </c>
      <c r="AD135" s="16" t="n">
        <v>218298.1600000001</v>
      </c>
      <c r="AE135" s="16" t="n">
        <v>294800.3</v>
      </c>
      <c r="AF135" s="16" t="n">
        <v>296331.08</v>
      </c>
      <c r="AG135" s="16" t="n">
        <v>197877.11</v>
      </c>
      <c r="AH135" s="16" t="n">
        <v>246898.93</v>
      </c>
      <c r="AI135" s="16" t="n">
        <v>158274.69</v>
      </c>
      <c r="AJ135" s="16" t="n">
        <v>257717.9799999999</v>
      </c>
      <c r="AK135" s="16" t="n">
        <v>212775.4700000001</v>
      </c>
      <c r="AL135" s="16" t="n">
        <v>234963.99</v>
      </c>
      <c r="AM135" s="16" t="n">
        <v>182690.99</v>
      </c>
      <c r="AN135" s="16" t="n">
        <v>0</v>
      </c>
      <c r="AO135" s="18" t="n">
        <v>190000</v>
      </c>
      <c r="AP135" s="18" t="n">
        <v>200000</v>
      </c>
      <c r="AQ135" s="18" t="n">
        <v>600000</v>
      </c>
      <c r="AR135" s="18" t="n">
        <v>0</v>
      </c>
      <c r="AS135" s="18" t="n">
        <v>190000</v>
      </c>
      <c r="AT135" s="18" t="n">
        <v>200000</v>
      </c>
      <c r="AU135" s="18" t="n">
        <v>200000</v>
      </c>
      <c r="AV135" s="18" t="n">
        <v>127000</v>
      </c>
      <c r="AW135" s="18" t="n">
        <v>200000</v>
      </c>
      <c r="AX135" s="14" t="n">
        <v>220000</v>
      </c>
      <c r="AY135" s="14" t="n">
        <v>230000</v>
      </c>
      <c r="AZ135" s="18" t="n">
        <v>0</v>
      </c>
      <c r="BA135" s="16" t="n">
        <v>0</v>
      </c>
      <c r="BB135" t="inlineStr">
        <is>
          <t>ST</t>
        </is>
      </c>
    </row>
    <row r="136" ht="17.25" customHeight="1" s="13">
      <c r="A136" s="15" t="inlineStr">
        <is>
          <t>AGADIR</t>
        </is>
      </c>
      <c r="B136" s="15" t="inlineStr">
        <is>
          <t>BOUIZAKARN SOM</t>
        </is>
      </c>
      <c r="C136" s="15" t="inlineStr">
        <is>
          <t>BOUIZAKARN SOM</t>
        </is>
      </c>
      <c r="D136" s="15" t="inlineStr">
        <is>
          <t>LEVURE</t>
        </is>
      </c>
      <c r="E136" s="28">
        <f>+(P136/$H$1)*$F$1+P136+BA136</f>
        <v/>
      </c>
      <c r="F136" s="28">
        <f>+AY136</f>
        <v/>
      </c>
      <c r="G136" s="22">
        <f>IF(F136=0,"%",+(E136-F136)/F136)</f>
        <v/>
      </c>
      <c r="H136" s="28">
        <f>AB136</f>
        <v/>
      </c>
      <c r="I136" s="28" t="n">
        <v>30000</v>
      </c>
      <c r="J136" s="22">
        <f>IF(H136=0,"%",+(I136-H136)/H136)</f>
        <v/>
      </c>
      <c r="K136" s="28">
        <f>Q136+R136+S136+T136+U136+V136+W136+X136+Y136+Z136+AA136+AB136</f>
        <v/>
      </c>
      <c r="L136" s="28">
        <f>AC136+E136+I136+AD136+AE136+AF136+AG136+AH136+AI136+AJ136+AK136+AL136</f>
        <v/>
      </c>
      <c r="M136" s="22">
        <f>IF(K136=0,"%",+(L136-K136)/K136)</f>
        <v/>
      </c>
      <c r="N136" s="28">
        <f>+I136+AO136+AP136+AQ136+AR136+AS136+AT136+AU136+AV136+AW136+AX136+AY136</f>
        <v/>
      </c>
      <c r="O136" s="26" t="n">
        <v>0</v>
      </c>
      <c r="P136" s="28">
        <f>AM136</f>
        <v/>
      </c>
      <c r="Q136" s="16" t="n">
        <v>0</v>
      </c>
      <c r="R136" s="16" t="n">
        <v>0</v>
      </c>
      <c r="S136" s="16" t="n">
        <v>0</v>
      </c>
      <c r="T136" s="16" t="n">
        <v>0</v>
      </c>
      <c r="U136" s="16" t="n">
        <v>0</v>
      </c>
      <c r="V136" s="16" t="n">
        <v>0</v>
      </c>
      <c r="W136" s="16" t="n">
        <v>0</v>
      </c>
      <c r="X136" s="16" t="n">
        <v>0</v>
      </c>
      <c r="Y136" s="16" t="n">
        <v>0</v>
      </c>
      <c r="Z136" s="16" t="n">
        <v>0</v>
      </c>
      <c r="AA136" s="16" t="n">
        <v>0</v>
      </c>
      <c r="AB136" s="16" t="n">
        <v>0</v>
      </c>
      <c r="AC136" s="16" t="n">
        <v>0</v>
      </c>
      <c r="AD136" s="16" t="n">
        <v>0</v>
      </c>
      <c r="AE136" s="16" t="n">
        <v>0</v>
      </c>
      <c r="AF136" s="16" t="n">
        <v>0</v>
      </c>
      <c r="AG136" s="16" t="n">
        <v>0</v>
      </c>
      <c r="AH136" s="16" t="n">
        <v>0</v>
      </c>
      <c r="AI136" s="16" t="n">
        <v>15844.73</v>
      </c>
      <c r="AJ136" s="16" t="n">
        <v>31976.58</v>
      </c>
      <c r="AK136" s="16" t="n">
        <v>0</v>
      </c>
      <c r="AL136" s="16" t="n">
        <v>0</v>
      </c>
      <c r="AM136" s="16" t="n">
        <v>0</v>
      </c>
      <c r="AN136" s="16" t="n">
        <v>0</v>
      </c>
      <c r="AO136" s="18" t="n">
        <v>0</v>
      </c>
      <c r="AP136" s="18" t="n">
        <v>0</v>
      </c>
      <c r="AQ136" s="18" t="n">
        <v>0</v>
      </c>
      <c r="AR136" s="18" t="n">
        <v>0</v>
      </c>
      <c r="AS136" s="18" t="n">
        <v>0</v>
      </c>
      <c r="AT136" s="18" t="n">
        <v>0</v>
      </c>
      <c r="AU136" s="18" t="n">
        <v>0</v>
      </c>
      <c r="AV136" s="18" t="n">
        <v>30000</v>
      </c>
      <c r="AW136" s="18" t="n">
        <v>30000</v>
      </c>
      <c r="AX136" s="18" t="n">
        <v>0</v>
      </c>
      <c r="AY136" s="18" t="n">
        <v>0</v>
      </c>
      <c r="AZ136" s="18" t="n">
        <v>0</v>
      </c>
      <c r="BA136" s="16" t="n">
        <v>0</v>
      </c>
      <c r="BB136" t="inlineStr">
        <is>
          <t>ST</t>
        </is>
      </c>
    </row>
    <row r="137" ht="17.25" customHeight="1" s="13">
      <c r="A137" s="15" t="inlineStr">
        <is>
          <t>AGADIR</t>
        </is>
      </c>
      <c r="B137" s="15" t="inlineStr">
        <is>
          <t>BOUIZAKARN SOM</t>
        </is>
      </c>
      <c r="C137" s="15" t="inlineStr">
        <is>
          <t>VIDE</t>
        </is>
      </c>
      <c r="D137" s="15" t="inlineStr">
        <is>
          <t>FLAN</t>
        </is>
      </c>
      <c r="E137" s="28">
        <f>+(P137/$H$1)*$F$1+P137+BA137</f>
        <v/>
      </c>
      <c r="F137" s="28">
        <f>+AY137</f>
        <v/>
      </c>
      <c r="G137" s="22">
        <f>IF(F137=0,"%",+(E137-F137)/F137)</f>
        <v/>
      </c>
      <c r="H137" s="28">
        <f>AB137</f>
        <v/>
      </c>
      <c r="I137" s="28" t="n">
        <v>10000</v>
      </c>
      <c r="J137" s="22">
        <f>IF(H137=0,"%",+(I137-H137)/H137)</f>
        <v/>
      </c>
      <c r="K137" s="28">
        <f>Q137+R137+S137+T137+U137+V137+W137+X137+Y137+Z137+AA137+AB137</f>
        <v/>
      </c>
      <c r="L137" s="28">
        <f>AC137+E137+I137+AD137+AE137+AF137+AG137+AH137+AI137+AJ137+AK137+AL137</f>
        <v/>
      </c>
      <c r="M137" s="22">
        <f>IF(K137=0,"%",+(L137-K137)/K137)</f>
        <v/>
      </c>
      <c r="N137" s="28">
        <f>+I137+AO137+AP137+AQ137+AR137+AS137+AT137+AU137+AV137+AW137+AX137+AY137</f>
        <v/>
      </c>
      <c r="O137" s="26" t="n">
        <v>0</v>
      </c>
      <c r="P137" s="28">
        <f>AM137</f>
        <v/>
      </c>
      <c r="Q137" s="16" t="n">
        <v>0</v>
      </c>
      <c r="R137" s="16" t="n">
        <v>0</v>
      </c>
      <c r="S137" s="16" t="n">
        <v>0</v>
      </c>
      <c r="T137" s="16" t="n">
        <v>0</v>
      </c>
      <c r="U137" s="16" t="n">
        <v>0</v>
      </c>
      <c r="V137" s="16" t="n">
        <v>0</v>
      </c>
      <c r="W137" s="16" t="n">
        <v>0</v>
      </c>
      <c r="X137" s="16" t="n">
        <v>0</v>
      </c>
      <c r="Y137" s="16" t="n">
        <v>0</v>
      </c>
      <c r="Z137" s="16" t="n">
        <v>0</v>
      </c>
      <c r="AA137" s="16" t="n">
        <v>0</v>
      </c>
      <c r="AB137" s="16" t="n">
        <v>0</v>
      </c>
      <c r="AC137" s="16" t="n">
        <v>0</v>
      </c>
      <c r="AD137" s="16" t="n">
        <v>0</v>
      </c>
      <c r="AE137" s="16" t="n">
        <v>0</v>
      </c>
      <c r="AF137" s="16" t="n">
        <v>0</v>
      </c>
      <c r="AG137" s="16" t="n">
        <v>0</v>
      </c>
      <c r="AH137" s="16" t="n">
        <v>0</v>
      </c>
      <c r="AI137" s="16" t="n">
        <v>2657.65</v>
      </c>
      <c r="AJ137" s="16" t="n">
        <v>3779.25</v>
      </c>
      <c r="AK137" s="16" t="n">
        <v>0</v>
      </c>
      <c r="AL137" s="16" t="n">
        <v>0</v>
      </c>
      <c r="AM137" s="16" t="n">
        <v>0</v>
      </c>
      <c r="AN137" s="16" t="n">
        <v>0</v>
      </c>
      <c r="AO137" s="18" t="n">
        <v>0</v>
      </c>
      <c r="AP137" s="18" t="n">
        <v>0</v>
      </c>
      <c r="AQ137" s="18" t="n">
        <v>0</v>
      </c>
      <c r="AR137" s="18" t="n">
        <v>0</v>
      </c>
      <c r="AS137" s="18" t="n">
        <v>0</v>
      </c>
      <c r="AT137" s="18" t="n">
        <v>0</v>
      </c>
      <c r="AU137" s="18" t="n">
        <v>0</v>
      </c>
      <c r="AV137" s="18" t="n">
        <v>10000</v>
      </c>
      <c r="AW137" s="18" t="n">
        <v>10000</v>
      </c>
      <c r="AX137" s="18" t="n">
        <v>0</v>
      </c>
      <c r="AY137" s="18" t="n">
        <v>0</v>
      </c>
      <c r="AZ137" s="18" t="n">
        <v>0</v>
      </c>
      <c r="BA137" s="16" t="n">
        <v>0</v>
      </c>
      <c r="BB137" t="inlineStr">
        <is>
          <t>ST</t>
        </is>
      </c>
    </row>
    <row r="138" ht="17.25" customHeight="1" s="13">
      <c r="A138" s="15" t="inlineStr">
        <is>
          <t>AGADIR</t>
        </is>
      </c>
      <c r="B138" s="15" t="inlineStr">
        <is>
          <t>BOUIZAKARN SOM</t>
        </is>
      </c>
      <c r="C138" s="15" t="inlineStr"/>
      <c r="D138" s="15" t="inlineStr">
        <is>
          <t>BOUILLON</t>
        </is>
      </c>
      <c r="E138" s="28">
        <f>+(P138/$H$1)*$F$1+P138+BA138</f>
        <v/>
      </c>
      <c r="F138" s="28">
        <f>+AY138</f>
        <v/>
      </c>
      <c r="G138" s="22">
        <f>IF(F138=0,"%",+(E138-F138)/F138)</f>
        <v/>
      </c>
      <c r="H138" s="28">
        <f>AB138</f>
        <v/>
      </c>
      <c r="I138" s="28" t="n">
        <v>32000</v>
      </c>
      <c r="J138" s="22">
        <f>IF(H138=0,"%",+(I138-H138)/H138)</f>
        <v/>
      </c>
      <c r="K138" s="28">
        <f>Q138+R138+S138+T138+U138+V138+W138+X138+Y138+Z138+AA138+AB138</f>
        <v/>
      </c>
      <c r="L138" s="28">
        <f>AC138+E138+I138+AD138+AE138+AF138+AG138+AH138+AI138+AJ138+AK138+AL138</f>
        <v/>
      </c>
      <c r="M138" s="22">
        <f>IF(K138=0,"%",+(L138-K138)/K138)</f>
        <v/>
      </c>
      <c r="N138" s="28">
        <f>+I138+AO138+AP138+AQ138+AR138+AS138+AT138+AU138+AV138+AW138+AX138+AY138</f>
        <v/>
      </c>
      <c r="O138" s="26" t="n">
        <v>0</v>
      </c>
      <c r="P138" s="28">
        <f>AM138</f>
        <v/>
      </c>
      <c r="Q138" s="16" t="n">
        <v>0</v>
      </c>
      <c r="R138" s="16" t="n">
        <v>0</v>
      </c>
      <c r="S138" s="16" t="n">
        <v>0</v>
      </c>
      <c r="T138" s="16" t="n">
        <v>0</v>
      </c>
      <c r="U138" s="16" t="n">
        <v>0</v>
      </c>
      <c r="V138" s="16" t="n">
        <v>0</v>
      </c>
      <c r="W138" s="16" t="n">
        <v>0</v>
      </c>
      <c r="X138" s="16" t="n">
        <v>0</v>
      </c>
      <c r="Y138" s="16" t="n">
        <v>0</v>
      </c>
      <c r="Z138" s="16" t="n">
        <v>0</v>
      </c>
      <c r="AA138" s="16" t="n">
        <v>0</v>
      </c>
      <c r="AB138" s="16" t="n">
        <v>0</v>
      </c>
      <c r="AC138" s="16" t="n">
        <v>0</v>
      </c>
      <c r="AD138" s="16" t="n">
        <v>0</v>
      </c>
      <c r="AE138" s="16" t="n">
        <v>0</v>
      </c>
      <c r="AF138" s="16" t="n">
        <v>0</v>
      </c>
      <c r="AG138" s="16" t="n">
        <v>0</v>
      </c>
      <c r="AH138" s="16" t="n">
        <v>0</v>
      </c>
      <c r="AI138" s="16" t="n">
        <v>6435.33</v>
      </c>
      <c r="AJ138" s="16" t="n">
        <v>10514.14</v>
      </c>
      <c r="AK138" s="16" t="n">
        <v>0</v>
      </c>
      <c r="AL138" s="16" t="n">
        <v>0</v>
      </c>
      <c r="AM138" s="16" t="n">
        <v>0</v>
      </c>
      <c r="AN138" s="16" t="n">
        <v>0</v>
      </c>
      <c r="AO138" s="18" t="n">
        <v>0</v>
      </c>
      <c r="AP138" s="18" t="n">
        <v>0</v>
      </c>
      <c r="AQ138" s="18" t="n">
        <v>0</v>
      </c>
      <c r="AR138" s="18" t="n">
        <v>0</v>
      </c>
      <c r="AS138" s="18" t="n">
        <v>0</v>
      </c>
      <c r="AT138" s="18" t="n">
        <v>0</v>
      </c>
      <c r="AU138" s="18" t="n">
        <v>0</v>
      </c>
      <c r="AV138" s="18" t="n">
        <v>17000</v>
      </c>
      <c r="AW138" s="18" t="n">
        <v>17000</v>
      </c>
      <c r="AX138" s="18" t="n">
        <v>0</v>
      </c>
      <c r="AY138" s="18" t="n">
        <v>0</v>
      </c>
      <c r="AZ138" s="18" t="n">
        <v>0</v>
      </c>
      <c r="BA138" s="16" t="n">
        <v>0</v>
      </c>
      <c r="BB138" t="inlineStr">
        <is>
          <t>ST</t>
        </is>
      </c>
    </row>
    <row r="139" ht="17.25" customHeight="1" s="13">
      <c r="A139" s="15" t="inlineStr">
        <is>
          <t>AGADIR</t>
        </is>
      </c>
      <c r="B139" s="15" t="inlineStr">
        <is>
          <t>BOUIZAKARN SOM</t>
        </is>
      </c>
      <c r="C139" s="15" t="inlineStr"/>
      <c r="D139" s="15" t="inlineStr">
        <is>
          <t>CONDIMENTS</t>
        </is>
      </c>
      <c r="E139" s="28">
        <f>+(P139/$H$1)*$F$1+P139+BA139</f>
        <v/>
      </c>
      <c r="F139" s="28">
        <f>+AY139</f>
        <v/>
      </c>
      <c r="G139" s="22">
        <f>IF(F139=0,"%",+(E139-F139)/F139)</f>
        <v/>
      </c>
      <c r="H139" s="28">
        <f>AB139</f>
        <v/>
      </c>
      <c r="I139" s="28" t="n">
        <v>30000</v>
      </c>
      <c r="J139" s="22">
        <f>IF(H139=0,"%",+(I139-H139)/H139)</f>
        <v/>
      </c>
      <c r="K139" s="28">
        <f>Q139+R139+S139+T139+U139+V139+W139+X139+Y139+Z139+AA139+AB139</f>
        <v/>
      </c>
      <c r="L139" s="28">
        <f>AC139+E139+I139+AD139+AE139+AF139+AG139+AH139+AI139+AJ139+AK139+AL139</f>
        <v/>
      </c>
      <c r="M139" s="22">
        <f>IF(K139=0,"%",+(L139-K139)/K139)</f>
        <v/>
      </c>
      <c r="N139" s="28">
        <f>+I139+AO139+AP139+AQ139+AR139+AS139+AT139+AU139+AV139+AW139+AX139+AY139</f>
        <v/>
      </c>
      <c r="O139" s="26" t="n">
        <v>0</v>
      </c>
      <c r="P139" s="28">
        <f>AM139</f>
        <v/>
      </c>
      <c r="Q139" s="16" t="n">
        <v>0</v>
      </c>
      <c r="R139" s="16" t="n">
        <v>0</v>
      </c>
      <c r="S139" s="16" t="n">
        <v>0</v>
      </c>
      <c r="T139" s="16" t="n">
        <v>0</v>
      </c>
      <c r="U139" s="16" t="n">
        <v>0</v>
      </c>
      <c r="V139" s="16" t="n">
        <v>0</v>
      </c>
      <c r="W139" s="16" t="n">
        <v>0</v>
      </c>
      <c r="X139" s="16" t="n">
        <v>0</v>
      </c>
      <c r="Y139" s="16" t="n">
        <v>0</v>
      </c>
      <c r="Z139" s="16" t="n">
        <v>0</v>
      </c>
      <c r="AA139" s="16" t="n">
        <v>0</v>
      </c>
      <c r="AB139" s="16" t="n">
        <v>0</v>
      </c>
      <c r="AC139" s="16" t="n">
        <v>0</v>
      </c>
      <c r="AD139" s="16" t="n">
        <v>0</v>
      </c>
      <c r="AE139" s="16" t="n">
        <v>0</v>
      </c>
      <c r="AF139" s="16" t="n">
        <v>0</v>
      </c>
      <c r="AG139" s="16" t="n">
        <v>0</v>
      </c>
      <c r="AH139" s="16" t="n">
        <v>0</v>
      </c>
      <c r="AI139" s="16" t="n">
        <v>16413.2</v>
      </c>
      <c r="AJ139" s="16" t="n">
        <v>27045.71</v>
      </c>
      <c r="AK139" s="16" t="n">
        <v>0</v>
      </c>
      <c r="AL139" s="16" t="n">
        <v>0</v>
      </c>
      <c r="AM139" s="16" t="n">
        <v>0</v>
      </c>
      <c r="AN139" s="16" t="n">
        <v>0</v>
      </c>
      <c r="AO139" s="18" t="n">
        <v>0</v>
      </c>
      <c r="AP139" s="18" t="n">
        <v>0</v>
      </c>
      <c r="AQ139" s="18" t="n">
        <v>0</v>
      </c>
      <c r="AR139" s="18" t="n">
        <v>0</v>
      </c>
      <c r="AS139" s="18" t="n">
        <v>0</v>
      </c>
      <c r="AT139" s="18" t="n">
        <v>0</v>
      </c>
      <c r="AU139" s="18" t="n">
        <v>0</v>
      </c>
      <c r="AV139" s="18" t="n">
        <v>25000</v>
      </c>
      <c r="AW139" s="18" t="n">
        <v>25000</v>
      </c>
      <c r="AX139" s="18" t="n">
        <v>0</v>
      </c>
      <c r="AY139" s="18" t="n">
        <v>0</v>
      </c>
      <c r="AZ139" s="18" t="n">
        <v>0</v>
      </c>
      <c r="BA139" s="16" t="n">
        <v>0</v>
      </c>
      <c r="BB139" t="inlineStr">
        <is>
          <t>ST</t>
        </is>
      </c>
    </row>
    <row r="140" ht="17.25" customHeight="1" s="13">
      <c r="A140" s="15" t="inlineStr">
        <is>
          <t>AGADIR</t>
        </is>
      </c>
      <c r="B140" s="15" t="inlineStr">
        <is>
          <t>BOUIZAKARN SOM</t>
        </is>
      </c>
      <c r="C140" s="15" t="inlineStr"/>
      <c r="D140" s="15" t="inlineStr">
        <is>
          <t>CONFITURE</t>
        </is>
      </c>
      <c r="E140" s="28">
        <f>+(P140/$H$1)*$F$1+P140+BA140</f>
        <v/>
      </c>
      <c r="F140" s="28">
        <f>+AY140</f>
        <v/>
      </c>
      <c r="G140" s="22">
        <f>IF(F140=0,"%",+(E140-F140)/F140)</f>
        <v/>
      </c>
      <c r="H140" s="28">
        <f>AB140</f>
        <v/>
      </c>
      <c r="I140" s="28" t="n">
        <v>20000</v>
      </c>
      <c r="J140" s="22">
        <f>IF(H140=0,"%",+(I140-H140)/H140)</f>
        <v/>
      </c>
      <c r="K140" s="28">
        <f>Q140+R140+S140+T140+U140+V140+W140+X140+Y140+Z140+AA140+AB140</f>
        <v/>
      </c>
      <c r="L140" s="28">
        <f>AC140+E140+I140+AD140+AE140+AF140+AG140+AH140+AI140+AJ140+AK140+AL140</f>
        <v/>
      </c>
      <c r="M140" s="22">
        <f>IF(K140=0,"%",+(L140-K140)/K140)</f>
        <v/>
      </c>
      <c r="N140" s="28">
        <f>+I140+AO140+AP140+AQ140+AR140+AS140+AT140+AU140+AV140+AW140+AX140+AY140</f>
        <v/>
      </c>
      <c r="O140" s="26" t="n">
        <v>0</v>
      </c>
      <c r="P140" s="28">
        <f>AM140</f>
        <v/>
      </c>
      <c r="Q140" s="16" t="n">
        <v>0</v>
      </c>
      <c r="R140" s="16" t="n">
        <v>0</v>
      </c>
      <c r="S140" s="16" t="n">
        <v>0</v>
      </c>
      <c r="T140" s="16" t="n">
        <v>0</v>
      </c>
      <c r="U140" s="16" t="n">
        <v>0</v>
      </c>
      <c r="V140" s="16" t="n">
        <v>0</v>
      </c>
      <c r="W140" s="16" t="n">
        <v>0</v>
      </c>
      <c r="X140" s="16" t="n">
        <v>0</v>
      </c>
      <c r="Y140" s="16" t="n">
        <v>0</v>
      </c>
      <c r="Z140" s="16" t="n">
        <v>0</v>
      </c>
      <c r="AA140" s="16" t="n">
        <v>0</v>
      </c>
      <c r="AB140" s="16" t="n">
        <v>0</v>
      </c>
      <c r="AC140" s="16" t="n">
        <v>0</v>
      </c>
      <c r="AD140" s="16" t="n">
        <v>0</v>
      </c>
      <c r="AE140" s="16" t="n">
        <v>0</v>
      </c>
      <c r="AF140" s="16" t="n">
        <v>0</v>
      </c>
      <c r="AG140" s="16" t="n">
        <v>0</v>
      </c>
      <c r="AH140" s="16" t="n">
        <v>0</v>
      </c>
      <c r="AI140" s="16" t="n">
        <v>12809.05</v>
      </c>
      <c r="AJ140" s="16" t="n">
        <v>31341.12</v>
      </c>
      <c r="AK140" s="16" t="n">
        <v>0</v>
      </c>
      <c r="AL140" s="16" t="n">
        <v>0</v>
      </c>
      <c r="AM140" s="16" t="n">
        <v>0</v>
      </c>
      <c r="AN140" s="16" t="n">
        <v>0</v>
      </c>
      <c r="AO140" s="18" t="n">
        <v>0</v>
      </c>
      <c r="AP140" s="18" t="n">
        <v>0</v>
      </c>
      <c r="AQ140" s="18" t="n">
        <v>0</v>
      </c>
      <c r="AR140" s="18" t="n">
        <v>0</v>
      </c>
      <c r="AS140" s="18" t="n">
        <v>0</v>
      </c>
      <c r="AT140" s="18" t="n">
        <v>0</v>
      </c>
      <c r="AU140" s="18" t="n">
        <v>0</v>
      </c>
      <c r="AV140" s="18" t="n">
        <v>28000</v>
      </c>
      <c r="AW140" s="18" t="n">
        <v>30000</v>
      </c>
      <c r="AX140" s="18" t="n">
        <v>0</v>
      </c>
      <c r="AY140" s="18" t="n">
        <v>0</v>
      </c>
      <c r="AZ140" s="18" t="n">
        <v>0</v>
      </c>
      <c r="BA140" s="16" t="n">
        <v>0</v>
      </c>
      <c r="BB140" t="inlineStr">
        <is>
          <t>ST</t>
        </is>
      </c>
    </row>
    <row r="141" ht="17.25" customHeight="1" s="13">
      <c r="A141" s="15" t="inlineStr">
        <is>
          <t>AGADIR</t>
        </is>
      </c>
      <c r="B141" s="15" t="inlineStr">
        <is>
          <t>BOUIZAKARN SOM</t>
        </is>
      </c>
      <c r="C141" s="15" t="inlineStr"/>
      <c r="D141" s="15" t="inlineStr">
        <is>
          <t>CONSERVES</t>
        </is>
      </c>
      <c r="E141" s="28">
        <f>+(P141/$H$1)*$F$1+P141+BA141</f>
        <v/>
      </c>
      <c r="F141" s="28">
        <f>+AY141</f>
        <v/>
      </c>
      <c r="G141" s="22">
        <f>IF(F141=0,"%",+(E141-F141)/F141)</f>
        <v/>
      </c>
      <c r="H141" s="28">
        <f>AB141</f>
        <v/>
      </c>
      <c r="I141" s="28" t="n">
        <v>15000</v>
      </c>
      <c r="J141" s="22">
        <f>IF(H141=0,"%",+(I141-H141)/H141)</f>
        <v/>
      </c>
      <c r="K141" s="28">
        <f>Q141+R141+S141+T141+U141+V141+W141+X141+Y141+Z141+AA141+AB141</f>
        <v/>
      </c>
      <c r="L141" s="28">
        <f>AC141+E141+I141+AD141+AE141+AF141+AG141+AH141+AI141+AJ141+AK141+AL141</f>
        <v/>
      </c>
      <c r="M141" s="22">
        <f>IF(K141=0,"%",+(L141-K141)/K141)</f>
        <v/>
      </c>
      <c r="N141" s="28">
        <f>+I141+AO141+AP141+AQ141+AR141+AS141+AT141+AU141+AV141+AW141+AX141+AY141</f>
        <v/>
      </c>
      <c r="O141" s="26" t="n">
        <v>0</v>
      </c>
      <c r="P141" s="28">
        <f>AM141</f>
        <v/>
      </c>
      <c r="Q141" s="16" t="n">
        <v>0</v>
      </c>
      <c r="R141" s="16" t="n">
        <v>0</v>
      </c>
      <c r="S141" s="16" t="n">
        <v>0</v>
      </c>
      <c r="T141" s="16" t="n">
        <v>0</v>
      </c>
      <c r="U141" s="16" t="n">
        <v>0</v>
      </c>
      <c r="V141" s="16" t="n">
        <v>0</v>
      </c>
      <c r="W141" s="16" t="n">
        <v>0</v>
      </c>
      <c r="X141" s="16" t="n">
        <v>0</v>
      </c>
      <c r="Y141" s="16" t="n">
        <v>0</v>
      </c>
      <c r="Z141" s="16" t="n">
        <v>0</v>
      </c>
      <c r="AA141" s="16" t="n">
        <v>0</v>
      </c>
      <c r="AB141" s="16" t="n">
        <v>0</v>
      </c>
      <c r="AC141" s="16" t="n">
        <v>0</v>
      </c>
      <c r="AD141" s="16" t="n">
        <v>0</v>
      </c>
      <c r="AE141" s="16" t="n">
        <v>0</v>
      </c>
      <c r="AF141" s="16" t="n">
        <v>0</v>
      </c>
      <c r="AG141" s="16" t="n">
        <v>0</v>
      </c>
      <c r="AH141" s="16" t="n">
        <v>0</v>
      </c>
      <c r="AI141" s="16" t="n">
        <v>623.51</v>
      </c>
      <c r="AJ141" s="16" t="n">
        <v>5361.639999999999</v>
      </c>
      <c r="AK141" s="16" t="n">
        <v>0</v>
      </c>
      <c r="AL141" s="16" t="n">
        <v>0</v>
      </c>
      <c r="AM141" s="16" t="n">
        <v>0</v>
      </c>
      <c r="AN141" s="16" t="n">
        <v>0</v>
      </c>
      <c r="AO141" s="18" t="n">
        <v>0</v>
      </c>
      <c r="AP141" s="18" t="n">
        <v>0</v>
      </c>
      <c r="AQ141" s="18" t="n">
        <v>0</v>
      </c>
      <c r="AR141" s="18" t="n">
        <v>0</v>
      </c>
      <c r="AS141" s="18" t="n">
        <v>0</v>
      </c>
      <c r="AT141" s="18" t="n">
        <v>0</v>
      </c>
      <c r="AU141" s="18" t="n">
        <v>0</v>
      </c>
      <c r="AV141" s="18" t="n">
        <v>14000</v>
      </c>
      <c r="AW141" s="18" t="n">
        <v>14000</v>
      </c>
      <c r="AX141" s="18" t="n">
        <v>0</v>
      </c>
      <c r="AY141" s="18" t="n">
        <v>0</v>
      </c>
      <c r="AZ141" s="18" t="n">
        <v>0</v>
      </c>
      <c r="BA141" s="16" t="n">
        <v>0</v>
      </c>
      <c r="BB141" t="inlineStr">
        <is>
          <t>ST</t>
        </is>
      </c>
    </row>
    <row r="142" ht="17.25" customHeight="1" s="13">
      <c r="A142" s="15" t="inlineStr">
        <is>
          <t>AGADIR</t>
        </is>
      </c>
      <c r="B142" s="15" t="inlineStr">
        <is>
          <t>BOUIZAKARN SOM</t>
        </is>
      </c>
      <c r="C142" s="15" t="inlineStr"/>
      <c r="D142" s="15" t="inlineStr">
        <is>
          <t>C.A (ht)</t>
        </is>
      </c>
      <c r="E142" s="28">
        <f>+(P142/$H$1)*$F$1+P142+BA142</f>
        <v/>
      </c>
      <c r="F142" s="28">
        <f>+AY142</f>
        <v/>
      </c>
      <c r="G142" s="22">
        <f>IF(F142=0,"%",+(E142-F142)/F142)</f>
        <v/>
      </c>
      <c r="H142" s="28">
        <f>AB142</f>
        <v/>
      </c>
      <c r="I142" s="28" t="n">
        <v>150000</v>
      </c>
      <c r="J142" s="22">
        <f>IF(H142=0,"%",+(I142-H142)/H142)</f>
        <v/>
      </c>
      <c r="K142" s="28">
        <f>Q142+R142+S142+T142+U142+V142+W142+X142+Y142+Z142+AA142+AB142</f>
        <v/>
      </c>
      <c r="L142" s="28">
        <f>AC142+E142+I142+AD142+AE142+AF142+AG142+AH142+AI142+AJ142+AK142+AL142</f>
        <v/>
      </c>
      <c r="M142" s="22">
        <f>IF(K142=0,"%",+(L142-K142)/K142)</f>
        <v/>
      </c>
      <c r="N142" s="28">
        <f>+I142+AO142+AP142+AQ142+AR142+AS142+AT142+AU142+AV142+AW142+AX142+AY142</f>
        <v/>
      </c>
      <c r="O142" s="26" t="n">
        <v>0</v>
      </c>
      <c r="P142" s="28">
        <f>AM142</f>
        <v/>
      </c>
      <c r="Q142" s="16" t="n">
        <v>0</v>
      </c>
      <c r="R142" s="16" t="n">
        <v>0</v>
      </c>
      <c r="S142" s="16" t="n">
        <v>0</v>
      </c>
      <c r="T142" s="16" t="n">
        <v>0</v>
      </c>
      <c r="U142" s="16" t="n">
        <v>0</v>
      </c>
      <c r="V142" s="16" t="n">
        <v>0</v>
      </c>
      <c r="W142" s="16" t="n">
        <v>0</v>
      </c>
      <c r="X142" s="16" t="n">
        <v>0</v>
      </c>
      <c r="Y142" s="16" t="n">
        <v>0</v>
      </c>
      <c r="Z142" s="16" t="n">
        <v>0</v>
      </c>
      <c r="AA142" s="16" t="n">
        <v>0</v>
      </c>
      <c r="AB142" s="16" t="n">
        <v>0</v>
      </c>
      <c r="AC142" s="16" t="n">
        <v>0</v>
      </c>
      <c r="AD142" s="16" t="n">
        <v>0</v>
      </c>
      <c r="AE142" s="16" t="n">
        <v>0</v>
      </c>
      <c r="AF142" s="16" t="n">
        <v>0</v>
      </c>
      <c r="AG142" s="16" t="n">
        <v>0</v>
      </c>
      <c r="AH142" s="16" t="n">
        <v>0</v>
      </c>
      <c r="AI142" s="16" t="n">
        <v>78048.85000000003</v>
      </c>
      <c r="AJ142" s="16" t="n">
        <v>159045.8100000001</v>
      </c>
      <c r="AK142" s="16" t="n">
        <v>0</v>
      </c>
      <c r="AL142" s="16" t="n">
        <v>0</v>
      </c>
      <c r="AM142" s="16" t="n">
        <v>0</v>
      </c>
      <c r="AN142" s="16" t="n">
        <v>0</v>
      </c>
      <c r="AO142" s="18" t="n">
        <v>0</v>
      </c>
      <c r="AP142" s="18" t="n">
        <v>0</v>
      </c>
      <c r="AQ142" s="18" t="n">
        <v>0</v>
      </c>
      <c r="AR142" s="18" t="n">
        <v>0</v>
      </c>
      <c r="AS142" s="18" t="n">
        <v>0</v>
      </c>
      <c r="AT142" s="18" t="n">
        <v>0</v>
      </c>
      <c r="AU142" s="18" t="n">
        <v>0</v>
      </c>
      <c r="AV142" s="18" t="n">
        <v>120000</v>
      </c>
      <c r="AW142" s="18" t="n">
        <v>140000</v>
      </c>
      <c r="AX142" s="18" t="n">
        <v>0</v>
      </c>
      <c r="AY142" s="18" t="n">
        <v>0</v>
      </c>
      <c r="AZ142" s="18" t="n">
        <v>0</v>
      </c>
      <c r="BA142" s="16" t="n">
        <v>0</v>
      </c>
      <c r="BB142" t="inlineStr">
        <is>
          <t>ST</t>
        </is>
      </c>
    </row>
    <row r="143" ht="17.25" customHeight="1" s="13">
      <c r="A143" s="19" t="inlineStr">
        <is>
          <t>AGADIR</t>
        </is>
      </c>
      <c r="B143" s="19" t="inlineStr">
        <is>
          <t>CDZ AGADIR GROS</t>
        </is>
      </c>
      <c r="C143" s="19" t="inlineStr">
        <is>
          <t>CDZ AGADIR GROS</t>
        </is>
      </c>
      <c r="D143" s="19" t="inlineStr">
        <is>
          <t>LEVURE</t>
        </is>
      </c>
      <c r="E143" s="30">
        <f>+E3+E10+E17</f>
        <v/>
      </c>
      <c r="F143" s="30">
        <f>+F3+F10+F17</f>
        <v/>
      </c>
      <c r="G143" s="24">
        <f>IF(F143=0,"%",+(E143-F143)/F143)</f>
        <v/>
      </c>
      <c r="H143" s="30">
        <f>+H3+H10+H17</f>
        <v/>
      </c>
      <c r="I143" s="30">
        <f>+I3+I10+I17</f>
        <v/>
      </c>
      <c r="J143" s="24">
        <f>IF(H143=0,"%",+(I143-H143)/H143)</f>
        <v/>
      </c>
      <c r="K143" s="30">
        <f>+K3+K10+K17</f>
        <v/>
      </c>
      <c r="L143" s="30">
        <f>+L3+L10+L17</f>
        <v/>
      </c>
      <c r="M143" s="24">
        <f>IF(K143=0,"%",+(L143-K143)/K143)</f>
        <v/>
      </c>
      <c r="N143" s="30">
        <f>+N3+N10+N17</f>
        <v/>
      </c>
      <c r="O143" s="26" t="n">
        <v>0</v>
      </c>
      <c r="P143" s="30">
        <f>+P3+P10+P17</f>
        <v/>
      </c>
      <c r="Q143" s="16" t="n">
        <v>0</v>
      </c>
      <c r="R143" s="16" t="n">
        <v>0</v>
      </c>
      <c r="S143" s="16" t="n">
        <v>0</v>
      </c>
      <c r="T143" s="16" t="n">
        <v>0</v>
      </c>
      <c r="U143" s="16" t="n">
        <v>0</v>
      </c>
      <c r="V143" s="16" t="n">
        <v>0</v>
      </c>
      <c r="W143" s="16" t="n">
        <v>0</v>
      </c>
      <c r="X143" s="16" t="n">
        <v>0</v>
      </c>
      <c r="Y143" s="16" t="n">
        <v>0</v>
      </c>
      <c r="Z143" s="16" t="n">
        <v>0</v>
      </c>
      <c r="AA143" s="16" t="n">
        <v>0</v>
      </c>
      <c r="AB143" s="16" t="n">
        <v>0</v>
      </c>
      <c r="AC143" s="16" t="n">
        <v>0</v>
      </c>
      <c r="AD143" s="16" t="n">
        <v>0</v>
      </c>
      <c r="AE143" s="16" t="n">
        <v>0</v>
      </c>
      <c r="AF143" s="16" t="n">
        <v>0</v>
      </c>
      <c r="AG143" s="16" t="n">
        <v>0</v>
      </c>
      <c r="AH143" s="16" t="n">
        <v>0</v>
      </c>
      <c r="AI143" s="16" t="n">
        <v>0</v>
      </c>
      <c r="AJ143" s="16" t="n">
        <v>0</v>
      </c>
      <c r="AK143" s="16" t="n">
        <v>0</v>
      </c>
      <c r="AL143" s="16" t="n">
        <v>0</v>
      </c>
      <c r="AM143" s="16" t="n">
        <v>0</v>
      </c>
      <c r="AN143" s="16" t="n">
        <v>0</v>
      </c>
      <c r="AO143" s="18" t="n">
        <v>0</v>
      </c>
      <c r="AP143" s="18" t="n">
        <v>0</v>
      </c>
      <c r="AQ143" s="18" t="n">
        <v>0</v>
      </c>
      <c r="AR143" s="18" t="n">
        <v>0</v>
      </c>
      <c r="AS143" s="18" t="n">
        <v>0</v>
      </c>
      <c r="AT143" s="18" t="n">
        <v>0</v>
      </c>
      <c r="AU143" s="18" t="n">
        <v>0</v>
      </c>
      <c r="AV143" s="18" t="n">
        <v>0</v>
      </c>
      <c r="AW143" s="18" t="n">
        <v>0</v>
      </c>
      <c r="AX143" s="21" t="n">
        <v>0</v>
      </c>
      <c r="AY143" s="21" t="n">
        <v>0</v>
      </c>
      <c r="AZ143" s="18" t="n">
        <v>0</v>
      </c>
      <c r="BA143" s="16" t="n">
        <v>0</v>
      </c>
      <c r="BB143" s="21" t="inlineStr">
        <is>
          <t>TT</t>
        </is>
      </c>
    </row>
    <row r="144" ht="17.25" customHeight="1" s="13">
      <c r="A144" s="19" t="inlineStr">
        <is>
          <t>AGADIR</t>
        </is>
      </c>
      <c r="B144" s="19" t="inlineStr">
        <is>
          <t>CDZ AGADIR GROS</t>
        </is>
      </c>
      <c r="C144" s="19" t="inlineStr">
        <is>
          <t>CDZ AGADIR GROS</t>
        </is>
      </c>
      <c r="D144" s="19" t="inlineStr">
        <is>
          <t>FLAN</t>
        </is>
      </c>
      <c r="E144" s="30">
        <f>+E4+E11+E18</f>
        <v/>
      </c>
      <c r="F144" s="30">
        <f>+F4+F11+F18</f>
        <v/>
      </c>
      <c r="G144" s="24">
        <f>IF(F144=0,"%",+(E144-F144)/F144)</f>
        <v/>
      </c>
      <c r="H144" s="30">
        <f>+H4+H11+H18</f>
        <v/>
      </c>
      <c r="I144" s="30">
        <f>+I4+I11+I18</f>
        <v/>
      </c>
      <c r="J144" s="24">
        <f>IF(H144=0,"%",+(I144-H144)/H144)</f>
        <v/>
      </c>
      <c r="K144" s="30">
        <f>+K4+K11+K18</f>
        <v/>
      </c>
      <c r="L144" s="30">
        <f>+L4+L11+L18</f>
        <v/>
      </c>
      <c r="M144" s="24">
        <f>IF(K144=0,"%",+(L144-K144)/K144)</f>
        <v/>
      </c>
      <c r="N144" s="30">
        <f>+N4+N11+N18</f>
        <v/>
      </c>
      <c r="O144" s="26" t="n">
        <v>0</v>
      </c>
      <c r="P144" s="30">
        <f>+P4+P11+P18</f>
        <v/>
      </c>
      <c r="Q144" s="16" t="n">
        <v>0</v>
      </c>
      <c r="R144" s="16" t="n">
        <v>0</v>
      </c>
      <c r="S144" s="16" t="n">
        <v>0</v>
      </c>
      <c r="T144" s="16" t="n">
        <v>0</v>
      </c>
      <c r="U144" s="16" t="n">
        <v>0</v>
      </c>
      <c r="V144" s="16" t="n">
        <v>0</v>
      </c>
      <c r="W144" s="16" t="n">
        <v>0</v>
      </c>
      <c r="X144" s="16" t="n">
        <v>0</v>
      </c>
      <c r="Y144" s="16" t="n">
        <v>0</v>
      </c>
      <c r="Z144" s="16" t="n">
        <v>0</v>
      </c>
      <c r="AA144" s="16" t="n">
        <v>0</v>
      </c>
      <c r="AB144" s="16" t="n">
        <v>0</v>
      </c>
      <c r="AC144" s="16" t="n">
        <v>0</v>
      </c>
      <c r="AD144" s="16" t="n">
        <v>0</v>
      </c>
      <c r="AE144" s="16" t="n">
        <v>0</v>
      </c>
      <c r="AF144" s="16" t="n">
        <v>0</v>
      </c>
      <c r="AG144" s="16" t="n">
        <v>0</v>
      </c>
      <c r="AH144" s="16" t="n">
        <v>0</v>
      </c>
      <c r="AI144" s="16" t="n">
        <v>0</v>
      </c>
      <c r="AJ144" s="16" t="n">
        <v>0</v>
      </c>
      <c r="AK144" s="16" t="n">
        <v>0</v>
      </c>
      <c r="AL144" s="16" t="n">
        <v>0</v>
      </c>
      <c r="AM144" s="16" t="n">
        <v>0</v>
      </c>
      <c r="AN144" s="16" t="n">
        <v>0</v>
      </c>
      <c r="AO144" s="18" t="n">
        <v>0</v>
      </c>
      <c r="AP144" s="18" t="n">
        <v>0</v>
      </c>
      <c r="AQ144" s="18" t="n">
        <v>0</v>
      </c>
      <c r="AR144" s="18" t="n">
        <v>0</v>
      </c>
      <c r="AS144" s="18" t="n">
        <v>0</v>
      </c>
      <c r="AT144" s="18" t="n">
        <v>0</v>
      </c>
      <c r="AU144" s="18" t="n">
        <v>0</v>
      </c>
      <c r="AV144" s="18" t="n">
        <v>0</v>
      </c>
      <c r="AW144" s="18" t="n">
        <v>0</v>
      </c>
      <c r="AX144" s="21" t="n">
        <v>0</v>
      </c>
      <c r="AY144" s="21" t="n">
        <v>0</v>
      </c>
      <c r="AZ144" s="18" t="n">
        <v>0</v>
      </c>
      <c r="BA144" s="16" t="n">
        <v>0</v>
      </c>
      <c r="BB144" s="21" t="inlineStr">
        <is>
          <t>TT</t>
        </is>
      </c>
    </row>
    <row r="145" ht="17.25" customHeight="1" s="13">
      <c r="A145" s="19" t="inlineStr">
        <is>
          <t>AGADIR</t>
        </is>
      </c>
      <c r="B145" s="19" t="inlineStr">
        <is>
          <t>CDZ AGADIR GROS</t>
        </is>
      </c>
      <c r="C145" s="19" t="inlineStr"/>
      <c r="D145" s="19" t="inlineStr">
        <is>
          <t>BOUILLON</t>
        </is>
      </c>
      <c r="E145" s="30">
        <f>+E5+E12+E19</f>
        <v/>
      </c>
      <c r="F145" s="30">
        <f>+F5+F12+F19</f>
        <v/>
      </c>
      <c r="G145" s="24">
        <f>IF(F145=0,"%",+(E145-F145)/F145)</f>
        <v/>
      </c>
      <c r="H145" s="30">
        <f>+H5+H12+H19</f>
        <v/>
      </c>
      <c r="I145" s="30">
        <f>+I5+I12+I19</f>
        <v/>
      </c>
      <c r="J145" s="24">
        <f>IF(H145=0,"%",+(I145-H145)/H145)</f>
        <v/>
      </c>
      <c r="K145" s="30">
        <f>+K5+K12+K19</f>
        <v/>
      </c>
      <c r="L145" s="30">
        <f>+L5+L12+L19</f>
        <v/>
      </c>
      <c r="M145" s="24">
        <f>IF(K145=0,"%",+(L145-K145)/K145)</f>
        <v/>
      </c>
      <c r="N145" s="30">
        <f>+N5+N12+N19</f>
        <v/>
      </c>
      <c r="O145" s="26" t="n">
        <v>0</v>
      </c>
      <c r="P145" s="30">
        <f>+P5+P12+P19</f>
        <v/>
      </c>
      <c r="Q145" s="16" t="n">
        <v>0</v>
      </c>
      <c r="R145" s="16" t="n">
        <v>0</v>
      </c>
      <c r="S145" s="16" t="n">
        <v>0</v>
      </c>
      <c r="T145" s="16" t="n">
        <v>0</v>
      </c>
      <c r="U145" s="16" t="n">
        <v>0</v>
      </c>
      <c r="V145" s="16" t="n">
        <v>0</v>
      </c>
      <c r="W145" s="16" t="n">
        <v>0</v>
      </c>
      <c r="X145" s="16" t="n">
        <v>0</v>
      </c>
      <c r="Y145" s="16" t="n">
        <v>0</v>
      </c>
      <c r="Z145" s="16" t="n">
        <v>0</v>
      </c>
      <c r="AA145" s="16" t="n">
        <v>0</v>
      </c>
      <c r="AB145" s="16" t="n">
        <v>0</v>
      </c>
      <c r="AC145" s="16" t="n">
        <v>0</v>
      </c>
      <c r="AD145" s="16" t="n">
        <v>0</v>
      </c>
      <c r="AE145" s="16" t="n">
        <v>0</v>
      </c>
      <c r="AF145" s="16" t="n">
        <v>0</v>
      </c>
      <c r="AG145" s="16" t="n">
        <v>0</v>
      </c>
      <c r="AH145" s="16" t="n">
        <v>0</v>
      </c>
      <c r="AI145" s="16" t="n">
        <v>0</v>
      </c>
      <c r="AJ145" s="16" t="n">
        <v>0</v>
      </c>
      <c r="AK145" s="16" t="n">
        <v>0</v>
      </c>
      <c r="AL145" s="16" t="n">
        <v>0</v>
      </c>
      <c r="AM145" s="16" t="n">
        <v>0</v>
      </c>
      <c r="AN145" s="16" t="n">
        <v>0</v>
      </c>
      <c r="AO145" s="18" t="n">
        <v>0</v>
      </c>
      <c r="AP145" s="18" t="n">
        <v>0</v>
      </c>
      <c r="AQ145" s="18" t="n">
        <v>0</v>
      </c>
      <c r="AR145" s="18" t="n">
        <v>0</v>
      </c>
      <c r="AS145" s="18" t="n">
        <v>0</v>
      </c>
      <c r="AT145" s="18" t="n">
        <v>0</v>
      </c>
      <c r="AU145" s="18" t="n">
        <v>0</v>
      </c>
      <c r="AV145" s="18" t="n">
        <v>0</v>
      </c>
      <c r="AW145" s="18" t="n">
        <v>0</v>
      </c>
      <c r="AX145" s="21" t="n">
        <v>0</v>
      </c>
      <c r="AY145" s="21" t="n">
        <v>0</v>
      </c>
      <c r="AZ145" s="18" t="n">
        <v>0</v>
      </c>
      <c r="BA145" s="16" t="n">
        <v>0</v>
      </c>
      <c r="BB145" s="21" t="inlineStr">
        <is>
          <t>TT</t>
        </is>
      </c>
    </row>
    <row r="146" ht="17.25" customHeight="1" s="13">
      <c r="A146" s="19" t="inlineStr">
        <is>
          <t>AGADIR</t>
        </is>
      </c>
      <c r="B146" s="19" t="inlineStr">
        <is>
          <t>CDZ AGADIR GROS</t>
        </is>
      </c>
      <c r="C146" s="19" t="inlineStr"/>
      <c r="D146" s="19" t="inlineStr">
        <is>
          <t>CONDIMENTS</t>
        </is>
      </c>
      <c r="E146" s="30">
        <f>+E6+E13+E20</f>
        <v/>
      </c>
      <c r="F146" s="30">
        <f>+F6+F13+F20</f>
        <v/>
      </c>
      <c r="G146" s="24">
        <f>IF(F146=0,"%",+(E146-F146)/F146)</f>
        <v/>
      </c>
      <c r="H146" s="30">
        <f>+H6+H13+H20</f>
        <v/>
      </c>
      <c r="I146" s="30">
        <f>+I6+I13+I20</f>
        <v/>
      </c>
      <c r="J146" s="24">
        <f>IF(H146=0,"%",+(I146-H146)/H146)</f>
        <v/>
      </c>
      <c r="K146" s="30">
        <f>+K6+K13+K20</f>
        <v/>
      </c>
      <c r="L146" s="30">
        <f>+L6+L13+L20</f>
        <v/>
      </c>
      <c r="M146" s="24">
        <f>IF(K146=0,"%",+(L146-K146)/K146)</f>
        <v/>
      </c>
      <c r="N146" s="30">
        <f>+N6+N13+N20</f>
        <v/>
      </c>
      <c r="O146" s="26" t="n">
        <v>0</v>
      </c>
      <c r="P146" s="30">
        <f>+P6+P13+P20</f>
        <v/>
      </c>
      <c r="Q146" s="16" t="n">
        <v>0</v>
      </c>
      <c r="R146" s="16" t="n">
        <v>0</v>
      </c>
      <c r="S146" s="16" t="n">
        <v>0</v>
      </c>
      <c r="T146" s="16" t="n">
        <v>0</v>
      </c>
      <c r="U146" s="16" t="n">
        <v>0</v>
      </c>
      <c r="V146" s="16" t="n">
        <v>0</v>
      </c>
      <c r="W146" s="16" t="n">
        <v>0</v>
      </c>
      <c r="X146" s="16" t="n">
        <v>0</v>
      </c>
      <c r="Y146" s="16" t="n">
        <v>0</v>
      </c>
      <c r="Z146" s="16" t="n">
        <v>0</v>
      </c>
      <c r="AA146" s="16" t="n">
        <v>0</v>
      </c>
      <c r="AB146" s="16" t="n">
        <v>0</v>
      </c>
      <c r="AC146" s="16" t="n">
        <v>0</v>
      </c>
      <c r="AD146" s="16" t="n">
        <v>0</v>
      </c>
      <c r="AE146" s="16" t="n">
        <v>0</v>
      </c>
      <c r="AF146" s="16" t="n">
        <v>0</v>
      </c>
      <c r="AG146" s="16" t="n">
        <v>0</v>
      </c>
      <c r="AH146" s="16" t="n">
        <v>0</v>
      </c>
      <c r="AI146" s="16" t="n">
        <v>0</v>
      </c>
      <c r="AJ146" s="16" t="n">
        <v>0</v>
      </c>
      <c r="AK146" s="16" t="n">
        <v>0</v>
      </c>
      <c r="AL146" s="16" t="n">
        <v>0</v>
      </c>
      <c r="AM146" s="16" t="n">
        <v>0</v>
      </c>
      <c r="AN146" s="16" t="n">
        <v>0</v>
      </c>
      <c r="AO146" s="18" t="n">
        <v>0</v>
      </c>
      <c r="AP146" s="18" t="n">
        <v>0</v>
      </c>
      <c r="AQ146" s="18" t="n">
        <v>0</v>
      </c>
      <c r="AR146" s="18" t="n">
        <v>0</v>
      </c>
      <c r="AS146" s="18" t="n">
        <v>0</v>
      </c>
      <c r="AT146" s="18" t="n">
        <v>0</v>
      </c>
      <c r="AU146" s="18" t="n">
        <v>0</v>
      </c>
      <c r="AV146" s="18" t="n">
        <v>0</v>
      </c>
      <c r="AW146" s="18" t="n">
        <v>0</v>
      </c>
      <c r="AX146" s="21" t="n">
        <v>0</v>
      </c>
      <c r="AY146" s="21" t="n">
        <v>0</v>
      </c>
      <c r="AZ146" s="18" t="n">
        <v>0</v>
      </c>
      <c r="BA146" s="16" t="n">
        <v>0</v>
      </c>
      <c r="BB146" s="21" t="inlineStr">
        <is>
          <t>TT</t>
        </is>
      </c>
    </row>
    <row r="147" ht="17.25" customHeight="1" s="13">
      <c r="A147" s="19" t="inlineStr">
        <is>
          <t>AGADIR</t>
        </is>
      </c>
      <c r="B147" s="19" t="inlineStr">
        <is>
          <t>CDZ AGADIR GROS</t>
        </is>
      </c>
      <c r="C147" s="19" t="inlineStr"/>
      <c r="D147" s="19" t="inlineStr">
        <is>
          <t>CONFITURE</t>
        </is>
      </c>
      <c r="E147" s="30">
        <f>+E7+E14+E21</f>
        <v/>
      </c>
      <c r="F147" s="30">
        <f>+F7+F14+F21</f>
        <v/>
      </c>
      <c r="G147" s="24">
        <f>IF(F147=0,"%",+(E147-F147)/F147)</f>
        <v/>
      </c>
      <c r="H147" s="30">
        <f>+H7+H14+H21</f>
        <v/>
      </c>
      <c r="I147" s="30">
        <f>+I7+I14+I21</f>
        <v/>
      </c>
      <c r="J147" s="24">
        <f>IF(H147=0,"%",+(I147-H147)/H147)</f>
        <v/>
      </c>
      <c r="K147" s="30">
        <f>+K7+K14+K21</f>
        <v/>
      </c>
      <c r="L147" s="30">
        <f>+L7+L14+L21</f>
        <v/>
      </c>
      <c r="M147" s="24">
        <f>IF(K147=0,"%",+(L147-K147)/K147)</f>
        <v/>
      </c>
      <c r="N147" s="30">
        <f>+N7+N14+N21</f>
        <v/>
      </c>
      <c r="O147" s="26" t="n">
        <v>0</v>
      </c>
      <c r="P147" s="30">
        <f>+P7+P14+P21</f>
        <v/>
      </c>
      <c r="Q147" s="16" t="n">
        <v>0</v>
      </c>
      <c r="R147" s="16" t="n">
        <v>0</v>
      </c>
      <c r="S147" s="16" t="n">
        <v>0</v>
      </c>
      <c r="T147" s="16" t="n">
        <v>0</v>
      </c>
      <c r="U147" s="16" t="n">
        <v>0</v>
      </c>
      <c r="V147" s="16" t="n">
        <v>0</v>
      </c>
      <c r="W147" s="16" t="n">
        <v>0</v>
      </c>
      <c r="X147" s="16" t="n">
        <v>0</v>
      </c>
      <c r="Y147" s="16" t="n">
        <v>0</v>
      </c>
      <c r="Z147" s="16" t="n">
        <v>0</v>
      </c>
      <c r="AA147" s="16" t="n">
        <v>0</v>
      </c>
      <c r="AB147" s="16" t="n">
        <v>0</v>
      </c>
      <c r="AC147" s="16" t="n">
        <v>0</v>
      </c>
      <c r="AD147" s="16" t="n">
        <v>0</v>
      </c>
      <c r="AE147" s="16" t="n">
        <v>0</v>
      </c>
      <c r="AF147" s="16" t="n">
        <v>0</v>
      </c>
      <c r="AG147" s="16" t="n">
        <v>0</v>
      </c>
      <c r="AH147" s="16" t="n">
        <v>0</v>
      </c>
      <c r="AI147" s="16" t="n">
        <v>0</v>
      </c>
      <c r="AJ147" s="16" t="n">
        <v>0</v>
      </c>
      <c r="AK147" s="16" t="n">
        <v>0</v>
      </c>
      <c r="AL147" s="16" t="n">
        <v>0</v>
      </c>
      <c r="AM147" s="16" t="n">
        <v>0</v>
      </c>
      <c r="AN147" s="16" t="n">
        <v>0</v>
      </c>
      <c r="AO147" s="18" t="n">
        <v>0</v>
      </c>
      <c r="AP147" s="18" t="n">
        <v>0</v>
      </c>
      <c r="AQ147" s="18" t="n">
        <v>0</v>
      </c>
      <c r="AR147" s="18" t="n">
        <v>0</v>
      </c>
      <c r="AS147" s="18" t="n">
        <v>0</v>
      </c>
      <c r="AT147" s="18" t="n">
        <v>0</v>
      </c>
      <c r="AU147" s="18" t="n">
        <v>0</v>
      </c>
      <c r="AV147" s="18" t="n">
        <v>0</v>
      </c>
      <c r="AW147" s="18" t="n">
        <v>0</v>
      </c>
      <c r="AX147" s="21" t="n">
        <v>0</v>
      </c>
      <c r="AY147" s="21" t="n">
        <v>0</v>
      </c>
      <c r="AZ147" s="18" t="n">
        <v>0</v>
      </c>
      <c r="BA147" s="16" t="n">
        <v>0</v>
      </c>
      <c r="BB147" s="21" t="inlineStr">
        <is>
          <t>TT</t>
        </is>
      </c>
    </row>
    <row r="148" ht="17.25" customHeight="1" s="13">
      <c r="A148" s="19" t="inlineStr">
        <is>
          <t>AGADIR</t>
        </is>
      </c>
      <c r="B148" s="19" t="inlineStr">
        <is>
          <t>CDZ AGADIR GROS</t>
        </is>
      </c>
      <c r="C148" s="19" t="inlineStr"/>
      <c r="D148" s="19" t="inlineStr">
        <is>
          <t>CONSERVES</t>
        </is>
      </c>
      <c r="E148" s="30">
        <f>+E8+E15+E22</f>
        <v/>
      </c>
      <c r="F148" s="30">
        <f>+F8+F15+F22</f>
        <v/>
      </c>
      <c r="G148" s="24">
        <f>IF(F148=0,"%",+(E148-F148)/F148)</f>
        <v/>
      </c>
      <c r="H148" s="30">
        <f>+H8+H15+H22</f>
        <v/>
      </c>
      <c r="I148" s="30">
        <f>+I8+I15+I22</f>
        <v/>
      </c>
      <c r="J148" s="24">
        <f>IF(H148=0,"%",+(I148-H148)/H148)</f>
        <v/>
      </c>
      <c r="K148" s="30">
        <f>+K8+K15+K22</f>
        <v/>
      </c>
      <c r="L148" s="30">
        <f>+L8+L15+L22</f>
        <v/>
      </c>
      <c r="M148" s="24">
        <f>IF(K148=0,"%",+(L148-K148)/K148)</f>
        <v/>
      </c>
      <c r="N148" s="30">
        <f>+N8+N15+N22</f>
        <v/>
      </c>
      <c r="O148" s="26" t="n">
        <v>0</v>
      </c>
      <c r="P148" s="30">
        <f>+P8+P15+P22</f>
        <v/>
      </c>
      <c r="Q148" s="16" t="n">
        <v>0</v>
      </c>
      <c r="R148" s="16" t="n">
        <v>0</v>
      </c>
      <c r="S148" s="16" t="n">
        <v>0</v>
      </c>
      <c r="T148" s="16" t="n">
        <v>0</v>
      </c>
      <c r="U148" s="16" t="n">
        <v>0</v>
      </c>
      <c r="V148" s="16" t="n">
        <v>0</v>
      </c>
      <c r="W148" s="16" t="n">
        <v>0</v>
      </c>
      <c r="X148" s="16" t="n">
        <v>0</v>
      </c>
      <c r="Y148" s="16" t="n">
        <v>0</v>
      </c>
      <c r="Z148" s="16" t="n">
        <v>0</v>
      </c>
      <c r="AA148" s="16" t="n">
        <v>0</v>
      </c>
      <c r="AB148" s="16" t="n">
        <v>0</v>
      </c>
      <c r="AC148" s="16" t="n">
        <v>0</v>
      </c>
      <c r="AD148" s="16" t="n">
        <v>0</v>
      </c>
      <c r="AE148" s="16" t="n">
        <v>0</v>
      </c>
      <c r="AF148" s="16" t="n">
        <v>0</v>
      </c>
      <c r="AG148" s="16" t="n">
        <v>0</v>
      </c>
      <c r="AH148" s="16" t="n">
        <v>0</v>
      </c>
      <c r="AI148" s="16" t="n">
        <v>0</v>
      </c>
      <c r="AJ148" s="16" t="n">
        <v>0</v>
      </c>
      <c r="AK148" s="16" t="n">
        <v>0</v>
      </c>
      <c r="AL148" s="16" t="n">
        <v>0</v>
      </c>
      <c r="AM148" s="16" t="n">
        <v>0</v>
      </c>
      <c r="AN148" s="16" t="n">
        <v>0</v>
      </c>
      <c r="AO148" s="18" t="n">
        <v>0</v>
      </c>
      <c r="AP148" s="18" t="n">
        <v>0</v>
      </c>
      <c r="AQ148" s="18" t="n">
        <v>0</v>
      </c>
      <c r="AR148" s="18" t="n">
        <v>0</v>
      </c>
      <c r="AS148" s="18" t="n">
        <v>0</v>
      </c>
      <c r="AT148" s="18" t="n">
        <v>0</v>
      </c>
      <c r="AU148" s="18" t="n">
        <v>0</v>
      </c>
      <c r="AV148" s="18" t="n">
        <v>0</v>
      </c>
      <c r="AW148" s="18" t="n">
        <v>0</v>
      </c>
      <c r="AX148" s="21" t="n">
        <v>0</v>
      </c>
      <c r="AY148" s="21" t="n">
        <v>0</v>
      </c>
      <c r="AZ148" s="18" t="n">
        <v>0</v>
      </c>
      <c r="BA148" s="16" t="n">
        <v>0</v>
      </c>
      <c r="BB148" s="21" t="inlineStr">
        <is>
          <t>TT</t>
        </is>
      </c>
    </row>
    <row r="149" ht="17.25" customHeight="1" s="13">
      <c r="A149" s="19" t="inlineStr">
        <is>
          <t>AGADIR</t>
        </is>
      </c>
      <c r="B149" s="19" t="inlineStr">
        <is>
          <t>CDZ AGADIR GROS</t>
        </is>
      </c>
      <c r="C149" s="19" t="inlineStr"/>
      <c r="D149" s="19" t="inlineStr">
        <is>
          <t>C.A (ht)</t>
        </is>
      </c>
      <c r="E149" s="30">
        <f>+E9+E16+E23</f>
        <v/>
      </c>
      <c r="F149" s="30">
        <f>+F9+F16+F23</f>
        <v/>
      </c>
      <c r="G149" s="24">
        <f>IF(F149=0,"%",+(E149-F149)/F149)</f>
        <v/>
      </c>
      <c r="H149" s="30">
        <f>+H9+H16+H23</f>
        <v/>
      </c>
      <c r="I149" s="30">
        <f>+I9+I16+I23</f>
        <v/>
      </c>
      <c r="J149" s="24">
        <f>IF(H149=0,"%",+(I149-H149)/H149)</f>
        <v/>
      </c>
      <c r="K149" s="30">
        <f>+K9+K16+K23</f>
        <v/>
      </c>
      <c r="L149" s="30">
        <f>+L9+L16+L23</f>
        <v/>
      </c>
      <c r="M149" s="24">
        <f>IF(K149=0,"%",+(L149-K149)/K149)</f>
        <v/>
      </c>
      <c r="N149" s="30">
        <f>+N9+N16+N23</f>
        <v/>
      </c>
      <c r="O149" s="26" t="n">
        <v>0</v>
      </c>
      <c r="P149" s="30">
        <f>+P9+P16+P23</f>
        <v/>
      </c>
      <c r="Q149" s="16" t="n">
        <v>0</v>
      </c>
      <c r="R149" s="16" t="n">
        <v>0</v>
      </c>
      <c r="S149" s="16" t="n">
        <v>0</v>
      </c>
      <c r="T149" s="16" t="n">
        <v>0</v>
      </c>
      <c r="U149" s="16" t="n">
        <v>0</v>
      </c>
      <c r="V149" s="16" t="n">
        <v>0</v>
      </c>
      <c r="W149" s="16" t="n">
        <v>0</v>
      </c>
      <c r="X149" s="16" t="n">
        <v>0</v>
      </c>
      <c r="Y149" s="16" t="n">
        <v>0</v>
      </c>
      <c r="Z149" s="16" t="n">
        <v>0</v>
      </c>
      <c r="AA149" s="16" t="n">
        <v>0</v>
      </c>
      <c r="AB149" s="16" t="n">
        <v>0</v>
      </c>
      <c r="AC149" s="16" t="n">
        <v>0</v>
      </c>
      <c r="AD149" s="16" t="n">
        <v>0</v>
      </c>
      <c r="AE149" s="16" t="n">
        <v>0</v>
      </c>
      <c r="AF149" s="16" t="n">
        <v>0</v>
      </c>
      <c r="AG149" s="16" t="n">
        <v>0</v>
      </c>
      <c r="AH149" s="16" t="n">
        <v>0</v>
      </c>
      <c r="AI149" s="16" t="n">
        <v>0</v>
      </c>
      <c r="AJ149" s="16" t="n">
        <v>0</v>
      </c>
      <c r="AK149" s="16" t="n">
        <v>0</v>
      </c>
      <c r="AL149" s="16" t="n">
        <v>0</v>
      </c>
      <c r="AM149" s="16" t="n">
        <v>0</v>
      </c>
      <c r="AN149" s="16" t="n">
        <v>0</v>
      </c>
      <c r="AO149" s="18" t="n">
        <v>0</v>
      </c>
      <c r="AP149" s="18" t="n">
        <v>0</v>
      </c>
      <c r="AQ149" s="18" t="n">
        <v>0</v>
      </c>
      <c r="AR149" s="18" t="n">
        <v>0</v>
      </c>
      <c r="AS149" s="18" t="n">
        <v>0</v>
      </c>
      <c r="AT149" s="18" t="n">
        <v>0</v>
      </c>
      <c r="AU149" s="18" t="n">
        <v>0</v>
      </c>
      <c r="AV149" s="18" t="n">
        <v>0</v>
      </c>
      <c r="AW149" s="18" t="n">
        <v>0</v>
      </c>
      <c r="AX149" s="21" t="n">
        <v>0</v>
      </c>
      <c r="AY149" s="21" t="n">
        <v>0</v>
      </c>
      <c r="AZ149" s="18" t="n">
        <v>0</v>
      </c>
      <c r="BA149" s="16" t="n">
        <v>0</v>
      </c>
      <c r="BB149" s="21" t="inlineStr">
        <is>
          <t>TT</t>
        </is>
      </c>
    </row>
    <row r="150" ht="17.25" customHeight="1" s="13">
      <c r="A150" s="19" t="inlineStr">
        <is>
          <t>AGADIR</t>
        </is>
      </c>
      <c r="B150" s="19" t="inlineStr">
        <is>
          <t>CDZ AGADIR DET1</t>
        </is>
      </c>
      <c r="C150" s="19" t="inlineStr">
        <is>
          <t>CDZ AGADIR DET1</t>
        </is>
      </c>
      <c r="D150" s="19" t="inlineStr">
        <is>
          <t>LEVURE</t>
        </is>
      </c>
      <c r="E150" s="30">
        <f>+E24+E31+E38+E45+E52+E59+E66+E73+E80</f>
        <v/>
      </c>
      <c r="F150" s="30">
        <f>+F24+F31+F38+F45+F52+F59+F66+F73+F80</f>
        <v/>
      </c>
      <c r="G150" s="24">
        <f>IF(F150=0,"%",+(E150-F150)/F150)</f>
        <v/>
      </c>
      <c r="H150" s="30">
        <f>+H24+H31+H38+H45+H52+H59+H66+H73+H80</f>
        <v/>
      </c>
      <c r="I150" s="30">
        <f>+I24+I31+I38+I45+I52+I59+I66+I73+I80</f>
        <v/>
      </c>
      <c r="J150" s="24">
        <f>IF(H150=0,"%",+(I150-H150)/H150)</f>
        <v/>
      </c>
      <c r="K150" s="30">
        <f>+K24+K31+K38+K45+K52+K59+K66+K73+K80</f>
        <v/>
      </c>
      <c r="L150" s="30">
        <f>+L24+L31+L38+L45+L52+L59+L66+L73+L80</f>
        <v/>
      </c>
      <c r="M150" s="24">
        <f>IF(K150=0,"%",+(L150-K150)/K150)</f>
        <v/>
      </c>
      <c r="N150" s="30">
        <f>+N24+N31+N38+N45+N52+N59+N66+N73+N80</f>
        <v/>
      </c>
      <c r="O150" s="26" t="n">
        <v>0</v>
      </c>
      <c r="P150" s="30">
        <f>+P24+P31+P38+P45+P52+P59+P66+P73+P80</f>
        <v/>
      </c>
      <c r="Q150" s="30" t="n">
        <v>235156.44</v>
      </c>
      <c r="R150" s="30" t="n">
        <v>216921</v>
      </c>
      <c r="S150" s="30" t="n">
        <v>353794.7499999999</v>
      </c>
      <c r="T150" s="30" t="n">
        <v>428412.91</v>
      </c>
      <c r="U150" s="30" t="n">
        <v>248760.6699999999</v>
      </c>
      <c r="V150" s="30" t="n">
        <v>186424.74</v>
      </c>
      <c r="W150" s="30" t="n">
        <v>225004.56</v>
      </c>
      <c r="X150" s="30" t="n">
        <v>191249.43</v>
      </c>
      <c r="Y150" s="30" t="n">
        <v>199589.47</v>
      </c>
      <c r="Z150" s="30" t="n">
        <v>224887.59</v>
      </c>
      <c r="AA150" s="30" t="n">
        <v>239490.8400000001</v>
      </c>
      <c r="AB150" s="30" t="n">
        <v>222062.09</v>
      </c>
      <c r="AC150" s="30" t="n">
        <v>248994.59</v>
      </c>
      <c r="AD150" s="30" t="n">
        <v>250743.77</v>
      </c>
      <c r="AE150" s="30" t="n">
        <v>409328.4800000001</v>
      </c>
      <c r="AF150" s="30" t="n">
        <v>393987.49</v>
      </c>
      <c r="AG150" s="30" t="n">
        <v>232412.09</v>
      </c>
      <c r="AH150" s="30" t="n">
        <v>257202.86</v>
      </c>
      <c r="AI150" s="30" t="n">
        <v>154827.26</v>
      </c>
      <c r="AJ150" s="30" t="n">
        <v>386801.26</v>
      </c>
      <c r="AK150" s="30" t="n">
        <v>128020.2</v>
      </c>
      <c r="AL150" s="30" t="n">
        <v>187402.3300000001</v>
      </c>
      <c r="AM150" s="30" t="n">
        <v>144200.99</v>
      </c>
      <c r="AN150" s="30" t="n">
        <v>0</v>
      </c>
      <c r="AO150" s="30" t="n">
        <v>269000</v>
      </c>
      <c r="AP150" s="30" t="n">
        <v>270000</v>
      </c>
      <c r="AQ150" s="30" t="n">
        <v>910000</v>
      </c>
      <c r="AR150" s="30" t="n">
        <v>0</v>
      </c>
      <c r="AS150" s="30" t="n">
        <v>305000</v>
      </c>
      <c r="AT150" s="30" t="n">
        <v>266000</v>
      </c>
      <c r="AU150" s="30" t="n">
        <v>250000</v>
      </c>
      <c r="AV150" s="30" t="n">
        <v>210000</v>
      </c>
      <c r="AW150" s="30" t="n">
        <v>225000</v>
      </c>
      <c r="AX150" s="30" t="n">
        <v>221000</v>
      </c>
      <c r="AY150" s="30" t="n">
        <v>271000</v>
      </c>
      <c r="AZ150" s="30" t="n">
        <v>0</v>
      </c>
      <c r="BA150" s="30" t="n">
        <v>537.3750000000001</v>
      </c>
      <c r="BB150" s="21" t="inlineStr">
        <is>
          <t>TT</t>
        </is>
      </c>
    </row>
    <row r="151" ht="17.25" customHeight="1" s="13">
      <c r="A151" s="19" t="inlineStr">
        <is>
          <t>AGADIR</t>
        </is>
      </c>
      <c r="B151" s="19" t="inlineStr">
        <is>
          <t>CDZ AGADIR DET1</t>
        </is>
      </c>
      <c r="C151" s="19" t="n"/>
      <c r="D151" s="19" t="inlineStr">
        <is>
          <t>FLAN</t>
        </is>
      </c>
      <c r="E151" s="30">
        <f>+E25+E32+E39+E46+E53+E60+E67+E74+E81</f>
        <v/>
      </c>
      <c r="F151" s="30">
        <f>+F25+F32+F39+F46+F53+F60+F67+F74+F81</f>
        <v/>
      </c>
      <c r="G151" s="24">
        <f>IF(F151=0,"%",+(E151-F151)/F151)</f>
        <v/>
      </c>
      <c r="H151" s="30">
        <f>+H25+H32+H39+H46+H53+H60+H67+H74+H81</f>
        <v/>
      </c>
      <c r="I151" s="30">
        <f>+I25+I32+I39+I46+I53+I60+I67+I74+I81</f>
        <v/>
      </c>
      <c r="J151" s="24">
        <f>IF(H151=0,"%",+(I151-H151)/H151)</f>
        <v/>
      </c>
      <c r="K151" s="30">
        <f>+K25+K32+K39+K46+K53+K60+K67+K74+K81</f>
        <v/>
      </c>
      <c r="L151" s="30">
        <f>+L25+L32+L39+L46+L53+L60+L67+L74+L81</f>
        <v/>
      </c>
      <c r="M151" s="24">
        <f>IF(K151=0,"%",+(L151-K151)/K151)</f>
        <v/>
      </c>
      <c r="N151" s="30">
        <f>+N25+N32+N39+N46+N53+N60+N67+N74+N81</f>
        <v/>
      </c>
      <c r="O151" s="26" t="n">
        <v>0</v>
      </c>
      <c r="P151" s="30">
        <f>+P25+P32+P39+P46+P53+P60+P67+P74+P81</f>
        <v/>
      </c>
      <c r="Q151" s="30" t="n">
        <v>19069.9</v>
      </c>
      <c r="R151" s="30" t="n">
        <v>28888.32</v>
      </c>
      <c r="S151" s="30" t="n">
        <v>111039.9999999999</v>
      </c>
      <c r="T151" s="30" t="n">
        <v>170568.7699999999</v>
      </c>
      <c r="U151" s="30" t="n">
        <v>55559.69999999999</v>
      </c>
      <c r="V151" s="30" t="n">
        <v>20437.9</v>
      </c>
      <c r="W151" s="30" t="n">
        <v>21468.3</v>
      </c>
      <c r="X151" s="30" t="n">
        <v>26429.44</v>
      </c>
      <c r="Y151" s="30" t="n">
        <v>26680.19</v>
      </c>
      <c r="Z151" s="30" t="n">
        <v>23692.55</v>
      </c>
      <c r="AA151" s="30" t="n">
        <v>21965.27</v>
      </c>
      <c r="AB151" s="30" t="n">
        <v>18740.73</v>
      </c>
      <c r="AC151" s="30" t="n">
        <v>19455.23</v>
      </c>
      <c r="AD151" s="30" t="n">
        <v>37397.60000000001</v>
      </c>
      <c r="AE151" s="30" t="n">
        <v>150381.26</v>
      </c>
      <c r="AF151" s="30" t="n">
        <v>151065.95</v>
      </c>
      <c r="AG151" s="30" t="n">
        <v>32217.97</v>
      </c>
      <c r="AH151" s="30" t="n">
        <v>23394.94</v>
      </c>
      <c r="AI151" s="30" t="n">
        <v>18458.68</v>
      </c>
      <c r="AJ151" s="30" t="n">
        <v>40551.56999999999</v>
      </c>
      <c r="AK151" s="30" t="n">
        <v>26548.37</v>
      </c>
      <c r="AL151" s="30" t="n">
        <v>23797.72</v>
      </c>
      <c r="AM151" s="30" t="n">
        <v>18508.16</v>
      </c>
      <c r="AN151" s="30" t="n">
        <v>0</v>
      </c>
      <c r="AO151" s="30" t="n">
        <v>117000</v>
      </c>
      <c r="AP151" s="30" t="n">
        <v>114000</v>
      </c>
      <c r="AQ151" s="30" t="n">
        <v>364000</v>
      </c>
      <c r="AR151" s="30" t="n">
        <v>0</v>
      </c>
      <c r="AS151" s="30" t="n">
        <v>87000</v>
      </c>
      <c r="AT151" s="30" t="n">
        <v>124000</v>
      </c>
      <c r="AU151" s="30" t="n">
        <v>76000</v>
      </c>
      <c r="AV151" s="30" t="n">
        <v>67000</v>
      </c>
      <c r="AW151" s="30" t="n">
        <v>32000</v>
      </c>
      <c r="AX151" s="30" t="n">
        <v>69000</v>
      </c>
      <c r="AY151" s="30" t="n">
        <v>60000</v>
      </c>
      <c r="AZ151" s="30" t="n">
        <v>0</v>
      </c>
      <c r="BA151" s="30" t="n">
        <v>204.5000000000001</v>
      </c>
      <c r="BB151" s="21" t="inlineStr">
        <is>
          <t>TT</t>
        </is>
      </c>
    </row>
    <row r="152" ht="17.25" customHeight="1" s="13">
      <c r="A152" s="19" t="inlineStr">
        <is>
          <t>AGADIR</t>
        </is>
      </c>
      <c r="B152" s="19" t="inlineStr">
        <is>
          <t>CDZ AGADIR DET1</t>
        </is>
      </c>
      <c r="C152" s="19" t="inlineStr"/>
      <c r="D152" s="19" t="inlineStr">
        <is>
          <t>BOUILLON</t>
        </is>
      </c>
      <c r="E152" s="30">
        <f>+E26+E33+E40+E47+E54+E61+E68+E75+E82</f>
        <v/>
      </c>
      <c r="F152" s="30">
        <f>+F26+F33+F40+F47+F54+F61+F68+F75+F82</f>
        <v/>
      </c>
      <c r="G152" s="24">
        <f>IF(F152=0,"%",+(E152-F152)/F152)</f>
        <v/>
      </c>
      <c r="H152" s="30">
        <f>+H26+H33+H40+H47+H54+H61+H68+H75+H82</f>
        <v/>
      </c>
      <c r="I152" s="30">
        <f>+I26+I33+I40+I47+I54+I61+I68+I75+I82</f>
        <v/>
      </c>
      <c r="J152" s="24">
        <f>IF(H152=0,"%",+(I152-H152)/H152)</f>
        <v/>
      </c>
      <c r="K152" s="30">
        <f>+K26+K33+K40+K47+K54+K61+K68+K75+K82</f>
        <v/>
      </c>
      <c r="L152" s="30">
        <f>+L26+L33+L40+L47+L54+L61+L68+L75+L82</f>
        <v/>
      </c>
      <c r="M152" s="24">
        <f>IF(K152=0,"%",+(L152-K152)/K152)</f>
        <v/>
      </c>
      <c r="N152" s="30">
        <f>+N26+N33+N40+N47+N54+N61+N68+N75+N82</f>
        <v/>
      </c>
      <c r="O152" s="26" t="n">
        <v>0</v>
      </c>
      <c r="P152" s="30">
        <f>+P26+P33+P40+P47+P54+P61+P68+P75+P82</f>
        <v/>
      </c>
      <c r="Q152" s="30" t="n">
        <v>182987.05</v>
      </c>
      <c r="R152" s="30" t="n">
        <v>262963.08</v>
      </c>
      <c r="S152" s="30" t="n">
        <v>398413.4999999999</v>
      </c>
      <c r="T152" s="30" t="n">
        <v>309640.89</v>
      </c>
      <c r="U152" s="30" t="n">
        <v>91595.77000000002</v>
      </c>
      <c r="V152" s="30" t="n">
        <v>100296.72</v>
      </c>
      <c r="W152" s="30" t="n">
        <v>82490.17</v>
      </c>
      <c r="X152" s="30" t="n">
        <v>110610.67</v>
      </c>
      <c r="Y152" s="30" t="n">
        <v>130626.85</v>
      </c>
      <c r="Z152" s="30" t="n">
        <v>141631.56</v>
      </c>
      <c r="AA152" s="30" t="n">
        <v>208418.7</v>
      </c>
      <c r="AB152" s="30" t="n">
        <v>253529.36</v>
      </c>
      <c r="AC152" s="30" t="n">
        <v>296602.2299999999</v>
      </c>
      <c r="AD152" s="30" t="n">
        <v>321561.41</v>
      </c>
      <c r="AE152" s="30" t="n">
        <v>414435.16</v>
      </c>
      <c r="AF152" s="30" t="n">
        <v>170070.82</v>
      </c>
      <c r="AG152" s="30" t="n">
        <v>127302.36</v>
      </c>
      <c r="AH152" s="30" t="n">
        <v>182509.49</v>
      </c>
      <c r="AI152" s="30" t="n">
        <v>91546.46000000001</v>
      </c>
      <c r="AJ152" s="30" t="n">
        <v>114110.26</v>
      </c>
      <c r="AK152" s="30" t="n">
        <v>141843.19</v>
      </c>
      <c r="AL152" s="30" t="n">
        <v>168207.45</v>
      </c>
      <c r="AM152" s="30" t="n">
        <v>105348.59</v>
      </c>
      <c r="AN152" s="30" t="n">
        <v>0</v>
      </c>
      <c r="AO152" s="30" t="n">
        <v>262000</v>
      </c>
      <c r="AP152" s="30" t="n">
        <v>317000</v>
      </c>
      <c r="AQ152" s="30" t="n">
        <v>830000</v>
      </c>
      <c r="AR152" s="30" t="n">
        <v>0</v>
      </c>
      <c r="AS152" s="30" t="n">
        <v>143000</v>
      </c>
      <c r="AT152" s="30" t="n">
        <v>130000</v>
      </c>
      <c r="AU152" s="30" t="n">
        <v>137000</v>
      </c>
      <c r="AV152" s="30" t="n">
        <v>134900</v>
      </c>
      <c r="AW152" s="30" t="n">
        <v>158900</v>
      </c>
      <c r="AX152" s="30" t="n">
        <v>160000</v>
      </c>
      <c r="AY152" s="30" t="n">
        <v>242000</v>
      </c>
      <c r="AZ152" s="30" t="n">
        <v>0</v>
      </c>
      <c r="BA152" s="30" t="n">
        <v>342.9166666666667</v>
      </c>
      <c r="BB152" s="21" t="inlineStr">
        <is>
          <t>TT</t>
        </is>
      </c>
    </row>
    <row r="153" ht="17.25" customHeight="1" s="13">
      <c r="A153" s="19" t="inlineStr">
        <is>
          <t>AGADIR</t>
        </is>
      </c>
      <c r="B153" s="19" t="inlineStr">
        <is>
          <t>CDZ AGADIR DET1</t>
        </is>
      </c>
      <c r="C153" s="19" t="inlineStr"/>
      <c r="D153" s="19" t="inlineStr">
        <is>
          <t>CONDIMENTS</t>
        </is>
      </c>
      <c r="E153" s="30">
        <f>+E27+E34+E41+E48+E55+E62+E69+E76+E83</f>
        <v/>
      </c>
      <c r="F153" s="30">
        <f>+F27+F34+F41+F48+F55+F62+F69+F76+F83</f>
        <v/>
      </c>
      <c r="G153" s="24">
        <f>IF(F153=0,"%",+(E153-F153)/F153)</f>
        <v/>
      </c>
      <c r="H153" s="30">
        <f>+H27+H34+H41+H48+H55+H62+H69+H76+H83</f>
        <v/>
      </c>
      <c r="I153" s="30">
        <f>+I27+I34+I41+I48+I55+I62+I69+I76+I83</f>
        <v/>
      </c>
      <c r="J153" s="24">
        <f>IF(H153=0,"%",+(I153-H153)/H153)</f>
        <v/>
      </c>
      <c r="K153" s="30">
        <f>+K27+K34+K41+K48+K55+K62+K69+K76+K83</f>
        <v/>
      </c>
      <c r="L153" s="30">
        <f>+L27+L34+L41+L48+L55+L62+L69+L76+L83</f>
        <v/>
      </c>
      <c r="M153" s="24">
        <f>IF(K153=0,"%",+(L153-K153)/K153)</f>
        <v/>
      </c>
      <c r="N153" s="30">
        <f>+N27+N34+N41+N48+N55+N62+N69+N76+N83</f>
        <v/>
      </c>
      <c r="O153" s="26" t="n">
        <v>0</v>
      </c>
      <c r="P153" s="30">
        <f>+P27+P34+P41+P48+P55+P62+P69+P76+P83</f>
        <v/>
      </c>
      <c r="Q153" s="30" t="n">
        <v>151206.06</v>
      </c>
      <c r="R153" s="30" t="n">
        <v>194862.7</v>
      </c>
      <c r="S153" s="30" t="n">
        <v>232216.99</v>
      </c>
      <c r="T153" s="30" t="n">
        <v>412063.1800000001</v>
      </c>
      <c r="U153" s="30" t="n">
        <v>316404.2200000001</v>
      </c>
      <c r="V153" s="30" t="n">
        <v>232328.0500000001</v>
      </c>
      <c r="W153" s="30" t="n">
        <v>162482.55</v>
      </c>
      <c r="X153" s="30" t="n">
        <v>253740.3699999999</v>
      </c>
      <c r="Y153" s="30" t="n">
        <v>220469.23</v>
      </c>
      <c r="Z153" s="30" t="n">
        <v>165567.96</v>
      </c>
      <c r="AA153" s="30" t="n">
        <v>228953.57</v>
      </c>
      <c r="AB153" s="30" t="n">
        <v>149291.97</v>
      </c>
      <c r="AC153" s="30" t="n">
        <v>137383.51</v>
      </c>
      <c r="AD153" s="30" t="n">
        <v>223326.99</v>
      </c>
      <c r="AE153" s="30" t="n">
        <v>304142.0800000001</v>
      </c>
      <c r="AF153" s="30" t="n">
        <v>341436.7600000001</v>
      </c>
      <c r="AG153" s="30" t="n">
        <v>202658.95</v>
      </c>
      <c r="AH153" s="30" t="n">
        <v>228810.46</v>
      </c>
      <c r="AI153" s="30" t="n">
        <v>161301.02</v>
      </c>
      <c r="AJ153" s="30" t="n">
        <v>274882.62</v>
      </c>
      <c r="AK153" s="30" t="n">
        <v>230860.98</v>
      </c>
      <c r="AL153" s="30" t="n">
        <v>216946.17</v>
      </c>
      <c r="AM153" s="30" t="n">
        <v>198088.21</v>
      </c>
      <c r="AN153" s="30" t="n">
        <v>0</v>
      </c>
      <c r="AO153" s="30" t="n">
        <v>194000</v>
      </c>
      <c r="AP153" s="30" t="n">
        <v>241000</v>
      </c>
      <c r="AQ153" s="30" t="n">
        <v>685000</v>
      </c>
      <c r="AR153" s="30" t="n">
        <v>0</v>
      </c>
      <c r="AS153" s="30" t="n">
        <v>317000</v>
      </c>
      <c r="AT153" s="30" t="n">
        <v>285400</v>
      </c>
      <c r="AU153" s="30" t="n">
        <v>232000</v>
      </c>
      <c r="AV153" s="30" t="n">
        <v>269000</v>
      </c>
      <c r="AW153" s="30" t="n">
        <v>235000</v>
      </c>
      <c r="AX153" s="30" t="n">
        <v>190000</v>
      </c>
      <c r="AY153" s="30" t="n">
        <v>263000</v>
      </c>
      <c r="AZ153" s="30" t="n">
        <v>0</v>
      </c>
      <c r="BA153" s="30" t="n">
        <v>968.4583333333335</v>
      </c>
      <c r="BB153" s="21" t="inlineStr">
        <is>
          <t>TT</t>
        </is>
      </c>
    </row>
    <row r="154" ht="17.25" customHeight="1" s="13">
      <c r="A154" s="19" t="inlineStr">
        <is>
          <t>AGADIR</t>
        </is>
      </c>
      <c r="B154" s="19" t="inlineStr">
        <is>
          <t>CDZ AGADIR DET1</t>
        </is>
      </c>
      <c r="C154" s="19" t="inlineStr"/>
      <c r="D154" s="19" t="inlineStr">
        <is>
          <t>CONFITURE</t>
        </is>
      </c>
      <c r="E154" s="30">
        <f>+E28+E35+E42+E49+E56+E63+E70+E77+E84</f>
        <v/>
      </c>
      <c r="F154" s="30">
        <f>+F28+F35+F42+F49+F56+F63+F70+F77+F84</f>
        <v/>
      </c>
      <c r="G154" s="24">
        <f>IF(F154=0,"%",+(E154-F154)/F154)</f>
        <v/>
      </c>
      <c r="H154" s="30">
        <f>+H28+H35+H42+H49+H56+H63+H70+H77+H84</f>
        <v/>
      </c>
      <c r="I154" s="30">
        <f>+I28+I35+I42+I49+I56+I63+I70+I77+I84</f>
        <v/>
      </c>
      <c r="J154" s="24">
        <f>IF(H154=0,"%",+(I154-H154)/H154)</f>
        <v/>
      </c>
      <c r="K154" s="30">
        <f>+K28+K35+K42+K49+K56+K63+K70+K77+K84</f>
        <v/>
      </c>
      <c r="L154" s="30">
        <f>+L28+L35+L42+L49+L56+L63+L70+L77+L84</f>
        <v/>
      </c>
      <c r="M154" s="24">
        <f>IF(K154=0,"%",+(L154-K154)/K154)</f>
        <v/>
      </c>
      <c r="N154" s="30">
        <f>+N28+N35+N42+N49+N56+N63+N70+N77+N84</f>
        <v/>
      </c>
      <c r="O154" s="26" t="n">
        <v>0</v>
      </c>
      <c r="P154" s="30">
        <f>+P28+P35+P42+P49+P56+P63+P70+P77+P84</f>
        <v/>
      </c>
      <c r="Q154" s="30" t="n">
        <v>99735.58</v>
      </c>
      <c r="R154" s="30" t="n">
        <v>104928.35</v>
      </c>
      <c r="S154" s="30" t="n">
        <v>145062.36</v>
      </c>
      <c r="T154" s="30" t="n">
        <v>116394.36</v>
      </c>
      <c r="U154" s="30" t="n">
        <v>77049.81</v>
      </c>
      <c r="V154" s="30" t="n">
        <v>123943.58</v>
      </c>
      <c r="W154" s="30" t="n">
        <v>107596.47</v>
      </c>
      <c r="X154" s="30" t="n">
        <v>152445.21</v>
      </c>
      <c r="Y154" s="30" t="n">
        <v>154995.49</v>
      </c>
      <c r="Z154" s="30" t="n">
        <v>135954.12</v>
      </c>
      <c r="AA154" s="30" t="n">
        <v>122579.47</v>
      </c>
      <c r="AB154" s="30" t="n">
        <v>103247.33</v>
      </c>
      <c r="AC154" s="30" t="n">
        <v>119997.72</v>
      </c>
      <c r="AD154" s="30" t="n">
        <v>101305.69</v>
      </c>
      <c r="AE154" s="30" t="n">
        <v>136279.47</v>
      </c>
      <c r="AF154" s="30" t="n">
        <v>67925.92</v>
      </c>
      <c r="AG154" s="30" t="n">
        <v>116426.77</v>
      </c>
      <c r="AH154" s="30" t="n">
        <v>182076.17</v>
      </c>
      <c r="AI154" s="30" t="n">
        <v>110057.32</v>
      </c>
      <c r="AJ154" s="30" t="n">
        <v>230053.23</v>
      </c>
      <c r="AK154" s="30" t="n">
        <v>213230.64</v>
      </c>
      <c r="AL154" s="30" t="n">
        <v>181544.3</v>
      </c>
      <c r="AM154" s="30" t="n">
        <v>165594.03</v>
      </c>
      <c r="AN154" s="30" t="n">
        <v>0</v>
      </c>
      <c r="AO154" s="30" t="n">
        <v>136000</v>
      </c>
      <c r="AP154" s="30" t="n">
        <v>135000</v>
      </c>
      <c r="AQ154" s="30" t="n">
        <v>270000</v>
      </c>
      <c r="AR154" s="30" t="n">
        <v>0</v>
      </c>
      <c r="AS154" s="30" t="n">
        <v>115000</v>
      </c>
      <c r="AT154" s="30" t="n">
        <v>162000</v>
      </c>
      <c r="AU154" s="30" t="n">
        <v>144000</v>
      </c>
      <c r="AV154" s="30" t="n">
        <v>177000</v>
      </c>
      <c r="AW154" s="30" t="n">
        <v>183000</v>
      </c>
      <c r="AX154" s="30" t="n">
        <v>170000</v>
      </c>
      <c r="AY154" s="30" t="n">
        <v>173000</v>
      </c>
      <c r="AZ154" s="30" t="n">
        <v>0</v>
      </c>
      <c r="BA154" s="30" t="n">
        <v>1168.041666666667</v>
      </c>
      <c r="BB154" s="21" t="inlineStr">
        <is>
          <t>TT</t>
        </is>
      </c>
    </row>
    <row r="155" ht="17.25" customHeight="1" s="13">
      <c r="A155" s="19" t="inlineStr">
        <is>
          <t>AGADIR</t>
        </is>
      </c>
      <c r="B155" s="19" t="inlineStr">
        <is>
          <t>CDZ AGADIR DET1</t>
        </is>
      </c>
      <c r="C155" s="19" t="inlineStr"/>
      <c r="D155" s="19" t="inlineStr">
        <is>
          <t>CONSERVES</t>
        </is>
      </c>
      <c r="E155" s="30">
        <f>+E29+E36+E43+E50+E57+E64+E71+E78+E85</f>
        <v/>
      </c>
      <c r="F155" s="30">
        <f>+F29+F36+F43+F50+F57+F64+F71+F78+F85</f>
        <v/>
      </c>
      <c r="G155" s="24">
        <f>IF(F155=0,"%",+(E155-F155)/F155)</f>
        <v/>
      </c>
      <c r="H155" s="30">
        <f>+H29+H36+H43+H50+H57+H64+H71+H78+H85</f>
        <v/>
      </c>
      <c r="I155" s="30">
        <f>+I29+I36+I43+I50+I57+I64+I71+I78+I85</f>
        <v/>
      </c>
      <c r="J155" s="24">
        <f>IF(H155=0,"%",+(I155-H155)/H155)</f>
        <v/>
      </c>
      <c r="K155" s="30">
        <f>+K29+K36+K43+K50+K57+K64+K71+K78+K85</f>
        <v/>
      </c>
      <c r="L155" s="30">
        <f>+L29+L36+L43+L50+L57+L64+L71+L78+L85</f>
        <v/>
      </c>
      <c r="M155" s="24">
        <f>IF(K155=0,"%",+(L155-K155)/K155)</f>
        <v/>
      </c>
      <c r="N155" s="30">
        <f>+N29+N36+N43+N50+N57+N64+N71+N78+N85</f>
        <v/>
      </c>
      <c r="O155" s="26" t="n">
        <v>0</v>
      </c>
      <c r="P155" s="30">
        <f>+P29+P36+P43+P50+P57+P64+P71+P78+P85</f>
        <v/>
      </c>
      <c r="Q155" s="30" t="n">
        <v>50425.79999999999</v>
      </c>
      <c r="R155" s="30" t="n">
        <v>67242.81999999999</v>
      </c>
      <c r="S155" s="30" t="n">
        <v>85491.56999999999</v>
      </c>
      <c r="T155" s="30" t="n">
        <v>130678.86</v>
      </c>
      <c r="U155" s="30" t="n">
        <v>75990.54000000001</v>
      </c>
      <c r="V155" s="30" t="n">
        <v>85920.28</v>
      </c>
      <c r="W155" s="30" t="n">
        <v>48500.74000000001</v>
      </c>
      <c r="X155" s="30" t="n">
        <v>87734.74000000001</v>
      </c>
      <c r="Y155" s="30" t="n">
        <v>90464.49000000001</v>
      </c>
      <c r="Z155" s="30" t="n">
        <v>93404.06000000001</v>
      </c>
      <c r="AA155" s="30" t="n">
        <v>54989.60999999999</v>
      </c>
      <c r="AB155" s="30" t="n">
        <v>42587.34</v>
      </c>
      <c r="AC155" s="30" t="n">
        <v>89137.56000000001</v>
      </c>
      <c r="AD155" s="30" t="n">
        <v>50579.73</v>
      </c>
      <c r="AE155" s="30" t="n">
        <v>95802.84999999999</v>
      </c>
      <c r="AF155" s="30" t="n">
        <v>63401.89000000001</v>
      </c>
      <c r="AG155" s="30" t="n">
        <v>66685.67</v>
      </c>
      <c r="AH155" s="30" t="n">
        <v>47752.46</v>
      </c>
      <c r="AI155" s="30" t="n">
        <v>38482.94</v>
      </c>
      <c r="AJ155" s="30" t="n">
        <v>98669.12999999999</v>
      </c>
      <c r="AK155" s="30" t="n">
        <v>72402.39000000001</v>
      </c>
      <c r="AL155" s="30" t="n">
        <v>43064.38</v>
      </c>
      <c r="AM155" s="30" t="n">
        <v>55518.89999999999</v>
      </c>
      <c r="AN155" s="30" t="n">
        <v>0</v>
      </c>
      <c r="AO155" s="30" t="n">
        <v>91500</v>
      </c>
      <c r="AP155" s="30" t="n">
        <v>100000</v>
      </c>
      <c r="AQ155" s="30" t="n">
        <v>256000</v>
      </c>
      <c r="AR155" s="30" t="n">
        <v>0</v>
      </c>
      <c r="AS155" s="30" t="n">
        <v>115000</v>
      </c>
      <c r="AT155" s="30" t="n">
        <v>125000</v>
      </c>
      <c r="AU155" s="30" t="n">
        <v>84000</v>
      </c>
      <c r="AV155" s="30" t="n">
        <v>99000</v>
      </c>
      <c r="AW155" s="30" t="n">
        <v>93000</v>
      </c>
      <c r="AX155" s="30" t="n">
        <v>105000</v>
      </c>
      <c r="AY155" s="30" t="n">
        <v>105000</v>
      </c>
      <c r="AZ155" s="30" t="n">
        <v>0</v>
      </c>
      <c r="BA155" s="30" t="n">
        <v>636.25</v>
      </c>
      <c r="BB155" s="21" t="inlineStr">
        <is>
          <t>TT</t>
        </is>
      </c>
    </row>
    <row r="156" ht="17.25" customHeight="1" s="13">
      <c r="A156" s="19" t="inlineStr">
        <is>
          <t>AGADIR</t>
        </is>
      </c>
      <c r="B156" s="19" t="inlineStr">
        <is>
          <t>CDZ AGADIR DET1</t>
        </is>
      </c>
      <c r="C156" s="19" t="inlineStr"/>
      <c r="D156" s="19" t="inlineStr">
        <is>
          <t>C.A (ht)</t>
        </is>
      </c>
      <c r="E156" s="30">
        <f>+E30+E37+E44+E51+E58+E65+E72+E79+E86</f>
        <v/>
      </c>
      <c r="F156" s="30">
        <f>+F30+F37+F44+F51+F58+F65+F72+F79+F86</f>
        <v/>
      </c>
      <c r="G156" s="24">
        <f>IF(F156=0,"%",+(E156-F156)/F156)</f>
        <v/>
      </c>
      <c r="H156" s="30">
        <f>+H30+H37+H44+H51+H58+H65+H72+H79+H86</f>
        <v/>
      </c>
      <c r="I156" s="30">
        <f>+I30+I37+I44+I51+I58+I65+I72+I79+I86</f>
        <v/>
      </c>
      <c r="J156" s="24">
        <f>IF(H156=0,"%",+(I156-H156)/H156)</f>
        <v/>
      </c>
      <c r="K156" s="30">
        <f>+K30+K37+K44+K51+K58+K65+K72+K79+K86</f>
        <v/>
      </c>
      <c r="L156" s="30">
        <f>+L30+L37+L44+L51+L58+L65+L72+L79+L86</f>
        <v/>
      </c>
      <c r="M156" s="24">
        <f>IF(K156=0,"%",+(L156-K156)/K156)</f>
        <v/>
      </c>
      <c r="N156" s="30">
        <f>+N30+N37+N44+N51+N58+N65+N72+N79+N86</f>
        <v/>
      </c>
      <c r="O156" s="26" t="n">
        <v>0</v>
      </c>
      <c r="P156" s="30">
        <f>+P30+P37+P44+P51+P58+P65+P72+P79+P86</f>
        <v/>
      </c>
      <c r="Q156" s="30" t="n">
        <v>1045587.6</v>
      </c>
      <c r="R156" s="30" t="n">
        <v>1141804.33</v>
      </c>
      <c r="S156" s="30" t="n">
        <v>1730709.26</v>
      </c>
      <c r="T156" s="30" t="n">
        <v>2107104.57</v>
      </c>
      <c r="U156" s="30" t="n">
        <v>1211660.38</v>
      </c>
      <c r="V156" s="30" t="n">
        <v>1157405.8</v>
      </c>
      <c r="W156" s="30" t="n">
        <v>954028.0399999998</v>
      </c>
      <c r="X156" s="30" t="n">
        <v>1120819.37</v>
      </c>
      <c r="Y156" s="30" t="n">
        <v>1130691.65</v>
      </c>
      <c r="Z156" s="30" t="n">
        <v>1085724.39</v>
      </c>
      <c r="AA156" s="30" t="n">
        <v>1168816.19</v>
      </c>
      <c r="AB156" s="30" t="n">
        <v>1117253.22</v>
      </c>
      <c r="AC156" s="30" t="n">
        <v>1195248.2</v>
      </c>
      <c r="AD156" s="30" t="n">
        <v>1293955.58</v>
      </c>
      <c r="AE156" s="30" t="n">
        <v>1996279.98</v>
      </c>
      <c r="AF156" s="30" t="n">
        <v>1700508.18</v>
      </c>
      <c r="AG156" s="30" t="n">
        <v>1071429.98</v>
      </c>
      <c r="AH156" s="30" t="n">
        <v>1343830.38</v>
      </c>
      <c r="AI156" s="30" t="n">
        <v>826986.3900000001</v>
      </c>
      <c r="AJ156" s="30" t="n">
        <v>1486679.67</v>
      </c>
      <c r="AK156" s="30" t="n">
        <v>1106347.93</v>
      </c>
      <c r="AL156" s="30" t="n">
        <v>1132657.78</v>
      </c>
      <c r="AM156" s="30" t="n">
        <v>1006597.61</v>
      </c>
      <c r="AN156" s="30" t="n">
        <v>0</v>
      </c>
      <c r="AO156" s="30" t="n">
        <v>1340000</v>
      </c>
      <c r="AP156" s="30" t="n">
        <v>1410000</v>
      </c>
      <c r="AQ156" s="30" t="n">
        <v>4340000</v>
      </c>
      <c r="AR156" s="30" t="n">
        <v>0</v>
      </c>
      <c r="AS156" s="30" t="n">
        <v>1330000</v>
      </c>
      <c r="AT156" s="30" t="n">
        <v>1359166</v>
      </c>
      <c r="AU156" s="30" t="n">
        <v>1290000</v>
      </c>
      <c r="AV156" s="30" t="n">
        <v>1291500</v>
      </c>
      <c r="AW156" s="30" t="n">
        <v>1390000</v>
      </c>
      <c r="AX156" s="30" t="n">
        <v>1305000</v>
      </c>
      <c r="AY156" s="30" t="n">
        <v>1390000</v>
      </c>
      <c r="AZ156" s="30" t="n">
        <v>0</v>
      </c>
      <c r="BA156" s="30" t="n">
        <v>5412.683333333334</v>
      </c>
      <c r="BB156" s="21" t="inlineStr">
        <is>
          <t>TT</t>
        </is>
      </c>
    </row>
    <row r="157" ht="17.25" customHeight="1" s="13">
      <c r="A157" s="19" t="inlineStr">
        <is>
          <t>AGADIR</t>
        </is>
      </c>
      <c r="B157" s="19" t="inlineStr">
        <is>
          <t>CDZ AGADIR DET2</t>
        </is>
      </c>
      <c r="C157" s="19" t="inlineStr">
        <is>
          <t>CDZ AGADIR DET2</t>
        </is>
      </c>
      <c r="D157" s="19" t="inlineStr">
        <is>
          <t>LEVURE</t>
        </is>
      </c>
      <c r="E157" s="30">
        <f>+E87+E94+E101+E108+E115+E122+E129+E136</f>
        <v/>
      </c>
      <c r="F157" s="30">
        <f>+F87+F94+F101+F108+F115+F122+F129+F136</f>
        <v/>
      </c>
      <c r="G157" s="24">
        <f>IF(F157=0,"%",+(E157-F157)/F157)</f>
        <v/>
      </c>
      <c r="H157" s="30">
        <f>+H87+H94+H101+H108+H115+H122+H129+H136</f>
        <v/>
      </c>
      <c r="I157" s="30">
        <f>+I87+I94+I101+I108+I115+I122+I129+I136</f>
        <v/>
      </c>
      <c r="J157" s="24">
        <f>IF(H157=0,"%",+(I157-H157)/H157)</f>
        <v/>
      </c>
      <c r="K157" s="30">
        <f>+K87+K94+K101+K108+K115+K122+K129+K136</f>
        <v/>
      </c>
      <c r="L157" s="30">
        <f>+L87+L94+L101+L108+L115+L122+L129+L136</f>
        <v/>
      </c>
      <c r="M157" s="24">
        <f>IF(K157=0,"%",+(L157-K157)/K157)</f>
        <v/>
      </c>
      <c r="N157" s="30">
        <f>+N87+N94+N101+N108+N115+N122+N129+N136</f>
        <v/>
      </c>
      <c r="O157" s="26" t="n">
        <v>0</v>
      </c>
      <c r="P157" s="30">
        <f>+P87+P94+P101+P108+P115+P122+P129+P136</f>
        <v/>
      </c>
      <c r="Q157" s="30" t="n">
        <v>214271.2</v>
      </c>
      <c r="R157" s="30" t="n">
        <v>209110.65</v>
      </c>
      <c r="S157" s="30" t="n">
        <v>313659.62</v>
      </c>
      <c r="T157" s="30" t="n">
        <v>374568.1899999999</v>
      </c>
      <c r="U157" s="30" t="n">
        <v>190731.36</v>
      </c>
      <c r="V157" s="30" t="n">
        <v>156701.72</v>
      </c>
      <c r="W157" s="30" t="n">
        <v>152465.25</v>
      </c>
      <c r="X157" s="30" t="n">
        <v>194071.33</v>
      </c>
      <c r="Y157" s="30" t="n">
        <v>186567.8</v>
      </c>
      <c r="Z157" s="30" t="n">
        <v>234680.2700000001</v>
      </c>
      <c r="AA157" s="30" t="n">
        <v>208757.0900000001</v>
      </c>
      <c r="AB157" s="30" t="n">
        <v>194720.25</v>
      </c>
      <c r="AC157" s="30" t="n">
        <v>263451.34</v>
      </c>
      <c r="AD157" s="30" t="n">
        <v>243360.6800000001</v>
      </c>
      <c r="AE157" s="30" t="n">
        <v>383182.2699999999</v>
      </c>
      <c r="AF157" s="30" t="n">
        <v>320594.8799999999</v>
      </c>
      <c r="AG157" s="30" t="n">
        <v>181627</v>
      </c>
      <c r="AH157" s="30" t="n">
        <v>236107.8999999999</v>
      </c>
      <c r="AI157" s="30" t="n">
        <v>178801.33</v>
      </c>
      <c r="AJ157" s="30" t="n">
        <v>372188.16</v>
      </c>
      <c r="AK157" s="30" t="n">
        <v>146402.25</v>
      </c>
      <c r="AL157" s="30" t="n">
        <v>217483.95</v>
      </c>
      <c r="AM157" s="30" t="n">
        <v>168080.5800000001</v>
      </c>
      <c r="AN157" s="30" t="n">
        <v>0</v>
      </c>
      <c r="AO157" s="30" t="n">
        <v>237000</v>
      </c>
      <c r="AP157" s="30" t="n">
        <v>260000</v>
      </c>
      <c r="AQ157" s="30" t="n">
        <v>845000</v>
      </c>
      <c r="AR157" s="30" t="n">
        <v>0</v>
      </c>
      <c r="AS157" s="30" t="n">
        <v>250000</v>
      </c>
      <c r="AT157" s="30" t="n">
        <v>227000</v>
      </c>
      <c r="AU157" s="30" t="n">
        <v>205000</v>
      </c>
      <c r="AV157" s="30" t="n">
        <v>234000</v>
      </c>
      <c r="AW157" s="30" t="n">
        <v>226000</v>
      </c>
      <c r="AX157" s="30" t="n">
        <v>228000</v>
      </c>
      <c r="AY157" s="30" t="n">
        <v>241000</v>
      </c>
      <c r="AZ157" s="30" t="n">
        <v>0</v>
      </c>
      <c r="BA157" s="30" t="n">
        <v>1770.283333333334</v>
      </c>
      <c r="BB157" s="21" t="inlineStr">
        <is>
          <t>TT</t>
        </is>
      </c>
    </row>
    <row r="158" ht="17.25" customHeight="1" s="13">
      <c r="A158" s="19" t="inlineStr">
        <is>
          <t>AGADIR</t>
        </is>
      </c>
      <c r="B158" s="19" t="inlineStr">
        <is>
          <t>CDZ AGADIR DET2</t>
        </is>
      </c>
      <c r="C158" s="19" t="inlineStr">
        <is>
          <t>ABRACH HASSAN</t>
        </is>
      </c>
      <c r="D158" s="19" t="inlineStr">
        <is>
          <t>FLAN</t>
        </is>
      </c>
      <c r="E158" s="30">
        <f>+E88+E95+E102+E109+E116+E123+E130+E137</f>
        <v/>
      </c>
      <c r="F158" s="30">
        <f>+F88+F95+F102+F109+F116+F123+F130+F137</f>
        <v/>
      </c>
      <c r="G158" s="24">
        <f>IF(F158=0,"%",+(E158-F158)/F158)</f>
        <v/>
      </c>
      <c r="H158" s="30">
        <f>+H88+H95+H102+H109+H116+H123+H130+H137</f>
        <v/>
      </c>
      <c r="I158" s="30">
        <f>+I88+I95+I102+I109+I116+I123+I130+I137</f>
        <v/>
      </c>
      <c r="J158" s="24">
        <f>IF(H158=0,"%",+(I158-H158)/H158)</f>
        <v/>
      </c>
      <c r="K158" s="30">
        <f>+K88+K95+K102+K109+K116+K123+K130+K137</f>
        <v/>
      </c>
      <c r="L158" s="30">
        <f>+L88+L95+L102+L109+L116+L123+L130+L137</f>
        <v/>
      </c>
      <c r="M158" s="24">
        <f>IF(K158=0,"%",+(L158-K158)/K158)</f>
        <v/>
      </c>
      <c r="N158" s="30">
        <f>+N88+N95+N102+N109+N116+N123+N130+N137</f>
        <v/>
      </c>
      <c r="O158" s="26" t="n">
        <v>0</v>
      </c>
      <c r="P158" s="30">
        <f>+P88+P95+P102+P109+P116+P123+P130+P137</f>
        <v/>
      </c>
      <c r="Q158" s="30" t="n">
        <v>26753.27</v>
      </c>
      <c r="R158" s="30" t="n">
        <v>30057.78</v>
      </c>
      <c r="S158" s="30" t="n">
        <v>110187.74</v>
      </c>
      <c r="T158" s="30" t="n">
        <v>186512.4299999999</v>
      </c>
      <c r="U158" s="30" t="n">
        <v>58774.90999999999</v>
      </c>
      <c r="V158" s="30" t="n">
        <v>21829.08</v>
      </c>
      <c r="W158" s="30" t="n">
        <v>15870.98</v>
      </c>
      <c r="X158" s="30" t="n">
        <v>28633.46</v>
      </c>
      <c r="Y158" s="30" t="n">
        <v>29536.31</v>
      </c>
      <c r="Z158" s="30" t="n">
        <v>31005.52</v>
      </c>
      <c r="AA158" s="30" t="n">
        <v>18125.77</v>
      </c>
      <c r="AB158" s="30" t="n">
        <v>21615.4</v>
      </c>
      <c r="AC158" s="30" t="n">
        <v>20205.8</v>
      </c>
      <c r="AD158" s="30" t="n">
        <v>33714.61</v>
      </c>
      <c r="AE158" s="30" t="n">
        <v>167549.54</v>
      </c>
      <c r="AF158" s="30" t="n">
        <v>160875.76</v>
      </c>
      <c r="AG158" s="30" t="n">
        <v>35280.88</v>
      </c>
      <c r="AH158" s="30" t="n">
        <v>27003.24000000001</v>
      </c>
      <c r="AI158" s="30" t="n">
        <v>26697.72</v>
      </c>
      <c r="AJ158" s="30" t="n">
        <v>41763.81999999999</v>
      </c>
      <c r="AK158" s="30" t="n">
        <v>33070.58</v>
      </c>
      <c r="AL158" s="30" t="n">
        <v>23983.56</v>
      </c>
      <c r="AM158" s="30" t="n">
        <v>26942.56</v>
      </c>
      <c r="AN158" s="30" t="n">
        <v>0</v>
      </c>
      <c r="AO158" s="30" t="n">
        <v>98000</v>
      </c>
      <c r="AP158" s="30" t="n">
        <v>97000</v>
      </c>
      <c r="AQ158" s="30" t="n">
        <v>365000</v>
      </c>
      <c r="AR158" s="30" t="n">
        <v>0</v>
      </c>
      <c r="AS158" s="30" t="n">
        <v>80000</v>
      </c>
      <c r="AT158" s="30" t="n">
        <v>98000</v>
      </c>
      <c r="AU158" s="30" t="n">
        <v>72000</v>
      </c>
      <c r="AV158" s="30" t="n">
        <v>66000</v>
      </c>
      <c r="AW158" s="30" t="n">
        <v>49000</v>
      </c>
      <c r="AX158" s="30" t="n">
        <v>37000</v>
      </c>
      <c r="AY158" s="30" t="n">
        <v>50000</v>
      </c>
      <c r="AZ158" s="30" t="n">
        <v>0</v>
      </c>
      <c r="BA158" s="30" t="n">
        <v>176.6666666666667</v>
      </c>
      <c r="BB158" s="21" t="inlineStr">
        <is>
          <t>TT</t>
        </is>
      </c>
    </row>
    <row r="159" ht="17.25" customHeight="1" s="13">
      <c r="A159" s="19" t="inlineStr">
        <is>
          <t>AGADIR</t>
        </is>
      </c>
      <c r="B159" s="19" t="inlineStr">
        <is>
          <t>CDZ AGADIR DET2</t>
        </is>
      </c>
      <c r="C159" s="19" t="inlineStr"/>
      <c r="D159" s="19" t="inlineStr">
        <is>
          <t>BOUILLON</t>
        </is>
      </c>
      <c r="E159" s="30">
        <f>+E89+E96+E103+E110+E117+E124+E131+E138</f>
        <v/>
      </c>
      <c r="F159" s="30">
        <f>+F89+F96+F103+F110+F117+F124+F131+F138</f>
        <v/>
      </c>
      <c r="G159" s="24">
        <f>IF(F159=0,"%",+(E159-F159)/F159)</f>
        <v/>
      </c>
      <c r="H159" s="30">
        <f>+H89+H96+H103+H110+H117+H124+H131+H138</f>
        <v/>
      </c>
      <c r="I159" s="30">
        <f>+I89+I96+I103+I110+I117+I124+I131+I138</f>
        <v/>
      </c>
      <c r="J159" s="24">
        <f>IF(H159=0,"%",+(I159-H159)/H159)</f>
        <v/>
      </c>
      <c r="K159" s="30">
        <f>+K89+K96+K103+K110+K117+K124+K131+K138</f>
        <v/>
      </c>
      <c r="L159" s="30">
        <f>+L89+L96+L103+L110+L117+L124+L131+L138</f>
        <v/>
      </c>
      <c r="M159" s="24">
        <f>IF(K159=0,"%",+(L159-K159)/K159)</f>
        <v/>
      </c>
      <c r="N159" s="30">
        <f>+N89+N96+N103+N110+N117+N124+N131+N138</f>
        <v/>
      </c>
      <c r="O159" s="26" t="n">
        <v>0</v>
      </c>
      <c r="P159" s="30">
        <f>+P89+P96+P103+P110+P117+P124+P131+P138</f>
        <v/>
      </c>
      <c r="Q159" s="30" t="n">
        <v>145448.68</v>
      </c>
      <c r="R159" s="30" t="n">
        <v>225157.23</v>
      </c>
      <c r="S159" s="30" t="n">
        <v>269198.59</v>
      </c>
      <c r="T159" s="30" t="n">
        <v>222177.26</v>
      </c>
      <c r="U159" s="30" t="n">
        <v>44532.91</v>
      </c>
      <c r="V159" s="30" t="n">
        <v>46842.75</v>
      </c>
      <c r="W159" s="30" t="n">
        <v>53181.19</v>
      </c>
      <c r="X159" s="30" t="n">
        <v>75145.48</v>
      </c>
      <c r="Y159" s="30" t="n">
        <v>74059.29999999999</v>
      </c>
      <c r="Z159" s="30" t="n">
        <v>108446.24</v>
      </c>
      <c r="AA159" s="30" t="n">
        <v>134838.44</v>
      </c>
      <c r="AB159" s="30" t="n">
        <v>211145.56</v>
      </c>
      <c r="AC159" s="30" t="n">
        <v>207692.07</v>
      </c>
      <c r="AD159" s="30" t="n">
        <v>229761.33</v>
      </c>
      <c r="AE159" s="30" t="n">
        <v>307088.2300000001</v>
      </c>
      <c r="AF159" s="30" t="n">
        <v>138780.75</v>
      </c>
      <c r="AG159" s="30" t="n">
        <v>81501.78000000001</v>
      </c>
      <c r="AH159" s="30" t="n">
        <v>103707.06</v>
      </c>
      <c r="AI159" s="30" t="n">
        <v>63849.22</v>
      </c>
      <c r="AJ159" s="30" t="n">
        <v>101387.58</v>
      </c>
      <c r="AK159" s="30" t="n">
        <v>118810.95</v>
      </c>
      <c r="AL159" s="30" t="n">
        <v>126138.91</v>
      </c>
      <c r="AM159" s="30" t="n">
        <v>56226.14</v>
      </c>
      <c r="AN159" s="30" t="n">
        <v>0</v>
      </c>
      <c r="AO159" s="30" t="n">
        <v>199000</v>
      </c>
      <c r="AP159" s="30" t="n">
        <v>270000</v>
      </c>
      <c r="AQ159" s="30" t="n">
        <v>620000</v>
      </c>
      <c r="AR159" s="30" t="n">
        <v>0</v>
      </c>
      <c r="AS159" s="30" t="n">
        <v>90000</v>
      </c>
      <c r="AT159" s="30" t="n">
        <v>84000</v>
      </c>
      <c r="AU159" s="30" t="n">
        <v>101000</v>
      </c>
      <c r="AV159" s="30" t="n">
        <v>120000</v>
      </c>
      <c r="AW159" s="30" t="n">
        <v>117000</v>
      </c>
      <c r="AX159" s="30" t="n">
        <v>130000</v>
      </c>
      <c r="AY159" s="30" t="n">
        <v>175000</v>
      </c>
      <c r="AZ159" s="30" t="n">
        <v>0</v>
      </c>
      <c r="BA159" s="30" t="n">
        <v>3381.258333333334</v>
      </c>
      <c r="BB159" s="21" t="inlineStr">
        <is>
          <t>TT</t>
        </is>
      </c>
    </row>
    <row r="160" ht="17.25" customHeight="1" s="13">
      <c r="A160" s="19" t="inlineStr">
        <is>
          <t>AGADIR</t>
        </is>
      </c>
      <c r="B160" s="19" t="inlineStr">
        <is>
          <t>CDZ AGADIR DET2</t>
        </is>
      </c>
      <c r="C160" s="19" t="inlineStr"/>
      <c r="D160" s="19" t="inlineStr">
        <is>
          <t>CONDIMENTS</t>
        </is>
      </c>
      <c r="E160" s="30">
        <f>+E90+E97+E104+E111+E118+E125+E132+E139</f>
        <v/>
      </c>
      <c r="F160" s="30">
        <f>+F90+F97+F104+F111+F118+F125+F132+F139</f>
        <v/>
      </c>
      <c r="G160" s="24">
        <f>IF(F160=0,"%",+(E160-F160)/F160)</f>
        <v/>
      </c>
      <c r="H160" s="30">
        <f>+H90+H97+H104+H111+H118+H125+H132+H139</f>
        <v/>
      </c>
      <c r="I160" s="30">
        <f>+I90+I97+I104+I111+I118+I125+I132+I139</f>
        <v/>
      </c>
      <c r="J160" s="24">
        <f>IF(H160=0,"%",+(I160-H160)/H160)</f>
        <v/>
      </c>
      <c r="K160" s="30">
        <f>+K90+K97+K104+K111+K118+K125+K132+K139</f>
        <v/>
      </c>
      <c r="L160" s="30">
        <f>+L90+L97+L104+L111+L118+L125+L132+L139</f>
        <v/>
      </c>
      <c r="M160" s="24">
        <f>IF(K160=0,"%",+(L160-K160)/K160)</f>
        <v/>
      </c>
      <c r="N160" s="30">
        <f>+N90+N97+N104+N111+N118+N125+N132+N139</f>
        <v/>
      </c>
      <c r="O160" s="26" t="n">
        <v>0</v>
      </c>
      <c r="P160" s="30">
        <f>+P90+P97+P104+P111+P118+P125+P132+P139</f>
        <v/>
      </c>
      <c r="Q160" s="30" t="n">
        <v>186996.27</v>
      </c>
      <c r="R160" s="30" t="n">
        <v>198977.49</v>
      </c>
      <c r="S160" s="30" t="n">
        <v>232405.82</v>
      </c>
      <c r="T160" s="30" t="n">
        <v>385116.4800000001</v>
      </c>
      <c r="U160" s="30" t="n">
        <v>316962.91</v>
      </c>
      <c r="V160" s="30" t="n">
        <v>238401.14</v>
      </c>
      <c r="W160" s="30" t="n">
        <v>184595.65</v>
      </c>
      <c r="X160" s="30" t="n">
        <v>310540.1299999999</v>
      </c>
      <c r="Y160" s="30" t="n">
        <v>273997.7</v>
      </c>
      <c r="Z160" s="30" t="n">
        <v>230102.14</v>
      </c>
      <c r="AA160" s="30" t="n">
        <v>258459.17</v>
      </c>
      <c r="AB160" s="30" t="n">
        <v>173457.73</v>
      </c>
      <c r="AC160" s="30" t="n">
        <v>222415.42</v>
      </c>
      <c r="AD160" s="30" t="n">
        <v>281443.45</v>
      </c>
      <c r="AE160" s="30" t="n">
        <v>313099.1600000001</v>
      </c>
      <c r="AF160" s="30" t="n">
        <v>352283.14</v>
      </c>
      <c r="AG160" s="30" t="n">
        <v>295627.2500000001</v>
      </c>
      <c r="AH160" s="30" t="n">
        <v>322554.4</v>
      </c>
      <c r="AI160" s="30" t="n">
        <v>269429.89</v>
      </c>
      <c r="AJ160" s="30" t="n">
        <v>363585.66</v>
      </c>
      <c r="AK160" s="30" t="n">
        <v>294676.77</v>
      </c>
      <c r="AL160" s="30" t="n">
        <v>304096.28</v>
      </c>
      <c r="AM160" s="30" t="n">
        <v>244372.77</v>
      </c>
      <c r="AN160" s="30" t="n">
        <v>0</v>
      </c>
      <c r="AO160" s="30" t="n">
        <v>214000</v>
      </c>
      <c r="AP160" s="30" t="n">
        <v>242000</v>
      </c>
      <c r="AQ160" s="30" t="n">
        <v>739000</v>
      </c>
      <c r="AR160" s="30" t="n">
        <v>0</v>
      </c>
      <c r="AS160" s="30" t="n">
        <v>343000</v>
      </c>
      <c r="AT160" s="30" t="n">
        <v>328000</v>
      </c>
      <c r="AU160" s="30" t="n">
        <v>260000</v>
      </c>
      <c r="AV160" s="30" t="n">
        <v>305000</v>
      </c>
      <c r="AW160" s="30" t="n">
        <v>311000</v>
      </c>
      <c r="AX160" s="30" t="n">
        <v>275000</v>
      </c>
      <c r="AY160" s="30" t="n">
        <v>301000</v>
      </c>
      <c r="AZ160" s="30" t="n">
        <v>0</v>
      </c>
      <c r="BA160" s="30" t="n">
        <v>2895.625</v>
      </c>
      <c r="BB160" s="21" t="inlineStr">
        <is>
          <t>TT</t>
        </is>
      </c>
    </row>
    <row r="161" ht="17.25" customHeight="1" s="13">
      <c r="A161" s="19" t="inlineStr">
        <is>
          <t>AGADIR</t>
        </is>
      </c>
      <c r="B161" s="19" t="inlineStr">
        <is>
          <t>CDZ AGADIR DET2</t>
        </is>
      </c>
      <c r="C161" s="19" t="inlineStr"/>
      <c r="D161" s="19" t="inlineStr">
        <is>
          <t>CONFITURE</t>
        </is>
      </c>
      <c r="E161" s="30">
        <f>+E91+E98+E105+E112+E119+E126+E133+E140</f>
        <v/>
      </c>
      <c r="F161" s="30">
        <f>+F91+F98+F105+F112+F119+F126+F133+F140</f>
        <v/>
      </c>
      <c r="G161" s="24">
        <f>IF(F161=0,"%",+(E161-F161)/F161)</f>
        <v/>
      </c>
      <c r="H161" s="30">
        <f>+H91+H98+H105+H112+H119+H126+H133+H140</f>
        <v/>
      </c>
      <c r="I161" s="30">
        <f>+I91+I98+I105+I112+I119+I126+I133+I140</f>
        <v/>
      </c>
      <c r="J161" s="24">
        <f>IF(H161=0,"%",+(I161-H161)/H161)</f>
        <v/>
      </c>
      <c r="K161" s="30">
        <f>+K91+K98+K105+K112+K119+K126+K133+K140</f>
        <v/>
      </c>
      <c r="L161" s="30">
        <f>+L91+L98+L105+L112+L119+L126+L133+L140</f>
        <v/>
      </c>
      <c r="M161" s="24">
        <f>IF(K161=0,"%",+(L161-K161)/K161)</f>
        <v/>
      </c>
      <c r="N161" s="30">
        <f>+N91+N98+N105+N112+N119+N126+N133+N140</f>
        <v/>
      </c>
      <c r="O161" s="26" t="n">
        <v>0</v>
      </c>
      <c r="P161" s="30">
        <f>+P91+P98+P105+P112+P119+P126+P133+P140</f>
        <v/>
      </c>
      <c r="Q161" s="30" t="n">
        <v>104186.2</v>
      </c>
      <c r="R161" s="30" t="n">
        <v>101379.19</v>
      </c>
      <c r="S161" s="30" t="n">
        <v>134920.65</v>
      </c>
      <c r="T161" s="30" t="n">
        <v>106922.55</v>
      </c>
      <c r="U161" s="30" t="n">
        <v>68952.83</v>
      </c>
      <c r="V161" s="30" t="n">
        <v>96842.16999999997</v>
      </c>
      <c r="W161" s="30" t="n">
        <v>102235.32</v>
      </c>
      <c r="X161" s="30" t="n">
        <v>140343.5399999999</v>
      </c>
      <c r="Y161" s="30" t="n">
        <v>131280</v>
      </c>
      <c r="Z161" s="30" t="n">
        <v>140909.11</v>
      </c>
      <c r="AA161" s="30" t="n">
        <v>108767.72</v>
      </c>
      <c r="AB161" s="30" t="n">
        <v>90200.79999999999</v>
      </c>
      <c r="AC161" s="30" t="n">
        <v>124477.59</v>
      </c>
      <c r="AD161" s="30" t="n">
        <v>102876.62</v>
      </c>
      <c r="AE161" s="30" t="n">
        <v>121996.83</v>
      </c>
      <c r="AF161" s="30" t="n">
        <v>66289.71000000001</v>
      </c>
      <c r="AG161" s="30" t="n">
        <v>101430.53</v>
      </c>
      <c r="AH161" s="30" t="n">
        <v>182909.5800000001</v>
      </c>
      <c r="AI161" s="30" t="n">
        <v>121021.42</v>
      </c>
      <c r="AJ161" s="30" t="n">
        <v>253358.98</v>
      </c>
      <c r="AK161" s="30" t="n">
        <v>194854.69</v>
      </c>
      <c r="AL161" s="30" t="n">
        <v>185045.57</v>
      </c>
      <c r="AM161" s="30" t="n">
        <v>154575.46</v>
      </c>
      <c r="AN161" s="30" t="n">
        <v>0</v>
      </c>
      <c r="AO161" s="30" t="n">
        <v>129000</v>
      </c>
      <c r="AP161" s="30" t="n">
        <v>135000</v>
      </c>
      <c r="AQ161" s="30" t="n">
        <v>292000</v>
      </c>
      <c r="AR161" s="30" t="n">
        <v>0</v>
      </c>
      <c r="AS161" s="30" t="n">
        <v>105000</v>
      </c>
      <c r="AT161" s="30" t="n">
        <v>140000</v>
      </c>
      <c r="AU161" s="30" t="n">
        <v>165000</v>
      </c>
      <c r="AV161" s="30" t="n">
        <v>183000</v>
      </c>
      <c r="AW161" s="30" t="n">
        <v>200000</v>
      </c>
      <c r="AX161" s="30" t="n">
        <v>170000</v>
      </c>
      <c r="AY161" s="30" t="n">
        <v>175000</v>
      </c>
      <c r="AZ161" s="30" t="n">
        <v>0</v>
      </c>
      <c r="BA161" s="30" t="n">
        <v>1717.333333333333</v>
      </c>
      <c r="BB161" s="21" t="inlineStr">
        <is>
          <t>TT</t>
        </is>
      </c>
    </row>
    <row r="162" ht="17.25" customHeight="1" s="13">
      <c r="A162" s="19" t="inlineStr">
        <is>
          <t>AGADIR</t>
        </is>
      </c>
      <c r="B162" s="19" t="inlineStr">
        <is>
          <t>CDZ AGADIR DET2</t>
        </is>
      </c>
      <c r="C162" s="19" t="inlineStr"/>
      <c r="D162" s="19" t="inlineStr">
        <is>
          <t>CONSERVES</t>
        </is>
      </c>
      <c r="E162" s="30">
        <f>+E92+E99+E106+E113+E120+E127+E134+E141</f>
        <v/>
      </c>
      <c r="F162" s="30">
        <f>+F92+F99+F106+F113+F120+F127+F134+F141</f>
        <v/>
      </c>
      <c r="G162" s="24">
        <f>IF(F162=0,"%",+(E162-F162)/F162)</f>
        <v/>
      </c>
      <c r="H162" s="30">
        <f>+H92+H99+H106+H113+H120+H127+H134+H141</f>
        <v/>
      </c>
      <c r="I162" s="30">
        <f>+I92+I99+I106+I113+I120+I127+I134+I141</f>
        <v/>
      </c>
      <c r="J162" s="24">
        <f>IF(H162=0,"%",+(I162-H162)/H162)</f>
        <v/>
      </c>
      <c r="K162" s="30">
        <f>+K92+K99+K106+K113+K120+K127+K134+K141</f>
        <v/>
      </c>
      <c r="L162" s="30">
        <f>+L92+L99+L106+L113+L120+L127+L134+L141</f>
        <v/>
      </c>
      <c r="M162" s="24">
        <f>IF(K162=0,"%",+(L162-K162)/K162)</f>
        <v/>
      </c>
      <c r="N162" s="30">
        <f>+N92+N99+N106+N113+N120+N127+N134+N141</f>
        <v/>
      </c>
      <c r="O162" s="26" t="n">
        <v>0</v>
      </c>
      <c r="P162" s="30">
        <f>+P92+P99+P106+P113+P120+P127+P134+P141</f>
        <v/>
      </c>
      <c r="Q162" s="30" t="n">
        <v>60464.61</v>
      </c>
      <c r="R162" s="30" t="n">
        <v>85123.21000000001</v>
      </c>
      <c r="S162" s="30" t="n">
        <v>90918.18999999999</v>
      </c>
      <c r="T162" s="30" t="n">
        <v>110884.8</v>
      </c>
      <c r="U162" s="30" t="n">
        <v>88640.59</v>
      </c>
      <c r="V162" s="30" t="n">
        <v>84373.10000000001</v>
      </c>
      <c r="W162" s="30" t="n">
        <v>59120.54000000001</v>
      </c>
      <c r="X162" s="30" t="n">
        <v>93408.97</v>
      </c>
      <c r="Y162" s="30" t="n">
        <v>80614.91</v>
      </c>
      <c r="Z162" s="30" t="n">
        <v>106828.52</v>
      </c>
      <c r="AA162" s="30" t="n">
        <v>59679.63</v>
      </c>
      <c r="AB162" s="30" t="n">
        <v>47967.91</v>
      </c>
      <c r="AC162" s="30" t="n">
        <v>91628.70000000001</v>
      </c>
      <c r="AD162" s="30" t="n">
        <v>76299.62000000001</v>
      </c>
      <c r="AE162" s="30" t="n">
        <v>81312.31</v>
      </c>
      <c r="AF162" s="30" t="n">
        <v>60929.54000000001</v>
      </c>
      <c r="AG162" s="30" t="n">
        <v>74438.42999999999</v>
      </c>
      <c r="AH162" s="30" t="n">
        <v>59321.45999999999</v>
      </c>
      <c r="AI162" s="30" t="n">
        <v>67737.27999999998</v>
      </c>
      <c r="AJ162" s="30" t="n">
        <v>96221.07000000001</v>
      </c>
      <c r="AK162" s="30" t="n">
        <v>82207.91000000002</v>
      </c>
      <c r="AL162" s="30" t="n">
        <v>55726.27</v>
      </c>
      <c r="AM162" s="30" t="n">
        <v>74245.06</v>
      </c>
      <c r="AN162" s="30" t="n">
        <v>0</v>
      </c>
      <c r="AO162" s="30" t="n">
        <v>101000</v>
      </c>
      <c r="AP162" s="30" t="n">
        <v>112000</v>
      </c>
      <c r="AQ162" s="30" t="n">
        <v>251000</v>
      </c>
      <c r="AR162" s="30" t="n">
        <v>0</v>
      </c>
      <c r="AS162" s="30" t="n">
        <v>120000</v>
      </c>
      <c r="AT162" s="30" t="n">
        <v>124000</v>
      </c>
      <c r="AU162" s="30" t="n">
        <v>91500</v>
      </c>
      <c r="AV162" s="30" t="n">
        <v>125000</v>
      </c>
      <c r="AW162" s="30" t="n">
        <v>108000</v>
      </c>
      <c r="AX162" s="30" t="n">
        <v>130000</v>
      </c>
      <c r="AY162" s="30" t="n">
        <v>130000</v>
      </c>
      <c r="AZ162" s="30" t="n">
        <v>0</v>
      </c>
      <c r="BA162" s="30" t="n">
        <v>227.6083333333333</v>
      </c>
      <c r="BB162" s="21" t="inlineStr">
        <is>
          <t>TT</t>
        </is>
      </c>
    </row>
    <row r="163" ht="17.25" customHeight="1" s="13">
      <c r="A163" s="19" t="inlineStr">
        <is>
          <t>AGADIR</t>
        </is>
      </c>
      <c r="B163" s="19" t="inlineStr">
        <is>
          <t>CDZ AGADIR DET2</t>
        </is>
      </c>
      <c r="C163" s="19" t="inlineStr"/>
      <c r="D163" s="19" t="inlineStr">
        <is>
          <t>C.A (ht)</t>
        </is>
      </c>
      <c r="E163" s="30">
        <f>+E93+E100+E107+E114+E121+E128+E135+E142</f>
        <v/>
      </c>
      <c r="F163" s="30">
        <f>+F93+F100+F107+F114+F121+F128+F135+F142</f>
        <v/>
      </c>
      <c r="G163" s="24">
        <f>IF(F163=0,"%",+(E163-F163)/F163)</f>
        <v/>
      </c>
      <c r="H163" s="30">
        <f>+H93+H100+H107+H114+H121+H128+H135+H142</f>
        <v/>
      </c>
      <c r="I163" s="30">
        <f>+I93+I100+I107+I114+I121+I128+I135+I142</f>
        <v/>
      </c>
      <c r="J163" s="24">
        <f>IF(H163=0,"%",+(I163-H163)/H163)</f>
        <v/>
      </c>
      <c r="K163" s="30">
        <f>+K93+K100+K107+K114+K121+K128+K135+K142</f>
        <v/>
      </c>
      <c r="L163" s="30">
        <f>+L93+L100+L107+L114+L121+L128+L135+L142</f>
        <v/>
      </c>
      <c r="M163" s="24">
        <f>IF(K163=0,"%",+(L163-K163)/K163)</f>
        <v/>
      </c>
      <c r="N163" s="30">
        <f>+N93+N100+N107+N114+N121+N128+N135+N142</f>
        <v/>
      </c>
      <c r="O163" s="26" t="n">
        <v>0</v>
      </c>
      <c r="P163" s="30">
        <f>+P93+P100+P107+P114+P121+P128+P135+P142</f>
        <v/>
      </c>
      <c r="Q163" s="30" t="n">
        <v>1072760.63</v>
      </c>
      <c r="R163" s="30" t="n">
        <v>1124334.1</v>
      </c>
      <c r="S163" s="30" t="n">
        <v>1503070.21</v>
      </c>
      <c r="T163" s="30" t="n">
        <v>1854474.43</v>
      </c>
      <c r="U163" s="30" t="n">
        <v>1126938.49</v>
      </c>
      <c r="V163" s="30" t="n">
        <v>962825.4700000001</v>
      </c>
      <c r="W163" s="30" t="n">
        <v>850191.1500000003</v>
      </c>
      <c r="X163" s="30" t="n">
        <v>1201885.14</v>
      </c>
      <c r="Y163" s="30" t="n">
        <v>1113090.96</v>
      </c>
      <c r="Z163" s="30" t="n">
        <v>1212952.61</v>
      </c>
      <c r="AA163" s="30" t="n">
        <v>1071239.94</v>
      </c>
      <c r="AB163" s="30" t="n">
        <v>1031450.69</v>
      </c>
      <c r="AC163" s="30" t="n">
        <v>1254043.58</v>
      </c>
      <c r="AD163" s="30" t="n">
        <v>1244405.22</v>
      </c>
      <c r="AE163" s="30" t="n">
        <v>1856494.43</v>
      </c>
      <c r="AF163" s="30" t="n">
        <v>1622433.16</v>
      </c>
      <c r="AG163" s="30" t="n">
        <v>1157221.14</v>
      </c>
      <c r="AH163" s="30" t="n">
        <v>1346809.14</v>
      </c>
      <c r="AI163" s="30" t="n">
        <v>1074822.95</v>
      </c>
      <c r="AJ163" s="30" t="n">
        <v>1709547.85</v>
      </c>
      <c r="AK163" s="30" t="n">
        <v>1204029.46</v>
      </c>
      <c r="AL163" s="30" t="n">
        <v>1266787.48</v>
      </c>
      <c r="AM163" s="30" t="n">
        <v>1060258.58</v>
      </c>
      <c r="AN163" s="30" t="n">
        <v>0</v>
      </c>
      <c r="AO163" s="30" t="n">
        <v>1270091</v>
      </c>
      <c r="AP163" s="30" t="n">
        <v>1390000</v>
      </c>
      <c r="AQ163" s="30" t="n">
        <v>4020000</v>
      </c>
      <c r="AR163" s="30" t="n">
        <v>0</v>
      </c>
      <c r="AS163" s="30" t="n">
        <v>1310000</v>
      </c>
      <c r="AT163" s="30" t="n">
        <v>1275000</v>
      </c>
      <c r="AU163" s="30" t="n">
        <v>1278000</v>
      </c>
      <c r="AV163" s="30" t="n">
        <v>1318000</v>
      </c>
      <c r="AW163" s="30" t="n">
        <v>1445000</v>
      </c>
      <c r="AX163" s="30" t="n">
        <v>1325000</v>
      </c>
      <c r="AY163" s="30" t="n">
        <v>1320000</v>
      </c>
      <c r="AZ163" s="30" t="n">
        <v>0</v>
      </c>
      <c r="BA163" s="30" t="n">
        <v>13379.375</v>
      </c>
      <c r="BB163" s="21" t="inlineStr">
        <is>
          <t>TT</t>
        </is>
      </c>
    </row>
    <row r="164" ht="17.25" customHeight="1" s="13">
      <c r="A164" s="20" t="inlineStr">
        <is>
          <t>AGADIR</t>
        </is>
      </c>
      <c r="B164" s="20" t="inlineStr">
        <is>
          <t>CDA AGADIR</t>
        </is>
      </c>
      <c r="C164" s="20" t="inlineStr">
        <is>
          <t>CDA AGADIR</t>
        </is>
      </c>
      <c r="D164" s="20" t="inlineStr">
        <is>
          <t>LEVURE</t>
        </is>
      </c>
      <c r="E164" s="31">
        <f>+E157+E150+E143</f>
        <v/>
      </c>
      <c r="F164" s="31">
        <f>+F157+F150+F143</f>
        <v/>
      </c>
      <c r="G164" s="25">
        <f>IF(F164=0,"%",+(E164-F164)/F164)</f>
        <v/>
      </c>
      <c r="H164" s="31">
        <f>+H157+H150+H143</f>
        <v/>
      </c>
      <c r="I164" s="31">
        <f>+I157+I150+I143</f>
        <v/>
      </c>
      <c r="J164" s="25">
        <f>IF(H164=0,"%",+(I164-H164)/H164)</f>
        <v/>
      </c>
      <c r="K164" s="31">
        <f>+K157+K150+K143</f>
        <v/>
      </c>
      <c r="L164" s="31">
        <f>+L157+L150+L143</f>
        <v/>
      </c>
      <c r="M164" s="25">
        <f>IF(K164=0,"%",+(L164-K164)/K164)</f>
        <v/>
      </c>
      <c r="N164" s="31">
        <f>+N157+N150+N143</f>
        <v/>
      </c>
      <c r="O164" s="26" t="n">
        <v>0</v>
      </c>
      <c r="P164" s="31">
        <f>+P157+P150+P143</f>
        <v/>
      </c>
      <c r="Q164" s="16" t="n">
        <v>0</v>
      </c>
      <c r="R164" s="16" t="n">
        <v>0</v>
      </c>
      <c r="S164" s="16" t="n">
        <v>0</v>
      </c>
      <c r="T164" s="16" t="n">
        <v>0</v>
      </c>
      <c r="U164" s="16" t="n">
        <v>0</v>
      </c>
      <c r="V164" s="16" t="n">
        <v>0</v>
      </c>
      <c r="W164" s="16" t="n">
        <v>0</v>
      </c>
      <c r="X164" s="16" t="n">
        <v>0</v>
      </c>
      <c r="Y164" s="16" t="n">
        <v>0</v>
      </c>
      <c r="Z164" s="16" t="n">
        <v>0</v>
      </c>
      <c r="AA164" s="16" t="n">
        <v>0</v>
      </c>
      <c r="AB164" s="16" t="n">
        <v>0</v>
      </c>
      <c r="AC164" s="16" t="n">
        <v>0</v>
      </c>
      <c r="AD164" s="16" t="n">
        <v>0</v>
      </c>
      <c r="AE164" s="16" t="n">
        <v>0</v>
      </c>
      <c r="AF164" s="16" t="n">
        <v>0</v>
      </c>
      <c r="AG164" s="16" t="n">
        <v>0</v>
      </c>
      <c r="AH164" s="16" t="n">
        <v>0</v>
      </c>
      <c r="AI164" s="16" t="n">
        <v>0</v>
      </c>
      <c r="AJ164" s="16" t="n">
        <v>0</v>
      </c>
      <c r="AK164" s="16" t="n">
        <v>0</v>
      </c>
      <c r="AL164" s="16" t="n">
        <v>0</v>
      </c>
      <c r="AM164" s="16" t="n">
        <v>0</v>
      </c>
      <c r="AN164" s="16" t="n">
        <v>0</v>
      </c>
      <c r="AO164" s="18" t="n">
        <v>0</v>
      </c>
      <c r="AP164" s="18" t="n">
        <v>0</v>
      </c>
      <c r="AQ164" s="18" t="n">
        <v>0</v>
      </c>
      <c r="AR164" s="18" t="n">
        <v>0</v>
      </c>
      <c r="AS164" s="18" t="n">
        <v>0</v>
      </c>
      <c r="AT164" s="18" t="n">
        <v>0</v>
      </c>
      <c r="AU164" s="18" t="n">
        <v>0</v>
      </c>
      <c r="AV164" s="18" t="n">
        <v>0</v>
      </c>
      <c r="AW164" s="18" t="n">
        <v>0</v>
      </c>
      <c r="AX164" s="21" t="n">
        <v>0</v>
      </c>
      <c r="AY164" s="21" t="n">
        <v>0</v>
      </c>
      <c r="AZ164" s="18" t="n">
        <v>0</v>
      </c>
      <c r="BA164" s="16" t="n">
        <v>0</v>
      </c>
      <c r="BB164" s="21" t="inlineStr">
        <is>
          <t>TT</t>
        </is>
      </c>
    </row>
    <row r="165" ht="17.25" customHeight="1" s="13">
      <c r="A165" s="20" t="inlineStr">
        <is>
          <t>AGADIR</t>
        </is>
      </c>
      <c r="B165" s="19" t="inlineStr">
        <is>
          <t>CDA AGADIR</t>
        </is>
      </c>
      <c r="C165" s="19" t="inlineStr">
        <is>
          <t>SOUATI NOUREDDINE</t>
        </is>
      </c>
      <c r="D165" s="19" t="inlineStr">
        <is>
          <t>FLAN</t>
        </is>
      </c>
      <c r="E165" s="31">
        <f>+E158+E151+E144</f>
        <v/>
      </c>
      <c r="F165" s="31">
        <f>+F158+F151+F144</f>
        <v/>
      </c>
      <c r="G165" s="25">
        <f>IF(F165=0,"%",+(E165-F165)/F165)</f>
        <v/>
      </c>
      <c r="H165" s="31">
        <f>+H158+H151+H144</f>
        <v/>
      </c>
      <c r="I165" s="31">
        <f>+I158+I151+I144</f>
        <v/>
      </c>
      <c r="J165" s="25">
        <f>IF(H165=0,"%",+(I165-H165)/H165)</f>
        <v/>
      </c>
      <c r="K165" s="31">
        <f>+K158+K151+K144</f>
        <v/>
      </c>
      <c r="L165" s="31">
        <f>+L158+L151+L144</f>
        <v/>
      </c>
      <c r="M165" s="25">
        <f>IF(K165=0,"%",+(L165-K165)/K165)</f>
        <v/>
      </c>
      <c r="N165" s="31">
        <f>+N158+N151+N144</f>
        <v/>
      </c>
      <c r="O165" s="26" t="n">
        <v>0</v>
      </c>
      <c r="P165" s="31">
        <f>+P158+P151+P144</f>
        <v/>
      </c>
      <c r="Q165" s="16" t="n">
        <v>0</v>
      </c>
      <c r="R165" s="16" t="n">
        <v>0</v>
      </c>
      <c r="S165" s="16" t="n">
        <v>0</v>
      </c>
      <c r="T165" s="16" t="n">
        <v>0</v>
      </c>
      <c r="U165" s="16" t="n">
        <v>0</v>
      </c>
      <c r="V165" s="16" t="n">
        <v>0</v>
      </c>
      <c r="W165" s="16" t="n">
        <v>0</v>
      </c>
      <c r="X165" s="16" t="n">
        <v>0</v>
      </c>
      <c r="Y165" s="16" t="n">
        <v>0</v>
      </c>
      <c r="Z165" s="16" t="n">
        <v>0</v>
      </c>
      <c r="AA165" s="16" t="n">
        <v>0</v>
      </c>
      <c r="AB165" s="16" t="n">
        <v>0</v>
      </c>
      <c r="AC165" s="16" t="n">
        <v>0</v>
      </c>
      <c r="AD165" s="16" t="n">
        <v>0</v>
      </c>
      <c r="AE165" s="16" t="n">
        <v>0</v>
      </c>
      <c r="AF165" s="16" t="n">
        <v>0</v>
      </c>
      <c r="AG165" s="16" t="n">
        <v>0</v>
      </c>
      <c r="AH165" s="16" t="n">
        <v>0</v>
      </c>
      <c r="AI165" s="16" t="n">
        <v>0</v>
      </c>
      <c r="AJ165" s="16" t="n">
        <v>0</v>
      </c>
      <c r="AK165" s="16" t="n">
        <v>0</v>
      </c>
      <c r="AL165" s="16" t="n">
        <v>0</v>
      </c>
      <c r="AM165" s="16" t="n">
        <v>0</v>
      </c>
      <c r="AN165" s="16" t="n">
        <v>0</v>
      </c>
      <c r="AO165" s="18" t="n">
        <v>0</v>
      </c>
      <c r="AP165" s="18" t="n">
        <v>0</v>
      </c>
      <c r="AQ165" s="18" t="n">
        <v>0</v>
      </c>
      <c r="AR165" s="18" t="n">
        <v>0</v>
      </c>
      <c r="AS165" s="18" t="n">
        <v>0</v>
      </c>
      <c r="AT165" s="18" t="n">
        <v>0</v>
      </c>
      <c r="AU165" s="18" t="n">
        <v>0</v>
      </c>
      <c r="AV165" s="18" t="n">
        <v>0</v>
      </c>
      <c r="AW165" s="18" t="n">
        <v>0</v>
      </c>
      <c r="AX165" s="21" t="n">
        <v>0</v>
      </c>
      <c r="AY165" s="21" t="n">
        <v>0</v>
      </c>
      <c r="AZ165" s="18" t="n">
        <v>0</v>
      </c>
      <c r="BA165" s="16" t="n">
        <v>0</v>
      </c>
      <c r="BB165" s="21" t="inlineStr">
        <is>
          <t>TT</t>
        </is>
      </c>
    </row>
    <row r="166" ht="17.25" customHeight="1" s="13">
      <c r="A166" s="20" t="inlineStr">
        <is>
          <t>AGADIR</t>
        </is>
      </c>
      <c r="B166" s="20" t="inlineStr">
        <is>
          <t>CDA AGADIR</t>
        </is>
      </c>
      <c r="C166" s="20" t="inlineStr"/>
      <c r="D166" s="20" t="inlineStr">
        <is>
          <t>BOUILLON</t>
        </is>
      </c>
      <c r="E166" s="31">
        <f>+E159+E152+E145</f>
        <v/>
      </c>
      <c r="F166" s="31">
        <f>+F159+F152+F145</f>
        <v/>
      </c>
      <c r="G166" s="25">
        <f>IF(F166=0,"%",+(E166-F166)/F166)</f>
        <v/>
      </c>
      <c r="H166" s="31">
        <f>+H159+H152+H145</f>
        <v/>
      </c>
      <c r="I166" s="31">
        <f>+I159+I152+I145</f>
        <v/>
      </c>
      <c r="J166" s="25">
        <f>IF(H166=0,"%",+(I166-H166)/H166)</f>
        <v/>
      </c>
      <c r="K166" s="31">
        <f>+K159+K152+K145</f>
        <v/>
      </c>
      <c r="L166" s="31">
        <f>+L159+L152+L145</f>
        <v/>
      </c>
      <c r="M166" s="25">
        <f>IF(K166=0,"%",+(L166-K166)/K166)</f>
        <v/>
      </c>
      <c r="N166" s="31">
        <f>+N159+N152+N145</f>
        <v/>
      </c>
      <c r="O166" s="26" t="n">
        <v>0</v>
      </c>
      <c r="P166" s="31">
        <f>+P159+P152+P145</f>
        <v/>
      </c>
      <c r="Q166" s="16" t="n">
        <v>0</v>
      </c>
      <c r="R166" s="16" t="n">
        <v>0</v>
      </c>
      <c r="S166" s="16" t="n">
        <v>0</v>
      </c>
      <c r="T166" s="16" t="n">
        <v>0</v>
      </c>
      <c r="U166" s="16" t="n">
        <v>0</v>
      </c>
      <c r="V166" s="16" t="n">
        <v>0</v>
      </c>
      <c r="W166" s="16" t="n">
        <v>0</v>
      </c>
      <c r="X166" s="16" t="n">
        <v>0</v>
      </c>
      <c r="Y166" s="16" t="n">
        <v>0</v>
      </c>
      <c r="Z166" s="16" t="n">
        <v>0</v>
      </c>
      <c r="AA166" s="16" t="n">
        <v>0</v>
      </c>
      <c r="AB166" s="16" t="n">
        <v>0</v>
      </c>
      <c r="AC166" s="16" t="n">
        <v>0</v>
      </c>
      <c r="AD166" s="16" t="n">
        <v>0</v>
      </c>
      <c r="AE166" s="16" t="n">
        <v>0</v>
      </c>
      <c r="AF166" s="16" t="n">
        <v>0</v>
      </c>
      <c r="AG166" s="16" t="n">
        <v>0</v>
      </c>
      <c r="AH166" s="16" t="n">
        <v>0</v>
      </c>
      <c r="AI166" s="16" t="n">
        <v>0</v>
      </c>
      <c r="AJ166" s="16" t="n">
        <v>0</v>
      </c>
      <c r="AK166" s="16" t="n">
        <v>0</v>
      </c>
      <c r="AL166" s="16" t="n">
        <v>0</v>
      </c>
      <c r="AM166" s="16" t="n">
        <v>0</v>
      </c>
      <c r="AN166" s="16" t="n">
        <v>0</v>
      </c>
      <c r="AO166" s="18" t="n">
        <v>0</v>
      </c>
      <c r="AP166" s="18" t="n">
        <v>0</v>
      </c>
      <c r="AQ166" s="18" t="n">
        <v>0</v>
      </c>
      <c r="AR166" s="18" t="n">
        <v>0</v>
      </c>
      <c r="AS166" s="18" t="n">
        <v>0</v>
      </c>
      <c r="AT166" s="18" t="n">
        <v>0</v>
      </c>
      <c r="AU166" s="18" t="n">
        <v>0</v>
      </c>
      <c r="AV166" s="18" t="n">
        <v>0</v>
      </c>
      <c r="AW166" s="18" t="n">
        <v>0</v>
      </c>
      <c r="AX166" s="21" t="n">
        <v>0</v>
      </c>
      <c r="AY166" s="21" t="n">
        <v>0</v>
      </c>
      <c r="AZ166" s="18" t="n">
        <v>0</v>
      </c>
      <c r="BA166" s="16" t="n">
        <v>0</v>
      </c>
      <c r="BB166" s="21" t="inlineStr">
        <is>
          <t>TT</t>
        </is>
      </c>
    </row>
    <row r="167" ht="17.25" customHeight="1" s="13">
      <c r="A167" s="20" t="inlineStr">
        <is>
          <t>AGADIR</t>
        </is>
      </c>
      <c r="B167" s="20" t="inlineStr">
        <is>
          <t>CDA AGADIR</t>
        </is>
      </c>
      <c r="C167" s="20" t="inlineStr"/>
      <c r="D167" s="20" t="inlineStr">
        <is>
          <t>CONDIMENTS</t>
        </is>
      </c>
      <c r="E167" s="31">
        <f>+E160+E153+E146</f>
        <v/>
      </c>
      <c r="F167" s="31">
        <f>+F160+F153+F146</f>
        <v/>
      </c>
      <c r="G167" s="25">
        <f>IF(F167=0,"%",+(E167-F167)/F167)</f>
        <v/>
      </c>
      <c r="H167" s="31">
        <f>+H160+H153+H146</f>
        <v/>
      </c>
      <c r="I167" s="31">
        <f>+I160+I153+I146</f>
        <v/>
      </c>
      <c r="J167" s="25">
        <f>IF(H167=0,"%",+(I167-H167)/H167)</f>
        <v/>
      </c>
      <c r="K167" s="31">
        <f>+K160+K153+K146</f>
        <v/>
      </c>
      <c r="L167" s="31">
        <f>+L160+L153+L146</f>
        <v/>
      </c>
      <c r="M167" s="25">
        <f>IF(K167=0,"%",+(L167-K167)/K167)</f>
        <v/>
      </c>
      <c r="N167" s="31">
        <f>+N160+N153+N146</f>
        <v/>
      </c>
      <c r="O167" s="26" t="n">
        <v>0</v>
      </c>
      <c r="P167" s="31">
        <f>+P160+P153+P146</f>
        <v/>
      </c>
      <c r="Q167" s="16" t="n">
        <v>0</v>
      </c>
      <c r="R167" s="16" t="n">
        <v>0</v>
      </c>
      <c r="S167" s="16" t="n">
        <v>0</v>
      </c>
      <c r="T167" s="16" t="n">
        <v>0</v>
      </c>
      <c r="U167" s="16" t="n">
        <v>0</v>
      </c>
      <c r="V167" s="16" t="n">
        <v>0</v>
      </c>
      <c r="W167" s="16" t="n">
        <v>0</v>
      </c>
      <c r="X167" s="16" t="n">
        <v>0</v>
      </c>
      <c r="Y167" s="16" t="n">
        <v>0</v>
      </c>
      <c r="Z167" s="16" t="n">
        <v>0</v>
      </c>
      <c r="AA167" s="16" t="n">
        <v>0</v>
      </c>
      <c r="AB167" s="16" t="n">
        <v>0</v>
      </c>
      <c r="AC167" s="16" t="n">
        <v>0</v>
      </c>
      <c r="AD167" s="16" t="n">
        <v>0</v>
      </c>
      <c r="AE167" s="16" t="n">
        <v>0</v>
      </c>
      <c r="AF167" s="16" t="n">
        <v>0</v>
      </c>
      <c r="AG167" s="16" t="n">
        <v>0</v>
      </c>
      <c r="AH167" s="16" t="n">
        <v>0</v>
      </c>
      <c r="AI167" s="16" t="n">
        <v>0</v>
      </c>
      <c r="AJ167" s="16" t="n">
        <v>0</v>
      </c>
      <c r="AK167" s="16" t="n">
        <v>0</v>
      </c>
      <c r="AL167" s="16" t="n">
        <v>0</v>
      </c>
      <c r="AM167" s="16" t="n">
        <v>0</v>
      </c>
      <c r="AN167" s="16" t="n">
        <v>0</v>
      </c>
      <c r="AO167" s="18" t="n">
        <v>0</v>
      </c>
      <c r="AP167" s="18" t="n">
        <v>0</v>
      </c>
      <c r="AQ167" s="18" t="n">
        <v>0</v>
      </c>
      <c r="AR167" s="18" t="n">
        <v>0</v>
      </c>
      <c r="AS167" s="18" t="n">
        <v>0</v>
      </c>
      <c r="AT167" s="18" t="n">
        <v>0</v>
      </c>
      <c r="AU167" s="18" t="n">
        <v>0</v>
      </c>
      <c r="AV167" s="18" t="n">
        <v>0</v>
      </c>
      <c r="AW167" s="18" t="n">
        <v>0</v>
      </c>
      <c r="AX167" s="21" t="n">
        <v>0</v>
      </c>
      <c r="AY167" s="21" t="n">
        <v>0</v>
      </c>
      <c r="AZ167" s="18" t="n">
        <v>0</v>
      </c>
      <c r="BA167" s="16" t="n">
        <v>0</v>
      </c>
      <c r="BB167" s="21" t="inlineStr">
        <is>
          <t>TT</t>
        </is>
      </c>
    </row>
    <row r="168" ht="17.25" customHeight="1" s="13">
      <c r="A168" s="20" t="inlineStr">
        <is>
          <t>AGADIR</t>
        </is>
      </c>
      <c r="B168" s="20" t="inlineStr">
        <is>
          <t>CDA AGADIR</t>
        </is>
      </c>
      <c r="C168" s="20" t="inlineStr"/>
      <c r="D168" s="20" t="inlineStr">
        <is>
          <t>CONFITURE</t>
        </is>
      </c>
      <c r="E168" s="31">
        <f>+E161+E154+E147</f>
        <v/>
      </c>
      <c r="F168" s="31">
        <f>+F161+F154+F147</f>
        <v/>
      </c>
      <c r="G168" s="25">
        <f>IF(F168=0,"%",+(E168-F168)/F168)</f>
        <v/>
      </c>
      <c r="H168" s="31">
        <f>+H161+H154+H147</f>
        <v/>
      </c>
      <c r="I168" s="31">
        <f>+I161+I154+I147</f>
        <v/>
      </c>
      <c r="J168" s="25">
        <f>IF(H168=0,"%",+(I168-H168)/H168)</f>
        <v/>
      </c>
      <c r="K168" s="31">
        <f>+K161+K154+K147</f>
        <v/>
      </c>
      <c r="L168" s="31">
        <f>+L161+L154+L147</f>
        <v/>
      </c>
      <c r="M168" s="25">
        <f>IF(K168=0,"%",+(L168-K168)/K168)</f>
        <v/>
      </c>
      <c r="N168" s="31">
        <f>+N161+N154+N147</f>
        <v/>
      </c>
      <c r="O168" s="26" t="n">
        <v>0</v>
      </c>
      <c r="P168" s="31">
        <f>+P161+P154+P147</f>
        <v/>
      </c>
      <c r="Q168" s="16" t="n">
        <v>0</v>
      </c>
      <c r="R168" s="16" t="n">
        <v>0</v>
      </c>
      <c r="S168" s="16" t="n">
        <v>0</v>
      </c>
      <c r="T168" s="16" t="n">
        <v>0</v>
      </c>
      <c r="U168" s="16" t="n">
        <v>0</v>
      </c>
      <c r="V168" s="16" t="n">
        <v>0</v>
      </c>
      <c r="W168" s="16" t="n">
        <v>0</v>
      </c>
      <c r="X168" s="16" t="n">
        <v>0</v>
      </c>
      <c r="Y168" s="16" t="n">
        <v>0</v>
      </c>
      <c r="Z168" s="16" t="n">
        <v>0</v>
      </c>
      <c r="AA168" s="16" t="n">
        <v>0</v>
      </c>
      <c r="AB168" s="16" t="n">
        <v>0</v>
      </c>
      <c r="AC168" s="16" t="n">
        <v>0</v>
      </c>
      <c r="AD168" s="16" t="n">
        <v>0</v>
      </c>
      <c r="AE168" s="16" t="n">
        <v>0</v>
      </c>
      <c r="AF168" s="16" t="n">
        <v>0</v>
      </c>
      <c r="AG168" s="16" t="n">
        <v>0</v>
      </c>
      <c r="AH168" s="16" t="n">
        <v>0</v>
      </c>
      <c r="AI168" s="16" t="n">
        <v>0</v>
      </c>
      <c r="AJ168" s="16" t="n">
        <v>0</v>
      </c>
      <c r="AK168" s="16" t="n">
        <v>0</v>
      </c>
      <c r="AL168" s="16" t="n">
        <v>0</v>
      </c>
      <c r="AM168" s="16" t="n">
        <v>0</v>
      </c>
      <c r="AN168" s="16" t="n">
        <v>0</v>
      </c>
      <c r="AO168" s="18" t="n">
        <v>0</v>
      </c>
      <c r="AP168" s="18" t="n">
        <v>0</v>
      </c>
      <c r="AQ168" s="18" t="n">
        <v>0</v>
      </c>
      <c r="AR168" s="18" t="n">
        <v>0</v>
      </c>
      <c r="AS168" s="18" t="n">
        <v>0</v>
      </c>
      <c r="AT168" s="18" t="n">
        <v>0</v>
      </c>
      <c r="AU168" s="18" t="n">
        <v>0</v>
      </c>
      <c r="AV168" s="18" t="n">
        <v>0</v>
      </c>
      <c r="AW168" s="18" t="n">
        <v>0</v>
      </c>
      <c r="AX168" s="21" t="n">
        <v>0</v>
      </c>
      <c r="AY168" s="21" t="n">
        <v>0</v>
      </c>
      <c r="AZ168" s="18" t="n">
        <v>0</v>
      </c>
      <c r="BA168" s="16" t="n">
        <v>0</v>
      </c>
      <c r="BB168" s="21" t="inlineStr">
        <is>
          <t>TT</t>
        </is>
      </c>
    </row>
    <row r="169" ht="17.25" customHeight="1" s="13">
      <c r="A169" s="20" t="inlineStr">
        <is>
          <t>AGADIR</t>
        </is>
      </c>
      <c r="B169" s="20" t="inlineStr">
        <is>
          <t>CDA AGADIR</t>
        </is>
      </c>
      <c r="C169" s="20" t="inlineStr"/>
      <c r="D169" s="20" t="inlineStr">
        <is>
          <t>CONSERVES</t>
        </is>
      </c>
      <c r="E169" s="31">
        <f>+E162+E155+E148</f>
        <v/>
      </c>
      <c r="F169" s="31">
        <f>+F162+F155+F148</f>
        <v/>
      </c>
      <c r="G169" s="25">
        <f>IF(F169=0,"%",+(E169-F169)/F169)</f>
        <v/>
      </c>
      <c r="H169" s="31">
        <f>+H162+H155+H148</f>
        <v/>
      </c>
      <c r="I169" s="31">
        <f>+I162+I155+I148</f>
        <v/>
      </c>
      <c r="J169" s="25">
        <f>IF(H169=0,"%",+(I169-H169)/H169)</f>
        <v/>
      </c>
      <c r="K169" s="31">
        <f>+K162+K155+K148</f>
        <v/>
      </c>
      <c r="L169" s="31">
        <f>+L162+L155+L148</f>
        <v/>
      </c>
      <c r="M169" s="25">
        <f>IF(K169=0,"%",+(L169-K169)/K169)</f>
        <v/>
      </c>
      <c r="N169" s="31">
        <f>+N162+N155+N148</f>
        <v/>
      </c>
      <c r="O169" s="26" t="n">
        <v>0</v>
      </c>
      <c r="P169" s="31">
        <f>+P162+P155+P148</f>
        <v/>
      </c>
      <c r="Q169" s="16" t="n">
        <v>0</v>
      </c>
      <c r="R169" s="16" t="n">
        <v>0</v>
      </c>
      <c r="S169" s="16" t="n">
        <v>0</v>
      </c>
      <c r="T169" s="16" t="n">
        <v>0</v>
      </c>
      <c r="U169" s="16" t="n">
        <v>0</v>
      </c>
      <c r="V169" s="16" t="n">
        <v>0</v>
      </c>
      <c r="W169" s="16" t="n">
        <v>0</v>
      </c>
      <c r="X169" s="16" t="n">
        <v>0</v>
      </c>
      <c r="Y169" s="16" t="n">
        <v>0</v>
      </c>
      <c r="Z169" s="16" t="n">
        <v>0</v>
      </c>
      <c r="AA169" s="16" t="n">
        <v>0</v>
      </c>
      <c r="AB169" s="16" t="n">
        <v>0</v>
      </c>
      <c r="AC169" s="16" t="n">
        <v>0</v>
      </c>
      <c r="AD169" s="16" t="n">
        <v>0</v>
      </c>
      <c r="AE169" s="16" t="n">
        <v>0</v>
      </c>
      <c r="AF169" s="16" t="n">
        <v>0</v>
      </c>
      <c r="AG169" s="16" t="n">
        <v>0</v>
      </c>
      <c r="AH169" s="16" t="n">
        <v>0</v>
      </c>
      <c r="AI169" s="16" t="n">
        <v>0</v>
      </c>
      <c r="AJ169" s="16" t="n">
        <v>0</v>
      </c>
      <c r="AK169" s="16" t="n">
        <v>0</v>
      </c>
      <c r="AL169" s="16" t="n">
        <v>0</v>
      </c>
      <c r="AM169" s="16" t="n">
        <v>0</v>
      </c>
      <c r="AN169" s="16" t="n">
        <v>0</v>
      </c>
      <c r="AO169" s="18" t="n">
        <v>0</v>
      </c>
      <c r="AP169" s="18" t="n">
        <v>0</v>
      </c>
      <c r="AQ169" s="18" t="n">
        <v>0</v>
      </c>
      <c r="AR169" s="18" t="n">
        <v>0</v>
      </c>
      <c r="AS169" s="18" t="n">
        <v>0</v>
      </c>
      <c r="AT169" s="18" t="n">
        <v>0</v>
      </c>
      <c r="AU169" s="18" t="n">
        <v>0</v>
      </c>
      <c r="AV169" s="18" t="n">
        <v>0</v>
      </c>
      <c r="AW169" s="18" t="n">
        <v>0</v>
      </c>
      <c r="AX169" s="21" t="n">
        <v>0</v>
      </c>
      <c r="AY169" s="21" t="n">
        <v>0</v>
      </c>
      <c r="AZ169" s="18" t="n">
        <v>0</v>
      </c>
      <c r="BA169" s="16" t="n">
        <v>0</v>
      </c>
      <c r="BB169" s="21" t="inlineStr">
        <is>
          <t>TT</t>
        </is>
      </c>
    </row>
    <row r="170" ht="17.25" customHeight="1" s="13">
      <c r="A170" s="20" t="inlineStr">
        <is>
          <t>AGADIR</t>
        </is>
      </c>
      <c r="B170" s="20" t="inlineStr">
        <is>
          <t>CDA AGADIR</t>
        </is>
      </c>
      <c r="C170" s="20" t="inlineStr"/>
      <c r="D170" s="20" t="inlineStr">
        <is>
          <t>C.A (ht)</t>
        </is>
      </c>
      <c r="E170" s="31">
        <f>+E163+E156+E149</f>
        <v/>
      </c>
      <c r="F170" s="31">
        <f>+F163+F156+F149</f>
        <v/>
      </c>
      <c r="G170" s="25">
        <f>IF(F170=0,"%",+(E170-F170)/F170)</f>
        <v/>
      </c>
      <c r="H170" s="31">
        <f>+H163+H156+H149</f>
        <v/>
      </c>
      <c r="I170" s="31">
        <f>+I163+I156+I149</f>
        <v/>
      </c>
      <c r="J170" s="25">
        <f>IF(H170=0,"%",+(I170-H170)/H170)</f>
        <v/>
      </c>
      <c r="K170" s="31">
        <f>+K163+K156+K149</f>
        <v/>
      </c>
      <c r="L170" s="31">
        <f>+L163+L156+L149</f>
        <v/>
      </c>
      <c r="M170" s="25">
        <f>IF(K170=0,"%",+(L170-K170)/K170)</f>
        <v/>
      </c>
      <c r="N170" s="31">
        <f>+N163+N156+N149</f>
        <v/>
      </c>
      <c r="O170" s="26" t="n">
        <v>0</v>
      </c>
      <c r="P170" s="31">
        <f>+P163+P156+P149</f>
        <v/>
      </c>
      <c r="Q170" s="16" t="n">
        <v>0</v>
      </c>
      <c r="R170" s="16" t="n">
        <v>0</v>
      </c>
      <c r="S170" s="16" t="n">
        <v>0</v>
      </c>
      <c r="T170" s="16" t="n">
        <v>0</v>
      </c>
      <c r="U170" s="16" t="n">
        <v>0</v>
      </c>
      <c r="V170" s="16" t="n">
        <v>0</v>
      </c>
      <c r="W170" s="16" t="n">
        <v>0</v>
      </c>
      <c r="X170" s="16" t="n">
        <v>0</v>
      </c>
      <c r="Y170" s="16" t="n">
        <v>0</v>
      </c>
      <c r="Z170" s="16" t="n">
        <v>0</v>
      </c>
      <c r="AA170" s="16" t="n">
        <v>0</v>
      </c>
      <c r="AB170" s="16" t="n">
        <v>0</v>
      </c>
      <c r="AC170" s="16" t="n">
        <v>0</v>
      </c>
      <c r="AD170" s="16" t="n">
        <v>0</v>
      </c>
      <c r="AE170" s="16" t="n">
        <v>0</v>
      </c>
      <c r="AF170" s="16" t="n">
        <v>0</v>
      </c>
      <c r="AG170" s="16" t="n">
        <v>0</v>
      </c>
      <c r="AH170" s="16" t="n">
        <v>0</v>
      </c>
      <c r="AI170" s="16" t="n">
        <v>0</v>
      </c>
      <c r="AJ170" s="16" t="n">
        <v>0</v>
      </c>
      <c r="AK170" s="16" t="n">
        <v>0</v>
      </c>
      <c r="AL170" s="16" t="n">
        <v>0</v>
      </c>
      <c r="AM170" s="16" t="n">
        <v>0</v>
      </c>
      <c r="AN170" s="16" t="n">
        <v>0</v>
      </c>
      <c r="AO170" s="18" t="n">
        <v>0</v>
      </c>
      <c r="AP170" s="18" t="n">
        <v>0</v>
      </c>
      <c r="AQ170" s="18" t="n">
        <v>0</v>
      </c>
      <c r="AR170" s="18" t="n">
        <v>0</v>
      </c>
      <c r="AS170" s="18" t="n">
        <v>0</v>
      </c>
      <c r="AT170" s="18" t="n">
        <v>0</v>
      </c>
      <c r="AU170" s="18" t="n">
        <v>0</v>
      </c>
      <c r="AV170" s="18" t="n">
        <v>0</v>
      </c>
      <c r="AW170" s="18" t="n">
        <v>0</v>
      </c>
      <c r="AX170" s="21" t="n">
        <v>0</v>
      </c>
      <c r="AY170" s="21" t="n">
        <v>0</v>
      </c>
      <c r="AZ170" s="18" t="n">
        <v>0</v>
      </c>
      <c r="BA170" s="16" t="n">
        <v>0</v>
      </c>
      <c r="BB170" s="21" t="inlineStr">
        <is>
          <t>TT</t>
        </is>
      </c>
    </row>
    <row r="171" ht="17.25" customHeight="1" s="13">
      <c r="A171" s="20" t="inlineStr">
        <is>
          <t>AGADIR</t>
        </is>
      </c>
      <c r="B171" s="20" t="inlineStr">
        <is>
          <t>CDA AGADIR</t>
        </is>
      </c>
      <c r="C171" s="20" t="inlineStr"/>
      <c r="D171" s="20" t="inlineStr">
        <is>
          <t>SOM</t>
        </is>
      </c>
      <c r="E171" s="31">
        <f>+(P171/$H$1)*$F$1+P171+BA171</f>
        <v/>
      </c>
      <c r="F171" s="31">
        <f>+AY171</f>
        <v/>
      </c>
      <c r="G171" s="25">
        <f>IF(F171=0,"%",+(E171-F171)/F171)</f>
        <v/>
      </c>
      <c r="H171" s="31">
        <f>AB171</f>
        <v/>
      </c>
      <c r="I171" s="31" t="n">
        <v>3000000</v>
      </c>
      <c r="J171" s="25">
        <f>IF(H171=0,"%",+(I171-H171)/H171)</f>
        <v/>
      </c>
      <c r="K171" s="31">
        <f>Q171+R171+S171+T171+U171+V171+W171+X171+Y171+Z171+AA171+AB171</f>
        <v/>
      </c>
      <c r="L171" s="31">
        <f>AC171+E171+I171+AD171+AE171+AF171+AG171+AH171+AI171+AJ171+AK171+AL171</f>
        <v/>
      </c>
      <c r="M171" s="25">
        <f>IF(K171=0,"%",+(L171-K171)/K171)</f>
        <v/>
      </c>
      <c r="N171" s="31">
        <f>+I171+AO171+AP171+AQ171+AR171+AS171+AT171+AU171+AV171+AW171+AX171+AY171</f>
        <v/>
      </c>
      <c r="O171" s="26" t="n">
        <v>0</v>
      </c>
      <c r="P171" s="31">
        <f>AM171</f>
        <v/>
      </c>
      <c r="Q171" s="16" t="n">
        <v>5899152.220000003</v>
      </c>
      <c r="R171" s="16" t="n">
        <v>7440695.709999998</v>
      </c>
      <c r="S171" s="16" t="n">
        <v>13298659.64999998</v>
      </c>
      <c r="T171" s="16" t="n">
        <v>9321886.43999999</v>
      </c>
      <c r="U171" s="16" t="n">
        <v>2886082.840000004</v>
      </c>
      <c r="V171" s="16" t="n">
        <v>2088960.580000004</v>
      </c>
      <c r="W171" s="16" t="n">
        <v>2034979.830000002</v>
      </c>
      <c r="X171" s="16" t="n">
        <v>2292807.090000002</v>
      </c>
      <c r="Y171" s="16" t="n">
        <v>3088412.220000003</v>
      </c>
      <c r="Z171" s="16" t="n">
        <v>2925801.29</v>
      </c>
      <c r="AA171" s="16" t="n">
        <v>3417395.159999996</v>
      </c>
      <c r="AB171" s="16" t="n">
        <v>2520924.689999997</v>
      </c>
      <c r="AC171" s="16" t="n">
        <v>6903988.729999991</v>
      </c>
      <c r="AD171" s="16" t="n">
        <v>5142013.159999992</v>
      </c>
      <c r="AE171" s="16" t="n">
        <v>11521997.40999996</v>
      </c>
      <c r="AF171" s="16" t="n">
        <v>7670507.189999986</v>
      </c>
      <c r="AG171" s="16" t="n">
        <v>3087804.879999997</v>
      </c>
      <c r="AH171" s="16" t="n">
        <v>2678163.430000002</v>
      </c>
      <c r="AI171" s="16" t="n">
        <v>1627931.01</v>
      </c>
      <c r="AJ171" s="16" t="n">
        <v>6159311.869999995</v>
      </c>
      <c r="AK171" s="16" t="n">
        <v>3666268.490000002</v>
      </c>
      <c r="AL171" s="16" t="n">
        <v>2309470.699999999</v>
      </c>
      <c r="AM171" s="16" t="n">
        <v>2352002.4</v>
      </c>
      <c r="AN171" s="16" t="n">
        <v>0</v>
      </c>
      <c r="AO171" s="18" t="n">
        <v>6500091</v>
      </c>
      <c r="AP171" s="18" t="n">
        <v>8100000</v>
      </c>
      <c r="AQ171" s="18" t="n">
        <v>24100000</v>
      </c>
      <c r="AR171" s="18" t="n">
        <v>0</v>
      </c>
      <c r="AS171" s="18" t="n">
        <v>3200000</v>
      </c>
      <c r="AT171" s="18" t="n">
        <v>2400000</v>
      </c>
      <c r="AU171" s="18" t="n">
        <v>2200000</v>
      </c>
      <c r="AV171" s="18" t="n">
        <v>2400000</v>
      </c>
      <c r="AW171" s="18" t="n">
        <v>3300000</v>
      </c>
      <c r="AX171" s="9" t="n">
        <v>3000000</v>
      </c>
      <c r="AY171" s="9" t="n">
        <v>3660000</v>
      </c>
      <c r="AZ171" s="18" t="n">
        <v>0</v>
      </c>
      <c r="BA171" s="16" t="n">
        <v>816080.4193175001</v>
      </c>
      <c r="BB171" t="inlineStr">
        <is>
          <t>F</t>
        </is>
      </c>
    </row>
    <row r="172" ht="17.25" customHeight="1" s="13">
      <c r="A172" s="20" t="inlineStr">
        <is>
          <t>AGADIR</t>
        </is>
      </c>
      <c r="B172" s="20" t="inlineStr">
        <is>
          <t>CDA AGADIR</t>
        </is>
      </c>
      <c r="C172" s="20" t="inlineStr"/>
      <c r="D172" s="20" t="inlineStr">
        <is>
          <t>VMM</t>
        </is>
      </c>
      <c r="E172" s="31">
        <f>+(P172/$H$1)*$F$1+P172+BA172</f>
        <v/>
      </c>
      <c r="F172" s="31">
        <f>+AY172</f>
        <v/>
      </c>
      <c r="G172" s="25">
        <f>IF(F172=0,"%",+(E172-F172)/F172)</f>
        <v/>
      </c>
      <c r="H172" s="31">
        <f>AB172</f>
        <v/>
      </c>
      <c r="I172" s="31" t="n">
        <v>2800000</v>
      </c>
      <c r="J172" s="25">
        <f>IF(H172=0,"%",+(I172-H172)/H172)</f>
        <v/>
      </c>
      <c r="K172" s="31">
        <f>Q172+R172+S172+T172+U172+V172+W172+X172+Y172+Z172+AA172+AB172</f>
        <v/>
      </c>
      <c r="L172" s="31">
        <f>AC172+E172+I172+AD172+AE172+AF172+AG172+AH172+AI172+AJ172+AK172+AL172</f>
        <v/>
      </c>
      <c r="M172" s="25">
        <f>IF(K172=0,"%",+(L172-K172)/K172)</f>
        <v/>
      </c>
      <c r="N172" s="31">
        <f>+I172+AO172+AP172+AQ172+AR172+AS172+AT172+AU172+AV172+AW172+AX172+AY172</f>
        <v/>
      </c>
      <c r="O172" s="26" t="n">
        <v>0</v>
      </c>
      <c r="P172" s="31">
        <f>AM172</f>
        <v/>
      </c>
      <c r="Q172" s="16" t="n">
        <v>3374396.409999999</v>
      </c>
      <c r="R172" s="16" t="n">
        <v>2856061.409999999</v>
      </c>
      <c r="S172" s="16" t="n">
        <v>4061760.559999996</v>
      </c>
      <c r="T172" s="16" t="n">
        <v>4936593.190000003</v>
      </c>
      <c r="U172" s="16" t="n">
        <v>4301899.029999999</v>
      </c>
      <c r="V172" s="16" t="n">
        <v>3798013.789999995</v>
      </c>
      <c r="W172" s="16" t="n">
        <v>2998455.959999993</v>
      </c>
      <c r="X172" s="16" t="n">
        <v>3864815.779999996</v>
      </c>
      <c r="Y172" s="16" t="n">
        <v>4201251.760000001</v>
      </c>
      <c r="Z172" s="16" t="n">
        <v>3430330.769999997</v>
      </c>
      <c r="AA172" s="16" t="n">
        <v>4160955.180000001</v>
      </c>
      <c r="AB172" s="16" t="n">
        <v>2448956.769999999</v>
      </c>
      <c r="AC172" s="16" t="n">
        <v>3026694.200000002</v>
      </c>
      <c r="AD172" s="16" t="n">
        <v>2895022.919999997</v>
      </c>
      <c r="AE172" s="16" t="n">
        <v>4737095.159999993</v>
      </c>
      <c r="AF172" s="16" t="n">
        <v>5041193.800000005</v>
      </c>
      <c r="AG172" s="16" t="n">
        <v>4130517.510000006</v>
      </c>
      <c r="AH172" s="16" t="n">
        <v>4982425.940000004</v>
      </c>
      <c r="AI172" s="16" t="n">
        <v>2747927.229999993</v>
      </c>
      <c r="AJ172" s="16" t="n">
        <v>5822694.889999995</v>
      </c>
      <c r="AK172" s="16" t="n">
        <v>4730690.310000003</v>
      </c>
      <c r="AL172" s="16" t="n">
        <v>4102203.609999999</v>
      </c>
      <c r="AM172" s="16" t="n">
        <v>3344602.549999997</v>
      </c>
      <c r="AN172" s="16" t="n">
        <v>0</v>
      </c>
      <c r="AO172" s="18" t="n">
        <v>3660000</v>
      </c>
      <c r="AP172" s="18" t="n">
        <v>3100000</v>
      </c>
      <c r="AQ172" s="18" t="n">
        <v>9900000</v>
      </c>
      <c r="AR172" s="18" t="n">
        <v>0</v>
      </c>
      <c r="AS172" s="18" t="n">
        <v>4500000</v>
      </c>
      <c r="AT172" s="18" t="n">
        <v>4000000</v>
      </c>
      <c r="AU172" s="18" t="n">
        <v>3300000</v>
      </c>
      <c r="AV172" s="18" t="n">
        <v>3900000</v>
      </c>
      <c r="AW172" s="18" t="n">
        <v>4300000</v>
      </c>
      <c r="AX172" s="9" t="n">
        <v>3600000</v>
      </c>
      <c r="AY172" s="9" t="n">
        <v>4300000</v>
      </c>
      <c r="AZ172" s="18" t="n">
        <v>0</v>
      </c>
      <c r="BA172" s="16" t="n">
        <v>1059280.454228333</v>
      </c>
      <c r="BB172" t="inlineStr">
        <is>
          <t>F</t>
        </is>
      </c>
    </row>
    <row r="173" ht="17.25" customHeight="1" s="13">
      <c r="A173" s="20" t="inlineStr">
        <is>
          <t>AGADIR</t>
        </is>
      </c>
      <c r="B173" s="20" t="inlineStr">
        <is>
          <t>CDA AGADIR</t>
        </is>
      </c>
      <c r="C173" s="20" t="inlineStr"/>
      <c r="D173" s="20" t="inlineStr">
        <is>
          <t>VIT</t>
        </is>
      </c>
      <c r="E173" s="31">
        <f>+(P173/$H$1)*$F$1+P173+BA173</f>
        <v/>
      </c>
      <c r="F173" s="31">
        <f>+AY173</f>
        <v/>
      </c>
      <c r="G173" s="25">
        <f>IF(F173=0,"%",+(E173-F173)/F173)</f>
        <v/>
      </c>
      <c r="H173" s="31">
        <f>AB173</f>
        <v/>
      </c>
      <c r="I173" s="31" t="n">
        <v>1</v>
      </c>
      <c r="J173" s="25">
        <f>IF(H173=0,"%",+(I173-H173)/H173)</f>
        <v/>
      </c>
      <c r="K173" s="31">
        <f>Q173+R173+S173+T173+U173+V173+W173+X173+Y173+Z173+AA173+AB173</f>
        <v/>
      </c>
      <c r="L173" s="31">
        <f>AC173+E173+I173+AD173+AE173+AF173+AG173+AH173+AI173+AJ173+AK173+AL173</f>
        <v/>
      </c>
      <c r="M173" s="25">
        <f>IF(K173=0,"%",+(L173-K173)/K173)</f>
        <v/>
      </c>
      <c r="N173" s="31">
        <f>+I173+AO173+AP173+AQ173+AR173+AS173+AT173+AU173+AV173+AW173+AX173+AY173</f>
        <v/>
      </c>
      <c r="O173" s="26" t="n">
        <v>0</v>
      </c>
      <c r="P173" s="31">
        <f>AM173</f>
        <v/>
      </c>
      <c r="Q173" s="16" t="n">
        <v>823425.84</v>
      </c>
      <c r="R173" s="16" t="n">
        <v>799526.8400000001</v>
      </c>
      <c r="S173" s="16" t="n">
        <v>636974.7899999993</v>
      </c>
      <c r="T173" s="16" t="n">
        <v>805320.2400000007</v>
      </c>
      <c r="U173" s="16" t="n">
        <v>841688.2000000004</v>
      </c>
      <c r="V173" s="16" t="n">
        <v>980192.7899999988</v>
      </c>
      <c r="W173" s="16" t="n">
        <v>553254.9899999999</v>
      </c>
      <c r="X173" s="16" t="n">
        <v>1252268.169999999</v>
      </c>
      <c r="Y173" s="16" t="n">
        <v>1395929.419999999</v>
      </c>
      <c r="Z173" s="16" t="n">
        <v>694153.9099999992</v>
      </c>
      <c r="AA173" s="16" t="n">
        <v>616502.6899999995</v>
      </c>
      <c r="AB173" s="16" t="n">
        <v>635917.5899999999</v>
      </c>
      <c r="AC173" s="16" t="n">
        <v>973421.9200000004</v>
      </c>
      <c r="AD173" s="16" t="n">
        <v>746431.8600000006</v>
      </c>
      <c r="AE173" s="16" t="n">
        <v>844272.9200000003</v>
      </c>
      <c r="AF173" s="16" t="n">
        <v>505590.8500000003</v>
      </c>
      <c r="AG173" s="16" t="n">
        <v>1002507.499999999</v>
      </c>
      <c r="AH173" s="16" t="n">
        <v>901026.0899999994</v>
      </c>
      <c r="AI173" s="16" t="n">
        <v>249432.0100000001</v>
      </c>
      <c r="AJ173" s="16" t="n">
        <v>1579081.189999999</v>
      </c>
      <c r="AK173" s="16" t="n">
        <v>1042992.380000001</v>
      </c>
      <c r="AL173" s="16" t="n">
        <v>744125.59</v>
      </c>
      <c r="AM173" s="16" t="n">
        <v>1442150.530000001</v>
      </c>
      <c r="AN173" s="16" t="n">
        <v>0</v>
      </c>
      <c r="AO173" s="18" t="n">
        <v>0</v>
      </c>
      <c r="AP173" s="18" t="n">
        <v>0</v>
      </c>
      <c r="AQ173" s="18" t="n">
        <v>0</v>
      </c>
      <c r="AR173" s="18" t="n">
        <v>0</v>
      </c>
      <c r="AS173" s="18" t="n">
        <v>0</v>
      </c>
      <c r="AT173" s="18" t="n">
        <v>0</v>
      </c>
      <c r="AU173" s="18" t="n">
        <v>0</v>
      </c>
      <c r="AV173" s="18" t="n">
        <v>0</v>
      </c>
      <c r="AW173" s="18" t="n">
        <v>0</v>
      </c>
      <c r="AX173" s="9" t="n">
        <v>0</v>
      </c>
      <c r="AY173" s="9" t="n">
        <v>0</v>
      </c>
      <c r="AZ173" s="18" t="n">
        <v>0</v>
      </c>
      <c r="BA173" s="16" t="n">
        <v>164834.0957499999</v>
      </c>
      <c r="BB173" t="inlineStr">
        <is>
          <t>F</t>
        </is>
      </c>
    </row>
    <row r="174" ht="17.25" customHeight="1" s="13">
      <c r="A174" s="20" t="inlineStr">
        <is>
          <t>AGADIR</t>
        </is>
      </c>
      <c r="B174" s="20" t="inlineStr">
        <is>
          <t>CDA AGADIR</t>
        </is>
      </c>
      <c r="C174" s="20" t="inlineStr"/>
      <c r="D174" s="20" t="inlineStr">
        <is>
          <t>CHAR</t>
        </is>
      </c>
      <c r="E174" s="31">
        <f>+(P174/$H$1)*$F$1+P174+BA174</f>
        <v/>
      </c>
      <c r="F174" s="31">
        <f>+AY174</f>
        <v/>
      </c>
      <c r="G174" s="25">
        <f>IF(F174=0,"%",+(E174-F174)/F174)</f>
        <v/>
      </c>
      <c r="H174" s="31">
        <f>AB174</f>
        <v/>
      </c>
      <c r="I174" s="31" t="n">
        <v>1</v>
      </c>
      <c r="J174" s="25">
        <f>IF(H174=0,"%",+(I174-H174)/H174)</f>
        <v/>
      </c>
      <c r="K174" s="31">
        <f>Q174+R174+S174+T174+U174+V174+W174+X174+Y174+Z174+AA174+AB174</f>
        <v/>
      </c>
      <c r="L174" s="31">
        <f>AC174+E174+I174+AD174+AE174+AF174+AG174+AH174+AI174+AJ174+AK174+AL174</f>
        <v/>
      </c>
      <c r="M174" s="25">
        <f>IF(K174=0,"%",+(L174-K174)/K174)</f>
        <v/>
      </c>
      <c r="N174" s="31">
        <f>+I174+AO174+AP174+AQ174+AR174+AS174+AT174+AU174+AV174+AW174+AX174+AY174</f>
        <v/>
      </c>
      <c r="O174" s="26" t="n">
        <v>0</v>
      </c>
      <c r="P174" s="31">
        <f>AM174</f>
        <v/>
      </c>
      <c r="Q174" s="16" t="n">
        <v>14455.97</v>
      </c>
      <c r="R174" s="16" t="n">
        <v>16491.22</v>
      </c>
      <c r="S174" s="16" t="n">
        <v>22501.72000000001</v>
      </c>
      <c r="T174" s="16" t="n">
        <v>32282.50000000001</v>
      </c>
      <c r="U174" s="16" t="n">
        <v>33798.21000000001</v>
      </c>
      <c r="V174" s="16" t="n">
        <v>38229.43</v>
      </c>
      <c r="W174" s="16" t="n">
        <v>27163.49999999998</v>
      </c>
      <c r="X174" s="16" t="n">
        <v>28126.98</v>
      </c>
      <c r="Y174" s="16" t="n">
        <v>39256.03999999999</v>
      </c>
      <c r="Z174" s="16" t="n">
        <v>28399.06</v>
      </c>
      <c r="AA174" s="16" t="n">
        <v>29802.56</v>
      </c>
      <c r="AB174" s="16" t="n">
        <v>30802.16000000001</v>
      </c>
      <c r="AC174" s="16" t="n">
        <v>26476.53</v>
      </c>
      <c r="AD174" s="16" t="n">
        <v>15209.94</v>
      </c>
      <c r="AE174" s="16" t="n">
        <v>23318.19999999999</v>
      </c>
      <c r="AF174" s="16" t="n">
        <v>24610.20000000001</v>
      </c>
      <c r="AG174" s="16" t="n">
        <v>13936.22</v>
      </c>
      <c r="AH174" s="16" t="n">
        <v>19234.69</v>
      </c>
      <c r="AI174" s="16" t="n">
        <v>15220.95000000001</v>
      </c>
      <c r="AJ174" s="16" t="n">
        <v>25468.29000000002</v>
      </c>
      <c r="AK174" s="16" t="n">
        <v>19710.33000000001</v>
      </c>
      <c r="AL174" s="16" t="n">
        <v>10823.66</v>
      </c>
      <c r="AM174" s="16" t="n">
        <v>9701.500000000002</v>
      </c>
      <c r="AN174" s="16" t="n">
        <v>0</v>
      </c>
      <c r="AO174" s="18" t="n">
        <v>0</v>
      </c>
      <c r="AP174" s="18" t="n">
        <v>0</v>
      </c>
      <c r="AQ174" s="18" t="n">
        <v>0</v>
      </c>
      <c r="AR174" s="18" t="n">
        <v>0</v>
      </c>
      <c r="AS174" s="18" t="n">
        <v>0</v>
      </c>
      <c r="AT174" s="18" t="n">
        <v>0</v>
      </c>
      <c r="AU174" s="18" t="n">
        <v>0</v>
      </c>
      <c r="AV174" s="18" t="n">
        <v>0</v>
      </c>
      <c r="AW174" s="18" t="n">
        <v>0</v>
      </c>
      <c r="AX174" s="9" t="n">
        <v>0</v>
      </c>
      <c r="AY174" s="9" t="n">
        <v>0</v>
      </c>
      <c r="AZ174" s="18" t="n">
        <v>0</v>
      </c>
      <c r="BA174" s="16" t="n">
        <v>1266.666666666667</v>
      </c>
      <c r="BB174" t="inlineStr">
        <is>
          <t>F</t>
        </is>
      </c>
    </row>
    <row r="175" ht="17.25" customHeight="1" s="13">
      <c r="A175" s="20" t="inlineStr">
        <is>
          <t>AGADIR</t>
        </is>
      </c>
      <c r="B175" s="20" t="inlineStr">
        <is>
          <t>CDA AGADIR</t>
        </is>
      </c>
      <c r="C175" s="20" t="inlineStr"/>
      <c r="D175" s="20" t="inlineStr">
        <is>
          <t>AUTRES</t>
        </is>
      </c>
      <c r="E175" s="31">
        <f>+(P175/$H$1)*$F$1+P175+BA175</f>
        <v/>
      </c>
      <c r="F175" s="31">
        <f>+AY175</f>
        <v/>
      </c>
      <c r="G175" s="25">
        <f>IF(F175=0,"%",+(E175-F175)/F175)</f>
        <v/>
      </c>
      <c r="H175" s="31">
        <f>AB175</f>
        <v/>
      </c>
      <c r="I175" s="31" t="n">
        <v>1</v>
      </c>
      <c r="J175" s="25">
        <f>IF(H175=0,"%",+(I175-H175)/H175)</f>
        <v/>
      </c>
      <c r="K175" s="31">
        <f>Q175+R175+S175+T175+U175+V175+W175+X175+Y175+Z175+AA175+AB175</f>
        <v/>
      </c>
      <c r="L175" s="31">
        <f>AC175+E175+I175+AD175+AE175+AF175+AG175+AH175+AI175+AJ175+AK175+AL175</f>
        <v/>
      </c>
      <c r="M175" s="25">
        <f>IF(K175=0,"%",+(L175-K175)/K175)</f>
        <v/>
      </c>
      <c r="N175" s="31">
        <f>+I175+AO175+AP175+AQ175+AR175+AS175+AT175+AU175+AV175+AW175+AX175+AY175</f>
        <v/>
      </c>
      <c r="O175" s="26" t="n">
        <v>0</v>
      </c>
      <c r="P175" s="31">
        <f>AM175</f>
        <v/>
      </c>
      <c r="Q175" s="16" t="n">
        <v>1013190.56</v>
      </c>
      <c r="R175" s="16" t="n">
        <v>683422.2800000005</v>
      </c>
      <c r="S175" s="16" t="n">
        <v>623785.08</v>
      </c>
      <c r="T175" s="16" t="n">
        <v>673193.8199999998</v>
      </c>
      <c r="U175" s="16" t="n">
        <v>602671.2100000003</v>
      </c>
      <c r="V175" s="16" t="n">
        <v>751895.7799999993</v>
      </c>
      <c r="W175" s="16" t="n">
        <v>709814.2899999999</v>
      </c>
      <c r="X175" s="16" t="n">
        <v>830350.4700000003</v>
      </c>
      <c r="Y175" s="16" t="n">
        <v>990159.929999999</v>
      </c>
      <c r="Z175" s="16" t="n">
        <v>875802.3799999993</v>
      </c>
      <c r="AA175" s="16" t="n">
        <v>1319508.370000001</v>
      </c>
      <c r="AB175" s="16" t="n">
        <v>364163.35</v>
      </c>
      <c r="AC175" s="16" t="n">
        <v>762819.86</v>
      </c>
      <c r="AD175" s="16" t="n">
        <v>792121.4899999995</v>
      </c>
      <c r="AE175" s="16" t="n">
        <v>1263572.929999999</v>
      </c>
      <c r="AF175" s="16" t="n">
        <v>1119294.71</v>
      </c>
      <c r="AG175" s="16" t="n">
        <v>845664.9999999999</v>
      </c>
      <c r="AH175" s="16" t="n">
        <v>1000106.389999999</v>
      </c>
      <c r="AI175" s="16" t="n">
        <v>512161.6699999998</v>
      </c>
      <c r="AJ175" s="16" t="n">
        <v>928379.97</v>
      </c>
      <c r="AK175" s="16" t="n">
        <v>1041228.47</v>
      </c>
      <c r="AL175" s="16" t="n">
        <v>775973.5899999994</v>
      </c>
      <c r="AM175" s="16" t="n">
        <v>989848.8699999998</v>
      </c>
      <c r="AN175" s="16" t="n">
        <v>0</v>
      </c>
      <c r="AO175" s="18" t="n">
        <v>0</v>
      </c>
      <c r="AP175" s="18" t="n">
        <v>0</v>
      </c>
      <c r="AQ175" s="18" t="n">
        <v>0</v>
      </c>
      <c r="AR175" s="18" t="n">
        <v>0</v>
      </c>
      <c r="AS175" s="18" t="n">
        <v>0</v>
      </c>
      <c r="AT175" s="18" t="n">
        <v>0</v>
      </c>
      <c r="AU175" s="18" t="n">
        <v>0</v>
      </c>
      <c r="AV175" s="18" t="n">
        <v>0</v>
      </c>
      <c r="AW175" s="18" t="n">
        <v>0</v>
      </c>
      <c r="AX175" s="9" t="n">
        <v>0</v>
      </c>
      <c r="AY175" s="9" t="n">
        <v>0</v>
      </c>
      <c r="AZ175" s="18" t="n">
        <v>0</v>
      </c>
      <c r="BA175" s="16" t="n">
        <v>438546.1671666667</v>
      </c>
      <c r="BB175" t="inlineStr">
        <is>
          <t>F</t>
        </is>
      </c>
    </row>
    <row r="177" ht="17.25" customHeight="1" s="13">
      <c r="H177" s="37" t="n"/>
      <c r="I177" s="37" t="n"/>
    </row>
    <row r="178" ht="17.25" customHeight="1" s="13">
      <c r="H178" s="38" t="n"/>
      <c r="I178" s="38" t="n"/>
    </row>
  </sheetData>
  <conditionalFormatting sqref="J1:J1048576 M1:M1048576">
    <cfRule type="cellIs" priority="1" operator="lessThan" dxfId="0">
      <formula>0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h.akastim</dc:creator>
  <dcterms:created xmlns:dcterms="http://purl.org/dc/terms/" xmlns:xsi="http://www.w3.org/2001/XMLSchema-instance" xsi:type="dcterms:W3CDTF">2014-01-25T09:50:03Z</dcterms:created>
  <dcterms:modified xmlns:dcterms="http://purl.org/dc/terms/" xmlns:xsi="http://www.w3.org/2001/XMLSchema-instance" xsi:type="dcterms:W3CDTF">2022-12-02T07:13:24Z</dcterms:modified>
  <cp:lastModifiedBy>Youssef Bouhlal</cp:lastModifiedBy>
</cp:coreProperties>
</file>