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80" windowWidth="27555" windowHeight="12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118" i="1" l="1"/>
  <c r="Q118" i="1"/>
  <c r="F118" i="1"/>
  <c r="H118" i="1" s="1"/>
  <c r="N118" i="1" s="1"/>
  <c r="AD117" i="1"/>
  <c r="Q117" i="1"/>
  <c r="F117" i="1"/>
  <c r="AD116" i="1"/>
  <c r="Q116" i="1"/>
  <c r="F116" i="1"/>
  <c r="AG116" i="1" s="1"/>
  <c r="AG115" i="1"/>
  <c r="AD115" i="1"/>
  <c r="Q115" i="1"/>
  <c r="F115" i="1"/>
  <c r="AD114" i="1"/>
  <c r="Q114" i="1"/>
  <c r="F114" i="1"/>
  <c r="H114" i="1" s="1"/>
  <c r="N114" i="1" s="1"/>
  <c r="AD113" i="1"/>
  <c r="Q113" i="1"/>
  <c r="F113" i="1"/>
  <c r="AG113" i="1" s="1"/>
  <c r="AD112" i="1"/>
  <c r="Q112" i="1"/>
  <c r="F112" i="1"/>
  <c r="AG112" i="1" s="1"/>
  <c r="AD111" i="1"/>
  <c r="Q111" i="1"/>
  <c r="F111" i="1"/>
  <c r="AD110" i="1"/>
  <c r="Q110" i="1"/>
  <c r="F110" i="1"/>
  <c r="AD109" i="1"/>
  <c r="Q109" i="1"/>
  <c r="F109" i="1"/>
  <c r="AD108" i="1"/>
  <c r="AC108" i="1"/>
  <c r="AD107" i="1"/>
  <c r="AC107" i="1"/>
  <c r="AD106" i="1"/>
  <c r="AC106" i="1"/>
  <c r="AG105" i="1"/>
  <c r="AD105" i="1"/>
  <c r="Q105" i="1"/>
  <c r="F105" i="1"/>
  <c r="H105" i="1" s="1"/>
  <c r="N105" i="1" s="1"/>
  <c r="Z105" i="1" s="1"/>
  <c r="AD104" i="1"/>
  <c r="Q104" i="1"/>
  <c r="F104" i="1"/>
  <c r="R104" i="1" s="1"/>
  <c r="AD103" i="1"/>
  <c r="Q103" i="1"/>
  <c r="F103" i="1"/>
  <c r="R103" i="1" s="1"/>
  <c r="AD102" i="1"/>
  <c r="Q102" i="1"/>
  <c r="F102" i="1"/>
  <c r="AD101" i="1"/>
  <c r="Q101" i="1"/>
  <c r="F101" i="1"/>
  <c r="AG101" i="1" s="1"/>
  <c r="AD100" i="1"/>
  <c r="Q100" i="1"/>
  <c r="F100" i="1"/>
  <c r="R100" i="1" s="1"/>
  <c r="AG99" i="1"/>
  <c r="AD99" i="1"/>
  <c r="Q99" i="1"/>
  <c r="F99" i="1"/>
  <c r="H99" i="1" s="1"/>
  <c r="N99" i="1" s="1"/>
  <c r="AD98" i="1"/>
  <c r="Q98" i="1"/>
  <c r="F98" i="1"/>
  <c r="H98" i="1" s="1"/>
  <c r="N98" i="1" s="1"/>
  <c r="Z98" i="1" s="1"/>
  <c r="AD97" i="1"/>
  <c r="Q97" i="1"/>
  <c r="F97" i="1"/>
  <c r="R97" i="1" s="1"/>
  <c r="AD96" i="1"/>
  <c r="Q96" i="1"/>
  <c r="F96" i="1"/>
  <c r="R96" i="1" s="1"/>
  <c r="AD95" i="1"/>
  <c r="Q95" i="1"/>
  <c r="F95" i="1"/>
  <c r="H95" i="1" s="1"/>
  <c r="N95" i="1" s="1"/>
  <c r="AD94" i="1"/>
  <c r="Q94" i="1"/>
  <c r="F94" i="1"/>
  <c r="AD93" i="1"/>
  <c r="Q93" i="1"/>
  <c r="R93" i="1" s="1"/>
  <c r="H93" i="1"/>
  <c r="N93" i="1" s="1"/>
  <c r="AH93" i="1" s="1"/>
  <c r="F93" i="1"/>
  <c r="AG93" i="1" s="1"/>
  <c r="AD92" i="1"/>
  <c r="Q92" i="1"/>
  <c r="F92" i="1"/>
  <c r="R92" i="1" s="1"/>
  <c r="AD91" i="1"/>
  <c r="Q91" i="1"/>
  <c r="F91" i="1"/>
  <c r="AG91" i="1" s="1"/>
  <c r="AD90" i="1"/>
  <c r="Q90" i="1"/>
  <c r="F90" i="1"/>
  <c r="H90" i="1" s="1"/>
  <c r="N90" i="1" s="1"/>
  <c r="AG89" i="1"/>
  <c r="AD89" i="1"/>
  <c r="Q89" i="1"/>
  <c r="F89" i="1"/>
  <c r="H89" i="1" s="1"/>
  <c r="N89" i="1" s="1"/>
  <c r="Z89" i="1" s="1"/>
  <c r="AD88" i="1"/>
  <c r="R88" i="1"/>
  <c r="Q88" i="1"/>
  <c r="F88" i="1"/>
  <c r="AD87" i="1"/>
  <c r="AA87" i="1"/>
  <c r="Q87" i="1"/>
  <c r="F87" i="1"/>
  <c r="AD86" i="1"/>
  <c r="Q86" i="1"/>
  <c r="F86" i="1"/>
  <c r="H86" i="1" s="1"/>
  <c r="N86" i="1" s="1"/>
  <c r="AD85" i="1"/>
  <c r="Q85" i="1"/>
  <c r="F85" i="1"/>
  <c r="AG85" i="1" s="1"/>
  <c r="AD84" i="1"/>
  <c r="Q84" i="1"/>
  <c r="F84" i="1"/>
  <c r="H84" i="1" s="1"/>
  <c r="N84" i="1" s="1"/>
  <c r="AD83" i="1"/>
  <c r="Q83" i="1"/>
  <c r="F83" i="1"/>
  <c r="AD82" i="1"/>
  <c r="Q82" i="1"/>
  <c r="F82" i="1"/>
  <c r="H82" i="1" s="1"/>
  <c r="N82" i="1" s="1"/>
  <c r="AD81" i="1"/>
  <c r="Q81" i="1"/>
  <c r="F81" i="1"/>
  <c r="AG81" i="1" s="1"/>
  <c r="AD80" i="1"/>
  <c r="Q80" i="1"/>
  <c r="F80" i="1"/>
  <c r="R80" i="1" s="1"/>
  <c r="AG79" i="1"/>
  <c r="AD79" i="1"/>
  <c r="Q79" i="1"/>
  <c r="F79" i="1"/>
  <c r="AD78" i="1"/>
  <c r="Q78" i="1"/>
  <c r="F78" i="1"/>
  <c r="H78" i="1" s="1"/>
  <c r="N78" i="1" s="1"/>
  <c r="Z78" i="1" s="1"/>
  <c r="AD77" i="1"/>
  <c r="Q77" i="1"/>
  <c r="F77" i="1"/>
  <c r="AG77" i="1" s="1"/>
  <c r="AD76" i="1"/>
  <c r="Q76" i="1"/>
  <c r="F76" i="1"/>
  <c r="R76" i="1" s="1"/>
  <c r="AD75" i="1"/>
  <c r="AA75" i="1"/>
  <c r="Q75" i="1"/>
  <c r="F75" i="1"/>
  <c r="AD74" i="1"/>
  <c r="AA74" i="1"/>
  <c r="Q74" i="1"/>
  <c r="F74" i="1"/>
  <c r="AG74" i="1" s="1"/>
  <c r="AG73" i="1"/>
  <c r="AD73" i="1"/>
  <c r="Q73" i="1"/>
  <c r="F73" i="1"/>
  <c r="AD72" i="1"/>
  <c r="Q72" i="1"/>
  <c r="F72" i="1"/>
  <c r="H72" i="1" s="1"/>
  <c r="N72" i="1" s="1"/>
  <c r="AD71" i="1"/>
  <c r="Q71" i="1"/>
  <c r="F71" i="1"/>
  <c r="AG71" i="1" s="1"/>
  <c r="AD70" i="1"/>
  <c r="Q70" i="1"/>
  <c r="F70" i="1"/>
  <c r="R70" i="1" s="1"/>
  <c r="AD69" i="1"/>
  <c r="Q69" i="1"/>
  <c r="F69" i="1"/>
  <c r="AG68" i="1"/>
  <c r="AD68" i="1"/>
  <c r="Q68" i="1"/>
  <c r="F68" i="1"/>
  <c r="AD67" i="1"/>
  <c r="Q67" i="1"/>
  <c r="F67" i="1"/>
  <c r="AG67" i="1" s="1"/>
  <c r="AD66" i="1"/>
  <c r="Q66" i="1"/>
  <c r="F66" i="1"/>
  <c r="AG66" i="1" s="1"/>
  <c r="AD65" i="1"/>
  <c r="Q65" i="1"/>
  <c r="F65" i="1"/>
  <c r="AG64" i="1"/>
  <c r="AD64" i="1"/>
  <c r="Q64" i="1"/>
  <c r="F64" i="1"/>
  <c r="AD63" i="1"/>
  <c r="Q63" i="1"/>
  <c r="F63" i="1"/>
  <c r="AG63" i="1" s="1"/>
  <c r="AD62" i="1"/>
  <c r="Q62" i="1"/>
  <c r="F62" i="1"/>
  <c r="AG62" i="1" s="1"/>
  <c r="AD61" i="1"/>
  <c r="Q61" i="1"/>
  <c r="F61" i="1"/>
  <c r="AD60" i="1"/>
  <c r="Q60" i="1"/>
  <c r="F60" i="1"/>
  <c r="AG60" i="1" s="1"/>
  <c r="AD59" i="1"/>
  <c r="Q59" i="1"/>
  <c r="F59" i="1"/>
  <c r="AG59" i="1" s="1"/>
  <c r="AD58" i="1"/>
  <c r="Q58" i="1"/>
  <c r="F58" i="1"/>
  <c r="AG58" i="1" s="1"/>
  <c r="AD57" i="1"/>
  <c r="Q57" i="1"/>
  <c r="F57" i="1"/>
  <c r="AD56" i="1"/>
  <c r="Q56" i="1"/>
  <c r="F56" i="1"/>
  <c r="AD55" i="1"/>
  <c r="Q55" i="1"/>
  <c r="F55" i="1"/>
  <c r="AG55" i="1" s="1"/>
  <c r="AD54" i="1"/>
  <c r="Q54" i="1"/>
  <c r="F54" i="1"/>
  <c r="AG54" i="1" s="1"/>
  <c r="AD53" i="1"/>
  <c r="Q53" i="1"/>
  <c r="F53" i="1"/>
  <c r="AD52" i="1"/>
  <c r="Q52" i="1"/>
  <c r="F52" i="1"/>
  <c r="H52" i="1" s="1"/>
  <c r="N52" i="1" s="1"/>
  <c r="AD51" i="1"/>
  <c r="Q51" i="1"/>
  <c r="F51" i="1"/>
  <c r="AG51" i="1" s="1"/>
  <c r="AD50" i="1"/>
  <c r="Q50" i="1"/>
  <c r="F50" i="1"/>
  <c r="H50" i="1" s="1"/>
  <c r="N50" i="1" s="1"/>
  <c r="AD49" i="1"/>
  <c r="Q49" i="1"/>
  <c r="F49" i="1"/>
  <c r="AG49" i="1" s="1"/>
  <c r="AD48" i="1"/>
  <c r="Q48" i="1"/>
  <c r="F48" i="1"/>
  <c r="AD47" i="1"/>
  <c r="Q47" i="1"/>
  <c r="F47" i="1"/>
  <c r="AG47" i="1" s="1"/>
  <c r="AD46" i="1"/>
  <c r="Q46" i="1"/>
  <c r="F46" i="1"/>
  <c r="AG46" i="1" s="1"/>
  <c r="AD45" i="1"/>
  <c r="Q45" i="1"/>
  <c r="F45" i="1"/>
  <c r="AD44" i="1"/>
  <c r="Q44" i="1"/>
  <c r="F44" i="1"/>
  <c r="H44" i="1" s="1"/>
  <c r="N44" i="1" s="1"/>
  <c r="AD43" i="1"/>
  <c r="Q43" i="1"/>
  <c r="F43" i="1"/>
  <c r="AG43" i="1" s="1"/>
  <c r="AD42" i="1"/>
  <c r="Q42" i="1"/>
  <c r="F42" i="1"/>
  <c r="AG42" i="1" s="1"/>
  <c r="AG41" i="1"/>
  <c r="AD41" i="1"/>
  <c r="Q41" i="1"/>
  <c r="F41" i="1"/>
  <c r="AD40" i="1"/>
  <c r="Q40" i="1"/>
  <c r="F40" i="1"/>
  <c r="AD39" i="1"/>
  <c r="Q39" i="1"/>
  <c r="F39" i="1"/>
  <c r="AD38" i="1"/>
  <c r="Q38" i="1"/>
  <c r="F38" i="1"/>
  <c r="AD37" i="1"/>
  <c r="Q37" i="1"/>
  <c r="F37" i="1"/>
  <c r="AG37" i="1" s="1"/>
  <c r="AD36" i="1"/>
  <c r="Q36" i="1"/>
  <c r="F36" i="1"/>
  <c r="H36" i="1" s="1"/>
  <c r="N36" i="1" s="1"/>
  <c r="W36" i="1" s="1"/>
  <c r="AD35" i="1"/>
  <c r="Q35" i="1"/>
  <c r="F35" i="1"/>
  <c r="AG35" i="1" s="1"/>
  <c r="AD34" i="1"/>
  <c r="Q34" i="1"/>
  <c r="F34" i="1"/>
  <c r="H34" i="1" s="1"/>
  <c r="N34" i="1" s="1"/>
  <c r="AD33" i="1"/>
  <c r="Q33" i="1"/>
  <c r="F33" i="1"/>
  <c r="H33" i="1" s="1"/>
  <c r="N33" i="1" s="1"/>
  <c r="AD32" i="1"/>
  <c r="Q32" i="1"/>
  <c r="F32" i="1"/>
  <c r="R32" i="1" s="1"/>
  <c r="AD31" i="1"/>
  <c r="Q31" i="1"/>
  <c r="F31" i="1"/>
  <c r="AD30" i="1"/>
  <c r="Q30" i="1"/>
  <c r="F30" i="1"/>
  <c r="AG30" i="1" s="1"/>
  <c r="AD29" i="1"/>
  <c r="Q29" i="1"/>
  <c r="F29" i="1"/>
  <c r="H29" i="1" s="1"/>
  <c r="N29" i="1" s="1"/>
  <c r="AD28" i="1"/>
  <c r="Q28" i="1"/>
  <c r="F28" i="1"/>
  <c r="H28" i="1" s="1"/>
  <c r="N28" i="1" s="1"/>
  <c r="AD27" i="1"/>
  <c r="Q27" i="1"/>
  <c r="F27" i="1"/>
  <c r="AG27" i="1" s="1"/>
  <c r="AG26" i="1"/>
  <c r="AD26" i="1"/>
  <c r="Q26" i="1"/>
  <c r="F26" i="1"/>
  <c r="H26" i="1" s="1"/>
  <c r="N26" i="1" s="1"/>
  <c r="AD25" i="1"/>
  <c r="Q25" i="1"/>
  <c r="F25" i="1"/>
  <c r="H25" i="1" s="1"/>
  <c r="N25" i="1" s="1"/>
  <c r="AD24" i="1"/>
  <c r="Q24" i="1"/>
  <c r="F24" i="1"/>
  <c r="AG24" i="1" s="1"/>
  <c r="AD23" i="1"/>
  <c r="Q23" i="1"/>
  <c r="F23" i="1"/>
  <c r="H23" i="1" s="1"/>
  <c r="N23" i="1" s="1"/>
  <c r="AD22" i="1"/>
  <c r="Q22" i="1"/>
  <c r="F22" i="1"/>
  <c r="X22" i="1" s="1"/>
  <c r="AD21" i="1"/>
  <c r="Q21" i="1"/>
  <c r="F21" i="1"/>
  <c r="R21" i="1" s="1"/>
  <c r="AD20" i="1"/>
  <c r="Q20" i="1"/>
  <c r="F20" i="1"/>
  <c r="H20" i="1" s="1"/>
  <c r="N20" i="1" s="1"/>
  <c r="AD19" i="1"/>
  <c r="Q19" i="1"/>
  <c r="F19" i="1"/>
  <c r="AD18" i="1"/>
  <c r="Q18" i="1"/>
  <c r="F18" i="1"/>
  <c r="AG18" i="1" s="1"/>
  <c r="AD17" i="1"/>
  <c r="Q17" i="1"/>
  <c r="F17" i="1"/>
  <c r="R17" i="1" s="1"/>
  <c r="AD16" i="1"/>
  <c r="Q16" i="1"/>
  <c r="F16" i="1"/>
  <c r="H16" i="1" s="1"/>
  <c r="N16" i="1" s="1"/>
  <c r="AD15" i="1"/>
  <c r="Q15" i="1"/>
  <c r="F15" i="1"/>
  <c r="AD14" i="1"/>
  <c r="Q14" i="1"/>
  <c r="F14" i="1"/>
  <c r="AG14" i="1" s="1"/>
  <c r="AD13" i="1"/>
  <c r="Q13" i="1"/>
  <c r="F13" i="1"/>
  <c r="R13" i="1" s="1"/>
  <c r="AD12" i="1"/>
  <c r="Q12" i="1"/>
  <c r="F12" i="1"/>
  <c r="H12" i="1" s="1"/>
  <c r="N12" i="1" s="1"/>
  <c r="AD11" i="1"/>
  <c r="Q11" i="1"/>
  <c r="F11" i="1"/>
  <c r="AD10" i="1"/>
  <c r="Q10" i="1"/>
  <c r="F10" i="1"/>
  <c r="AG10" i="1" s="1"/>
  <c r="AD9" i="1"/>
  <c r="Q9" i="1"/>
  <c r="F9" i="1"/>
  <c r="H9" i="1" s="1"/>
  <c r="N9" i="1" s="1"/>
  <c r="AD8" i="1"/>
  <c r="Q8" i="1"/>
  <c r="F8" i="1"/>
  <c r="AD7" i="1"/>
  <c r="Q7" i="1"/>
  <c r="F7" i="1"/>
  <c r="R7" i="1" s="1"/>
  <c r="AD6" i="1"/>
  <c r="Q6" i="1"/>
  <c r="F6" i="1"/>
  <c r="AG6" i="1" s="1"/>
  <c r="AD5" i="1"/>
  <c r="Q5" i="1"/>
  <c r="F5" i="1"/>
  <c r="AG5" i="1" s="1"/>
  <c r="AD4" i="1"/>
  <c r="Q4" i="1"/>
  <c r="F4" i="1"/>
  <c r="AD3" i="1"/>
  <c r="Q3" i="1"/>
  <c r="F3" i="1"/>
  <c r="R3" i="1" s="1"/>
  <c r="AD2" i="1"/>
  <c r="Q2" i="1"/>
  <c r="F2" i="1"/>
  <c r="AG2" i="1" s="1"/>
  <c r="AG98" i="1" l="1"/>
  <c r="R71" i="1"/>
  <c r="AG36" i="1"/>
  <c r="H67" i="1"/>
  <c r="N67" i="1" s="1"/>
  <c r="AE67" i="1" s="1"/>
  <c r="R98" i="1"/>
  <c r="R105" i="1"/>
  <c r="T105" i="1" s="1"/>
  <c r="R45" i="1"/>
  <c r="H62" i="1"/>
  <c r="N62" i="1" s="1"/>
  <c r="Z62" i="1" s="1"/>
  <c r="AG78" i="1"/>
  <c r="AG9" i="1"/>
  <c r="R11" i="1"/>
  <c r="T11" i="1" s="1"/>
  <c r="R15" i="1"/>
  <c r="R19" i="1"/>
  <c r="H30" i="1"/>
  <c r="N30" i="1" s="1"/>
  <c r="H35" i="1"/>
  <c r="N35" i="1" s="1"/>
  <c r="Z35" i="1" s="1"/>
  <c r="R51" i="1"/>
  <c r="H59" i="1"/>
  <c r="N59" i="1" s="1"/>
  <c r="AE59" i="1" s="1"/>
  <c r="R77" i="1"/>
  <c r="R78" i="1"/>
  <c r="T78" i="1" s="1"/>
  <c r="R81" i="1"/>
  <c r="R82" i="1"/>
  <c r="R89" i="1"/>
  <c r="T89" i="1"/>
  <c r="AG31" i="1"/>
  <c r="H31" i="1"/>
  <c r="N31" i="1" s="1"/>
  <c r="AE36" i="1"/>
  <c r="H38" i="1"/>
  <c r="N38" i="1" s="1"/>
  <c r="AC38" i="1" s="1"/>
  <c r="AG38" i="1"/>
  <c r="AH38" i="1" s="1"/>
  <c r="Z90" i="1"/>
  <c r="T71" i="1"/>
  <c r="T97" i="1"/>
  <c r="Z99" i="1"/>
  <c r="AE99" i="1"/>
  <c r="AG52" i="1"/>
  <c r="AH52" i="1" s="1"/>
  <c r="AG7" i="1"/>
  <c r="AG11" i="1"/>
  <c r="AG13" i="1"/>
  <c r="H43" i="1"/>
  <c r="N43" i="1" s="1"/>
  <c r="AE43" i="1" s="1"/>
  <c r="H47" i="1"/>
  <c r="N47" i="1" s="1"/>
  <c r="W47" i="1" s="1"/>
  <c r="AG50" i="1"/>
  <c r="AH50" i="1" s="1"/>
  <c r="H91" i="1"/>
  <c r="N91" i="1" s="1"/>
  <c r="AH91" i="1" s="1"/>
  <c r="T93" i="1"/>
  <c r="AH98" i="1"/>
  <c r="AG103" i="1"/>
  <c r="H112" i="1"/>
  <c r="N112" i="1" s="1"/>
  <c r="AC112" i="1" s="1"/>
  <c r="H3" i="1"/>
  <c r="N3" i="1" s="1"/>
  <c r="W3" i="1" s="1"/>
  <c r="H5" i="1"/>
  <c r="N5" i="1" s="1"/>
  <c r="AC5" i="1" s="1"/>
  <c r="H7" i="1"/>
  <c r="N7" i="1" s="1"/>
  <c r="W7" i="1" s="1"/>
  <c r="H11" i="1"/>
  <c r="N11" i="1" s="1"/>
  <c r="W11" i="1" s="1"/>
  <c r="H13" i="1"/>
  <c r="N13" i="1" s="1"/>
  <c r="Z13" i="1" s="1"/>
  <c r="H15" i="1"/>
  <c r="N15" i="1" s="1"/>
  <c r="W15" i="1" s="1"/>
  <c r="H17" i="1"/>
  <c r="N17" i="1" s="1"/>
  <c r="H19" i="1"/>
  <c r="N19" i="1" s="1"/>
  <c r="AE19" i="1" s="1"/>
  <c r="H21" i="1"/>
  <c r="N21" i="1" s="1"/>
  <c r="AE21" i="1" s="1"/>
  <c r="H27" i="1"/>
  <c r="N27" i="1" s="1"/>
  <c r="AC27" i="1" s="1"/>
  <c r="AG34" i="1"/>
  <c r="AH34" i="1" s="1"/>
  <c r="AG44" i="1"/>
  <c r="AH44" i="1" s="1"/>
  <c r="R53" i="1"/>
  <c r="H58" i="1"/>
  <c r="N58" i="1" s="1"/>
  <c r="W58" i="1" s="1"/>
  <c r="H66" i="1"/>
  <c r="N66" i="1" s="1"/>
  <c r="W66" i="1" s="1"/>
  <c r="R73" i="1"/>
  <c r="H77" i="1"/>
  <c r="N77" i="1" s="1"/>
  <c r="AE77" i="1" s="1"/>
  <c r="R79" i="1"/>
  <c r="H81" i="1"/>
  <c r="N81" i="1" s="1"/>
  <c r="Z81" i="1" s="1"/>
  <c r="R86" i="1"/>
  <c r="T86" i="1" s="1"/>
  <c r="AG90" i="1"/>
  <c r="AH90" i="1" s="1"/>
  <c r="Z93" i="1"/>
  <c r="AG97" i="1"/>
  <c r="H101" i="1"/>
  <c r="N101" i="1" s="1"/>
  <c r="AE101" i="1" s="1"/>
  <c r="H103" i="1"/>
  <c r="N103" i="1" s="1"/>
  <c r="Z103" i="1" s="1"/>
  <c r="R111" i="1"/>
  <c r="H113" i="1"/>
  <c r="N113" i="1" s="1"/>
  <c r="W113" i="1" s="1"/>
  <c r="H116" i="1"/>
  <c r="N116" i="1" s="1"/>
  <c r="W116" i="1" s="1"/>
  <c r="T77" i="1"/>
  <c r="AG3" i="1"/>
  <c r="AG15" i="1"/>
  <c r="AG17" i="1"/>
  <c r="AG19" i="1"/>
  <c r="AG21" i="1"/>
  <c r="H54" i="1"/>
  <c r="N54" i="1" s="1"/>
  <c r="AE54" i="1" s="1"/>
  <c r="H63" i="1"/>
  <c r="N63" i="1" s="1"/>
  <c r="AH63" i="1" s="1"/>
  <c r="AG72" i="1"/>
  <c r="AH72" i="1" s="1"/>
  <c r="H85" i="1"/>
  <c r="N85" i="1" s="1"/>
  <c r="W85" i="1" s="1"/>
  <c r="AG86" i="1"/>
  <c r="H97" i="1"/>
  <c r="N97" i="1" s="1"/>
  <c r="Z97" i="1" s="1"/>
  <c r="T98" i="1"/>
  <c r="R25" i="1"/>
  <c r="T25" i="1" s="1"/>
  <c r="AG25" i="1"/>
  <c r="R36" i="1"/>
  <c r="T36" i="1" s="1"/>
  <c r="H37" i="1"/>
  <c r="N37" i="1" s="1"/>
  <c r="AH37" i="1" s="1"/>
  <c r="H42" i="1"/>
  <c r="N42" i="1" s="1"/>
  <c r="AC42" i="1" s="1"/>
  <c r="R43" i="1"/>
  <c r="H46" i="1"/>
  <c r="N46" i="1" s="1"/>
  <c r="AE46" i="1" s="1"/>
  <c r="H51" i="1"/>
  <c r="N51" i="1" s="1"/>
  <c r="AE51" i="1" s="1"/>
  <c r="H55" i="1"/>
  <c r="N55" i="1" s="1"/>
  <c r="AC55" i="1" s="1"/>
  <c r="H71" i="1"/>
  <c r="N71" i="1" s="1"/>
  <c r="Z71" i="1" s="1"/>
  <c r="R72" i="1"/>
  <c r="H73" i="1"/>
  <c r="N73" i="1" s="1"/>
  <c r="Z73" i="1" s="1"/>
  <c r="H79" i="1"/>
  <c r="N79" i="1" s="1"/>
  <c r="W79" i="1" s="1"/>
  <c r="R84" i="1"/>
  <c r="AG84" i="1"/>
  <c r="AH84" i="1" s="1"/>
  <c r="R90" i="1"/>
  <c r="T90" i="1" s="1"/>
  <c r="R95" i="1"/>
  <c r="T95" i="1" s="1"/>
  <c r="AG95" i="1"/>
  <c r="R101" i="1"/>
  <c r="T101" i="1" s="1"/>
  <c r="AE3" i="1"/>
  <c r="AH5" i="1"/>
  <c r="W5" i="1"/>
  <c r="AE7" i="1"/>
  <c r="Z7" i="1"/>
  <c r="AH9" i="1"/>
  <c r="AC9" i="1"/>
  <c r="AE9" i="1"/>
  <c r="W9" i="1"/>
  <c r="AE11" i="1"/>
  <c r="AC12" i="1"/>
  <c r="Z12" i="1"/>
  <c r="AE12" i="1"/>
  <c r="W12" i="1"/>
  <c r="AC13" i="1"/>
  <c r="AE15" i="1"/>
  <c r="AC15" i="1"/>
  <c r="AC16" i="1"/>
  <c r="Z16" i="1"/>
  <c r="AE16" i="1"/>
  <c r="W16" i="1"/>
  <c r="AE17" i="1"/>
  <c r="W19" i="1"/>
  <c r="AC20" i="1"/>
  <c r="Z20" i="1"/>
  <c r="AE20" i="1"/>
  <c r="W20" i="1"/>
  <c r="Z21" i="1"/>
  <c r="Z27" i="1"/>
  <c r="W27" i="1"/>
  <c r="AE27" i="1"/>
  <c r="H4" i="1"/>
  <c r="N4" i="1" s="1"/>
  <c r="AG4" i="1"/>
  <c r="H8" i="1"/>
  <c r="N8" i="1" s="1"/>
  <c r="AG8" i="1"/>
  <c r="Z33" i="1"/>
  <c r="AE33" i="1"/>
  <c r="W33" i="1"/>
  <c r="AC33" i="1"/>
  <c r="AC34" i="1"/>
  <c r="Z34" i="1"/>
  <c r="W34" i="1"/>
  <c r="AE34" i="1"/>
  <c r="Z9" i="1"/>
  <c r="Z25" i="1"/>
  <c r="AE25" i="1"/>
  <c r="W25" i="1"/>
  <c r="AH25" i="1"/>
  <c r="AC25" i="1"/>
  <c r="AC29" i="1"/>
  <c r="Z29" i="1"/>
  <c r="AE29" i="1"/>
  <c r="W29" i="1"/>
  <c r="AH30" i="1"/>
  <c r="AC30" i="1"/>
  <c r="AE30" i="1"/>
  <c r="Z30" i="1"/>
  <c r="W30" i="1"/>
  <c r="AH35" i="1"/>
  <c r="W35" i="1"/>
  <c r="R4" i="1"/>
  <c r="R5" i="1"/>
  <c r="R8" i="1"/>
  <c r="R9" i="1"/>
  <c r="T9" i="1" s="1"/>
  <c r="T19" i="1"/>
  <c r="AC23" i="1"/>
  <c r="AE23" i="1"/>
  <c r="W23" i="1"/>
  <c r="AH26" i="1"/>
  <c r="AC26" i="1"/>
  <c r="Z26" i="1"/>
  <c r="W26" i="1"/>
  <c r="AE26" i="1"/>
  <c r="AE28" i="1"/>
  <c r="W28" i="1"/>
  <c r="AH28" i="1"/>
  <c r="Z28" i="1"/>
  <c r="AC28" i="1"/>
  <c r="Z31" i="1"/>
  <c r="AC31" i="1"/>
  <c r="R2" i="1"/>
  <c r="R6" i="1"/>
  <c r="R10" i="1"/>
  <c r="R14" i="1"/>
  <c r="R18" i="1"/>
  <c r="R22" i="1"/>
  <c r="AG22" i="1"/>
  <c r="R24" i="1"/>
  <c r="AG32" i="1"/>
  <c r="H40" i="1"/>
  <c r="N40" i="1" s="1"/>
  <c r="AG40" i="1"/>
  <c r="R40" i="1"/>
  <c r="Z47" i="1"/>
  <c r="H56" i="1"/>
  <c r="N56" i="1" s="1"/>
  <c r="AG56" i="1"/>
  <c r="R56" i="1"/>
  <c r="H69" i="1"/>
  <c r="N69" i="1" s="1"/>
  <c r="R69" i="1"/>
  <c r="AG69" i="1"/>
  <c r="X69" i="1"/>
  <c r="AE72" i="1"/>
  <c r="W72" i="1"/>
  <c r="AC72" i="1"/>
  <c r="W73" i="1"/>
  <c r="H75" i="1"/>
  <c r="N75" i="1" s="1"/>
  <c r="R75" i="1"/>
  <c r="AG75" i="1"/>
  <c r="AC103" i="1"/>
  <c r="H2" i="1"/>
  <c r="N2" i="1" s="1"/>
  <c r="H6" i="1"/>
  <c r="N6" i="1" s="1"/>
  <c r="H10" i="1"/>
  <c r="N10" i="1" s="1"/>
  <c r="AG12" i="1"/>
  <c r="AH12" i="1" s="1"/>
  <c r="H14" i="1"/>
  <c r="N14" i="1" s="1"/>
  <c r="AG16" i="1"/>
  <c r="AH16" i="1" s="1"/>
  <c r="H18" i="1"/>
  <c r="N18" i="1" s="1"/>
  <c r="AG20" i="1"/>
  <c r="AH20" i="1" s="1"/>
  <c r="H22" i="1"/>
  <c r="N22" i="1" s="1"/>
  <c r="X23" i="1"/>
  <c r="Z23" i="1" s="1"/>
  <c r="H24" i="1"/>
  <c r="N24" i="1" s="1"/>
  <c r="R26" i="1"/>
  <c r="T26" i="1" s="1"/>
  <c r="R28" i="1"/>
  <c r="T28" i="1" s="1"/>
  <c r="AG29" i="1"/>
  <c r="AH29" i="1" s="1"/>
  <c r="R31" i="1"/>
  <c r="H32" i="1"/>
  <c r="N32" i="1" s="1"/>
  <c r="T32" i="1" s="1"/>
  <c r="R33" i="1"/>
  <c r="T33" i="1" s="1"/>
  <c r="R34" i="1"/>
  <c r="T34" i="1" s="1"/>
  <c r="R38" i="1"/>
  <c r="T38" i="1" s="1"/>
  <c r="R39" i="1"/>
  <c r="H41" i="1"/>
  <c r="N41" i="1" s="1"/>
  <c r="R41" i="1"/>
  <c r="T41" i="1" s="1"/>
  <c r="AH46" i="1"/>
  <c r="W46" i="1"/>
  <c r="AC50" i="1"/>
  <c r="AE50" i="1"/>
  <c r="Z50" i="1"/>
  <c r="W50" i="1"/>
  <c r="H57" i="1"/>
  <c r="N57" i="1" s="1"/>
  <c r="AG57" i="1"/>
  <c r="R57" i="1"/>
  <c r="H61" i="1"/>
  <c r="N61" i="1" s="1"/>
  <c r="R61" i="1"/>
  <c r="AG61" i="1"/>
  <c r="R64" i="1"/>
  <c r="H64" i="1"/>
  <c r="N64" i="1" s="1"/>
  <c r="H74" i="1"/>
  <c r="N74" i="1" s="1"/>
  <c r="R74" i="1"/>
  <c r="AE81" i="1"/>
  <c r="W81" i="1"/>
  <c r="AC81" i="1"/>
  <c r="AH81" i="1"/>
  <c r="AC84" i="1"/>
  <c r="Z84" i="1"/>
  <c r="W84" i="1"/>
  <c r="AE84" i="1"/>
  <c r="T84" i="1"/>
  <c r="T100" i="1"/>
  <c r="AE118" i="1"/>
  <c r="W118" i="1"/>
  <c r="Z118" i="1"/>
  <c r="AC118" i="1"/>
  <c r="R12" i="1"/>
  <c r="T12" i="1" s="1"/>
  <c r="R16" i="1"/>
  <c r="T16" i="1" s="1"/>
  <c r="R20" i="1"/>
  <c r="T20" i="1" s="1"/>
  <c r="R23" i="1"/>
  <c r="T23" i="1" s="1"/>
  <c r="AG23" i="1"/>
  <c r="AH23" i="1" s="1"/>
  <c r="AG28" i="1"/>
  <c r="H48" i="1"/>
  <c r="N48" i="1" s="1"/>
  <c r="AG48" i="1"/>
  <c r="R48" i="1"/>
  <c r="AE62" i="1"/>
  <c r="AH67" i="1"/>
  <c r="AH95" i="1"/>
  <c r="AC95" i="1"/>
  <c r="AE95" i="1"/>
  <c r="Z95" i="1"/>
  <c r="W95" i="1"/>
  <c r="AG117" i="1"/>
  <c r="R117" i="1"/>
  <c r="H117" i="1"/>
  <c r="N117" i="1" s="1"/>
  <c r="R27" i="1"/>
  <c r="R29" i="1"/>
  <c r="T29" i="1" s="1"/>
  <c r="R30" i="1"/>
  <c r="T30" i="1" s="1"/>
  <c r="AG33" i="1"/>
  <c r="AH33" i="1" s="1"/>
  <c r="R35" i="1"/>
  <c r="T35" i="1" s="1"/>
  <c r="AH36" i="1"/>
  <c r="AC36" i="1"/>
  <c r="Z36" i="1"/>
  <c r="AE38" i="1"/>
  <c r="W38" i="1"/>
  <c r="AH42" i="1"/>
  <c r="W42" i="1"/>
  <c r="H49" i="1"/>
  <c r="N49" i="1" s="1"/>
  <c r="R49" i="1"/>
  <c r="AH54" i="1"/>
  <c r="AC54" i="1"/>
  <c r="Z54" i="1"/>
  <c r="W54" i="1"/>
  <c r="AH55" i="1"/>
  <c r="Z59" i="1"/>
  <c r="AH59" i="1"/>
  <c r="W59" i="1"/>
  <c r="AC59" i="1"/>
  <c r="Z72" i="1"/>
  <c r="AG80" i="1"/>
  <c r="H80" i="1"/>
  <c r="N80" i="1" s="1"/>
  <c r="T80" i="1" s="1"/>
  <c r="AE82" i="1"/>
  <c r="AC82" i="1"/>
  <c r="W82" i="1"/>
  <c r="Z82" i="1"/>
  <c r="H87" i="1"/>
  <c r="N87" i="1" s="1"/>
  <c r="R87" i="1"/>
  <c r="AG87" i="1"/>
  <c r="AH112" i="1"/>
  <c r="AE112" i="1"/>
  <c r="W112" i="1"/>
  <c r="H115" i="1"/>
  <c r="N115" i="1" s="1"/>
  <c r="R115" i="1"/>
  <c r="R37" i="1"/>
  <c r="R44" i="1"/>
  <c r="T44" i="1" s="1"/>
  <c r="Z44" i="1"/>
  <c r="R52" i="1"/>
  <c r="T52" i="1" s="1"/>
  <c r="Z52" i="1"/>
  <c r="Z58" i="1"/>
  <c r="AE58" i="1"/>
  <c r="H60" i="1"/>
  <c r="N60" i="1" s="1"/>
  <c r="R60" i="1"/>
  <c r="Z63" i="1"/>
  <c r="H65" i="1"/>
  <c r="N65" i="1" s="1"/>
  <c r="AG65" i="1"/>
  <c r="R65" i="1"/>
  <c r="AE66" i="1"/>
  <c r="H68" i="1"/>
  <c r="N68" i="1" s="1"/>
  <c r="R68" i="1"/>
  <c r="AG70" i="1"/>
  <c r="H70" i="1"/>
  <c r="N70" i="1" s="1"/>
  <c r="AE71" i="1"/>
  <c r="W71" i="1"/>
  <c r="AC71" i="1"/>
  <c r="AE78" i="1"/>
  <c r="W78" i="1"/>
  <c r="AH78" i="1"/>
  <c r="AC78" i="1"/>
  <c r="AH79" i="1"/>
  <c r="T82" i="1"/>
  <c r="R83" i="1"/>
  <c r="AH85" i="1"/>
  <c r="AE89" i="1"/>
  <c r="W89" i="1"/>
  <c r="AC89" i="1"/>
  <c r="AH89" i="1"/>
  <c r="W97" i="1"/>
  <c r="AC97" i="1"/>
  <c r="AE105" i="1"/>
  <c r="W105" i="1"/>
  <c r="AC105" i="1"/>
  <c r="AH105" i="1"/>
  <c r="AG109" i="1"/>
  <c r="R109" i="1"/>
  <c r="H109" i="1"/>
  <c r="N109" i="1" s="1"/>
  <c r="R110" i="1"/>
  <c r="AG110" i="1"/>
  <c r="H110" i="1"/>
  <c r="N110" i="1" s="1"/>
  <c r="AG39" i="1"/>
  <c r="H39" i="1"/>
  <c r="N39" i="1" s="1"/>
  <c r="W43" i="1"/>
  <c r="AE44" i="1"/>
  <c r="W44" i="1"/>
  <c r="AC44" i="1"/>
  <c r="H45" i="1"/>
  <c r="N45" i="1" s="1"/>
  <c r="AG45" i="1"/>
  <c r="R46" i="1"/>
  <c r="T46" i="1" s="1"/>
  <c r="Z51" i="1"/>
  <c r="AE52" i="1"/>
  <c r="W52" i="1"/>
  <c r="AC52" i="1"/>
  <c r="H53" i="1"/>
  <c r="N53" i="1" s="1"/>
  <c r="AG53" i="1"/>
  <c r="R54" i="1"/>
  <c r="T54" i="1" s="1"/>
  <c r="T72" i="1"/>
  <c r="AG76" i="1"/>
  <c r="H76" i="1"/>
  <c r="N76" i="1" s="1"/>
  <c r="T81" i="1"/>
  <c r="AG92" i="1"/>
  <c r="H92" i="1"/>
  <c r="N92" i="1" s="1"/>
  <c r="T92" i="1" s="1"/>
  <c r="H94" i="1"/>
  <c r="N94" i="1" s="1"/>
  <c r="R94" i="1"/>
  <c r="T94" i="1" s="1"/>
  <c r="AG94" i="1"/>
  <c r="AG100" i="1"/>
  <c r="H100" i="1"/>
  <c r="N100" i="1" s="1"/>
  <c r="H102" i="1"/>
  <c r="N102" i="1" s="1"/>
  <c r="R102" i="1"/>
  <c r="AG102" i="1"/>
  <c r="Z113" i="1"/>
  <c r="AC113" i="1"/>
  <c r="AE113" i="1"/>
  <c r="AH113" i="1"/>
  <c r="AH116" i="1"/>
  <c r="AC116" i="1"/>
  <c r="R42" i="1"/>
  <c r="R47" i="1"/>
  <c r="T47" i="1" s="1"/>
  <c r="R50" i="1"/>
  <c r="T50" i="1" s="1"/>
  <c r="R55" i="1"/>
  <c r="R58" i="1"/>
  <c r="R63" i="1"/>
  <c r="T63" i="1" s="1"/>
  <c r="R66" i="1"/>
  <c r="T66" i="1" s="1"/>
  <c r="AG82" i="1"/>
  <c r="AH82" i="1" s="1"/>
  <c r="AE86" i="1"/>
  <c r="W86" i="1"/>
  <c r="AH86" i="1"/>
  <c r="Z86" i="1"/>
  <c r="AC86" i="1"/>
  <c r="AG88" i="1"/>
  <c r="H88" i="1"/>
  <c r="N88" i="1" s="1"/>
  <c r="AC91" i="1"/>
  <c r="W91" i="1"/>
  <c r="AG96" i="1"/>
  <c r="H96" i="1"/>
  <c r="N96" i="1" s="1"/>
  <c r="T96" i="1" s="1"/>
  <c r="AH99" i="1"/>
  <c r="AC99" i="1"/>
  <c r="W99" i="1"/>
  <c r="AG104" i="1"/>
  <c r="H104" i="1"/>
  <c r="N104" i="1" s="1"/>
  <c r="T104" i="1" s="1"/>
  <c r="H111" i="1"/>
  <c r="N111" i="1" s="1"/>
  <c r="T111" i="1" s="1"/>
  <c r="AG111" i="1"/>
  <c r="R112" i="1"/>
  <c r="R114" i="1"/>
  <c r="T114" i="1" s="1"/>
  <c r="AG114" i="1"/>
  <c r="AH114" i="1" s="1"/>
  <c r="R59" i="1"/>
  <c r="T59" i="1" s="1"/>
  <c r="R62" i="1"/>
  <c r="R67" i="1"/>
  <c r="H83" i="1"/>
  <c r="N83" i="1" s="1"/>
  <c r="AG83" i="1"/>
  <c r="AE90" i="1"/>
  <c r="W90" i="1"/>
  <c r="AC90" i="1"/>
  <c r="R91" i="1"/>
  <c r="T91" i="1" s="1"/>
  <c r="AE93" i="1"/>
  <c r="W93" i="1"/>
  <c r="AC93" i="1"/>
  <c r="AE98" i="1"/>
  <c r="W98" i="1"/>
  <c r="AC98" i="1"/>
  <c r="R99" i="1"/>
  <c r="T99" i="1" s="1"/>
  <c r="AC101" i="1"/>
  <c r="AE114" i="1"/>
  <c r="W114" i="1"/>
  <c r="Z114" i="1"/>
  <c r="AC114" i="1"/>
  <c r="R85" i="1"/>
  <c r="R113" i="1"/>
  <c r="T113" i="1" s="1"/>
  <c r="R116" i="1"/>
  <c r="R118" i="1"/>
  <c r="T118" i="1" s="1"/>
  <c r="AG118" i="1"/>
  <c r="AH118" i="1" s="1"/>
  <c r="T3" i="1" l="1"/>
  <c r="T37" i="1"/>
  <c r="Z67" i="1"/>
  <c r="AC62" i="1"/>
  <c r="AC37" i="1"/>
  <c r="T13" i="1"/>
  <c r="W13" i="1"/>
  <c r="Z3" i="1"/>
  <c r="T116" i="1"/>
  <c r="W101" i="1"/>
  <c r="T62" i="1"/>
  <c r="T112" i="1"/>
  <c r="Z116" i="1"/>
  <c r="Z43" i="1"/>
  <c r="AE97" i="1"/>
  <c r="W63" i="1"/>
  <c r="T115" i="1"/>
  <c r="Z112" i="1"/>
  <c r="T103" i="1"/>
  <c r="Z38" i="1"/>
  <c r="AC67" i="1"/>
  <c r="W62" i="1"/>
  <c r="AH62" i="1"/>
  <c r="T64" i="1"/>
  <c r="Z46" i="1"/>
  <c r="AE37" i="1"/>
  <c r="AC35" i="1"/>
  <c r="W21" i="1"/>
  <c r="AC19" i="1"/>
  <c r="Z15" i="1"/>
  <c r="AE13" i="1"/>
  <c r="Z11" i="1"/>
  <c r="AC3" i="1"/>
  <c r="T43" i="1"/>
  <c r="AH17" i="1"/>
  <c r="AH11" i="1"/>
  <c r="T83" i="1"/>
  <c r="T67" i="1"/>
  <c r="AH43" i="1"/>
  <c r="AC73" i="1"/>
  <c r="AC21" i="1"/>
  <c r="AH13" i="1"/>
  <c r="AE116" i="1"/>
  <c r="T102" i="1"/>
  <c r="AH51" i="1"/>
  <c r="AC43" i="1"/>
  <c r="T110" i="1"/>
  <c r="AH97" i="1"/>
  <c r="T65" i="1"/>
  <c r="W67" i="1"/>
  <c r="T74" i="1"/>
  <c r="AC46" i="1"/>
  <c r="AE103" i="1"/>
  <c r="T21" i="1"/>
  <c r="AE35" i="1"/>
  <c r="AH19" i="1"/>
  <c r="AC11" i="1"/>
  <c r="AH21" i="1"/>
  <c r="AH3" i="1"/>
  <c r="AH31" i="1"/>
  <c r="T79" i="1"/>
  <c r="AC85" i="1"/>
  <c r="AE31" i="1"/>
  <c r="Z17" i="1"/>
  <c r="AC7" i="1"/>
  <c r="Z77" i="1"/>
  <c r="AH77" i="1"/>
  <c r="T58" i="1"/>
  <c r="T42" i="1"/>
  <c r="AC77" i="1"/>
  <c r="AC51" i="1"/>
  <c r="AE85" i="1"/>
  <c r="AC66" i="1"/>
  <c r="AC58" i="1"/>
  <c r="AE42" i="1"/>
  <c r="W37" i="1"/>
  <c r="T27" i="1"/>
  <c r="Z55" i="1"/>
  <c r="W103" i="1"/>
  <c r="AH103" i="1"/>
  <c r="AH73" i="1"/>
  <c r="W55" i="1"/>
  <c r="Z37" i="1"/>
  <c r="T22" i="1"/>
  <c r="T6" i="1"/>
  <c r="W31" i="1"/>
  <c r="T15" i="1"/>
  <c r="T8" i="1"/>
  <c r="Z5" i="1"/>
  <c r="AH27" i="1"/>
  <c r="Z19" i="1"/>
  <c r="AC17" i="1"/>
  <c r="AH15" i="1"/>
  <c r="AH7" i="1"/>
  <c r="AE5" i="1"/>
  <c r="AC63" i="1"/>
  <c r="AE63" i="1"/>
  <c r="AH101" i="1"/>
  <c r="Z101" i="1"/>
  <c r="T73" i="1"/>
  <c r="T7" i="1"/>
  <c r="Z79" i="1"/>
  <c r="AE79" i="1"/>
  <c r="T85" i="1"/>
  <c r="Z66" i="1"/>
  <c r="Z42" i="1"/>
  <c r="AE55" i="1"/>
  <c r="T17" i="1"/>
  <c r="T55" i="1"/>
  <c r="W77" i="1"/>
  <c r="W51" i="1"/>
  <c r="Z85" i="1"/>
  <c r="AC79" i="1"/>
  <c r="AH66" i="1"/>
  <c r="AH58" i="1"/>
  <c r="T87" i="1"/>
  <c r="AC47" i="1"/>
  <c r="T57" i="1"/>
  <c r="AH47" i="1"/>
  <c r="T31" i="1"/>
  <c r="AE73" i="1"/>
  <c r="T56" i="1"/>
  <c r="AE47" i="1"/>
  <c r="T2" i="1"/>
  <c r="T5" i="1"/>
  <c r="W17" i="1"/>
  <c r="AH71" i="1"/>
  <c r="AE91" i="1"/>
  <c r="Z91" i="1"/>
  <c r="T51" i="1"/>
  <c r="Z88" i="1"/>
  <c r="AE88" i="1"/>
  <c r="W88" i="1"/>
  <c r="AC88" i="1"/>
  <c r="AH88" i="1"/>
  <c r="Z45" i="1"/>
  <c r="AC45" i="1"/>
  <c r="AH45" i="1"/>
  <c r="W45" i="1"/>
  <c r="AE45" i="1"/>
  <c r="Z70" i="1"/>
  <c r="AE70" i="1"/>
  <c r="AC70" i="1"/>
  <c r="W70" i="1"/>
  <c r="AH70" i="1"/>
  <c r="AE49" i="1"/>
  <c r="W49" i="1"/>
  <c r="AC49" i="1"/>
  <c r="AH49" i="1"/>
  <c r="Z49" i="1"/>
  <c r="Z18" i="1"/>
  <c r="AE18" i="1"/>
  <c r="W18" i="1"/>
  <c r="AH18" i="1"/>
  <c r="AC18" i="1"/>
  <c r="AH69" i="1"/>
  <c r="AC69" i="1"/>
  <c r="Z69" i="1"/>
  <c r="W69" i="1"/>
  <c r="AE69" i="1"/>
  <c r="Z111" i="1"/>
  <c r="AE111" i="1"/>
  <c r="AC111" i="1"/>
  <c r="AH111" i="1"/>
  <c r="W111" i="1"/>
  <c r="Z109" i="1"/>
  <c r="AH109" i="1"/>
  <c r="W109" i="1"/>
  <c r="AE109" i="1"/>
  <c r="AC109" i="1"/>
  <c r="AH87" i="1"/>
  <c r="AC87" i="1"/>
  <c r="AE87" i="1"/>
  <c r="W87" i="1"/>
  <c r="Z87" i="1"/>
  <c r="Z117" i="1"/>
  <c r="AH117" i="1"/>
  <c r="W117" i="1"/>
  <c r="AE117" i="1"/>
  <c r="AC117" i="1"/>
  <c r="AE48" i="1"/>
  <c r="W48" i="1"/>
  <c r="AH48" i="1"/>
  <c r="Z48" i="1"/>
  <c r="AC48" i="1"/>
  <c r="AE40" i="1"/>
  <c r="W40" i="1"/>
  <c r="AH40" i="1"/>
  <c r="Z40" i="1"/>
  <c r="AC40" i="1"/>
  <c r="T18" i="1"/>
  <c r="Z4" i="1"/>
  <c r="AE4" i="1"/>
  <c r="W4" i="1"/>
  <c r="AH4" i="1"/>
  <c r="AC4" i="1"/>
  <c r="Z104" i="1"/>
  <c r="AE104" i="1"/>
  <c r="W104" i="1"/>
  <c r="AC104" i="1"/>
  <c r="AH104" i="1"/>
  <c r="Z100" i="1"/>
  <c r="AC100" i="1"/>
  <c r="AH100" i="1"/>
  <c r="W100" i="1"/>
  <c r="AE100" i="1"/>
  <c r="AH94" i="1"/>
  <c r="AC94" i="1"/>
  <c r="Z94" i="1"/>
  <c r="AE94" i="1"/>
  <c r="W94" i="1"/>
  <c r="Z53" i="1"/>
  <c r="AC53" i="1"/>
  <c r="AH53" i="1"/>
  <c r="W53" i="1"/>
  <c r="AE53" i="1"/>
  <c r="AE110" i="1"/>
  <c r="W110" i="1"/>
  <c r="AC110" i="1"/>
  <c r="AH110" i="1"/>
  <c r="Z110" i="1"/>
  <c r="T109" i="1"/>
  <c r="T68" i="1"/>
  <c r="Z65" i="1"/>
  <c r="AE65" i="1"/>
  <c r="W65" i="1"/>
  <c r="AH65" i="1"/>
  <c r="AC65" i="1"/>
  <c r="T60" i="1"/>
  <c r="AH115" i="1"/>
  <c r="AC115" i="1"/>
  <c r="AE115" i="1"/>
  <c r="W115" i="1"/>
  <c r="Z115" i="1"/>
  <c r="T117" i="1"/>
  <c r="T88" i="1"/>
  <c r="AE74" i="1"/>
  <c r="Z74" i="1"/>
  <c r="AH74" i="1"/>
  <c r="AC74" i="1"/>
  <c r="W74" i="1"/>
  <c r="T61" i="1"/>
  <c r="AE57" i="1"/>
  <c r="W57" i="1"/>
  <c r="AH57" i="1"/>
  <c r="AC57" i="1"/>
  <c r="Z57" i="1"/>
  <c r="AE41" i="1"/>
  <c r="W41" i="1"/>
  <c r="AC41" i="1"/>
  <c r="AH41" i="1"/>
  <c r="Z41" i="1"/>
  <c r="AE22" i="1"/>
  <c r="W22" i="1"/>
  <c r="AH22" i="1"/>
  <c r="AC22" i="1"/>
  <c r="Z22" i="1"/>
  <c r="Z14" i="1"/>
  <c r="AE14" i="1"/>
  <c r="W14" i="1"/>
  <c r="AH14" i="1"/>
  <c r="AC14" i="1"/>
  <c r="Z2" i="1"/>
  <c r="AH2" i="1"/>
  <c r="AC2" i="1"/>
  <c r="W2" i="1"/>
  <c r="AE2" i="1"/>
  <c r="T24" i="1"/>
  <c r="T14" i="1"/>
  <c r="AE39" i="1"/>
  <c r="W39" i="1"/>
  <c r="AH39" i="1"/>
  <c r="AC39" i="1"/>
  <c r="Z39" i="1"/>
  <c r="Z24" i="1"/>
  <c r="AE24" i="1"/>
  <c r="W24" i="1"/>
  <c r="AH24" i="1"/>
  <c r="AC24" i="1"/>
  <c r="Z10" i="1"/>
  <c r="AH10" i="1"/>
  <c r="AC10" i="1"/>
  <c r="AE10" i="1"/>
  <c r="W10" i="1"/>
  <c r="AH75" i="1"/>
  <c r="AC75" i="1"/>
  <c r="Z75" i="1"/>
  <c r="W75" i="1"/>
  <c r="AE75" i="1"/>
  <c r="T45" i="1"/>
  <c r="Z83" i="1"/>
  <c r="AC83" i="1"/>
  <c r="AE83" i="1"/>
  <c r="AH83" i="1"/>
  <c r="W83" i="1"/>
  <c r="AH102" i="1"/>
  <c r="AC102" i="1"/>
  <c r="Z102" i="1"/>
  <c r="AE102" i="1"/>
  <c r="W102" i="1"/>
  <c r="Z76" i="1"/>
  <c r="AE76" i="1"/>
  <c r="AC76" i="1"/>
  <c r="W76" i="1"/>
  <c r="AH76" i="1"/>
  <c r="Z6" i="1"/>
  <c r="AH6" i="1"/>
  <c r="AC6" i="1"/>
  <c r="AE6" i="1"/>
  <c r="W6" i="1"/>
  <c r="T76" i="1"/>
  <c r="Z96" i="1"/>
  <c r="AE96" i="1"/>
  <c r="W96" i="1"/>
  <c r="AC96" i="1"/>
  <c r="AH96" i="1"/>
  <c r="Z92" i="1"/>
  <c r="AC92" i="1"/>
  <c r="AH92" i="1"/>
  <c r="W92" i="1"/>
  <c r="AE92" i="1"/>
  <c r="AE68" i="1"/>
  <c r="W68" i="1"/>
  <c r="AH68" i="1"/>
  <c r="Z68" i="1"/>
  <c r="AC68" i="1"/>
  <c r="AE60" i="1"/>
  <c r="W60" i="1"/>
  <c r="AH60" i="1"/>
  <c r="Z60" i="1"/>
  <c r="AC60" i="1"/>
  <c r="Z80" i="1"/>
  <c r="AC80" i="1"/>
  <c r="AE80" i="1"/>
  <c r="AH80" i="1"/>
  <c r="W80" i="1"/>
  <c r="T49" i="1"/>
  <c r="T70" i="1"/>
  <c r="T48" i="1"/>
  <c r="AE64" i="1"/>
  <c r="W64" i="1"/>
  <c r="AH64" i="1"/>
  <c r="Z64" i="1"/>
  <c r="AC64" i="1"/>
  <c r="Z61" i="1"/>
  <c r="AC61" i="1"/>
  <c r="AH61" i="1"/>
  <c r="W61" i="1"/>
  <c r="AE61" i="1"/>
  <c r="T39" i="1"/>
  <c r="AE32" i="1"/>
  <c r="W32" i="1"/>
  <c r="AC32" i="1"/>
  <c r="AH32" i="1"/>
  <c r="Z32" i="1"/>
  <c r="T75" i="1"/>
  <c r="T69" i="1"/>
  <c r="AE56" i="1"/>
  <c r="W56" i="1"/>
  <c r="AH56" i="1"/>
  <c r="Z56" i="1"/>
  <c r="AC56" i="1"/>
  <c r="T40" i="1"/>
  <c r="T10" i="1"/>
  <c r="T4" i="1"/>
  <c r="Z8" i="1"/>
  <c r="AE8" i="1"/>
  <c r="W8" i="1"/>
  <c r="AH8" i="1"/>
  <c r="AC8" i="1"/>
  <c r="T53" i="1"/>
</calcChain>
</file>

<file path=xl/sharedStrings.xml><?xml version="1.0" encoding="utf-8"?>
<sst xmlns="http://schemas.openxmlformats.org/spreadsheetml/2006/main" count="385" uniqueCount="152">
  <si>
    <t>底层卷数</t>
  </si>
  <si>
    <t>堆高层数</t>
  </si>
  <si>
    <t>每托盘卷数</t>
  </si>
  <si>
    <t>其他</t>
  </si>
  <si>
    <t>铲板类型</t>
  </si>
  <si>
    <t>普通</t>
  </si>
  <si>
    <t>否</t>
  </si>
  <si>
    <t>塑料</t>
  </si>
  <si>
    <t>是</t>
  </si>
  <si>
    <t>熏蒸</t>
  </si>
  <si>
    <t>产品代号</t>
  </si>
  <si>
    <t>MPF030001\MPF9051\MPF9054</t>
  </si>
  <si>
    <t>MPF030002\MPF9055</t>
  </si>
  <si>
    <t>MPF008003\MPF5073</t>
  </si>
  <si>
    <t>MPF028001\MPF9051</t>
  </si>
  <si>
    <t>MPF024006\MPF9005</t>
  </si>
  <si>
    <t>CPE024019\CPE9040</t>
  </si>
  <si>
    <t>MPF010003\MPF5765</t>
  </si>
  <si>
    <t>MPF010007\MPF5772</t>
  </si>
  <si>
    <t>CPE037002</t>
  </si>
  <si>
    <t>CPE014012\CPE8121</t>
  </si>
  <si>
    <t>CPE014025\CPE8133</t>
  </si>
  <si>
    <t>CPE014010\CPE8119</t>
  </si>
  <si>
    <t>CPE014027\CPE8136</t>
  </si>
  <si>
    <t>CPE014033\CPE8143</t>
  </si>
  <si>
    <t>CPE014018\CPE8127</t>
  </si>
  <si>
    <t>CPE036003</t>
  </si>
  <si>
    <t>CPE014010\CPE8119-1\XS130-002</t>
  </si>
  <si>
    <t>CPE037001\XS130-001\CPE8119-2</t>
  </si>
  <si>
    <t>MPF038003\BS199-009-5</t>
  </si>
  <si>
    <t>CPE038009\FS017-001-1</t>
  </si>
  <si>
    <t>BS036-055-3</t>
  </si>
  <si>
    <t>MPF032004</t>
  </si>
  <si>
    <t>S000008</t>
  </si>
  <si>
    <t>S000009</t>
  </si>
  <si>
    <t>S000010</t>
  </si>
  <si>
    <t>CPE003007/CPE1603/FS009-005-1</t>
  </si>
  <si>
    <t>CPE003008/CPE1604/FS009-005-2</t>
  </si>
  <si>
    <t>CPE003013/XS038-083-3/FS009-004-3</t>
  </si>
  <si>
    <t>XS038-091</t>
  </si>
  <si>
    <t>XS038-092</t>
  </si>
  <si>
    <t>CPE003011/XS038-083-2/FS009-004-2</t>
  </si>
  <si>
    <t>CPE003012/XS038-083-1/FS009-004-1</t>
  </si>
  <si>
    <t>CPE003016/XS038-090</t>
  </si>
  <si>
    <t>CPE003001/CPE1651</t>
  </si>
  <si>
    <t>CPE003003/CPE1690</t>
  </si>
  <si>
    <t>CPE003005/CPE1698</t>
  </si>
  <si>
    <t>CPE003002/CPE1677</t>
  </si>
  <si>
    <t>CPE003010/14/AS011-044/XS038-087</t>
  </si>
  <si>
    <t>CPE004006</t>
  </si>
  <si>
    <t>CPE004005</t>
  </si>
  <si>
    <t>MPF006017</t>
  </si>
  <si>
    <t>S137-103</t>
  </si>
  <si>
    <t>MPF021002</t>
  </si>
  <si>
    <t>MPF022001/MPF8753</t>
  </si>
  <si>
    <t>CPE022002/CPE8754/FS010-008-1</t>
  </si>
  <si>
    <t>CPE022004/CPE8756/FS010-007-1</t>
  </si>
  <si>
    <t>CPE022006/CPE8758</t>
  </si>
  <si>
    <t>CPE022011/CPE8763</t>
  </si>
  <si>
    <t>CPE022015/CPE8769</t>
  </si>
  <si>
    <t>CPE022018/CPE8773</t>
  </si>
  <si>
    <t>CPE022016/CPE8771</t>
  </si>
  <si>
    <t>CPE022017/CPE8772</t>
  </si>
  <si>
    <t>CPE022020/CPE8776</t>
  </si>
  <si>
    <t>CPE022021/CPE8777</t>
  </si>
  <si>
    <t>CPE022022/CPE8778</t>
  </si>
  <si>
    <t>CPE025006</t>
  </si>
  <si>
    <t>CPE025007</t>
  </si>
  <si>
    <t>CPE025008</t>
  </si>
  <si>
    <t>CPE025009</t>
  </si>
  <si>
    <t>CPE025010</t>
  </si>
  <si>
    <t>CPE999001</t>
  </si>
  <si>
    <t>CPE027001</t>
  </si>
  <si>
    <t>CPE007007</t>
  </si>
  <si>
    <t>CPE007008</t>
  </si>
  <si>
    <t>S000001</t>
  </si>
  <si>
    <t>S000002</t>
  </si>
  <si>
    <t>S000003</t>
  </si>
  <si>
    <t>AS132-050</t>
  </si>
  <si>
    <t>AS132-051</t>
  </si>
  <si>
    <t>MPF001001/MPF1090</t>
  </si>
  <si>
    <t>MPF001002/MPF1091</t>
  </si>
  <si>
    <t>S000004</t>
  </si>
  <si>
    <t>MPF005003/MPF4013</t>
  </si>
  <si>
    <t>CPE013001/CPE7920</t>
  </si>
  <si>
    <t>CPE013002/CPE7921</t>
  </si>
  <si>
    <t>MPF015001/MPF8401</t>
  </si>
  <si>
    <t>MPF015002/MPF8402</t>
  </si>
  <si>
    <t>MPF018003/MPF8779</t>
  </si>
  <si>
    <t>CPE018004/CPE8780</t>
  </si>
  <si>
    <t>CPE018005/CPE8781</t>
  </si>
  <si>
    <t>CPE018006/CPE8782</t>
  </si>
  <si>
    <t>CPE018007/AS180-014-7</t>
  </si>
  <si>
    <t>CPE018008/AS180-014-6</t>
  </si>
  <si>
    <t>S180-14-2/AS180-014-2</t>
  </si>
  <si>
    <t>CPE018009/S180-13/AS180-013</t>
  </si>
  <si>
    <t>BS/CS180-012-1</t>
  </si>
  <si>
    <t>BS/CS180-012-2</t>
  </si>
  <si>
    <t>S000005</t>
  </si>
  <si>
    <t>S000006</t>
  </si>
  <si>
    <t>MPF023001/CS001-035</t>
  </si>
  <si>
    <t>MPF026001/MPF9030</t>
  </si>
  <si>
    <t>MPF026002/MPF9031</t>
  </si>
  <si>
    <t>MPF026003/MPF9032</t>
  </si>
  <si>
    <t>MPF026004/MPF9034</t>
  </si>
  <si>
    <t>MPF026005/MPF9035</t>
  </si>
  <si>
    <t>MPF033002/MPF9081</t>
  </si>
  <si>
    <t>MPF033003/MPF9082</t>
  </si>
  <si>
    <t>MPF033004/MPF9083</t>
  </si>
  <si>
    <t>CPE034001/CPE9100</t>
  </si>
  <si>
    <t>CPE034002/CPE9101</t>
  </si>
  <si>
    <t>CPE034003/CPE9102</t>
  </si>
  <si>
    <t>CPE034004/CPE9103</t>
  </si>
  <si>
    <t>CPE034005/CPE9104</t>
  </si>
  <si>
    <t>CPE034006/CPE9105</t>
  </si>
  <si>
    <t>CPE034007/CPE9106</t>
  </si>
  <si>
    <t>CPE034008/CPE9120</t>
  </si>
  <si>
    <t>CPE034009/CPE9121</t>
  </si>
  <si>
    <t>CPE034010/CPE9122</t>
  </si>
  <si>
    <t>CPE034011/CPE9123</t>
  </si>
  <si>
    <t>CPE034012/CPE9124</t>
  </si>
  <si>
    <t>CPE034013/FS008-9</t>
  </si>
  <si>
    <t>CPE034014/FS008-10-3</t>
  </si>
  <si>
    <t>S000007</t>
  </si>
  <si>
    <t>克重(g/m2)</t>
  </si>
  <si>
    <t>规格(mm)</t>
  </si>
  <si>
    <t>每卷长度(m)</t>
  </si>
  <si>
    <t>纸芯壁厚(mm)</t>
  </si>
  <si>
    <t>铲板纸芯用量(m)</t>
  </si>
  <si>
    <t>纸芯损耗率1:</t>
  </si>
  <si>
    <t>吨产品纸芯用量(m)</t>
  </si>
  <si>
    <t>铲板纸板用量(块)</t>
  </si>
  <si>
    <t>每铲板产品重量(kg)</t>
  </si>
  <si>
    <t>铲板长(mm)</t>
  </si>
  <si>
    <t>铲板宽(mm)</t>
  </si>
  <si>
    <t>铲板_x000D_
损耗率1:</t>
  </si>
  <si>
    <t>纸芯内径(mm)</t>
  </si>
  <si>
    <t>纸芯长度(mm)</t>
  </si>
  <si>
    <t>纸板_x000D_
损耗率1:</t>
  </si>
  <si>
    <t>牛皮纸_x000D_
损耗率1：</t>
  </si>
  <si>
    <t>吨产品_x000D_
牛皮纸用量(m2)</t>
    <phoneticPr fontId="3" type="noConversion"/>
  </si>
  <si>
    <t>瓦楞纸_x000D_
损耗率1：</t>
  </si>
  <si>
    <t>吨产品_x000D_
瓦楞纸用量(m2)</t>
    <phoneticPr fontId="3" type="noConversion"/>
  </si>
  <si>
    <t>吨产品_x000D_
缠绕膜用量(kg)</t>
    <phoneticPr fontId="3" type="noConversion"/>
  </si>
  <si>
    <t>吨产品_x000D_
包装用膜用量(kg)</t>
    <phoneticPr fontId="3" type="noConversion"/>
  </si>
  <si>
    <t>是否
回收</t>
    <phoneticPr fontId="3" type="noConversion"/>
  </si>
  <si>
    <t>吨产品_x000D_铲板用量(个)</t>
    <phoneticPr fontId="3" type="noConversion"/>
  </si>
  <si>
    <t>核定_x000D_包装用膜量(kg/托盘)</t>
    <phoneticPr fontId="3" type="noConversion"/>
  </si>
  <si>
    <t>铲板缠绕膜用量(kg/托盘)</t>
    <phoneticPr fontId="3" type="noConversion"/>
  </si>
  <si>
    <t>铲板_x000D_瓦楞纸用量(m2/托盘)</t>
    <phoneticPr fontId="3" type="noConversion"/>
  </si>
  <si>
    <t>铲板牛皮纸用量(m2/托盘)</t>
    <phoneticPr fontId="3" type="noConversion"/>
  </si>
  <si>
    <t>吨产品_x000D_纸板用量(块)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</si>
</sst>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Verdana"/>
      <family val="2"/>
    </font>
    <font>
      <sz val="9"/>
      <name val="宋体"/>
      <family val="2"/>
      <charset val="134"/>
      <scheme val="minor"/>
    </font>
    <font>
      <sz val="11"/>
      <name val="Tahoma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43" fontId="4" fillId="2" borderId="1" xfId="1" applyFont="1" applyFill="1" applyBorder="1" applyAlignment="1">
      <alignment vertical="center"/>
    </xf>
    <xf numFmtId="43" fontId="4" fillId="2" borderId="5" xfId="0" applyNumberFormat="1" applyFont="1" applyFill="1" applyBorder="1" applyAlignment="1"/>
    <xf numFmtId="0" fontId="4" fillId="2" borderId="5" xfId="0" applyFont="1" applyFill="1" applyBorder="1" applyAlignment="1"/>
    <xf numFmtId="4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43" fontId="4" fillId="2" borderId="1" xfId="0" applyNumberFormat="1" applyFont="1" applyFill="1" applyBorder="1" applyAlignment="1"/>
    <xf numFmtId="0" fontId="4" fillId="2" borderId="4" xfId="0" applyFont="1" applyFill="1" applyBorder="1" applyAlignment="1"/>
    <xf numFmtId="0" fontId="2" fillId="2" borderId="1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5" fillId="2" borderId="1" xfId="0" applyFont="1" applyFill="1" applyBorder="1" applyAlignmen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abSelected="1" workbookViewId="0">
      <selection activeCell="A2" sqref="A2"/>
    </sheetView>
  </sheetViews>
  <sheetFormatPr defaultRowHeight="14.25" x14ac:dyDescent="0.15"/>
  <cols>
    <col min="1" max="1" width="26.375" style="2" customWidth="1"/>
    <col min="2" max="7" width="9.125" bestFit="1" customWidth="1"/>
    <col min="8" max="8" width="10" bestFit="1" customWidth="1"/>
    <col min="10" max="11" width="9.125" bestFit="1" customWidth="1"/>
    <col min="13" max="16" width="9.125" bestFit="1" customWidth="1"/>
    <col min="17" max="17" width="10" bestFit="1" customWidth="1"/>
    <col min="18" max="23" width="9.125" bestFit="1" customWidth="1"/>
    <col min="24" max="24" width="10.5" customWidth="1"/>
    <col min="25" max="26" width="9.125" bestFit="1" customWidth="1"/>
    <col min="27" max="27" width="10.125" customWidth="1"/>
    <col min="28" max="29" width="9.125" bestFit="1" customWidth="1"/>
    <col min="30" max="30" width="9.75" customWidth="1"/>
    <col min="31" max="32" width="9.125" bestFit="1" customWidth="1"/>
    <col min="33" max="33" width="10.25" customWidth="1"/>
    <col min="34" max="34" width="9.125" bestFit="1" customWidth="1"/>
  </cols>
  <sheetData>
    <row r="1" spans="1:34" s="16" customFormat="1" ht="40.5" x14ac:dyDescent="0.15">
      <c r="A1" s="16" t="s">
        <v>10</v>
      </c>
      <c r="B1" s="16" t="s">
        <v>124</v>
      </c>
      <c r="C1" s="16" t="s">
        <v>125</v>
      </c>
      <c r="D1" s="16" t="s">
        <v>0</v>
      </c>
      <c r="E1" s="16" t="s">
        <v>1</v>
      </c>
      <c r="F1" s="16" t="s">
        <v>2</v>
      </c>
      <c r="G1" s="16" t="s">
        <v>126</v>
      </c>
      <c r="H1" s="16" t="s">
        <v>132</v>
      </c>
      <c r="I1" s="16" t="s">
        <v>4</v>
      </c>
      <c r="J1" s="16" t="s">
        <v>133</v>
      </c>
      <c r="K1" s="16" t="s">
        <v>134</v>
      </c>
      <c r="L1" s="16" t="s">
        <v>145</v>
      </c>
      <c r="M1" s="16" t="s">
        <v>135</v>
      </c>
      <c r="N1" s="16" t="s">
        <v>146</v>
      </c>
      <c r="O1" s="16" t="s">
        <v>136</v>
      </c>
      <c r="P1" s="16" t="s">
        <v>127</v>
      </c>
      <c r="Q1" s="16" t="s">
        <v>137</v>
      </c>
      <c r="R1" s="16" t="s">
        <v>128</v>
      </c>
      <c r="S1" s="16" t="s">
        <v>129</v>
      </c>
      <c r="T1" s="16" t="s">
        <v>130</v>
      </c>
      <c r="U1" s="16" t="s">
        <v>131</v>
      </c>
      <c r="V1" s="16" t="s">
        <v>138</v>
      </c>
      <c r="W1" s="16" t="s">
        <v>151</v>
      </c>
      <c r="X1" s="16" t="s">
        <v>150</v>
      </c>
      <c r="Y1" s="16" t="s">
        <v>139</v>
      </c>
      <c r="Z1" s="16" t="s">
        <v>140</v>
      </c>
      <c r="AA1" s="16" t="s">
        <v>149</v>
      </c>
      <c r="AB1" s="16" t="s">
        <v>141</v>
      </c>
      <c r="AC1" s="16" t="s">
        <v>142</v>
      </c>
      <c r="AD1" s="16" t="s">
        <v>148</v>
      </c>
      <c r="AE1" s="16" t="s">
        <v>143</v>
      </c>
      <c r="AF1" s="16" t="s">
        <v>3</v>
      </c>
      <c r="AG1" s="16" t="s">
        <v>147</v>
      </c>
      <c r="AH1" s="16" t="s">
        <v>144</v>
      </c>
    </row>
    <row r="2" spans="1:34" ht="28.5" x14ac:dyDescent="0.2">
      <c r="A2" s="3" t="s">
        <v>11</v>
      </c>
      <c r="B2" s="4">
        <v>22</v>
      </c>
      <c r="C2" s="4">
        <v>235</v>
      </c>
      <c r="D2" s="5">
        <v>5</v>
      </c>
      <c r="E2" s="5">
        <v>6</v>
      </c>
      <c r="F2" s="6">
        <f>$D2*$E2</f>
        <v>30</v>
      </c>
      <c r="G2" s="5">
        <v>4500</v>
      </c>
      <c r="H2" s="7">
        <f>$B2*$C2*$G2*$F2/1000000</f>
        <v>697.95</v>
      </c>
      <c r="I2" s="14" t="s">
        <v>5</v>
      </c>
      <c r="J2" s="5">
        <v>1100</v>
      </c>
      <c r="K2" s="5">
        <v>1100</v>
      </c>
      <c r="L2" s="15" t="s">
        <v>6</v>
      </c>
      <c r="M2" s="8">
        <v>1.01</v>
      </c>
      <c r="N2" s="9">
        <f>IF(ISERROR(1/$H2*1000*$M2),0,1/$H2*1000*$M2)</f>
        <v>1.4470950641163407</v>
      </c>
      <c r="O2" s="10">
        <v>76.2</v>
      </c>
      <c r="P2" s="10">
        <v>8</v>
      </c>
      <c r="Q2" s="6">
        <f>C2</f>
        <v>235</v>
      </c>
      <c r="R2" s="6">
        <f>$F2*$Q2/1000</f>
        <v>7.05</v>
      </c>
      <c r="S2" s="6">
        <v>1.02</v>
      </c>
      <c r="T2" s="6">
        <f>IF(ISERROR($R2*$N2*$S2),0,$R2*$N2*$S2)</f>
        <v>10.406060606060606</v>
      </c>
      <c r="U2" s="6">
        <v>1</v>
      </c>
      <c r="V2" s="6">
        <v>1.01</v>
      </c>
      <c r="W2" s="6">
        <f>IF(ISERROR($N2*$U2*$V2),0,$N2*$U2*$V2)</f>
        <v>1.461566014757504</v>
      </c>
      <c r="X2" s="6">
        <v>0</v>
      </c>
      <c r="Y2" s="6"/>
      <c r="Z2" s="6">
        <f>IF(ISERROR($N2*$X2*$Y2),0,$N2*$X2*$Y2)</f>
        <v>0</v>
      </c>
      <c r="AA2" s="6">
        <v>0</v>
      </c>
      <c r="AB2" s="6"/>
      <c r="AC2" s="6">
        <f>IF(ISERROR($N2*$AA2*$AB2),0,$N2*$AA2*$AB2)</f>
        <v>0</v>
      </c>
      <c r="AD2" s="6">
        <f>0.02*0.92*0.5*J2*4*(E2*C2/400)*5/1000</f>
        <v>0.71345999999999987</v>
      </c>
      <c r="AE2" s="6">
        <f>IF(ISERROR($N2*$AD2),0,$N2*$AD2)</f>
        <v>1.0324444444444443</v>
      </c>
      <c r="AF2" s="6">
        <v>10</v>
      </c>
      <c r="AG2" s="11">
        <f>0.3+$F2*0.04</f>
        <v>1.5</v>
      </c>
      <c r="AH2" s="6">
        <f>IF(ISERROR($N2*$AG2),0,$N2*$AG2)</f>
        <v>2.1706425961745111</v>
      </c>
    </row>
    <row r="3" spans="1:34" x14ac:dyDescent="0.2">
      <c r="A3" s="3" t="s">
        <v>12</v>
      </c>
      <c r="B3" s="4">
        <v>22</v>
      </c>
      <c r="C3" s="4">
        <v>265</v>
      </c>
      <c r="D3" s="5">
        <v>5</v>
      </c>
      <c r="E3" s="5">
        <v>5</v>
      </c>
      <c r="F3" s="6">
        <f>$D3*$E3</f>
        <v>25</v>
      </c>
      <c r="G3" s="5">
        <v>4500</v>
      </c>
      <c r="H3" s="7">
        <f>$B3*$C3*$G3*$F3/1000000</f>
        <v>655.875</v>
      </c>
      <c r="I3" s="14" t="s">
        <v>5</v>
      </c>
      <c r="J3" s="5">
        <v>1100</v>
      </c>
      <c r="K3" s="5">
        <v>1100</v>
      </c>
      <c r="L3" s="15" t="s">
        <v>6</v>
      </c>
      <c r="M3" s="8">
        <v>1.01</v>
      </c>
      <c r="N3" s="9">
        <f>IF(ISERROR(1/$H3*1000*$M3),0,1/$H3*1000*$M3)</f>
        <v>1.5399275776634267</v>
      </c>
      <c r="O3" s="10">
        <v>76.2</v>
      </c>
      <c r="P3" s="10">
        <v>8</v>
      </c>
      <c r="Q3" s="6">
        <f>C3</f>
        <v>265</v>
      </c>
      <c r="R3" s="6">
        <f>$F3*$Q3/1000</f>
        <v>6.625</v>
      </c>
      <c r="S3" s="6">
        <v>1.02</v>
      </c>
      <c r="T3" s="6">
        <f>IF(ISERROR($R3*$N3*$S3),0,$R3*$N3*$S3)</f>
        <v>10.406060606060606</v>
      </c>
      <c r="U3" s="6">
        <v>1</v>
      </c>
      <c r="V3" s="6">
        <v>1.01</v>
      </c>
      <c r="W3" s="6">
        <f>IF(ISERROR($N3*$U3*$V3),0,$N3*$U3*$V3)</f>
        <v>1.5553268534400611</v>
      </c>
      <c r="X3" s="6">
        <v>0</v>
      </c>
      <c r="Y3" s="6"/>
      <c r="Z3" s="6">
        <f>IF(ISERROR($N3*$X3*$Y3),0,$N3*$X3*$Y3)</f>
        <v>0</v>
      </c>
      <c r="AA3" s="6">
        <v>0</v>
      </c>
      <c r="AB3" s="6"/>
      <c r="AC3" s="6">
        <f t="shared" ref="AC3:AC66" si="0">IF(ISERROR($N3*$AA3*$AB3),0,$N3*$AA3*$AB3)</f>
        <v>0</v>
      </c>
      <c r="AD3" s="6">
        <f>0.02*0.92*0.5*J3*4*(E3*C3/400)*5/1000</f>
        <v>0.67044999999999999</v>
      </c>
      <c r="AE3" s="6">
        <f>IF(ISERROR($N3*$AD3),0,$N3*$AD3)</f>
        <v>1.0324444444444445</v>
      </c>
      <c r="AF3" s="6">
        <v>10</v>
      </c>
      <c r="AG3" s="11">
        <f>0.3+$F3*0.04</f>
        <v>1.3</v>
      </c>
      <c r="AH3" s="6">
        <f>IF(ISERROR($N3*$AG3),0,$N3*$AG3)</f>
        <v>2.001905850962455</v>
      </c>
    </row>
    <row r="4" spans="1:34" x14ac:dyDescent="0.2">
      <c r="A4" s="3" t="s">
        <v>13</v>
      </c>
      <c r="B4" s="4">
        <v>30</v>
      </c>
      <c r="C4" s="4">
        <v>180</v>
      </c>
      <c r="D4" s="5">
        <v>5</v>
      </c>
      <c r="E4" s="5">
        <v>8</v>
      </c>
      <c r="F4" s="6">
        <f>$D4*$E4</f>
        <v>40</v>
      </c>
      <c r="G4" s="5">
        <v>3000</v>
      </c>
      <c r="H4" s="7">
        <f>$B4*$C4*$G4*$F4/1000000</f>
        <v>648</v>
      </c>
      <c r="I4" s="12" t="s">
        <v>5</v>
      </c>
      <c r="J4" s="5">
        <v>1100</v>
      </c>
      <c r="K4" s="5">
        <v>1100</v>
      </c>
      <c r="L4" s="5" t="s">
        <v>6</v>
      </c>
      <c r="M4" s="8">
        <v>1.01</v>
      </c>
      <c r="N4" s="9">
        <f>IF(ISERROR(1/$H4*1000*$M4),0,1/$H4*1000*$M4)</f>
        <v>1.558641975308642</v>
      </c>
      <c r="O4" s="10">
        <v>76.2</v>
      </c>
      <c r="P4" s="10">
        <v>8</v>
      </c>
      <c r="Q4" s="6">
        <f>C4</f>
        <v>180</v>
      </c>
      <c r="R4" s="6">
        <f>$F4*$Q4/1000</f>
        <v>7.2</v>
      </c>
      <c r="S4" s="6">
        <v>1.02</v>
      </c>
      <c r="T4" s="6">
        <f>IF(ISERROR($R4*$N4*$S4),0,$R4*$N4*$S4)</f>
        <v>11.446666666666667</v>
      </c>
      <c r="U4" s="6">
        <v>1</v>
      </c>
      <c r="V4" s="6">
        <v>1.01</v>
      </c>
      <c r="W4" s="6">
        <f>IF(ISERROR($N4*$U4*$V4),0,$N4*$U4*$V4)</f>
        <v>1.5742283950617284</v>
      </c>
      <c r="X4" s="6">
        <v>0</v>
      </c>
      <c r="Y4" s="6"/>
      <c r="Z4" s="6">
        <f>IF(ISERROR($N4*$X4*$Y4),0,$N4*$X4*$Y4)</f>
        <v>0</v>
      </c>
      <c r="AA4" s="6">
        <v>0</v>
      </c>
      <c r="AB4" s="6"/>
      <c r="AC4" s="6">
        <f t="shared" si="0"/>
        <v>0</v>
      </c>
      <c r="AD4" s="6">
        <f>0.02*0.92*0.5*J4*4*(E4*C4/400)*5/1000</f>
        <v>0.72863999999999984</v>
      </c>
      <c r="AE4" s="6">
        <f>IF(ISERROR($N4*$AD4),0,$N4*$AD4)</f>
        <v>1.1356888888888887</v>
      </c>
      <c r="AF4" s="6">
        <v>10</v>
      </c>
      <c r="AG4" s="11">
        <f>0.3+$F4*0.04</f>
        <v>1.9000000000000001</v>
      </c>
      <c r="AH4" s="6">
        <f>IF(ISERROR($N4*$AG4),0,$N4*$AG4)</f>
        <v>2.9614197530864201</v>
      </c>
    </row>
    <row r="5" spans="1:34" x14ac:dyDescent="0.2">
      <c r="A5" s="3" t="s">
        <v>14</v>
      </c>
      <c r="B5" s="4">
        <v>30</v>
      </c>
      <c r="C5" s="4">
        <v>164</v>
      </c>
      <c r="D5" s="5">
        <v>5</v>
      </c>
      <c r="E5" s="5">
        <v>9</v>
      </c>
      <c r="F5" s="6">
        <f>$D5*$E5</f>
        <v>45</v>
      </c>
      <c r="G5" s="5">
        <v>3000</v>
      </c>
      <c r="H5" s="7">
        <f>$B5*$C5*$G5*$F5/1000000</f>
        <v>664.2</v>
      </c>
      <c r="I5" s="12" t="s">
        <v>5</v>
      </c>
      <c r="J5" s="5">
        <v>1100</v>
      </c>
      <c r="K5" s="5">
        <v>1100</v>
      </c>
      <c r="L5" s="5" t="s">
        <v>6</v>
      </c>
      <c r="M5" s="8">
        <v>1.01</v>
      </c>
      <c r="N5" s="9">
        <f>IF(ISERROR(1/$H5*1000*$M5),0,1/$H5*1000*$M5)</f>
        <v>1.5206263173742849</v>
      </c>
      <c r="O5" s="10">
        <v>76.2</v>
      </c>
      <c r="P5" s="10">
        <v>8</v>
      </c>
      <c r="Q5" s="6">
        <f>C5</f>
        <v>164</v>
      </c>
      <c r="R5" s="6">
        <f>$F5*$Q5/1000</f>
        <v>7.38</v>
      </c>
      <c r="S5" s="6">
        <v>1.02</v>
      </c>
      <c r="T5" s="6">
        <f>IF(ISERROR($R5*$N5*$S5),0,$R5*$N5*$S5)</f>
        <v>11.446666666666665</v>
      </c>
      <c r="U5" s="6">
        <v>1</v>
      </c>
      <c r="V5" s="6">
        <v>1.01</v>
      </c>
      <c r="W5" s="6">
        <f>IF(ISERROR($N5*$U5*$V5),0,$N5*$U5*$V5)</f>
        <v>1.5358325805480277</v>
      </c>
      <c r="X5" s="6">
        <v>0</v>
      </c>
      <c r="Y5" s="6"/>
      <c r="Z5" s="6">
        <f>IF(ISERROR($N5*$X5*$Y5),0,$N5*$X5*$Y5)</f>
        <v>0</v>
      </c>
      <c r="AA5" s="6">
        <v>0</v>
      </c>
      <c r="AB5" s="6"/>
      <c r="AC5" s="6">
        <f t="shared" si="0"/>
        <v>0</v>
      </c>
      <c r="AD5" s="6">
        <f>0.02*0.92*0.5*J5*4*(E5*C5/400)*5/1000</f>
        <v>0.74685599999999996</v>
      </c>
      <c r="AE5" s="6">
        <f>IF(ISERROR($N5*$AD5),0,$N5*$AD5)</f>
        <v>1.1356888888888887</v>
      </c>
      <c r="AF5" s="6">
        <v>10</v>
      </c>
      <c r="AG5" s="11">
        <f>0.3+$F5*0.04</f>
        <v>2.1</v>
      </c>
      <c r="AH5" s="6">
        <f>IF(ISERROR($N5*$AG5),0,$N5*$AG5)</f>
        <v>3.1933152664859983</v>
      </c>
    </row>
    <row r="6" spans="1:34" x14ac:dyDescent="0.2">
      <c r="A6" s="3" t="s">
        <v>15</v>
      </c>
      <c r="B6" s="4">
        <v>30</v>
      </c>
      <c r="C6" s="4">
        <v>179</v>
      </c>
      <c r="D6" s="5">
        <v>5</v>
      </c>
      <c r="E6" s="5">
        <v>7</v>
      </c>
      <c r="F6" s="6">
        <f>$D6*$E6</f>
        <v>35</v>
      </c>
      <c r="G6" s="5">
        <v>3000</v>
      </c>
      <c r="H6" s="7">
        <f>$B6*$C6*$G6*$F6/1000000</f>
        <v>563.85</v>
      </c>
      <c r="I6" s="14" t="s">
        <v>5</v>
      </c>
      <c r="J6" s="5">
        <v>1100</v>
      </c>
      <c r="K6" s="5">
        <v>1100</v>
      </c>
      <c r="L6" s="15" t="s">
        <v>6</v>
      </c>
      <c r="M6" s="8">
        <v>1.01</v>
      </c>
      <c r="N6" s="9">
        <f>IF(ISERROR(1/$H6*1000*$M6),0,1/$H6*1000*$M6)</f>
        <v>1.7912565398598919</v>
      </c>
      <c r="O6" s="10">
        <v>76.2</v>
      </c>
      <c r="P6" s="10">
        <v>8</v>
      </c>
      <c r="Q6" s="6">
        <f>C6</f>
        <v>179</v>
      </c>
      <c r="R6" s="6">
        <f>$F6*$Q6/1000</f>
        <v>6.2649999999999997</v>
      </c>
      <c r="S6" s="6">
        <v>1.02</v>
      </c>
      <c r="T6" s="6">
        <f>IF(ISERROR($R6*$N6*$S6),0,$R6*$N6*$S6)</f>
        <v>11.446666666666665</v>
      </c>
      <c r="U6" s="6">
        <v>1</v>
      </c>
      <c r="V6" s="6">
        <v>1.01</v>
      </c>
      <c r="W6" s="6">
        <f>IF(ISERROR($N6*$U6*$V6),0,$N6*$U6*$V6)</f>
        <v>1.8091691052584908</v>
      </c>
      <c r="X6" s="6">
        <v>0</v>
      </c>
      <c r="Y6" s="6"/>
      <c r="Z6" s="6">
        <f>IF(ISERROR($N6*$X6*$Y6),0,$N6*$X6*$Y6)</f>
        <v>0</v>
      </c>
      <c r="AA6" s="6">
        <v>0</v>
      </c>
      <c r="AB6" s="6"/>
      <c r="AC6" s="6">
        <f t="shared" si="0"/>
        <v>0</v>
      </c>
      <c r="AD6" s="6">
        <f>0.02*0.92*0.5*J6*4*(E6*C6/400)*5/1000</f>
        <v>0.63401799999999997</v>
      </c>
      <c r="AE6" s="6">
        <f>IF(ISERROR($N6*$AD6),0,$N6*$AD6)</f>
        <v>1.135688888888889</v>
      </c>
      <c r="AF6" s="6">
        <v>10</v>
      </c>
      <c r="AG6" s="11">
        <f>0.3+$F6*0.04</f>
        <v>1.7000000000000002</v>
      </c>
      <c r="AH6" s="6">
        <f>IF(ISERROR($N6*$AG6),0,$N6*$AG6)</f>
        <v>3.0451361177618166</v>
      </c>
    </row>
    <row r="7" spans="1:34" x14ac:dyDescent="0.2">
      <c r="A7" s="3" t="s">
        <v>16</v>
      </c>
      <c r="B7" s="4">
        <v>22</v>
      </c>
      <c r="C7" s="4">
        <v>615</v>
      </c>
      <c r="D7" s="5">
        <v>6</v>
      </c>
      <c r="E7" s="5">
        <v>2</v>
      </c>
      <c r="F7" s="6">
        <f t="shared" ref="F7:F70" si="1">$D7*$E7</f>
        <v>12</v>
      </c>
      <c r="G7" s="5">
        <v>5400</v>
      </c>
      <c r="H7" s="7">
        <f t="shared" ref="H7:H70" si="2">$B7*$C7*$G7*$F7/1000000</f>
        <v>876.74400000000003</v>
      </c>
      <c r="I7" s="14" t="s">
        <v>5</v>
      </c>
      <c r="J7" s="5">
        <v>1320</v>
      </c>
      <c r="K7" s="5">
        <v>880</v>
      </c>
      <c r="L7" s="15" t="s">
        <v>6</v>
      </c>
      <c r="M7" s="8">
        <v>1.01</v>
      </c>
      <c r="N7" s="9">
        <f t="shared" ref="N7:N70" si="3">IF(ISERROR(1/$H7*1000*$M7),0,1/$H7*1000*$M7)</f>
        <v>1.1519896343744582</v>
      </c>
      <c r="O7" s="10">
        <v>76.2</v>
      </c>
      <c r="P7" s="10">
        <v>8</v>
      </c>
      <c r="Q7" s="6">
        <f t="shared" ref="Q7:Q70" si="4">C7</f>
        <v>615</v>
      </c>
      <c r="R7" s="6">
        <f t="shared" ref="R7:R70" si="5">$F7*$Q7/1000</f>
        <v>7.38</v>
      </c>
      <c r="S7" s="6">
        <v>1.02</v>
      </c>
      <c r="T7" s="6">
        <f t="shared" ref="T7:T70" si="6">IF(ISERROR($R7*$N7*$S7),0,$R7*$N7*$S7)</f>
        <v>8.6717171717171713</v>
      </c>
      <c r="U7" s="6"/>
      <c r="V7" s="6">
        <v>1.01</v>
      </c>
      <c r="W7" s="6">
        <f t="shared" ref="W7:W70" si="7">IF(ISERROR($N7*$U7*$V7),0,$N7*$U7*$V7)</f>
        <v>0</v>
      </c>
      <c r="X7" s="6">
        <v>0</v>
      </c>
      <c r="Y7" s="6"/>
      <c r="Z7" s="6">
        <f t="shared" ref="Z7:Z70" si="8">IF(ISERROR($N7*$X7*$Y7),0,$N7*$X7*$Y7)</f>
        <v>0</v>
      </c>
      <c r="AA7" s="6">
        <v>0</v>
      </c>
      <c r="AB7" s="6"/>
      <c r="AC7" s="6">
        <f t="shared" si="0"/>
        <v>0</v>
      </c>
      <c r="AD7" s="6">
        <f t="shared" ref="AD7:AD70" si="9">(C7/1000*E7+0.3)/0.5*0.6*(J7/1000+K7/1000)*2*4*20/1000</f>
        <v>0.64627200000000007</v>
      </c>
      <c r="AE7" s="6">
        <f t="shared" ref="AE7:AE70" si="10">IF(ISERROR($N7*$AD7),0,$N7*$AD7)</f>
        <v>0.74449864498644991</v>
      </c>
      <c r="AF7" s="6">
        <v>10</v>
      </c>
      <c r="AG7" s="11">
        <f t="shared" ref="AG7:AG70" si="11">0.3+$F7*0.04</f>
        <v>0.78</v>
      </c>
      <c r="AH7" s="6">
        <f t="shared" ref="AH7:AH70" si="12">IF(ISERROR($N7*$AG7),0,$N7*$AG7)</f>
        <v>0.89855191481207741</v>
      </c>
    </row>
    <row r="8" spans="1:34" x14ac:dyDescent="0.2">
      <c r="A8" s="3" t="s">
        <v>17</v>
      </c>
      <c r="B8" s="4">
        <v>22</v>
      </c>
      <c r="C8" s="4">
        <v>350</v>
      </c>
      <c r="D8" s="5">
        <v>6</v>
      </c>
      <c r="E8" s="5">
        <v>4</v>
      </c>
      <c r="F8" s="6">
        <f t="shared" si="1"/>
        <v>24</v>
      </c>
      <c r="G8" s="5">
        <v>5400</v>
      </c>
      <c r="H8" s="7">
        <f t="shared" si="2"/>
        <v>997.92</v>
      </c>
      <c r="I8" s="14" t="s">
        <v>5</v>
      </c>
      <c r="J8" s="5">
        <v>1320</v>
      </c>
      <c r="K8" s="5">
        <v>880</v>
      </c>
      <c r="L8" s="15" t="s">
        <v>6</v>
      </c>
      <c r="M8" s="8">
        <v>1.01</v>
      </c>
      <c r="N8" s="9">
        <f t="shared" si="3"/>
        <v>1.0121051787718454</v>
      </c>
      <c r="O8" s="10">
        <v>76.2</v>
      </c>
      <c r="P8" s="10">
        <v>8</v>
      </c>
      <c r="Q8" s="6">
        <f t="shared" si="4"/>
        <v>350</v>
      </c>
      <c r="R8" s="6">
        <f t="shared" si="5"/>
        <v>8.4</v>
      </c>
      <c r="S8" s="6">
        <v>1.02</v>
      </c>
      <c r="T8" s="6">
        <f t="shared" si="6"/>
        <v>8.6717171717171713</v>
      </c>
      <c r="U8" s="6"/>
      <c r="V8" s="6">
        <v>1.01</v>
      </c>
      <c r="W8" s="6">
        <f t="shared" si="7"/>
        <v>0</v>
      </c>
      <c r="X8" s="6">
        <v>0</v>
      </c>
      <c r="Y8" s="6"/>
      <c r="Z8" s="6">
        <f t="shared" si="8"/>
        <v>0</v>
      </c>
      <c r="AA8" s="6">
        <v>0</v>
      </c>
      <c r="AB8" s="6"/>
      <c r="AC8" s="6">
        <f t="shared" si="0"/>
        <v>0</v>
      </c>
      <c r="AD8" s="6">
        <f t="shared" si="9"/>
        <v>0.71808000000000005</v>
      </c>
      <c r="AE8" s="6">
        <f t="shared" si="10"/>
        <v>0.72677248677248674</v>
      </c>
      <c r="AF8" s="6">
        <v>10</v>
      </c>
      <c r="AG8" s="11">
        <f t="shared" si="11"/>
        <v>1.26</v>
      </c>
      <c r="AH8" s="6">
        <f t="shared" si="12"/>
        <v>1.2752525252525251</v>
      </c>
    </row>
    <row r="9" spans="1:34" x14ac:dyDescent="0.2">
      <c r="A9" s="3" t="s">
        <v>18</v>
      </c>
      <c r="B9" s="4">
        <v>18</v>
      </c>
      <c r="C9" s="4">
        <v>300</v>
      </c>
      <c r="D9" s="5">
        <v>5</v>
      </c>
      <c r="E9" s="5">
        <v>5</v>
      </c>
      <c r="F9" s="6">
        <f t="shared" si="1"/>
        <v>25</v>
      </c>
      <c r="G9" s="5">
        <v>5400</v>
      </c>
      <c r="H9" s="7">
        <f t="shared" si="2"/>
        <v>729</v>
      </c>
      <c r="I9" s="14" t="s">
        <v>7</v>
      </c>
      <c r="J9" s="5">
        <v>1100</v>
      </c>
      <c r="K9" s="5">
        <v>1100</v>
      </c>
      <c r="L9" s="15" t="s">
        <v>8</v>
      </c>
      <c r="M9" s="8">
        <v>1.01</v>
      </c>
      <c r="N9" s="9">
        <f t="shared" si="3"/>
        <v>1.3854595336076816</v>
      </c>
      <c r="O9" s="10">
        <v>76.2</v>
      </c>
      <c r="P9" s="10">
        <v>8</v>
      </c>
      <c r="Q9" s="6">
        <f t="shared" si="4"/>
        <v>300</v>
      </c>
      <c r="R9" s="6">
        <f t="shared" si="5"/>
        <v>7.5</v>
      </c>
      <c r="S9" s="6">
        <v>1.02</v>
      </c>
      <c r="T9" s="6">
        <f t="shared" si="6"/>
        <v>10.598765432098766</v>
      </c>
      <c r="U9" s="6">
        <v>0</v>
      </c>
      <c r="V9" s="6">
        <v>1.01</v>
      </c>
      <c r="W9" s="6">
        <f t="shared" si="7"/>
        <v>0</v>
      </c>
      <c r="X9" s="6">
        <v>0</v>
      </c>
      <c r="Y9" s="6"/>
      <c r="Z9" s="6">
        <f t="shared" si="8"/>
        <v>0</v>
      </c>
      <c r="AA9" s="6">
        <v>0</v>
      </c>
      <c r="AB9" s="6"/>
      <c r="AC9" s="6">
        <f t="shared" si="0"/>
        <v>0</v>
      </c>
      <c r="AD9" s="6">
        <f t="shared" si="9"/>
        <v>0.76032000000000022</v>
      </c>
      <c r="AE9" s="6">
        <f t="shared" si="10"/>
        <v>1.0533925925925929</v>
      </c>
      <c r="AF9" s="6">
        <v>10</v>
      </c>
      <c r="AG9" s="11">
        <f t="shared" si="11"/>
        <v>1.3</v>
      </c>
      <c r="AH9" s="6">
        <f t="shared" si="12"/>
        <v>1.8010973936899861</v>
      </c>
    </row>
    <row r="10" spans="1:34" x14ac:dyDescent="0.2">
      <c r="A10" s="3" t="s">
        <v>19</v>
      </c>
      <c r="B10" s="4">
        <v>18</v>
      </c>
      <c r="C10" s="4">
        <v>270</v>
      </c>
      <c r="D10" s="5">
        <v>5</v>
      </c>
      <c r="E10" s="5">
        <v>5</v>
      </c>
      <c r="F10" s="6">
        <f t="shared" si="1"/>
        <v>25</v>
      </c>
      <c r="G10" s="5">
        <v>5400</v>
      </c>
      <c r="H10" s="7">
        <f t="shared" si="2"/>
        <v>656.1</v>
      </c>
      <c r="I10" s="14" t="s">
        <v>7</v>
      </c>
      <c r="J10" s="5">
        <v>1100</v>
      </c>
      <c r="K10" s="5">
        <v>1100</v>
      </c>
      <c r="L10" s="15" t="s">
        <v>8</v>
      </c>
      <c r="M10" s="8">
        <v>1.01</v>
      </c>
      <c r="N10" s="9">
        <f t="shared" si="3"/>
        <v>1.539399481786313</v>
      </c>
      <c r="O10" s="10">
        <v>76.2</v>
      </c>
      <c r="P10" s="10">
        <v>8</v>
      </c>
      <c r="Q10" s="6">
        <f t="shared" si="4"/>
        <v>270</v>
      </c>
      <c r="R10" s="6">
        <f t="shared" si="5"/>
        <v>6.75</v>
      </c>
      <c r="S10" s="6">
        <v>1.02</v>
      </c>
      <c r="T10" s="6">
        <f t="shared" si="6"/>
        <v>10.598765432098766</v>
      </c>
      <c r="U10" s="6">
        <v>0</v>
      </c>
      <c r="V10" s="6">
        <v>1.01</v>
      </c>
      <c r="W10" s="6">
        <f t="shared" si="7"/>
        <v>0</v>
      </c>
      <c r="X10" s="6">
        <v>0</v>
      </c>
      <c r="Y10" s="6"/>
      <c r="Z10" s="6">
        <f t="shared" si="8"/>
        <v>0</v>
      </c>
      <c r="AA10" s="6">
        <v>0</v>
      </c>
      <c r="AB10" s="6"/>
      <c r="AC10" s="6">
        <f t="shared" si="0"/>
        <v>0</v>
      </c>
      <c r="AD10" s="6">
        <f t="shared" si="9"/>
        <v>0.69696000000000002</v>
      </c>
      <c r="AE10" s="6">
        <f t="shared" si="10"/>
        <v>1.0728998628257889</v>
      </c>
      <c r="AF10" s="6">
        <v>10</v>
      </c>
      <c r="AG10" s="11">
        <f t="shared" si="11"/>
        <v>1.3</v>
      </c>
      <c r="AH10" s="6">
        <f t="shared" si="12"/>
        <v>2.0012193263222069</v>
      </c>
    </row>
    <row r="11" spans="1:34" x14ac:dyDescent="0.2">
      <c r="A11" s="3" t="s">
        <v>20</v>
      </c>
      <c r="B11" s="4">
        <v>18</v>
      </c>
      <c r="C11" s="4">
        <v>150</v>
      </c>
      <c r="D11" s="5">
        <v>5</v>
      </c>
      <c r="E11" s="5">
        <v>7</v>
      </c>
      <c r="F11" s="6">
        <f t="shared" si="1"/>
        <v>35</v>
      </c>
      <c r="G11" s="5">
        <v>5400</v>
      </c>
      <c r="H11" s="7">
        <f t="shared" si="2"/>
        <v>510.3</v>
      </c>
      <c r="I11" s="14" t="s">
        <v>7</v>
      </c>
      <c r="J11" s="5">
        <v>1100</v>
      </c>
      <c r="K11" s="5">
        <v>1100</v>
      </c>
      <c r="L11" s="15" t="s">
        <v>8</v>
      </c>
      <c r="M11" s="8">
        <v>1.01</v>
      </c>
      <c r="N11" s="9">
        <f t="shared" si="3"/>
        <v>1.9792279051538308</v>
      </c>
      <c r="O11" s="10">
        <v>76.2</v>
      </c>
      <c r="P11" s="10">
        <v>8</v>
      </c>
      <c r="Q11" s="6">
        <f t="shared" si="4"/>
        <v>150</v>
      </c>
      <c r="R11" s="6">
        <f t="shared" si="5"/>
        <v>5.25</v>
      </c>
      <c r="S11" s="6">
        <v>1.02</v>
      </c>
      <c r="T11" s="6">
        <f t="shared" si="6"/>
        <v>10.598765432098766</v>
      </c>
      <c r="U11" s="6"/>
      <c r="V11" s="6">
        <v>1.01</v>
      </c>
      <c r="W11" s="6">
        <f t="shared" si="7"/>
        <v>0</v>
      </c>
      <c r="X11" s="6">
        <v>0</v>
      </c>
      <c r="Y11" s="6"/>
      <c r="Z11" s="6">
        <f t="shared" si="8"/>
        <v>0</v>
      </c>
      <c r="AA11" s="6">
        <v>0</v>
      </c>
      <c r="AB11" s="6"/>
      <c r="AC11" s="6">
        <f t="shared" si="0"/>
        <v>0</v>
      </c>
      <c r="AD11" s="6">
        <f t="shared" si="9"/>
        <v>0.57024000000000008</v>
      </c>
      <c r="AE11" s="6">
        <f t="shared" si="10"/>
        <v>1.1286349206349207</v>
      </c>
      <c r="AF11" s="6">
        <v>10</v>
      </c>
      <c r="AG11" s="11">
        <f t="shared" si="11"/>
        <v>1.7000000000000002</v>
      </c>
      <c r="AH11" s="6">
        <f t="shared" si="12"/>
        <v>3.3646874387615129</v>
      </c>
    </row>
    <row r="12" spans="1:34" x14ac:dyDescent="0.2">
      <c r="A12" s="3" t="s">
        <v>21</v>
      </c>
      <c r="B12" s="4">
        <v>18</v>
      </c>
      <c r="C12" s="4">
        <v>175</v>
      </c>
      <c r="D12" s="5">
        <v>5</v>
      </c>
      <c r="E12" s="5">
        <v>6</v>
      </c>
      <c r="F12" s="6">
        <f t="shared" si="1"/>
        <v>30</v>
      </c>
      <c r="G12" s="5">
        <v>5400</v>
      </c>
      <c r="H12" s="7">
        <f t="shared" si="2"/>
        <v>510.3</v>
      </c>
      <c r="I12" s="14" t="s">
        <v>7</v>
      </c>
      <c r="J12" s="5">
        <v>1100</v>
      </c>
      <c r="K12" s="5">
        <v>1100</v>
      </c>
      <c r="L12" s="15" t="s">
        <v>8</v>
      </c>
      <c r="M12" s="8">
        <v>1.01</v>
      </c>
      <c r="N12" s="9">
        <f t="shared" si="3"/>
        <v>1.9792279051538308</v>
      </c>
      <c r="O12" s="10">
        <v>76.2</v>
      </c>
      <c r="P12" s="10">
        <v>8</v>
      </c>
      <c r="Q12" s="6">
        <f t="shared" si="4"/>
        <v>175</v>
      </c>
      <c r="R12" s="6">
        <f t="shared" si="5"/>
        <v>5.25</v>
      </c>
      <c r="S12" s="6">
        <v>1.02</v>
      </c>
      <c r="T12" s="6">
        <f t="shared" si="6"/>
        <v>10.598765432098766</v>
      </c>
      <c r="U12" s="6"/>
      <c r="V12" s="6">
        <v>1.01</v>
      </c>
      <c r="W12" s="6">
        <f t="shared" si="7"/>
        <v>0</v>
      </c>
      <c r="X12" s="6">
        <v>0</v>
      </c>
      <c r="Y12" s="6"/>
      <c r="Z12" s="6">
        <f t="shared" si="8"/>
        <v>0</v>
      </c>
      <c r="AA12" s="6">
        <v>0</v>
      </c>
      <c r="AB12" s="6"/>
      <c r="AC12" s="6">
        <f t="shared" si="0"/>
        <v>0</v>
      </c>
      <c r="AD12" s="6">
        <f t="shared" si="9"/>
        <v>0.57023999999999997</v>
      </c>
      <c r="AE12" s="6">
        <f t="shared" si="10"/>
        <v>1.1286349206349204</v>
      </c>
      <c r="AF12" s="6">
        <v>10</v>
      </c>
      <c r="AG12" s="11">
        <f t="shared" si="11"/>
        <v>1.5</v>
      </c>
      <c r="AH12" s="6">
        <f t="shared" si="12"/>
        <v>2.9688418577307463</v>
      </c>
    </row>
    <row r="13" spans="1:34" x14ac:dyDescent="0.2">
      <c r="A13" s="3" t="s">
        <v>22</v>
      </c>
      <c r="B13" s="4">
        <v>25</v>
      </c>
      <c r="C13" s="4">
        <v>430</v>
      </c>
      <c r="D13" s="5">
        <v>5</v>
      </c>
      <c r="E13" s="5">
        <v>2</v>
      </c>
      <c r="F13" s="6">
        <f t="shared" si="1"/>
        <v>10</v>
      </c>
      <c r="G13" s="5">
        <v>5400</v>
      </c>
      <c r="H13" s="7">
        <f t="shared" si="2"/>
        <v>580.5</v>
      </c>
      <c r="I13" s="14" t="s">
        <v>5</v>
      </c>
      <c r="J13" s="5">
        <v>1100</v>
      </c>
      <c r="K13" s="5">
        <v>1100</v>
      </c>
      <c r="L13" s="15" t="s">
        <v>6</v>
      </c>
      <c r="M13" s="8">
        <v>1.01</v>
      </c>
      <c r="N13" s="9">
        <f t="shared" si="3"/>
        <v>1.739879414298019</v>
      </c>
      <c r="O13" s="10">
        <v>76.2</v>
      </c>
      <c r="P13" s="10">
        <v>8</v>
      </c>
      <c r="Q13" s="6">
        <f t="shared" si="4"/>
        <v>430</v>
      </c>
      <c r="R13" s="6">
        <f t="shared" si="5"/>
        <v>4.3</v>
      </c>
      <c r="S13" s="6">
        <v>1.02</v>
      </c>
      <c r="T13" s="6">
        <f t="shared" si="6"/>
        <v>7.6311111111111103</v>
      </c>
      <c r="U13" s="6">
        <v>1</v>
      </c>
      <c r="V13" s="6">
        <v>1.01</v>
      </c>
      <c r="W13" s="6">
        <f t="shared" si="7"/>
        <v>1.7572782084409992</v>
      </c>
      <c r="X13" s="6">
        <v>0</v>
      </c>
      <c r="Y13" s="6"/>
      <c r="Z13" s="6">
        <f t="shared" si="8"/>
        <v>0</v>
      </c>
      <c r="AA13" s="6">
        <v>0</v>
      </c>
      <c r="AB13" s="6"/>
      <c r="AC13" s="6">
        <f t="shared" si="0"/>
        <v>0</v>
      </c>
      <c r="AD13" s="6">
        <f t="shared" si="9"/>
        <v>0.48998400000000003</v>
      </c>
      <c r="AE13" s="6">
        <f t="shared" si="10"/>
        <v>0.85251307493540063</v>
      </c>
      <c r="AF13" s="6">
        <v>10</v>
      </c>
      <c r="AG13" s="11">
        <f t="shared" si="11"/>
        <v>0.7</v>
      </c>
      <c r="AH13" s="6">
        <f t="shared" si="12"/>
        <v>1.2179155900086132</v>
      </c>
    </row>
    <row r="14" spans="1:34" x14ac:dyDescent="0.2">
      <c r="A14" s="3" t="s">
        <v>23</v>
      </c>
      <c r="B14" s="4">
        <v>18</v>
      </c>
      <c r="C14" s="4">
        <v>330</v>
      </c>
      <c r="D14" s="5">
        <v>5</v>
      </c>
      <c r="E14" s="5">
        <v>4</v>
      </c>
      <c r="F14" s="6">
        <f t="shared" si="1"/>
        <v>20</v>
      </c>
      <c r="G14" s="5">
        <v>5400</v>
      </c>
      <c r="H14" s="7">
        <f t="shared" si="2"/>
        <v>641.52</v>
      </c>
      <c r="I14" s="14" t="s">
        <v>5</v>
      </c>
      <c r="J14" s="5">
        <v>1100</v>
      </c>
      <c r="K14" s="5">
        <v>1100</v>
      </c>
      <c r="L14" s="15" t="s">
        <v>8</v>
      </c>
      <c r="M14" s="8">
        <v>1.01</v>
      </c>
      <c r="N14" s="9">
        <f t="shared" si="3"/>
        <v>1.5743858336450931</v>
      </c>
      <c r="O14" s="10">
        <v>76.2</v>
      </c>
      <c r="P14" s="10">
        <v>8</v>
      </c>
      <c r="Q14" s="6">
        <f t="shared" si="4"/>
        <v>330</v>
      </c>
      <c r="R14" s="6">
        <f t="shared" si="5"/>
        <v>6.6</v>
      </c>
      <c r="S14" s="6">
        <v>1.02</v>
      </c>
      <c r="T14" s="6">
        <f t="shared" si="6"/>
        <v>10.598765432098768</v>
      </c>
      <c r="U14" s="6">
        <v>1</v>
      </c>
      <c r="V14" s="6">
        <v>1.01</v>
      </c>
      <c r="W14" s="6">
        <f t="shared" si="7"/>
        <v>1.590129691981544</v>
      </c>
      <c r="X14" s="6">
        <v>0</v>
      </c>
      <c r="Y14" s="6"/>
      <c r="Z14" s="6">
        <f t="shared" si="8"/>
        <v>0</v>
      </c>
      <c r="AA14" s="6">
        <v>0</v>
      </c>
      <c r="AB14" s="6"/>
      <c r="AC14" s="6">
        <f t="shared" si="0"/>
        <v>0</v>
      </c>
      <c r="AD14" s="6">
        <f t="shared" si="9"/>
        <v>0.68428800000000012</v>
      </c>
      <c r="AE14" s="6">
        <f t="shared" si="10"/>
        <v>1.0773333333333337</v>
      </c>
      <c r="AF14" s="6">
        <v>10</v>
      </c>
      <c r="AG14" s="11">
        <f t="shared" si="11"/>
        <v>1.1000000000000001</v>
      </c>
      <c r="AH14" s="6">
        <f t="shared" si="12"/>
        <v>1.7318244170096027</v>
      </c>
    </row>
    <row r="15" spans="1:34" x14ac:dyDescent="0.2">
      <c r="A15" s="3" t="s">
        <v>24</v>
      </c>
      <c r="B15" s="4">
        <v>18</v>
      </c>
      <c r="C15" s="4">
        <v>270</v>
      </c>
      <c r="D15" s="5">
        <v>5</v>
      </c>
      <c r="E15" s="5">
        <v>5</v>
      </c>
      <c r="F15" s="6">
        <f t="shared" si="1"/>
        <v>25</v>
      </c>
      <c r="G15" s="5">
        <v>5400</v>
      </c>
      <c r="H15" s="7">
        <f t="shared" si="2"/>
        <v>656.1</v>
      </c>
      <c r="I15" s="14" t="s">
        <v>7</v>
      </c>
      <c r="J15" s="5">
        <v>1100</v>
      </c>
      <c r="K15" s="5">
        <v>1100</v>
      </c>
      <c r="L15" s="15" t="s">
        <v>8</v>
      </c>
      <c r="M15" s="8">
        <v>1.01</v>
      </c>
      <c r="N15" s="9">
        <f t="shared" si="3"/>
        <v>1.539399481786313</v>
      </c>
      <c r="O15" s="10">
        <v>76.2</v>
      </c>
      <c r="P15" s="10">
        <v>8</v>
      </c>
      <c r="Q15" s="6">
        <f t="shared" si="4"/>
        <v>270</v>
      </c>
      <c r="R15" s="6">
        <f t="shared" si="5"/>
        <v>6.75</v>
      </c>
      <c r="S15" s="6">
        <v>1.02</v>
      </c>
      <c r="T15" s="6">
        <f t="shared" si="6"/>
        <v>10.598765432098766</v>
      </c>
      <c r="U15" s="6">
        <v>0</v>
      </c>
      <c r="V15" s="6">
        <v>1.01</v>
      </c>
      <c r="W15" s="6">
        <f t="shared" si="7"/>
        <v>0</v>
      </c>
      <c r="X15" s="6">
        <v>0</v>
      </c>
      <c r="Y15" s="6"/>
      <c r="Z15" s="6">
        <f t="shared" si="8"/>
        <v>0</v>
      </c>
      <c r="AA15" s="6">
        <v>0</v>
      </c>
      <c r="AB15" s="6"/>
      <c r="AC15" s="6">
        <f t="shared" si="0"/>
        <v>0</v>
      </c>
      <c r="AD15" s="6">
        <f t="shared" si="9"/>
        <v>0.69696000000000002</v>
      </c>
      <c r="AE15" s="6">
        <f t="shared" si="10"/>
        <v>1.0728998628257889</v>
      </c>
      <c r="AF15" s="6">
        <v>10</v>
      </c>
      <c r="AG15" s="11">
        <f t="shared" si="11"/>
        <v>1.3</v>
      </c>
      <c r="AH15" s="6">
        <f t="shared" si="12"/>
        <v>2.0012193263222069</v>
      </c>
    </row>
    <row r="16" spans="1:34" x14ac:dyDescent="0.2">
      <c r="A16" s="3" t="s">
        <v>25</v>
      </c>
      <c r="B16" s="4">
        <v>18</v>
      </c>
      <c r="C16" s="4">
        <v>385</v>
      </c>
      <c r="D16" s="5">
        <v>5</v>
      </c>
      <c r="E16" s="5">
        <v>2</v>
      </c>
      <c r="F16" s="6">
        <f t="shared" si="1"/>
        <v>10</v>
      </c>
      <c r="G16" s="5">
        <v>5400</v>
      </c>
      <c r="H16" s="7">
        <f t="shared" si="2"/>
        <v>374.22</v>
      </c>
      <c r="I16" s="14" t="s">
        <v>7</v>
      </c>
      <c r="J16" s="5">
        <v>1100</v>
      </c>
      <c r="K16" s="5">
        <v>1100</v>
      </c>
      <c r="L16" s="15" t="s">
        <v>8</v>
      </c>
      <c r="M16" s="8">
        <v>1.01</v>
      </c>
      <c r="N16" s="9">
        <f t="shared" si="3"/>
        <v>2.6989471433915879</v>
      </c>
      <c r="O16" s="10">
        <v>76.2</v>
      </c>
      <c r="P16" s="10">
        <v>8</v>
      </c>
      <c r="Q16" s="6">
        <f t="shared" si="4"/>
        <v>385</v>
      </c>
      <c r="R16" s="6">
        <f t="shared" si="5"/>
        <v>3.85</v>
      </c>
      <c r="S16" s="6">
        <v>1.02</v>
      </c>
      <c r="T16" s="6">
        <f t="shared" si="6"/>
        <v>10.598765432098768</v>
      </c>
      <c r="U16" s="6"/>
      <c r="V16" s="6">
        <v>1.01</v>
      </c>
      <c r="W16" s="6">
        <f t="shared" si="7"/>
        <v>0</v>
      </c>
      <c r="X16" s="6">
        <v>0</v>
      </c>
      <c r="Y16" s="6"/>
      <c r="Z16" s="6">
        <f t="shared" si="8"/>
        <v>0</v>
      </c>
      <c r="AA16" s="6">
        <v>0</v>
      </c>
      <c r="AB16" s="6"/>
      <c r="AC16" s="6">
        <f t="shared" si="0"/>
        <v>0</v>
      </c>
      <c r="AD16" s="6">
        <f t="shared" si="9"/>
        <v>0.45196800000000004</v>
      </c>
      <c r="AE16" s="6">
        <f t="shared" si="10"/>
        <v>1.2198377425044094</v>
      </c>
      <c r="AF16" s="6">
        <v>10</v>
      </c>
      <c r="AG16" s="11">
        <f t="shared" si="11"/>
        <v>0.7</v>
      </c>
      <c r="AH16" s="6">
        <f t="shared" si="12"/>
        <v>1.8892630003741113</v>
      </c>
    </row>
    <row r="17" spans="1:34" x14ac:dyDescent="0.2">
      <c r="A17" s="3" t="s">
        <v>26</v>
      </c>
      <c r="B17" s="4">
        <v>18</v>
      </c>
      <c r="C17" s="4">
        <v>235</v>
      </c>
      <c r="D17" s="5">
        <v>5</v>
      </c>
      <c r="E17" s="5">
        <v>6</v>
      </c>
      <c r="F17" s="6">
        <f t="shared" si="1"/>
        <v>30</v>
      </c>
      <c r="G17" s="5">
        <v>5400</v>
      </c>
      <c r="H17" s="7">
        <f t="shared" si="2"/>
        <v>685.26</v>
      </c>
      <c r="I17" s="14" t="s">
        <v>7</v>
      </c>
      <c r="J17" s="5">
        <v>1100</v>
      </c>
      <c r="K17" s="5">
        <v>1100</v>
      </c>
      <c r="L17" s="15" t="s">
        <v>8</v>
      </c>
      <c r="M17" s="8">
        <v>1.01</v>
      </c>
      <c r="N17" s="9">
        <f t="shared" si="3"/>
        <v>1.4738931208592361</v>
      </c>
      <c r="O17" s="10">
        <v>76.2</v>
      </c>
      <c r="P17" s="10">
        <v>8</v>
      </c>
      <c r="Q17" s="6">
        <f t="shared" si="4"/>
        <v>235</v>
      </c>
      <c r="R17" s="6">
        <f t="shared" si="5"/>
        <v>7.05</v>
      </c>
      <c r="S17" s="6">
        <v>1.02</v>
      </c>
      <c r="T17" s="6">
        <f t="shared" si="6"/>
        <v>10.598765432098768</v>
      </c>
      <c r="U17" s="6">
        <v>0</v>
      </c>
      <c r="V17" s="6">
        <v>1.01</v>
      </c>
      <c r="W17" s="6">
        <f t="shared" si="7"/>
        <v>0</v>
      </c>
      <c r="X17" s="6">
        <v>0</v>
      </c>
      <c r="Y17" s="6"/>
      <c r="Z17" s="6">
        <f t="shared" si="8"/>
        <v>0</v>
      </c>
      <c r="AA17" s="6">
        <v>0</v>
      </c>
      <c r="AB17" s="6"/>
      <c r="AC17" s="6">
        <f t="shared" si="0"/>
        <v>0</v>
      </c>
      <c r="AD17" s="6">
        <f t="shared" si="9"/>
        <v>0.72230400000000006</v>
      </c>
      <c r="AE17" s="6">
        <f t="shared" si="10"/>
        <v>1.0645988967691098</v>
      </c>
      <c r="AF17" s="6">
        <v>10</v>
      </c>
      <c r="AG17" s="11">
        <f t="shared" si="11"/>
        <v>1.5</v>
      </c>
      <c r="AH17" s="6">
        <f t="shared" si="12"/>
        <v>2.2108396812888542</v>
      </c>
    </row>
    <row r="18" spans="1:34" ht="28.5" x14ac:dyDescent="0.2">
      <c r="A18" s="3" t="s">
        <v>27</v>
      </c>
      <c r="B18" s="4">
        <v>18</v>
      </c>
      <c r="C18" s="4">
        <v>150</v>
      </c>
      <c r="D18" s="5">
        <v>5</v>
      </c>
      <c r="E18" s="5">
        <v>7</v>
      </c>
      <c r="F18" s="6">
        <f t="shared" si="1"/>
        <v>35</v>
      </c>
      <c r="G18" s="5">
        <v>5400</v>
      </c>
      <c r="H18" s="7">
        <f t="shared" si="2"/>
        <v>510.3</v>
      </c>
      <c r="I18" s="14" t="s">
        <v>5</v>
      </c>
      <c r="J18" s="5">
        <v>1100</v>
      </c>
      <c r="K18" s="5">
        <v>1100</v>
      </c>
      <c r="L18" s="15" t="s">
        <v>6</v>
      </c>
      <c r="M18" s="8">
        <v>1.01</v>
      </c>
      <c r="N18" s="9">
        <f t="shared" si="3"/>
        <v>1.9792279051538308</v>
      </c>
      <c r="O18" s="10">
        <v>76.2</v>
      </c>
      <c r="P18" s="10">
        <v>8</v>
      </c>
      <c r="Q18" s="6">
        <f t="shared" si="4"/>
        <v>150</v>
      </c>
      <c r="R18" s="6">
        <f t="shared" si="5"/>
        <v>5.25</v>
      </c>
      <c r="S18" s="6">
        <v>1.02</v>
      </c>
      <c r="T18" s="6">
        <f t="shared" si="6"/>
        <v>10.598765432098766</v>
      </c>
      <c r="U18" s="6">
        <v>1</v>
      </c>
      <c r="V18" s="6">
        <v>1.01</v>
      </c>
      <c r="W18" s="6">
        <f t="shared" si="7"/>
        <v>1.9990201842053692</v>
      </c>
      <c r="X18" s="6">
        <v>0</v>
      </c>
      <c r="Y18" s="6"/>
      <c r="Z18" s="6">
        <f t="shared" si="8"/>
        <v>0</v>
      </c>
      <c r="AA18" s="6">
        <v>0</v>
      </c>
      <c r="AB18" s="6"/>
      <c r="AC18" s="6">
        <f t="shared" si="0"/>
        <v>0</v>
      </c>
      <c r="AD18" s="6">
        <f t="shared" si="9"/>
        <v>0.57024000000000008</v>
      </c>
      <c r="AE18" s="6">
        <f t="shared" si="10"/>
        <v>1.1286349206349207</v>
      </c>
      <c r="AF18" s="6">
        <v>10</v>
      </c>
      <c r="AG18" s="11">
        <f t="shared" si="11"/>
        <v>1.7000000000000002</v>
      </c>
      <c r="AH18" s="6">
        <f t="shared" si="12"/>
        <v>3.3646874387615129</v>
      </c>
    </row>
    <row r="19" spans="1:34" ht="28.5" x14ac:dyDescent="0.2">
      <c r="A19" s="3" t="s">
        <v>28</v>
      </c>
      <c r="B19" s="4">
        <v>18</v>
      </c>
      <c r="C19" s="4">
        <v>174</v>
      </c>
      <c r="D19" s="5">
        <v>5</v>
      </c>
      <c r="E19" s="5">
        <v>6</v>
      </c>
      <c r="F19" s="6">
        <f t="shared" si="1"/>
        <v>30</v>
      </c>
      <c r="G19" s="5">
        <v>5400</v>
      </c>
      <c r="H19" s="7">
        <f t="shared" si="2"/>
        <v>507.38400000000001</v>
      </c>
      <c r="I19" s="14" t="s">
        <v>5</v>
      </c>
      <c r="J19" s="5">
        <v>1100</v>
      </c>
      <c r="K19" s="5">
        <v>1100</v>
      </c>
      <c r="L19" s="15" t="s">
        <v>6</v>
      </c>
      <c r="M19" s="8">
        <v>1.01</v>
      </c>
      <c r="N19" s="9">
        <f t="shared" si="3"/>
        <v>1.9906027781719564</v>
      </c>
      <c r="O19" s="10">
        <v>76.2</v>
      </c>
      <c r="P19" s="10">
        <v>8</v>
      </c>
      <c r="Q19" s="6">
        <f t="shared" si="4"/>
        <v>174</v>
      </c>
      <c r="R19" s="6">
        <f t="shared" si="5"/>
        <v>5.22</v>
      </c>
      <c r="S19" s="6">
        <v>1.02</v>
      </c>
      <c r="T19" s="6">
        <f t="shared" si="6"/>
        <v>10.598765432098766</v>
      </c>
      <c r="U19" s="6">
        <v>1</v>
      </c>
      <c r="V19" s="6">
        <v>1.01</v>
      </c>
      <c r="W19" s="6">
        <f t="shared" si="7"/>
        <v>2.010508805953676</v>
      </c>
      <c r="X19" s="6">
        <v>0</v>
      </c>
      <c r="Y19" s="6"/>
      <c r="Z19" s="6">
        <f t="shared" si="8"/>
        <v>0</v>
      </c>
      <c r="AA19" s="6">
        <v>0</v>
      </c>
      <c r="AB19" s="6"/>
      <c r="AC19" s="6">
        <f t="shared" si="0"/>
        <v>0</v>
      </c>
      <c r="AD19" s="6">
        <f t="shared" si="9"/>
        <v>0.56770560000000003</v>
      </c>
      <c r="AE19" s="6">
        <f t="shared" si="10"/>
        <v>1.1300763445437776</v>
      </c>
      <c r="AF19" s="6">
        <v>10</v>
      </c>
      <c r="AG19" s="11">
        <f t="shared" si="11"/>
        <v>1.5</v>
      </c>
      <c r="AH19" s="6">
        <f t="shared" si="12"/>
        <v>2.9859041672579347</v>
      </c>
    </row>
    <row r="20" spans="1:34" x14ac:dyDescent="0.2">
      <c r="A20" s="3" t="s">
        <v>29</v>
      </c>
      <c r="B20" s="4">
        <v>18</v>
      </c>
      <c r="C20" s="4">
        <v>150</v>
      </c>
      <c r="D20" s="5">
        <v>5</v>
      </c>
      <c r="E20" s="5">
        <v>8</v>
      </c>
      <c r="F20" s="6">
        <f t="shared" si="1"/>
        <v>40</v>
      </c>
      <c r="G20" s="5">
        <v>5400</v>
      </c>
      <c r="H20" s="7">
        <f t="shared" si="2"/>
        <v>583.20000000000005</v>
      </c>
      <c r="I20" s="12" t="s">
        <v>5</v>
      </c>
      <c r="J20" s="5">
        <v>1100</v>
      </c>
      <c r="K20" s="5">
        <v>1100</v>
      </c>
      <c r="L20" s="5" t="s">
        <v>6</v>
      </c>
      <c r="M20" s="8">
        <v>1.01</v>
      </c>
      <c r="N20" s="9">
        <f t="shared" si="3"/>
        <v>1.731824417009602</v>
      </c>
      <c r="O20" s="10">
        <v>76.2</v>
      </c>
      <c r="P20" s="10">
        <v>8</v>
      </c>
      <c r="Q20" s="6">
        <f t="shared" si="4"/>
        <v>150</v>
      </c>
      <c r="R20" s="6">
        <f t="shared" si="5"/>
        <v>6</v>
      </c>
      <c r="S20" s="6">
        <v>1.02</v>
      </c>
      <c r="T20" s="6">
        <f t="shared" si="6"/>
        <v>10.598765432098766</v>
      </c>
      <c r="U20" s="6">
        <v>1</v>
      </c>
      <c r="V20" s="6">
        <v>1.01</v>
      </c>
      <c r="W20" s="6">
        <f t="shared" si="7"/>
        <v>1.7491426611796981</v>
      </c>
      <c r="X20" s="6">
        <v>0</v>
      </c>
      <c r="Y20" s="6"/>
      <c r="Z20" s="6">
        <f t="shared" si="8"/>
        <v>0</v>
      </c>
      <c r="AA20" s="6">
        <v>0</v>
      </c>
      <c r="AB20" s="6"/>
      <c r="AC20" s="6">
        <f t="shared" si="0"/>
        <v>0</v>
      </c>
      <c r="AD20" s="6">
        <f t="shared" si="9"/>
        <v>0.63360000000000005</v>
      </c>
      <c r="AE20" s="6">
        <f t="shared" si="10"/>
        <v>1.097283950617284</v>
      </c>
      <c r="AF20" s="6">
        <v>10</v>
      </c>
      <c r="AG20" s="11">
        <f t="shared" si="11"/>
        <v>1.9000000000000001</v>
      </c>
      <c r="AH20" s="6">
        <f t="shared" si="12"/>
        <v>3.290466392318244</v>
      </c>
    </row>
    <row r="21" spans="1:34" x14ac:dyDescent="0.2">
      <c r="A21" s="3" t="s">
        <v>30</v>
      </c>
      <c r="B21" s="4">
        <v>18</v>
      </c>
      <c r="C21" s="4">
        <v>165</v>
      </c>
      <c r="D21" s="5">
        <v>5</v>
      </c>
      <c r="E21" s="5">
        <v>9</v>
      </c>
      <c r="F21" s="6">
        <f t="shared" si="1"/>
        <v>45</v>
      </c>
      <c r="G21" s="5">
        <v>5400</v>
      </c>
      <c r="H21" s="7">
        <f t="shared" si="2"/>
        <v>721.71</v>
      </c>
      <c r="I21" s="12" t="s">
        <v>5</v>
      </c>
      <c r="J21" s="5">
        <v>1100</v>
      </c>
      <c r="K21" s="5">
        <v>1100</v>
      </c>
      <c r="L21" s="5" t="s">
        <v>6</v>
      </c>
      <c r="M21" s="8">
        <v>1.01</v>
      </c>
      <c r="N21" s="9">
        <f t="shared" si="3"/>
        <v>1.3994540743511936</v>
      </c>
      <c r="O21" s="10">
        <v>76.2</v>
      </c>
      <c r="P21" s="10">
        <v>8</v>
      </c>
      <c r="Q21" s="6">
        <f t="shared" si="4"/>
        <v>165</v>
      </c>
      <c r="R21" s="6">
        <f t="shared" si="5"/>
        <v>7.4249999999999998</v>
      </c>
      <c r="S21" s="6">
        <v>1.02</v>
      </c>
      <c r="T21" s="6">
        <f t="shared" si="6"/>
        <v>10.598765432098766</v>
      </c>
      <c r="U21" s="6">
        <v>1</v>
      </c>
      <c r="V21" s="6">
        <v>1.01</v>
      </c>
      <c r="W21" s="6">
        <f t="shared" si="7"/>
        <v>1.4134486150947057</v>
      </c>
      <c r="X21" s="6">
        <v>0</v>
      </c>
      <c r="Y21" s="6"/>
      <c r="Z21" s="6">
        <f t="shared" si="8"/>
        <v>0</v>
      </c>
      <c r="AA21" s="6">
        <v>0</v>
      </c>
      <c r="AB21" s="6"/>
      <c r="AC21" s="6">
        <f t="shared" si="0"/>
        <v>0</v>
      </c>
      <c r="AD21" s="6">
        <f t="shared" si="9"/>
        <v>0.7539840000000001</v>
      </c>
      <c r="AE21" s="6">
        <f t="shared" si="10"/>
        <v>1.0551659807956104</v>
      </c>
      <c r="AF21" s="6">
        <v>10</v>
      </c>
      <c r="AG21" s="11">
        <f t="shared" si="11"/>
        <v>2.1</v>
      </c>
      <c r="AH21" s="6">
        <f t="shared" si="12"/>
        <v>2.9388535561375067</v>
      </c>
    </row>
    <row r="22" spans="1:34" x14ac:dyDescent="0.2">
      <c r="A22" s="3" t="s">
        <v>31</v>
      </c>
      <c r="B22" s="4">
        <v>23</v>
      </c>
      <c r="C22" s="4">
        <v>170</v>
      </c>
      <c r="D22" s="5">
        <v>4</v>
      </c>
      <c r="E22" s="5">
        <v>9</v>
      </c>
      <c r="F22" s="6">
        <f t="shared" si="1"/>
        <v>36</v>
      </c>
      <c r="G22" s="5">
        <v>4500</v>
      </c>
      <c r="H22" s="7">
        <f t="shared" si="2"/>
        <v>633.41999999999996</v>
      </c>
      <c r="I22" s="14" t="s">
        <v>5</v>
      </c>
      <c r="J22" s="5">
        <v>920</v>
      </c>
      <c r="K22" s="5">
        <v>920</v>
      </c>
      <c r="L22" s="15" t="s">
        <v>6</v>
      </c>
      <c r="M22" s="8">
        <v>1.01</v>
      </c>
      <c r="N22" s="9">
        <f t="shared" si="3"/>
        <v>1.5945186448170252</v>
      </c>
      <c r="O22" s="10">
        <v>76.2</v>
      </c>
      <c r="P22" s="10">
        <v>8</v>
      </c>
      <c r="Q22" s="6">
        <f t="shared" si="4"/>
        <v>170</v>
      </c>
      <c r="R22" s="6">
        <f t="shared" si="5"/>
        <v>6.12</v>
      </c>
      <c r="S22" s="6">
        <v>1.02</v>
      </c>
      <c r="T22" s="6">
        <f t="shared" si="6"/>
        <v>9.953623188405798</v>
      </c>
      <c r="U22" s="6">
        <v>0</v>
      </c>
      <c r="V22" s="6">
        <v>1.01</v>
      </c>
      <c r="W22" s="6">
        <f t="shared" si="7"/>
        <v>0</v>
      </c>
      <c r="X22" s="6">
        <f>1.5*0.65*F22</f>
        <v>35.1</v>
      </c>
      <c r="Y22" s="6">
        <v>1.02</v>
      </c>
      <c r="Z22" s="6">
        <f t="shared" si="8"/>
        <v>57.08695652173914</v>
      </c>
      <c r="AA22" s="6">
        <v>0</v>
      </c>
      <c r="AB22" s="6"/>
      <c r="AC22" s="6">
        <f t="shared" si="0"/>
        <v>0</v>
      </c>
      <c r="AD22" s="6">
        <f t="shared" si="9"/>
        <v>0.64650240000000003</v>
      </c>
      <c r="AE22" s="6">
        <f t="shared" si="10"/>
        <v>1.0308601307189544</v>
      </c>
      <c r="AF22" s="6">
        <v>10</v>
      </c>
      <c r="AG22" s="11">
        <f t="shared" si="11"/>
        <v>1.74</v>
      </c>
      <c r="AH22" s="6">
        <f t="shared" si="12"/>
        <v>2.774462441981624</v>
      </c>
    </row>
    <row r="23" spans="1:34" x14ac:dyDescent="0.2">
      <c r="A23" s="3" t="s">
        <v>32</v>
      </c>
      <c r="B23" s="4">
        <v>23</v>
      </c>
      <c r="C23" s="4">
        <v>165</v>
      </c>
      <c r="D23" s="5">
        <v>4</v>
      </c>
      <c r="E23" s="5">
        <v>9</v>
      </c>
      <c r="F23" s="6">
        <f t="shared" si="1"/>
        <v>36</v>
      </c>
      <c r="G23" s="5">
        <v>4500</v>
      </c>
      <c r="H23" s="7">
        <f t="shared" si="2"/>
        <v>614.79</v>
      </c>
      <c r="I23" s="14" t="s">
        <v>5</v>
      </c>
      <c r="J23" s="5">
        <v>920</v>
      </c>
      <c r="K23" s="5">
        <v>920</v>
      </c>
      <c r="L23" s="15" t="s">
        <v>6</v>
      </c>
      <c r="M23" s="8">
        <v>1.01</v>
      </c>
      <c r="N23" s="9">
        <f t="shared" si="3"/>
        <v>1.6428373916296621</v>
      </c>
      <c r="O23" s="10">
        <v>76.2</v>
      </c>
      <c r="P23" s="10">
        <v>8</v>
      </c>
      <c r="Q23" s="6">
        <f t="shared" si="4"/>
        <v>165</v>
      </c>
      <c r="R23" s="6">
        <f t="shared" si="5"/>
        <v>5.94</v>
      </c>
      <c r="S23" s="6">
        <v>1.02</v>
      </c>
      <c r="T23" s="6">
        <f t="shared" si="6"/>
        <v>9.953623188405798</v>
      </c>
      <c r="U23" s="6">
        <v>0</v>
      </c>
      <c r="V23" s="6">
        <v>1.01</v>
      </c>
      <c r="W23" s="6">
        <f t="shared" si="7"/>
        <v>0</v>
      </c>
      <c r="X23" s="6">
        <f>1.5*0.65*F23</f>
        <v>35.1</v>
      </c>
      <c r="Y23" s="6">
        <v>1.02</v>
      </c>
      <c r="Z23" s="6">
        <f t="shared" si="8"/>
        <v>58.816864295125164</v>
      </c>
      <c r="AA23" s="6">
        <v>0</v>
      </c>
      <c r="AB23" s="6"/>
      <c r="AC23" s="6">
        <f t="shared" si="0"/>
        <v>0</v>
      </c>
      <c r="AD23" s="6">
        <f t="shared" si="9"/>
        <v>0.63060479999999997</v>
      </c>
      <c r="AE23" s="6">
        <f t="shared" si="10"/>
        <v>1.0359811447811447</v>
      </c>
      <c r="AF23" s="6">
        <v>10</v>
      </c>
      <c r="AG23" s="11">
        <f t="shared" si="11"/>
        <v>1.74</v>
      </c>
      <c r="AH23" s="6">
        <f t="shared" si="12"/>
        <v>2.8585370614356123</v>
      </c>
    </row>
    <row r="24" spans="1:34" x14ac:dyDescent="0.2">
      <c r="A24" s="3" t="s">
        <v>33</v>
      </c>
      <c r="B24" s="4">
        <v>21.5</v>
      </c>
      <c r="C24" s="4">
        <v>175</v>
      </c>
      <c r="D24" s="5">
        <v>9</v>
      </c>
      <c r="E24" s="5">
        <v>7</v>
      </c>
      <c r="F24" s="6">
        <f t="shared" si="1"/>
        <v>63</v>
      </c>
      <c r="G24" s="5">
        <v>3000</v>
      </c>
      <c r="H24" s="7">
        <f t="shared" si="2"/>
        <v>711.11249999999995</v>
      </c>
      <c r="I24" s="14" t="s">
        <v>7</v>
      </c>
      <c r="J24" s="5">
        <v>1200</v>
      </c>
      <c r="K24" s="5">
        <v>1200</v>
      </c>
      <c r="L24" s="15" t="s">
        <v>8</v>
      </c>
      <c r="M24" s="8">
        <v>1.01</v>
      </c>
      <c r="N24" s="9">
        <f t="shared" si="3"/>
        <v>1.4203097259575665</v>
      </c>
      <c r="O24" s="10">
        <v>76.2</v>
      </c>
      <c r="P24" s="10">
        <v>8</v>
      </c>
      <c r="Q24" s="6">
        <f t="shared" si="4"/>
        <v>175</v>
      </c>
      <c r="R24" s="6">
        <f t="shared" si="5"/>
        <v>11.025</v>
      </c>
      <c r="S24" s="6">
        <v>1.02</v>
      </c>
      <c r="T24" s="6">
        <f t="shared" si="6"/>
        <v>15.972093023255816</v>
      </c>
      <c r="U24" s="6">
        <v>1</v>
      </c>
      <c r="V24" s="6">
        <v>1.01</v>
      </c>
      <c r="W24" s="6">
        <f t="shared" si="7"/>
        <v>1.4345128232171422</v>
      </c>
      <c r="X24" s="6">
        <v>0</v>
      </c>
      <c r="Y24" s="6"/>
      <c r="Z24" s="6">
        <f t="shared" si="8"/>
        <v>0</v>
      </c>
      <c r="AA24" s="6">
        <v>0</v>
      </c>
      <c r="AB24" s="6"/>
      <c r="AC24" s="6">
        <f t="shared" si="0"/>
        <v>0</v>
      </c>
      <c r="AD24" s="6">
        <f t="shared" si="9"/>
        <v>0.7027199999999999</v>
      </c>
      <c r="AE24" s="6">
        <f t="shared" si="10"/>
        <v>0.99808005062490102</v>
      </c>
      <c r="AF24" s="6">
        <v>10</v>
      </c>
      <c r="AG24" s="11">
        <f t="shared" si="11"/>
        <v>2.82</v>
      </c>
      <c r="AH24" s="6">
        <f t="shared" si="12"/>
        <v>4.0052734272003372</v>
      </c>
    </row>
    <row r="25" spans="1:34" x14ac:dyDescent="0.2">
      <c r="A25" s="3" t="s">
        <v>34</v>
      </c>
      <c r="B25" s="4">
        <v>21.5</v>
      </c>
      <c r="C25" s="4">
        <v>175</v>
      </c>
      <c r="D25" s="5">
        <v>9</v>
      </c>
      <c r="E25" s="5">
        <v>7</v>
      </c>
      <c r="F25" s="6">
        <f t="shared" si="1"/>
        <v>63</v>
      </c>
      <c r="G25" s="5">
        <v>3000</v>
      </c>
      <c r="H25" s="7">
        <f t="shared" si="2"/>
        <v>711.11249999999995</v>
      </c>
      <c r="I25" s="14" t="s">
        <v>7</v>
      </c>
      <c r="J25" s="5">
        <v>1200</v>
      </c>
      <c r="K25" s="5">
        <v>1200</v>
      </c>
      <c r="L25" s="15" t="s">
        <v>8</v>
      </c>
      <c r="M25" s="8">
        <v>1.01</v>
      </c>
      <c r="N25" s="9">
        <f t="shared" si="3"/>
        <v>1.4203097259575665</v>
      </c>
      <c r="O25" s="10">
        <v>76.2</v>
      </c>
      <c r="P25" s="10">
        <v>8</v>
      </c>
      <c r="Q25" s="6">
        <f t="shared" si="4"/>
        <v>175</v>
      </c>
      <c r="R25" s="6">
        <f t="shared" si="5"/>
        <v>11.025</v>
      </c>
      <c r="S25" s="6">
        <v>1.02</v>
      </c>
      <c r="T25" s="6">
        <f t="shared" si="6"/>
        <v>15.972093023255816</v>
      </c>
      <c r="U25" s="6">
        <v>1</v>
      </c>
      <c r="V25" s="6">
        <v>1.01</v>
      </c>
      <c r="W25" s="6">
        <f t="shared" si="7"/>
        <v>1.4345128232171422</v>
      </c>
      <c r="X25" s="6">
        <v>0</v>
      </c>
      <c r="Y25" s="6"/>
      <c r="Z25" s="6">
        <f t="shared" si="8"/>
        <v>0</v>
      </c>
      <c r="AA25" s="6">
        <v>0</v>
      </c>
      <c r="AB25" s="6"/>
      <c r="AC25" s="6">
        <f t="shared" si="0"/>
        <v>0</v>
      </c>
      <c r="AD25" s="6">
        <f t="shared" si="9"/>
        <v>0.7027199999999999</v>
      </c>
      <c r="AE25" s="6">
        <f t="shared" si="10"/>
        <v>0.99808005062490102</v>
      </c>
      <c r="AF25" s="6">
        <v>10</v>
      </c>
      <c r="AG25" s="11">
        <f t="shared" si="11"/>
        <v>2.82</v>
      </c>
      <c r="AH25" s="6">
        <f t="shared" si="12"/>
        <v>4.0052734272003372</v>
      </c>
    </row>
    <row r="26" spans="1:34" x14ac:dyDescent="0.2">
      <c r="A26" s="3" t="s">
        <v>35</v>
      </c>
      <c r="B26" s="4">
        <v>21.5</v>
      </c>
      <c r="C26" s="4">
        <v>175</v>
      </c>
      <c r="D26" s="5">
        <v>9</v>
      </c>
      <c r="E26" s="5">
        <v>7</v>
      </c>
      <c r="F26" s="6">
        <f t="shared" si="1"/>
        <v>63</v>
      </c>
      <c r="G26" s="5">
        <v>3000</v>
      </c>
      <c r="H26" s="7">
        <f t="shared" si="2"/>
        <v>711.11249999999995</v>
      </c>
      <c r="I26" s="14" t="s">
        <v>7</v>
      </c>
      <c r="J26" s="5">
        <v>1200</v>
      </c>
      <c r="K26" s="5">
        <v>1200</v>
      </c>
      <c r="L26" s="15" t="s">
        <v>8</v>
      </c>
      <c r="M26" s="8">
        <v>1.01</v>
      </c>
      <c r="N26" s="9">
        <f t="shared" si="3"/>
        <v>1.4203097259575665</v>
      </c>
      <c r="O26" s="10">
        <v>76.2</v>
      </c>
      <c r="P26" s="10">
        <v>8</v>
      </c>
      <c r="Q26" s="6">
        <f t="shared" si="4"/>
        <v>175</v>
      </c>
      <c r="R26" s="6">
        <f t="shared" si="5"/>
        <v>11.025</v>
      </c>
      <c r="S26" s="6">
        <v>1.02</v>
      </c>
      <c r="T26" s="6">
        <f t="shared" si="6"/>
        <v>15.972093023255816</v>
      </c>
      <c r="U26" s="6">
        <v>1</v>
      </c>
      <c r="V26" s="6">
        <v>1.01</v>
      </c>
      <c r="W26" s="6">
        <f t="shared" si="7"/>
        <v>1.4345128232171422</v>
      </c>
      <c r="X26" s="6">
        <v>0</v>
      </c>
      <c r="Y26" s="6"/>
      <c r="Z26" s="6">
        <f t="shared" si="8"/>
        <v>0</v>
      </c>
      <c r="AA26" s="6">
        <v>0</v>
      </c>
      <c r="AB26" s="6"/>
      <c r="AC26" s="6">
        <f t="shared" si="0"/>
        <v>0</v>
      </c>
      <c r="AD26" s="6">
        <f t="shared" si="9"/>
        <v>0.7027199999999999</v>
      </c>
      <c r="AE26" s="6">
        <f t="shared" si="10"/>
        <v>0.99808005062490102</v>
      </c>
      <c r="AF26" s="6">
        <v>10</v>
      </c>
      <c r="AG26" s="11">
        <f t="shared" si="11"/>
        <v>2.82</v>
      </c>
      <c r="AH26" s="6">
        <f t="shared" si="12"/>
        <v>4.0052734272003372</v>
      </c>
    </row>
    <row r="27" spans="1:34" ht="28.5" x14ac:dyDescent="0.2">
      <c r="A27" s="3" t="s">
        <v>36</v>
      </c>
      <c r="B27" s="4">
        <v>17</v>
      </c>
      <c r="C27" s="4">
        <v>210</v>
      </c>
      <c r="D27" s="5">
        <v>9</v>
      </c>
      <c r="E27" s="5">
        <v>6</v>
      </c>
      <c r="F27" s="6">
        <f t="shared" si="1"/>
        <v>54</v>
      </c>
      <c r="G27" s="5">
        <v>3000</v>
      </c>
      <c r="H27" s="7">
        <f t="shared" si="2"/>
        <v>578.34</v>
      </c>
      <c r="I27" s="14" t="s">
        <v>7</v>
      </c>
      <c r="J27" s="5">
        <v>1100</v>
      </c>
      <c r="K27" s="5">
        <v>1100</v>
      </c>
      <c r="L27" s="15" t="s">
        <v>8</v>
      </c>
      <c r="M27" s="8">
        <v>1.01</v>
      </c>
      <c r="N27" s="9">
        <f t="shared" si="3"/>
        <v>1.7463775633710275</v>
      </c>
      <c r="O27" s="10">
        <v>76.2</v>
      </c>
      <c r="P27" s="10">
        <v>8</v>
      </c>
      <c r="Q27" s="6">
        <f t="shared" si="4"/>
        <v>210</v>
      </c>
      <c r="R27" s="6">
        <f t="shared" si="5"/>
        <v>11.34</v>
      </c>
      <c r="S27" s="6">
        <v>1.02</v>
      </c>
      <c r="T27" s="6">
        <f t="shared" si="6"/>
        <v>20.2</v>
      </c>
      <c r="U27" s="6">
        <v>1</v>
      </c>
      <c r="V27" s="6">
        <v>1.01</v>
      </c>
      <c r="W27" s="6">
        <f t="shared" si="7"/>
        <v>1.7638413390047378</v>
      </c>
      <c r="X27" s="6">
        <v>0</v>
      </c>
      <c r="Y27" s="6"/>
      <c r="Z27" s="6">
        <f t="shared" si="8"/>
        <v>0</v>
      </c>
      <c r="AA27" s="6">
        <v>0</v>
      </c>
      <c r="AB27" s="6"/>
      <c r="AC27" s="6">
        <f t="shared" si="0"/>
        <v>0</v>
      </c>
      <c r="AD27" s="6">
        <f t="shared" si="9"/>
        <v>0.65894400000000009</v>
      </c>
      <c r="AE27" s="6">
        <f t="shared" si="10"/>
        <v>1.1507650171179584</v>
      </c>
      <c r="AF27" s="6">
        <v>10</v>
      </c>
      <c r="AG27" s="11">
        <f t="shared" si="11"/>
        <v>2.46</v>
      </c>
      <c r="AH27" s="6">
        <f t="shared" si="12"/>
        <v>4.2960888058927278</v>
      </c>
    </row>
    <row r="28" spans="1:34" ht="28.5" x14ac:dyDescent="0.2">
      <c r="A28" s="3" t="s">
        <v>37</v>
      </c>
      <c r="B28" s="4">
        <v>21.5</v>
      </c>
      <c r="C28" s="4">
        <v>155</v>
      </c>
      <c r="D28" s="5">
        <v>9</v>
      </c>
      <c r="E28" s="5">
        <v>8</v>
      </c>
      <c r="F28" s="6">
        <f t="shared" si="1"/>
        <v>72</v>
      </c>
      <c r="G28" s="5">
        <v>3000</v>
      </c>
      <c r="H28" s="7">
        <f t="shared" si="2"/>
        <v>719.82</v>
      </c>
      <c r="I28" s="12" t="s">
        <v>7</v>
      </c>
      <c r="J28" s="5">
        <v>1200</v>
      </c>
      <c r="K28" s="5">
        <v>1200</v>
      </c>
      <c r="L28" s="5" t="s">
        <v>8</v>
      </c>
      <c r="M28" s="8">
        <v>1.01</v>
      </c>
      <c r="N28" s="9">
        <f t="shared" si="3"/>
        <v>1.4031285599177572</v>
      </c>
      <c r="O28" s="10">
        <v>76.2</v>
      </c>
      <c r="P28" s="10">
        <v>8</v>
      </c>
      <c r="Q28" s="6">
        <f t="shared" si="4"/>
        <v>155</v>
      </c>
      <c r="R28" s="6">
        <f t="shared" si="5"/>
        <v>11.16</v>
      </c>
      <c r="S28" s="6">
        <v>1.02</v>
      </c>
      <c r="T28" s="6">
        <f t="shared" si="6"/>
        <v>15.972093023255814</v>
      </c>
      <c r="U28" s="6">
        <v>1</v>
      </c>
      <c r="V28" s="6">
        <v>1.01</v>
      </c>
      <c r="W28" s="6">
        <f t="shared" si="7"/>
        <v>1.4171598455169347</v>
      </c>
      <c r="X28" s="6">
        <v>0</v>
      </c>
      <c r="Y28" s="6"/>
      <c r="Z28" s="6">
        <f t="shared" si="8"/>
        <v>0</v>
      </c>
      <c r="AA28" s="6">
        <v>0</v>
      </c>
      <c r="AB28" s="6"/>
      <c r="AC28" s="6">
        <f t="shared" si="0"/>
        <v>0</v>
      </c>
      <c r="AD28" s="6">
        <f t="shared" si="9"/>
        <v>0.70963199999999982</v>
      </c>
      <c r="AE28" s="6">
        <f t="shared" si="10"/>
        <v>0.9957049262315576</v>
      </c>
      <c r="AF28" s="6">
        <v>10</v>
      </c>
      <c r="AG28" s="11">
        <f t="shared" si="11"/>
        <v>3.1799999999999997</v>
      </c>
      <c r="AH28" s="6">
        <f t="shared" si="12"/>
        <v>4.4619488205384679</v>
      </c>
    </row>
    <row r="29" spans="1:34" ht="28.5" x14ac:dyDescent="0.2">
      <c r="A29" s="3" t="s">
        <v>38</v>
      </c>
      <c r="B29" s="4">
        <v>18</v>
      </c>
      <c r="C29" s="4">
        <v>210</v>
      </c>
      <c r="D29" s="5">
        <v>9</v>
      </c>
      <c r="E29" s="5">
        <v>6</v>
      </c>
      <c r="F29" s="6">
        <f t="shared" si="1"/>
        <v>54</v>
      </c>
      <c r="G29" s="5">
        <v>3000</v>
      </c>
      <c r="H29" s="7">
        <f t="shared" si="2"/>
        <v>612.36</v>
      </c>
      <c r="I29" s="14" t="s">
        <v>7</v>
      </c>
      <c r="J29" s="5">
        <v>1100</v>
      </c>
      <c r="K29" s="5">
        <v>1100</v>
      </c>
      <c r="L29" s="15" t="s">
        <v>8</v>
      </c>
      <c r="M29" s="8">
        <v>1.01</v>
      </c>
      <c r="N29" s="9">
        <f t="shared" si="3"/>
        <v>1.6493565876281926</v>
      </c>
      <c r="O29" s="10">
        <v>76.2</v>
      </c>
      <c r="P29" s="10">
        <v>8</v>
      </c>
      <c r="Q29" s="6">
        <f t="shared" si="4"/>
        <v>210</v>
      </c>
      <c r="R29" s="6">
        <f t="shared" si="5"/>
        <v>11.34</v>
      </c>
      <c r="S29" s="6">
        <v>1.02</v>
      </c>
      <c r="T29" s="6">
        <f t="shared" si="6"/>
        <v>19.077777777777776</v>
      </c>
      <c r="U29" s="6">
        <v>1</v>
      </c>
      <c r="V29" s="6">
        <v>1.01</v>
      </c>
      <c r="W29" s="6">
        <f t="shared" si="7"/>
        <v>1.6658501535044745</v>
      </c>
      <c r="X29" s="6">
        <v>0</v>
      </c>
      <c r="Y29" s="6"/>
      <c r="Z29" s="6">
        <f t="shared" si="8"/>
        <v>0</v>
      </c>
      <c r="AA29" s="6">
        <v>0</v>
      </c>
      <c r="AB29" s="6"/>
      <c r="AC29" s="6">
        <f t="shared" si="0"/>
        <v>0</v>
      </c>
      <c r="AD29" s="6">
        <f t="shared" si="9"/>
        <v>0.65894400000000009</v>
      </c>
      <c r="AE29" s="6">
        <f t="shared" si="10"/>
        <v>1.0868336272780719</v>
      </c>
      <c r="AF29" s="6">
        <v>10</v>
      </c>
      <c r="AG29" s="11">
        <f t="shared" si="11"/>
        <v>2.46</v>
      </c>
      <c r="AH29" s="6">
        <f t="shared" si="12"/>
        <v>4.0574172055653541</v>
      </c>
    </row>
    <row r="30" spans="1:34" x14ac:dyDescent="0.2">
      <c r="A30" s="3" t="s">
        <v>39</v>
      </c>
      <c r="B30" s="4">
        <v>21.5</v>
      </c>
      <c r="C30" s="4">
        <v>175</v>
      </c>
      <c r="D30" s="5">
        <v>9</v>
      </c>
      <c r="E30" s="5">
        <v>7</v>
      </c>
      <c r="F30" s="6">
        <f t="shared" si="1"/>
        <v>63</v>
      </c>
      <c r="G30" s="5">
        <v>3000</v>
      </c>
      <c r="H30" s="7">
        <f t="shared" si="2"/>
        <v>711.11249999999995</v>
      </c>
      <c r="I30" s="12" t="s">
        <v>7</v>
      </c>
      <c r="J30" s="5">
        <v>1200</v>
      </c>
      <c r="K30" s="5">
        <v>1200</v>
      </c>
      <c r="L30" s="5" t="s">
        <v>8</v>
      </c>
      <c r="M30" s="8">
        <v>1.01</v>
      </c>
      <c r="N30" s="9">
        <f t="shared" si="3"/>
        <v>1.4203097259575665</v>
      </c>
      <c r="O30" s="10">
        <v>76.2</v>
      </c>
      <c r="P30" s="10">
        <v>8</v>
      </c>
      <c r="Q30" s="6">
        <f t="shared" si="4"/>
        <v>175</v>
      </c>
      <c r="R30" s="6">
        <f t="shared" si="5"/>
        <v>11.025</v>
      </c>
      <c r="S30" s="6">
        <v>1.02</v>
      </c>
      <c r="T30" s="6">
        <f t="shared" si="6"/>
        <v>15.972093023255816</v>
      </c>
      <c r="U30" s="6">
        <v>1</v>
      </c>
      <c r="V30" s="6">
        <v>1.01</v>
      </c>
      <c r="W30" s="6">
        <f t="shared" si="7"/>
        <v>1.4345128232171422</v>
      </c>
      <c r="X30" s="6">
        <v>0</v>
      </c>
      <c r="Y30" s="6"/>
      <c r="Z30" s="6">
        <f t="shared" si="8"/>
        <v>0</v>
      </c>
      <c r="AA30" s="6">
        <v>0</v>
      </c>
      <c r="AB30" s="6"/>
      <c r="AC30" s="6">
        <f t="shared" si="0"/>
        <v>0</v>
      </c>
      <c r="AD30" s="6">
        <f t="shared" si="9"/>
        <v>0.7027199999999999</v>
      </c>
      <c r="AE30" s="6">
        <f t="shared" si="10"/>
        <v>0.99808005062490102</v>
      </c>
      <c r="AF30" s="6">
        <v>10</v>
      </c>
      <c r="AG30" s="11">
        <f t="shared" si="11"/>
        <v>2.82</v>
      </c>
      <c r="AH30" s="6">
        <f t="shared" si="12"/>
        <v>4.0052734272003372</v>
      </c>
    </row>
    <row r="31" spans="1:34" x14ac:dyDescent="0.2">
      <c r="A31" s="3" t="s">
        <v>40</v>
      </c>
      <c r="B31" s="4">
        <v>24</v>
      </c>
      <c r="C31" s="4">
        <v>180</v>
      </c>
      <c r="D31" s="5">
        <v>5</v>
      </c>
      <c r="E31" s="5">
        <v>8</v>
      </c>
      <c r="F31" s="6">
        <f t="shared" si="1"/>
        <v>40</v>
      </c>
      <c r="G31" s="5">
        <v>2800</v>
      </c>
      <c r="H31" s="7">
        <f t="shared" si="2"/>
        <v>483.84</v>
      </c>
      <c r="I31" s="14" t="s">
        <v>5</v>
      </c>
      <c r="J31" s="5">
        <v>1100</v>
      </c>
      <c r="K31" s="5">
        <v>1100</v>
      </c>
      <c r="L31" s="15" t="s">
        <v>6</v>
      </c>
      <c r="M31" s="8">
        <v>1.01</v>
      </c>
      <c r="N31" s="9">
        <f t="shared" si="3"/>
        <v>2.0874669312169316</v>
      </c>
      <c r="O31" s="10">
        <v>76.2</v>
      </c>
      <c r="P31" s="10">
        <v>8</v>
      </c>
      <c r="Q31" s="6">
        <f t="shared" si="4"/>
        <v>180</v>
      </c>
      <c r="R31" s="6">
        <f t="shared" si="5"/>
        <v>7.2</v>
      </c>
      <c r="S31" s="6">
        <v>1.02</v>
      </c>
      <c r="T31" s="6">
        <f t="shared" si="6"/>
        <v>15.330357142857148</v>
      </c>
      <c r="U31" s="6">
        <v>1</v>
      </c>
      <c r="V31" s="6">
        <v>1.01</v>
      </c>
      <c r="W31" s="6">
        <f t="shared" si="7"/>
        <v>2.1083416005291009</v>
      </c>
      <c r="X31" s="6">
        <v>0</v>
      </c>
      <c r="Y31" s="6"/>
      <c r="Z31" s="6">
        <f t="shared" si="8"/>
        <v>0</v>
      </c>
      <c r="AA31" s="6">
        <v>0</v>
      </c>
      <c r="AB31" s="6"/>
      <c r="AC31" s="6">
        <f t="shared" si="0"/>
        <v>0</v>
      </c>
      <c r="AD31" s="6">
        <f t="shared" si="9"/>
        <v>0.73497600000000007</v>
      </c>
      <c r="AE31" s="6">
        <f t="shared" si="10"/>
        <v>1.5342380952380956</v>
      </c>
      <c r="AF31" s="6">
        <v>10</v>
      </c>
      <c r="AG31" s="11">
        <f t="shared" si="11"/>
        <v>1.9000000000000001</v>
      </c>
      <c r="AH31" s="6">
        <f t="shared" si="12"/>
        <v>3.9661871693121702</v>
      </c>
    </row>
    <row r="32" spans="1:34" ht="28.5" x14ac:dyDescent="0.2">
      <c r="A32" s="3" t="s">
        <v>41</v>
      </c>
      <c r="B32" s="4">
        <v>24</v>
      </c>
      <c r="C32" s="4">
        <v>185</v>
      </c>
      <c r="D32" s="5">
        <v>5</v>
      </c>
      <c r="E32" s="5">
        <v>8</v>
      </c>
      <c r="F32" s="6">
        <f t="shared" si="1"/>
        <v>40</v>
      </c>
      <c r="G32" s="5">
        <v>2800</v>
      </c>
      <c r="H32" s="7">
        <f t="shared" si="2"/>
        <v>497.28</v>
      </c>
      <c r="I32" s="14" t="s">
        <v>5</v>
      </c>
      <c r="J32" s="5">
        <v>1100</v>
      </c>
      <c r="K32" s="5">
        <v>1100</v>
      </c>
      <c r="L32" s="15" t="s">
        <v>6</v>
      </c>
      <c r="M32" s="8">
        <v>1.01</v>
      </c>
      <c r="N32" s="9">
        <f t="shared" si="3"/>
        <v>2.0310489060489063</v>
      </c>
      <c r="O32" s="10">
        <v>76.2</v>
      </c>
      <c r="P32" s="10">
        <v>8</v>
      </c>
      <c r="Q32" s="6">
        <f t="shared" si="4"/>
        <v>185</v>
      </c>
      <c r="R32" s="6">
        <f t="shared" si="5"/>
        <v>7.4</v>
      </c>
      <c r="S32" s="6">
        <v>1.02</v>
      </c>
      <c r="T32" s="6">
        <f t="shared" si="6"/>
        <v>15.330357142857146</v>
      </c>
      <c r="U32" s="6">
        <v>1</v>
      </c>
      <c r="V32" s="6">
        <v>1.01</v>
      </c>
      <c r="W32" s="6">
        <f t="shared" si="7"/>
        <v>2.0513593951093956</v>
      </c>
      <c r="X32" s="6">
        <v>0</v>
      </c>
      <c r="Y32" s="6"/>
      <c r="Z32" s="6">
        <f t="shared" si="8"/>
        <v>0</v>
      </c>
      <c r="AA32" s="6">
        <v>0</v>
      </c>
      <c r="AB32" s="6"/>
      <c r="AC32" s="6">
        <f t="shared" si="0"/>
        <v>0</v>
      </c>
      <c r="AD32" s="6">
        <f t="shared" si="9"/>
        <v>0.7518720000000001</v>
      </c>
      <c r="AE32" s="6">
        <f t="shared" si="10"/>
        <v>1.5270888030888035</v>
      </c>
      <c r="AF32" s="6">
        <v>10</v>
      </c>
      <c r="AG32" s="11">
        <f t="shared" si="11"/>
        <v>1.9000000000000001</v>
      </c>
      <c r="AH32" s="6">
        <f t="shared" si="12"/>
        <v>3.8589929214929222</v>
      </c>
    </row>
    <row r="33" spans="1:34" ht="28.5" x14ac:dyDescent="0.2">
      <c r="A33" s="3" t="s">
        <v>42</v>
      </c>
      <c r="B33" s="4">
        <v>24</v>
      </c>
      <c r="C33" s="4">
        <v>168</v>
      </c>
      <c r="D33" s="5">
        <v>5</v>
      </c>
      <c r="E33" s="5">
        <v>9</v>
      </c>
      <c r="F33" s="6">
        <f t="shared" si="1"/>
        <v>45</v>
      </c>
      <c r="G33" s="5">
        <v>2800</v>
      </c>
      <c r="H33" s="7">
        <f t="shared" si="2"/>
        <v>508.03199999999998</v>
      </c>
      <c r="I33" s="14" t="s">
        <v>5</v>
      </c>
      <c r="J33" s="5">
        <v>1100</v>
      </c>
      <c r="K33" s="5">
        <v>1100</v>
      </c>
      <c r="L33" s="15" t="s">
        <v>6</v>
      </c>
      <c r="M33" s="8">
        <v>1.01</v>
      </c>
      <c r="N33" s="9">
        <f t="shared" si="3"/>
        <v>1.9880637440161248</v>
      </c>
      <c r="O33" s="10">
        <v>76.2</v>
      </c>
      <c r="P33" s="10">
        <v>8</v>
      </c>
      <c r="Q33" s="6">
        <f t="shared" si="4"/>
        <v>168</v>
      </c>
      <c r="R33" s="6">
        <f t="shared" si="5"/>
        <v>7.56</v>
      </c>
      <c r="S33" s="6">
        <v>1.02</v>
      </c>
      <c r="T33" s="6">
        <f t="shared" si="6"/>
        <v>15.330357142857142</v>
      </c>
      <c r="U33" s="6">
        <v>1</v>
      </c>
      <c r="V33" s="6">
        <v>1.01</v>
      </c>
      <c r="W33" s="6">
        <f t="shared" si="7"/>
        <v>2.0079443814562863</v>
      </c>
      <c r="X33" s="6">
        <v>0</v>
      </c>
      <c r="Y33" s="6"/>
      <c r="Z33" s="6">
        <f t="shared" si="8"/>
        <v>0</v>
      </c>
      <c r="AA33" s="6">
        <v>0</v>
      </c>
      <c r="AB33" s="6"/>
      <c r="AC33" s="6">
        <f t="shared" si="0"/>
        <v>0</v>
      </c>
      <c r="AD33" s="6">
        <f t="shared" si="9"/>
        <v>0.76538880000000009</v>
      </c>
      <c r="AE33" s="6">
        <f t="shared" si="10"/>
        <v>1.5216417233560091</v>
      </c>
      <c r="AF33" s="6">
        <v>10</v>
      </c>
      <c r="AG33" s="11">
        <f t="shared" si="11"/>
        <v>2.1</v>
      </c>
      <c r="AH33" s="6">
        <f t="shared" si="12"/>
        <v>4.1749338624338623</v>
      </c>
    </row>
    <row r="34" spans="1:34" x14ac:dyDescent="0.2">
      <c r="A34" s="3" t="s">
        <v>43</v>
      </c>
      <c r="B34" s="4">
        <v>24</v>
      </c>
      <c r="C34" s="4">
        <v>210</v>
      </c>
      <c r="D34" s="5">
        <v>5</v>
      </c>
      <c r="E34" s="5">
        <v>7</v>
      </c>
      <c r="F34" s="6">
        <f t="shared" si="1"/>
        <v>35</v>
      </c>
      <c r="G34" s="5">
        <v>2800</v>
      </c>
      <c r="H34" s="7">
        <f t="shared" si="2"/>
        <v>493.92</v>
      </c>
      <c r="I34" s="14" t="s">
        <v>5</v>
      </c>
      <c r="J34" s="5">
        <v>1100</v>
      </c>
      <c r="K34" s="5">
        <v>1100</v>
      </c>
      <c r="L34" s="15" t="s">
        <v>6</v>
      </c>
      <c r="M34" s="8">
        <v>1.01</v>
      </c>
      <c r="N34" s="9">
        <f t="shared" si="3"/>
        <v>2.0448655652737289</v>
      </c>
      <c r="O34" s="10">
        <v>76.2</v>
      </c>
      <c r="P34" s="10">
        <v>8</v>
      </c>
      <c r="Q34" s="6">
        <f t="shared" si="4"/>
        <v>210</v>
      </c>
      <c r="R34" s="6">
        <f t="shared" si="5"/>
        <v>7.35</v>
      </c>
      <c r="S34" s="6">
        <v>1.02</v>
      </c>
      <c r="T34" s="6">
        <f t="shared" si="6"/>
        <v>15.330357142857146</v>
      </c>
      <c r="U34" s="6">
        <v>1</v>
      </c>
      <c r="V34" s="6">
        <v>1.01</v>
      </c>
      <c r="W34" s="6">
        <f t="shared" si="7"/>
        <v>2.0653142209264663</v>
      </c>
      <c r="X34" s="6">
        <v>0</v>
      </c>
      <c r="Y34" s="6"/>
      <c r="Z34" s="6">
        <f t="shared" si="8"/>
        <v>0</v>
      </c>
      <c r="AA34" s="6">
        <v>0</v>
      </c>
      <c r="AB34" s="6"/>
      <c r="AC34" s="6">
        <f t="shared" si="0"/>
        <v>0</v>
      </c>
      <c r="AD34" s="6">
        <f t="shared" si="9"/>
        <v>0.74764800000000009</v>
      </c>
      <c r="AE34" s="6">
        <f t="shared" si="10"/>
        <v>1.5288396501457731</v>
      </c>
      <c r="AF34" s="6">
        <v>10</v>
      </c>
      <c r="AG34" s="11">
        <f t="shared" si="11"/>
        <v>1.7000000000000002</v>
      </c>
      <c r="AH34" s="6">
        <f t="shared" si="12"/>
        <v>3.4762714609653393</v>
      </c>
    </row>
    <row r="35" spans="1:34" x14ac:dyDescent="0.2">
      <c r="A35" s="3" t="s">
        <v>44</v>
      </c>
      <c r="B35" s="4">
        <v>24</v>
      </c>
      <c r="C35" s="4">
        <v>150</v>
      </c>
      <c r="D35" s="5">
        <v>5</v>
      </c>
      <c r="E35" s="5">
        <v>10</v>
      </c>
      <c r="F35" s="6">
        <f t="shared" si="1"/>
        <v>50</v>
      </c>
      <c r="G35" s="5">
        <v>2800</v>
      </c>
      <c r="H35" s="7">
        <f t="shared" si="2"/>
        <v>504</v>
      </c>
      <c r="I35" s="14" t="s">
        <v>5</v>
      </c>
      <c r="J35" s="5">
        <v>1100</v>
      </c>
      <c r="K35" s="5">
        <v>1100</v>
      </c>
      <c r="L35" s="15" t="s">
        <v>6</v>
      </c>
      <c r="M35" s="8">
        <v>1.01</v>
      </c>
      <c r="N35" s="9">
        <f t="shared" si="3"/>
        <v>2.003968253968254</v>
      </c>
      <c r="O35" s="10">
        <v>76.2</v>
      </c>
      <c r="P35" s="10">
        <v>8</v>
      </c>
      <c r="Q35" s="6">
        <f t="shared" si="4"/>
        <v>150</v>
      </c>
      <c r="R35" s="6">
        <f t="shared" si="5"/>
        <v>7.5</v>
      </c>
      <c r="S35" s="6">
        <v>1.02</v>
      </c>
      <c r="T35" s="6">
        <f t="shared" si="6"/>
        <v>15.330357142857144</v>
      </c>
      <c r="U35" s="6">
        <v>1</v>
      </c>
      <c r="V35" s="6">
        <v>1.01</v>
      </c>
      <c r="W35" s="6">
        <f t="shared" si="7"/>
        <v>2.0240079365079366</v>
      </c>
      <c r="X35" s="6">
        <v>0</v>
      </c>
      <c r="Y35" s="6"/>
      <c r="Z35" s="6">
        <f t="shared" si="8"/>
        <v>0</v>
      </c>
      <c r="AA35" s="6">
        <v>0</v>
      </c>
      <c r="AB35" s="6"/>
      <c r="AC35" s="6">
        <f t="shared" si="0"/>
        <v>0</v>
      </c>
      <c r="AD35" s="6">
        <f t="shared" si="9"/>
        <v>0.76032000000000022</v>
      </c>
      <c r="AE35" s="6">
        <f t="shared" si="10"/>
        <v>1.5236571428571433</v>
      </c>
      <c r="AF35" s="6">
        <v>10</v>
      </c>
      <c r="AG35" s="11">
        <f t="shared" si="11"/>
        <v>2.2999999999999998</v>
      </c>
      <c r="AH35" s="6">
        <f t="shared" si="12"/>
        <v>4.6091269841269833</v>
      </c>
    </row>
    <row r="36" spans="1:34" x14ac:dyDescent="0.2">
      <c r="A36" s="3" t="s">
        <v>45</v>
      </c>
      <c r="B36" s="4">
        <v>24</v>
      </c>
      <c r="C36" s="4">
        <v>270</v>
      </c>
      <c r="D36" s="5">
        <v>5</v>
      </c>
      <c r="E36" s="5">
        <v>5</v>
      </c>
      <c r="F36" s="6">
        <f t="shared" si="1"/>
        <v>25</v>
      </c>
      <c r="G36" s="5">
        <v>2800</v>
      </c>
      <c r="H36" s="7">
        <f t="shared" si="2"/>
        <v>453.6</v>
      </c>
      <c r="I36" s="14" t="s">
        <v>5</v>
      </c>
      <c r="J36" s="5">
        <v>1100</v>
      </c>
      <c r="K36" s="5">
        <v>1100</v>
      </c>
      <c r="L36" s="15" t="s">
        <v>6</v>
      </c>
      <c r="M36" s="8">
        <v>1.01</v>
      </c>
      <c r="N36" s="9">
        <f t="shared" si="3"/>
        <v>2.2266313932980597</v>
      </c>
      <c r="O36" s="10">
        <v>76.2</v>
      </c>
      <c r="P36" s="10">
        <v>8</v>
      </c>
      <c r="Q36" s="6">
        <f t="shared" si="4"/>
        <v>270</v>
      </c>
      <c r="R36" s="6">
        <f t="shared" si="5"/>
        <v>6.75</v>
      </c>
      <c r="S36" s="6">
        <v>1.02</v>
      </c>
      <c r="T36" s="6">
        <f t="shared" si="6"/>
        <v>15.330357142857142</v>
      </c>
      <c r="U36" s="6">
        <v>1</v>
      </c>
      <c r="V36" s="6">
        <v>1.01</v>
      </c>
      <c r="W36" s="6">
        <f t="shared" si="7"/>
        <v>2.2488977072310403</v>
      </c>
      <c r="X36" s="6">
        <v>0</v>
      </c>
      <c r="Y36" s="6"/>
      <c r="Z36" s="6">
        <f t="shared" si="8"/>
        <v>0</v>
      </c>
      <c r="AA36" s="6">
        <v>0</v>
      </c>
      <c r="AB36" s="6"/>
      <c r="AC36" s="6">
        <f t="shared" si="0"/>
        <v>0</v>
      </c>
      <c r="AD36" s="6">
        <f t="shared" si="9"/>
        <v>0.69696000000000002</v>
      </c>
      <c r="AE36" s="6">
        <f t="shared" si="10"/>
        <v>1.5518730158730158</v>
      </c>
      <c r="AF36" s="6">
        <v>10</v>
      </c>
      <c r="AG36" s="11">
        <f t="shared" si="11"/>
        <v>1.3</v>
      </c>
      <c r="AH36" s="6">
        <f t="shared" si="12"/>
        <v>2.8946208112874778</v>
      </c>
    </row>
    <row r="37" spans="1:34" x14ac:dyDescent="0.2">
      <c r="A37" s="3" t="s">
        <v>46</v>
      </c>
      <c r="B37" s="4">
        <v>21</v>
      </c>
      <c r="C37" s="4">
        <v>225</v>
      </c>
      <c r="D37" s="5">
        <v>5</v>
      </c>
      <c r="E37" s="5">
        <v>6</v>
      </c>
      <c r="F37" s="6">
        <f t="shared" si="1"/>
        <v>30</v>
      </c>
      <c r="G37" s="5">
        <v>4800</v>
      </c>
      <c r="H37" s="7">
        <f t="shared" si="2"/>
        <v>680.4</v>
      </c>
      <c r="I37" s="14" t="s">
        <v>5</v>
      </c>
      <c r="J37" s="5">
        <v>1100</v>
      </c>
      <c r="K37" s="5">
        <v>1100</v>
      </c>
      <c r="L37" s="15" t="s">
        <v>6</v>
      </c>
      <c r="M37" s="8">
        <v>1.01</v>
      </c>
      <c r="N37" s="9">
        <f t="shared" si="3"/>
        <v>1.4844209288653734</v>
      </c>
      <c r="O37" s="10">
        <v>76.2</v>
      </c>
      <c r="P37" s="10">
        <v>8</v>
      </c>
      <c r="Q37" s="6">
        <f t="shared" si="4"/>
        <v>225</v>
      </c>
      <c r="R37" s="6">
        <f t="shared" si="5"/>
        <v>6.75</v>
      </c>
      <c r="S37" s="6">
        <v>1.02</v>
      </c>
      <c r="T37" s="6">
        <f t="shared" si="6"/>
        <v>10.220238095238097</v>
      </c>
      <c r="U37" s="6"/>
      <c r="V37" s="6">
        <v>1.01</v>
      </c>
      <c r="W37" s="6">
        <f t="shared" si="7"/>
        <v>0</v>
      </c>
      <c r="X37" s="6">
        <v>0</v>
      </c>
      <c r="Y37" s="6"/>
      <c r="Z37" s="6">
        <f t="shared" si="8"/>
        <v>0</v>
      </c>
      <c r="AA37" s="6">
        <v>0</v>
      </c>
      <c r="AB37" s="6"/>
      <c r="AC37" s="6">
        <f t="shared" si="0"/>
        <v>0</v>
      </c>
      <c r="AD37" s="6">
        <f t="shared" si="9"/>
        <v>0.69696000000000002</v>
      </c>
      <c r="AE37" s="6">
        <f t="shared" si="10"/>
        <v>1.0345820105820107</v>
      </c>
      <c r="AF37" s="6">
        <v>10</v>
      </c>
      <c r="AG37" s="11">
        <f t="shared" si="11"/>
        <v>1.5</v>
      </c>
      <c r="AH37" s="6">
        <f t="shared" si="12"/>
        <v>2.2266313932980601</v>
      </c>
    </row>
    <row r="38" spans="1:34" x14ac:dyDescent="0.2">
      <c r="A38" s="3" t="s">
        <v>47</v>
      </c>
      <c r="B38" s="4">
        <v>21</v>
      </c>
      <c r="C38" s="4">
        <v>225</v>
      </c>
      <c r="D38" s="5">
        <v>5</v>
      </c>
      <c r="E38" s="5">
        <v>6</v>
      </c>
      <c r="F38" s="6">
        <f t="shared" si="1"/>
        <v>30</v>
      </c>
      <c r="G38" s="5">
        <v>4800</v>
      </c>
      <c r="H38" s="7">
        <f t="shared" si="2"/>
        <v>680.4</v>
      </c>
      <c r="I38" s="14" t="s">
        <v>5</v>
      </c>
      <c r="J38" s="5">
        <v>1100</v>
      </c>
      <c r="K38" s="5">
        <v>1100</v>
      </c>
      <c r="L38" s="15" t="s">
        <v>6</v>
      </c>
      <c r="M38" s="8">
        <v>1.01</v>
      </c>
      <c r="N38" s="9">
        <f t="shared" si="3"/>
        <v>1.4844209288653734</v>
      </c>
      <c r="O38" s="10">
        <v>76.2</v>
      </c>
      <c r="P38" s="10">
        <v>8</v>
      </c>
      <c r="Q38" s="6">
        <f t="shared" si="4"/>
        <v>225</v>
      </c>
      <c r="R38" s="6">
        <f t="shared" si="5"/>
        <v>6.75</v>
      </c>
      <c r="S38" s="6">
        <v>1.02</v>
      </c>
      <c r="T38" s="6">
        <f t="shared" si="6"/>
        <v>10.220238095238097</v>
      </c>
      <c r="U38" s="6"/>
      <c r="V38" s="6">
        <v>1.01</v>
      </c>
      <c r="W38" s="6">
        <f t="shared" si="7"/>
        <v>0</v>
      </c>
      <c r="X38" s="6">
        <v>0</v>
      </c>
      <c r="Y38" s="6"/>
      <c r="Z38" s="6">
        <f t="shared" si="8"/>
        <v>0</v>
      </c>
      <c r="AA38" s="6">
        <v>0</v>
      </c>
      <c r="AB38" s="6"/>
      <c r="AC38" s="6">
        <f t="shared" si="0"/>
        <v>0</v>
      </c>
      <c r="AD38" s="6">
        <f t="shared" si="9"/>
        <v>0.69696000000000002</v>
      </c>
      <c r="AE38" s="6">
        <f t="shared" si="10"/>
        <v>1.0345820105820107</v>
      </c>
      <c r="AF38" s="6">
        <v>10</v>
      </c>
      <c r="AG38" s="11">
        <f t="shared" si="11"/>
        <v>1.5</v>
      </c>
      <c r="AH38" s="6">
        <f t="shared" si="12"/>
        <v>2.2266313932980601</v>
      </c>
    </row>
    <row r="39" spans="1:34" ht="28.5" x14ac:dyDescent="0.2">
      <c r="A39" s="3" t="s">
        <v>48</v>
      </c>
      <c r="B39" s="4">
        <v>21</v>
      </c>
      <c r="C39" s="4">
        <v>150</v>
      </c>
      <c r="D39" s="5">
        <v>5</v>
      </c>
      <c r="E39" s="5">
        <v>8</v>
      </c>
      <c r="F39" s="6">
        <f t="shared" si="1"/>
        <v>40</v>
      </c>
      <c r="G39" s="5">
        <v>4800</v>
      </c>
      <c r="H39" s="7">
        <f t="shared" si="2"/>
        <v>604.79999999999995</v>
      </c>
      <c r="I39" s="14" t="s">
        <v>5</v>
      </c>
      <c r="J39" s="5">
        <v>1100</v>
      </c>
      <c r="K39" s="5">
        <v>1100</v>
      </c>
      <c r="L39" s="15" t="s">
        <v>6</v>
      </c>
      <c r="M39" s="8">
        <v>1.01</v>
      </c>
      <c r="N39" s="9">
        <f t="shared" si="3"/>
        <v>1.6699735449735451</v>
      </c>
      <c r="O39" s="10">
        <v>76.2</v>
      </c>
      <c r="P39" s="10">
        <v>8</v>
      </c>
      <c r="Q39" s="6">
        <f t="shared" si="4"/>
        <v>150</v>
      </c>
      <c r="R39" s="6">
        <f t="shared" si="5"/>
        <v>6</v>
      </c>
      <c r="S39" s="6">
        <v>1.02</v>
      </c>
      <c r="T39" s="6">
        <f t="shared" si="6"/>
        <v>10.220238095238097</v>
      </c>
      <c r="U39" s="6"/>
      <c r="V39" s="6">
        <v>1.01</v>
      </c>
      <c r="W39" s="6">
        <f t="shared" si="7"/>
        <v>0</v>
      </c>
      <c r="X39" s="6">
        <v>0</v>
      </c>
      <c r="Y39" s="6"/>
      <c r="Z39" s="6">
        <f t="shared" si="8"/>
        <v>0</v>
      </c>
      <c r="AA39" s="6">
        <v>0</v>
      </c>
      <c r="AB39" s="6"/>
      <c r="AC39" s="6">
        <f t="shared" si="0"/>
        <v>0</v>
      </c>
      <c r="AD39" s="6">
        <f t="shared" si="9"/>
        <v>0.63360000000000005</v>
      </c>
      <c r="AE39" s="6">
        <f t="shared" si="10"/>
        <v>1.0580952380952382</v>
      </c>
      <c r="AF39" s="6">
        <v>10</v>
      </c>
      <c r="AG39" s="11">
        <f t="shared" si="11"/>
        <v>1.9000000000000001</v>
      </c>
      <c r="AH39" s="6">
        <f t="shared" si="12"/>
        <v>3.1729497354497358</v>
      </c>
    </row>
    <row r="40" spans="1:34" x14ac:dyDescent="0.2">
      <c r="A40" s="3" t="s">
        <v>49</v>
      </c>
      <c r="B40" s="4">
        <v>21</v>
      </c>
      <c r="C40" s="4">
        <v>380</v>
      </c>
      <c r="D40" s="5">
        <v>5</v>
      </c>
      <c r="E40" s="5">
        <v>3</v>
      </c>
      <c r="F40" s="6">
        <f t="shared" si="1"/>
        <v>15</v>
      </c>
      <c r="G40" s="5">
        <v>4800</v>
      </c>
      <c r="H40" s="7">
        <f t="shared" si="2"/>
        <v>574.55999999999995</v>
      </c>
      <c r="I40" s="14" t="s">
        <v>5</v>
      </c>
      <c r="J40" s="5">
        <v>1100</v>
      </c>
      <c r="K40" s="5">
        <v>1100</v>
      </c>
      <c r="L40" s="15" t="s">
        <v>6</v>
      </c>
      <c r="M40" s="8">
        <v>1.01</v>
      </c>
      <c r="N40" s="9">
        <f t="shared" si="3"/>
        <v>1.7578668894458369</v>
      </c>
      <c r="O40" s="10">
        <v>76.2</v>
      </c>
      <c r="P40" s="10">
        <v>8</v>
      </c>
      <c r="Q40" s="6">
        <f t="shared" si="4"/>
        <v>380</v>
      </c>
      <c r="R40" s="6">
        <f t="shared" si="5"/>
        <v>5.7</v>
      </c>
      <c r="S40" s="6">
        <v>1.02</v>
      </c>
      <c r="T40" s="6">
        <f t="shared" si="6"/>
        <v>10.220238095238097</v>
      </c>
      <c r="U40" s="6"/>
      <c r="V40" s="6">
        <v>1.01</v>
      </c>
      <c r="W40" s="6">
        <f t="shared" si="7"/>
        <v>0</v>
      </c>
      <c r="X40" s="6">
        <v>0</v>
      </c>
      <c r="Y40" s="6"/>
      <c r="Z40" s="6">
        <f t="shared" si="8"/>
        <v>0</v>
      </c>
      <c r="AA40" s="6">
        <v>0</v>
      </c>
      <c r="AB40" s="6"/>
      <c r="AC40" s="6">
        <f t="shared" si="0"/>
        <v>0</v>
      </c>
      <c r="AD40" s="6">
        <f t="shared" si="9"/>
        <v>0.60825600000000013</v>
      </c>
      <c r="AE40" s="6">
        <f t="shared" si="10"/>
        <v>1.0692330827067673</v>
      </c>
      <c r="AF40" s="6">
        <v>10</v>
      </c>
      <c r="AG40" s="11">
        <f t="shared" si="11"/>
        <v>0.89999999999999991</v>
      </c>
      <c r="AH40" s="6">
        <f t="shared" si="12"/>
        <v>1.5820802005012531</v>
      </c>
    </row>
    <row r="41" spans="1:34" x14ac:dyDescent="0.2">
      <c r="A41" s="3" t="s">
        <v>50</v>
      </c>
      <c r="B41" s="4">
        <v>21</v>
      </c>
      <c r="C41" s="4">
        <v>165</v>
      </c>
      <c r="D41" s="5">
        <v>5</v>
      </c>
      <c r="E41" s="5">
        <v>6</v>
      </c>
      <c r="F41" s="6">
        <f t="shared" si="1"/>
        <v>30</v>
      </c>
      <c r="G41" s="5">
        <v>4800</v>
      </c>
      <c r="H41" s="7">
        <f t="shared" si="2"/>
        <v>498.96</v>
      </c>
      <c r="I41" s="14" t="s">
        <v>5</v>
      </c>
      <c r="J41" s="5">
        <v>1100</v>
      </c>
      <c r="K41" s="5">
        <v>1100</v>
      </c>
      <c r="L41" s="15" t="s">
        <v>6</v>
      </c>
      <c r="M41" s="8">
        <v>1.01</v>
      </c>
      <c r="N41" s="9">
        <f t="shared" si="3"/>
        <v>2.0242103575436907</v>
      </c>
      <c r="O41" s="10">
        <v>76.2</v>
      </c>
      <c r="P41" s="10">
        <v>8</v>
      </c>
      <c r="Q41" s="6">
        <f t="shared" si="4"/>
        <v>165</v>
      </c>
      <c r="R41" s="6">
        <f t="shared" si="5"/>
        <v>4.95</v>
      </c>
      <c r="S41" s="6">
        <v>1.02</v>
      </c>
      <c r="T41" s="6">
        <f t="shared" si="6"/>
        <v>10.220238095238095</v>
      </c>
      <c r="U41" s="6">
        <v>1</v>
      </c>
      <c r="V41" s="6">
        <v>1.01</v>
      </c>
      <c r="W41" s="6">
        <f t="shared" si="7"/>
        <v>2.0444524611191275</v>
      </c>
      <c r="X41" s="6">
        <v>0</v>
      </c>
      <c r="Y41" s="6"/>
      <c r="Z41" s="6">
        <f t="shared" si="8"/>
        <v>0</v>
      </c>
      <c r="AA41" s="6">
        <v>0</v>
      </c>
      <c r="AB41" s="6"/>
      <c r="AC41" s="6">
        <f t="shared" si="0"/>
        <v>0</v>
      </c>
      <c r="AD41" s="6">
        <f t="shared" si="9"/>
        <v>0.54489600000000005</v>
      </c>
      <c r="AE41" s="6">
        <f t="shared" si="10"/>
        <v>1.102984126984127</v>
      </c>
      <c r="AF41" s="6">
        <v>10</v>
      </c>
      <c r="AG41" s="11">
        <f t="shared" si="11"/>
        <v>1.5</v>
      </c>
      <c r="AH41" s="6">
        <f t="shared" si="12"/>
        <v>3.0363155363155361</v>
      </c>
    </row>
    <row r="42" spans="1:34" x14ac:dyDescent="0.2">
      <c r="A42" s="3" t="s">
        <v>51</v>
      </c>
      <c r="B42" s="4">
        <v>21</v>
      </c>
      <c r="C42" s="4">
        <v>250</v>
      </c>
      <c r="D42" s="5">
        <v>5</v>
      </c>
      <c r="E42" s="5">
        <v>4</v>
      </c>
      <c r="F42" s="6">
        <f t="shared" si="1"/>
        <v>20</v>
      </c>
      <c r="G42" s="5">
        <v>4800</v>
      </c>
      <c r="H42" s="7">
        <f t="shared" si="2"/>
        <v>504</v>
      </c>
      <c r="I42" s="14" t="s">
        <v>5</v>
      </c>
      <c r="J42" s="5">
        <v>1100</v>
      </c>
      <c r="K42" s="5">
        <v>1100</v>
      </c>
      <c r="L42" s="15" t="s">
        <v>6</v>
      </c>
      <c r="M42" s="8">
        <v>1.01</v>
      </c>
      <c r="N42" s="9">
        <f t="shared" si="3"/>
        <v>2.003968253968254</v>
      </c>
      <c r="O42" s="10">
        <v>76.2</v>
      </c>
      <c r="P42" s="10">
        <v>8</v>
      </c>
      <c r="Q42" s="6">
        <f t="shared" si="4"/>
        <v>250</v>
      </c>
      <c r="R42" s="6">
        <f t="shared" si="5"/>
        <v>5</v>
      </c>
      <c r="S42" s="6">
        <v>1.02</v>
      </c>
      <c r="T42" s="6">
        <f t="shared" si="6"/>
        <v>10.220238095238095</v>
      </c>
      <c r="U42" s="6">
        <v>1</v>
      </c>
      <c r="V42" s="6">
        <v>1.01</v>
      </c>
      <c r="W42" s="6">
        <f t="shared" si="7"/>
        <v>2.0240079365079366</v>
      </c>
      <c r="X42" s="6">
        <v>0</v>
      </c>
      <c r="Y42" s="6"/>
      <c r="Z42" s="6">
        <f t="shared" si="8"/>
        <v>0</v>
      </c>
      <c r="AA42" s="6">
        <v>0</v>
      </c>
      <c r="AB42" s="6"/>
      <c r="AC42" s="6">
        <f t="shared" si="0"/>
        <v>0</v>
      </c>
      <c r="AD42" s="6">
        <f t="shared" si="9"/>
        <v>0.54912000000000016</v>
      </c>
      <c r="AE42" s="6">
        <f t="shared" si="10"/>
        <v>1.1004190476190479</v>
      </c>
      <c r="AF42" s="6">
        <v>10</v>
      </c>
      <c r="AG42" s="11">
        <f t="shared" si="11"/>
        <v>1.1000000000000001</v>
      </c>
      <c r="AH42" s="6">
        <f t="shared" si="12"/>
        <v>2.2043650793650795</v>
      </c>
    </row>
    <row r="43" spans="1:34" x14ac:dyDescent="0.2">
      <c r="A43" s="3" t="s">
        <v>52</v>
      </c>
      <c r="B43" s="4">
        <v>21</v>
      </c>
      <c r="C43" s="4">
        <v>380</v>
      </c>
      <c r="D43" s="5">
        <v>5</v>
      </c>
      <c r="E43" s="5">
        <v>3</v>
      </c>
      <c r="F43" s="6">
        <f t="shared" si="1"/>
        <v>15</v>
      </c>
      <c r="G43" s="5">
        <v>4800</v>
      </c>
      <c r="H43" s="7">
        <f t="shared" si="2"/>
        <v>574.55999999999995</v>
      </c>
      <c r="I43" s="14" t="s">
        <v>5</v>
      </c>
      <c r="J43" s="5">
        <v>1100</v>
      </c>
      <c r="K43" s="5">
        <v>1100</v>
      </c>
      <c r="L43" s="15" t="s">
        <v>6</v>
      </c>
      <c r="M43" s="8">
        <v>1.01</v>
      </c>
      <c r="N43" s="9">
        <f t="shared" si="3"/>
        <v>1.7578668894458369</v>
      </c>
      <c r="O43" s="10">
        <v>76.2</v>
      </c>
      <c r="P43" s="10">
        <v>8</v>
      </c>
      <c r="Q43" s="6">
        <f t="shared" si="4"/>
        <v>380</v>
      </c>
      <c r="R43" s="6">
        <f t="shared" si="5"/>
        <v>5.7</v>
      </c>
      <c r="S43" s="6">
        <v>1.02</v>
      </c>
      <c r="T43" s="6">
        <f t="shared" si="6"/>
        <v>10.220238095238097</v>
      </c>
      <c r="U43" s="6">
        <v>1</v>
      </c>
      <c r="V43" s="6">
        <v>1.01</v>
      </c>
      <c r="W43" s="6">
        <f t="shared" si="7"/>
        <v>1.7754455583402953</v>
      </c>
      <c r="X43" s="6">
        <v>0</v>
      </c>
      <c r="Y43" s="6"/>
      <c r="Z43" s="6">
        <f t="shared" si="8"/>
        <v>0</v>
      </c>
      <c r="AA43" s="6">
        <v>0</v>
      </c>
      <c r="AB43" s="6"/>
      <c r="AC43" s="6">
        <f t="shared" si="0"/>
        <v>0</v>
      </c>
      <c r="AD43" s="6">
        <f t="shared" si="9"/>
        <v>0.60825600000000013</v>
      </c>
      <c r="AE43" s="6">
        <f t="shared" si="10"/>
        <v>1.0692330827067673</v>
      </c>
      <c r="AF43" s="6">
        <v>10</v>
      </c>
      <c r="AG43" s="11">
        <f t="shared" si="11"/>
        <v>0.89999999999999991</v>
      </c>
      <c r="AH43" s="6">
        <f t="shared" si="12"/>
        <v>1.5820802005012531</v>
      </c>
    </row>
    <row r="44" spans="1:34" x14ac:dyDescent="0.2">
      <c r="A44" s="3" t="s">
        <v>53</v>
      </c>
      <c r="B44" s="4">
        <v>21</v>
      </c>
      <c r="C44" s="4">
        <v>225</v>
      </c>
      <c r="D44" s="5">
        <v>5</v>
      </c>
      <c r="E44" s="5">
        <v>5</v>
      </c>
      <c r="F44" s="6">
        <f t="shared" si="1"/>
        <v>25</v>
      </c>
      <c r="G44" s="5">
        <v>4800</v>
      </c>
      <c r="H44" s="7">
        <f t="shared" si="2"/>
        <v>567</v>
      </c>
      <c r="I44" s="14" t="s">
        <v>5</v>
      </c>
      <c r="J44" s="5">
        <v>1100</v>
      </c>
      <c r="K44" s="5">
        <v>1100</v>
      </c>
      <c r="L44" s="15" t="s">
        <v>6</v>
      </c>
      <c r="M44" s="8">
        <v>1.01</v>
      </c>
      <c r="N44" s="9">
        <f t="shared" si="3"/>
        <v>1.781305114638448</v>
      </c>
      <c r="O44" s="10">
        <v>76.2</v>
      </c>
      <c r="P44" s="10">
        <v>8</v>
      </c>
      <c r="Q44" s="6">
        <f t="shared" si="4"/>
        <v>225</v>
      </c>
      <c r="R44" s="6">
        <f t="shared" si="5"/>
        <v>5.625</v>
      </c>
      <c r="S44" s="6">
        <v>1.02</v>
      </c>
      <c r="T44" s="6">
        <f t="shared" si="6"/>
        <v>10.220238095238097</v>
      </c>
      <c r="U44" s="6">
        <v>1</v>
      </c>
      <c r="V44" s="6">
        <v>1.01</v>
      </c>
      <c r="W44" s="6">
        <f t="shared" si="7"/>
        <v>1.7991181657848325</v>
      </c>
      <c r="X44" s="6">
        <v>0</v>
      </c>
      <c r="Y44" s="6"/>
      <c r="Z44" s="6">
        <f t="shared" si="8"/>
        <v>0</v>
      </c>
      <c r="AA44" s="6">
        <v>0</v>
      </c>
      <c r="AB44" s="6"/>
      <c r="AC44" s="6">
        <f t="shared" si="0"/>
        <v>0</v>
      </c>
      <c r="AD44" s="6">
        <f t="shared" si="9"/>
        <v>0.60192000000000001</v>
      </c>
      <c r="AE44" s="6">
        <f t="shared" si="10"/>
        <v>1.0722031746031746</v>
      </c>
      <c r="AF44" s="6">
        <v>10</v>
      </c>
      <c r="AG44" s="11">
        <f t="shared" si="11"/>
        <v>1.3</v>
      </c>
      <c r="AH44" s="6">
        <f t="shared" si="12"/>
        <v>2.3156966490299826</v>
      </c>
    </row>
    <row r="45" spans="1:34" x14ac:dyDescent="0.2">
      <c r="A45" s="3" t="s">
        <v>54</v>
      </c>
      <c r="B45" s="4">
        <v>21</v>
      </c>
      <c r="C45" s="4">
        <v>250</v>
      </c>
      <c r="D45" s="5">
        <v>5</v>
      </c>
      <c r="E45" s="5">
        <v>5</v>
      </c>
      <c r="F45" s="6">
        <f t="shared" si="1"/>
        <v>25</v>
      </c>
      <c r="G45" s="5">
        <v>4800</v>
      </c>
      <c r="H45" s="7">
        <f t="shared" si="2"/>
        <v>630</v>
      </c>
      <c r="I45" s="14" t="s">
        <v>5</v>
      </c>
      <c r="J45" s="5">
        <v>1100</v>
      </c>
      <c r="K45" s="5">
        <v>1100</v>
      </c>
      <c r="L45" s="15" t="s">
        <v>6</v>
      </c>
      <c r="M45" s="8">
        <v>1.01</v>
      </c>
      <c r="N45" s="9">
        <f t="shared" si="3"/>
        <v>1.603174603174603</v>
      </c>
      <c r="O45" s="10">
        <v>76.2</v>
      </c>
      <c r="P45" s="10">
        <v>8</v>
      </c>
      <c r="Q45" s="6">
        <f t="shared" si="4"/>
        <v>250</v>
      </c>
      <c r="R45" s="6">
        <f t="shared" si="5"/>
        <v>6.25</v>
      </c>
      <c r="S45" s="6">
        <v>1.02</v>
      </c>
      <c r="T45" s="6">
        <f t="shared" si="6"/>
        <v>10.220238095238095</v>
      </c>
      <c r="U45" s="6"/>
      <c r="V45" s="6">
        <v>1.01</v>
      </c>
      <c r="W45" s="6">
        <f t="shared" si="7"/>
        <v>0</v>
      </c>
      <c r="X45" s="6">
        <v>0</v>
      </c>
      <c r="Y45" s="6"/>
      <c r="Z45" s="6">
        <f t="shared" si="8"/>
        <v>0</v>
      </c>
      <c r="AA45" s="6">
        <v>0</v>
      </c>
      <c r="AB45" s="6"/>
      <c r="AC45" s="6">
        <f t="shared" si="0"/>
        <v>0</v>
      </c>
      <c r="AD45" s="6">
        <f t="shared" si="9"/>
        <v>0.65471999999999997</v>
      </c>
      <c r="AE45" s="6">
        <f t="shared" si="10"/>
        <v>1.049630476190476</v>
      </c>
      <c r="AF45" s="6">
        <v>10</v>
      </c>
      <c r="AG45" s="11">
        <f t="shared" si="11"/>
        <v>1.3</v>
      </c>
      <c r="AH45" s="6">
        <f t="shared" si="12"/>
        <v>2.0841269841269838</v>
      </c>
    </row>
    <row r="46" spans="1:34" ht="28.5" x14ac:dyDescent="0.2">
      <c r="A46" s="3" t="s">
        <v>55</v>
      </c>
      <c r="B46" s="4">
        <v>21</v>
      </c>
      <c r="C46" s="4">
        <v>330</v>
      </c>
      <c r="D46" s="5">
        <v>5</v>
      </c>
      <c r="E46" s="5">
        <v>4</v>
      </c>
      <c r="F46" s="6">
        <f t="shared" si="1"/>
        <v>20</v>
      </c>
      <c r="G46" s="5">
        <v>4800</v>
      </c>
      <c r="H46" s="7">
        <f t="shared" si="2"/>
        <v>665.28</v>
      </c>
      <c r="I46" s="14" t="s">
        <v>5</v>
      </c>
      <c r="J46" s="5">
        <v>1100</v>
      </c>
      <c r="K46" s="5">
        <v>1100</v>
      </c>
      <c r="L46" s="15" t="s">
        <v>6</v>
      </c>
      <c r="M46" s="8">
        <v>1.01</v>
      </c>
      <c r="N46" s="9">
        <f t="shared" si="3"/>
        <v>1.518157768157768</v>
      </c>
      <c r="O46" s="10">
        <v>76.2</v>
      </c>
      <c r="P46" s="10">
        <v>8</v>
      </c>
      <c r="Q46" s="6">
        <f t="shared" si="4"/>
        <v>330</v>
      </c>
      <c r="R46" s="6">
        <f t="shared" si="5"/>
        <v>6.6</v>
      </c>
      <c r="S46" s="6">
        <v>1.02</v>
      </c>
      <c r="T46" s="6">
        <f t="shared" si="6"/>
        <v>10.220238095238095</v>
      </c>
      <c r="U46" s="6"/>
      <c r="V46" s="6">
        <v>1.01</v>
      </c>
      <c r="W46" s="6">
        <f t="shared" si="7"/>
        <v>0</v>
      </c>
      <c r="X46" s="6">
        <v>0</v>
      </c>
      <c r="Y46" s="6"/>
      <c r="Z46" s="6">
        <f t="shared" si="8"/>
        <v>0</v>
      </c>
      <c r="AA46" s="6">
        <v>0</v>
      </c>
      <c r="AB46" s="6"/>
      <c r="AC46" s="6">
        <f t="shared" si="0"/>
        <v>0</v>
      </c>
      <c r="AD46" s="6">
        <f t="shared" si="9"/>
        <v>0.68428800000000012</v>
      </c>
      <c r="AE46" s="6">
        <f t="shared" si="10"/>
        <v>1.0388571428571429</v>
      </c>
      <c r="AF46" s="6">
        <v>10</v>
      </c>
      <c r="AG46" s="11">
        <f t="shared" si="11"/>
        <v>1.1000000000000001</v>
      </c>
      <c r="AH46" s="6">
        <f t="shared" si="12"/>
        <v>1.6699735449735449</v>
      </c>
    </row>
    <row r="47" spans="1:34" ht="28.5" x14ac:dyDescent="0.2">
      <c r="A47" s="3" t="s">
        <v>56</v>
      </c>
      <c r="B47" s="4">
        <v>21</v>
      </c>
      <c r="C47" s="4">
        <v>380</v>
      </c>
      <c r="D47" s="5">
        <v>5</v>
      </c>
      <c r="E47" s="5">
        <v>3</v>
      </c>
      <c r="F47" s="6">
        <f t="shared" si="1"/>
        <v>15</v>
      </c>
      <c r="G47" s="5">
        <v>4800</v>
      </c>
      <c r="H47" s="7">
        <f t="shared" si="2"/>
        <v>574.55999999999995</v>
      </c>
      <c r="I47" s="14" t="s">
        <v>5</v>
      </c>
      <c r="J47" s="5">
        <v>1100</v>
      </c>
      <c r="K47" s="5">
        <v>1100</v>
      </c>
      <c r="L47" s="15" t="s">
        <v>6</v>
      </c>
      <c r="M47" s="8">
        <v>1.01</v>
      </c>
      <c r="N47" s="9">
        <f t="shared" si="3"/>
        <v>1.7578668894458369</v>
      </c>
      <c r="O47" s="10">
        <v>76.2</v>
      </c>
      <c r="P47" s="10">
        <v>8</v>
      </c>
      <c r="Q47" s="6">
        <f t="shared" si="4"/>
        <v>380</v>
      </c>
      <c r="R47" s="6">
        <f t="shared" si="5"/>
        <v>5.7</v>
      </c>
      <c r="S47" s="6">
        <v>1.02</v>
      </c>
      <c r="T47" s="6">
        <f t="shared" si="6"/>
        <v>10.220238095238097</v>
      </c>
      <c r="U47" s="6"/>
      <c r="V47" s="6">
        <v>1.01</v>
      </c>
      <c r="W47" s="6">
        <f t="shared" si="7"/>
        <v>0</v>
      </c>
      <c r="X47" s="6">
        <v>0</v>
      </c>
      <c r="Y47" s="6"/>
      <c r="Z47" s="6">
        <f t="shared" si="8"/>
        <v>0</v>
      </c>
      <c r="AA47" s="6">
        <v>0</v>
      </c>
      <c r="AB47" s="6"/>
      <c r="AC47" s="6">
        <f t="shared" si="0"/>
        <v>0</v>
      </c>
      <c r="AD47" s="6">
        <f t="shared" si="9"/>
        <v>0.60825600000000013</v>
      </c>
      <c r="AE47" s="6">
        <f t="shared" si="10"/>
        <v>1.0692330827067673</v>
      </c>
      <c r="AF47" s="6">
        <v>10</v>
      </c>
      <c r="AG47" s="11">
        <f t="shared" si="11"/>
        <v>0.89999999999999991</v>
      </c>
      <c r="AH47" s="6">
        <f t="shared" si="12"/>
        <v>1.5820802005012531</v>
      </c>
    </row>
    <row r="48" spans="1:34" x14ac:dyDescent="0.2">
      <c r="A48" s="3" t="s">
        <v>57</v>
      </c>
      <c r="B48" s="4">
        <v>20</v>
      </c>
      <c r="C48" s="4">
        <v>230</v>
      </c>
      <c r="D48" s="5">
        <v>6</v>
      </c>
      <c r="E48" s="5">
        <v>7</v>
      </c>
      <c r="F48" s="6">
        <f t="shared" si="1"/>
        <v>42</v>
      </c>
      <c r="G48" s="5">
        <v>5000</v>
      </c>
      <c r="H48" s="7">
        <f t="shared" si="2"/>
        <v>966</v>
      </c>
      <c r="I48" s="14" t="s">
        <v>5</v>
      </c>
      <c r="J48" s="5">
        <v>1320</v>
      </c>
      <c r="K48" s="5">
        <v>880</v>
      </c>
      <c r="L48" s="15" t="s">
        <v>6</v>
      </c>
      <c r="M48" s="8">
        <v>1.01</v>
      </c>
      <c r="N48" s="9">
        <f t="shared" si="3"/>
        <v>1.0455486542443064</v>
      </c>
      <c r="O48" s="10">
        <v>76.2</v>
      </c>
      <c r="P48" s="10">
        <v>8</v>
      </c>
      <c r="Q48" s="6">
        <f t="shared" si="4"/>
        <v>230</v>
      </c>
      <c r="R48" s="6">
        <f t="shared" si="5"/>
        <v>9.66</v>
      </c>
      <c r="S48" s="6">
        <v>1.02</v>
      </c>
      <c r="T48" s="6">
        <f t="shared" si="6"/>
        <v>10.302</v>
      </c>
      <c r="U48" s="6">
        <v>1</v>
      </c>
      <c r="V48" s="6">
        <v>1.01</v>
      </c>
      <c r="W48" s="6">
        <f t="shared" si="7"/>
        <v>1.0560041407867495</v>
      </c>
      <c r="X48" s="6">
        <v>0</v>
      </c>
      <c r="Y48" s="6"/>
      <c r="Z48" s="6">
        <f t="shared" si="8"/>
        <v>0</v>
      </c>
      <c r="AA48" s="6">
        <v>0</v>
      </c>
      <c r="AB48" s="6"/>
      <c r="AC48" s="6">
        <f t="shared" si="0"/>
        <v>0</v>
      </c>
      <c r="AD48" s="6">
        <f t="shared" si="9"/>
        <v>0.80678400000000006</v>
      </c>
      <c r="AE48" s="6">
        <f t="shared" si="10"/>
        <v>0.84353192546583855</v>
      </c>
      <c r="AF48" s="6">
        <v>10</v>
      </c>
      <c r="AG48" s="11">
        <f t="shared" si="11"/>
        <v>1.98</v>
      </c>
      <c r="AH48" s="6">
        <f t="shared" si="12"/>
        <v>2.0701863354037267</v>
      </c>
    </row>
    <row r="49" spans="1:34" x14ac:dyDescent="0.2">
      <c r="A49" s="3" t="s">
        <v>58</v>
      </c>
      <c r="B49" s="4">
        <v>33</v>
      </c>
      <c r="C49" s="4">
        <v>80</v>
      </c>
      <c r="D49" s="5">
        <v>5</v>
      </c>
      <c r="E49" s="5">
        <v>18</v>
      </c>
      <c r="F49" s="6">
        <f t="shared" si="1"/>
        <v>90</v>
      </c>
      <c r="G49" s="5">
        <v>2900</v>
      </c>
      <c r="H49" s="7">
        <f t="shared" si="2"/>
        <v>689.04</v>
      </c>
      <c r="I49" s="14" t="s">
        <v>5</v>
      </c>
      <c r="J49" s="5">
        <v>1100</v>
      </c>
      <c r="K49" s="5">
        <v>1100</v>
      </c>
      <c r="L49" s="15" t="s">
        <v>6</v>
      </c>
      <c r="M49" s="8">
        <v>1.01</v>
      </c>
      <c r="N49" s="9">
        <f t="shared" si="3"/>
        <v>1.4658075002902591</v>
      </c>
      <c r="O49" s="10">
        <v>76.2</v>
      </c>
      <c r="P49" s="10">
        <v>8</v>
      </c>
      <c r="Q49" s="6">
        <f t="shared" si="4"/>
        <v>80</v>
      </c>
      <c r="R49" s="6">
        <f t="shared" si="5"/>
        <v>7.2</v>
      </c>
      <c r="S49" s="6">
        <v>1.02</v>
      </c>
      <c r="T49" s="6">
        <f t="shared" si="6"/>
        <v>10.764890282131663</v>
      </c>
      <c r="U49" s="6">
        <v>1</v>
      </c>
      <c r="V49" s="6">
        <v>1.01</v>
      </c>
      <c r="W49" s="6">
        <f t="shared" si="7"/>
        <v>1.4804655752931617</v>
      </c>
      <c r="X49" s="6">
        <v>0</v>
      </c>
      <c r="Y49" s="6"/>
      <c r="Z49" s="6">
        <f t="shared" si="8"/>
        <v>0</v>
      </c>
      <c r="AA49" s="6">
        <v>0</v>
      </c>
      <c r="AB49" s="6"/>
      <c r="AC49" s="6">
        <f t="shared" si="0"/>
        <v>0</v>
      </c>
      <c r="AD49" s="6">
        <f t="shared" si="9"/>
        <v>0.73497600000000007</v>
      </c>
      <c r="AE49" s="6">
        <f t="shared" si="10"/>
        <v>1.0773333333333335</v>
      </c>
      <c r="AF49" s="6">
        <v>10</v>
      </c>
      <c r="AG49" s="11">
        <f t="shared" si="11"/>
        <v>3.9</v>
      </c>
      <c r="AH49" s="6">
        <f t="shared" si="12"/>
        <v>5.7166492511320106</v>
      </c>
    </row>
    <row r="50" spans="1:34" x14ac:dyDescent="0.2">
      <c r="A50" s="3" t="s">
        <v>59</v>
      </c>
      <c r="B50" s="4">
        <v>33</v>
      </c>
      <c r="C50" s="4">
        <v>85</v>
      </c>
      <c r="D50" s="5">
        <v>5</v>
      </c>
      <c r="E50" s="5">
        <v>18</v>
      </c>
      <c r="F50" s="6">
        <f t="shared" si="1"/>
        <v>90</v>
      </c>
      <c r="G50" s="5">
        <v>2900</v>
      </c>
      <c r="H50" s="7">
        <f t="shared" si="2"/>
        <v>732.10500000000002</v>
      </c>
      <c r="I50" s="14" t="s">
        <v>5</v>
      </c>
      <c r="J50" s="5">
        <v>1100</v>
      </c>
      <c r="K50" s="5">
        <v>1100</v>
      </c>
      <c r="L50" s="15" t="s">
        <v>6</v>
      </c>
      <c r="M50" s="8">
        <v>1.01</v>
      </c>
      <c r="N50" s="9">
        <f t="shared" si="3"/>
        <v>1.3795835296849495</v>
      </c>
      <c r="O50" s="10">
        <v>76.2</v>
      </c>
      <c r="P50" s="10">
        <v>8</v>
      </c>
      <c r="Q50" s="6">
        <f t="shared" si="4"/>
        <v>85</v>
      </c>
      <c r="R50" s="6">
        <f t="shared" si="5"/>
        <v>7.65</v>
      </c>
      <c r="S50" s="6">
        <v>1.02</v>
      </c>
      <c r="T50" s="6">
        <f t="shared" si="6"/>
        <v>10.764890282131661</v>
      </c>
      <c r="U50" s="6">
        <v>1</v>
      </c>
      <c r="V50" s="6">
        <v>1.01</v>
      </c>
      <c r="W50" s="6">
        <f t="shared" si="7"/>
        <v>1.3933793649817989</v>
      </c>
      <c r="X50" s="6">
        <v>0</v>
      </c>
      <c r="Y50" s="6"/>
      <c r="Z50" s="6">
        <f t="shared" si="8"/>
        <v>0</v>
      </c>
      <c r="AA50" s="6">
        <v>0</v>
      </c>
      <c r="AB50" s="6"/>
      <c r="AC50" s="6">
        <f t="shared" si="0"/>
        <v>0</v>
      </c>
      <c r="AD50" s="6">
        <f t="shared" si="9"/>
        <v>0.77299200000000023</v>
      </c>
      <c r="AE50" s="6">
        <f t="shared" si="10"/>
        <v>1.0664070317782288</v>
      </c>
      <c r="AF50" s="6">
        <v>10</v>
      </c>
      <c r="AG50" s="11">
        <f t="shared" si="11"/>
        <v>3.9</v>
      </c>
      <c r="AH50" s="6">
        <f t="shared" si="12"/>
        <v>5.3803757657713032</v>
      </c>
    </row>
    <row r="51" spans="1:34" x14ac:dyDescent="0.2">
      <c r="A51" s="3" t="s">
        <v>60</v>
      </c>
      <c r="B51" s="4">
        <v>33</v>
      </c>
      <c r="C51" s="4">
        <v>170</v>
      </c>
      <c r="D51" s="5">
        <v>5</v>
      </c>
      <c r="E51" s="5">
        <v>8</v>
      </c>
      <c r="F51" s="6">
        <f t="shared" si="1"/>
        <v>40</v>
      </c>
      <c r="G51" s="5">
        <v>2900</v>
      </c>
      <c r="H51" s="7">
        <f t="shared" si="2"/>
        <v>650.76</v>
      </c>
      <c r="I51" s="14" t="s">
        <v>5</v>
      </c>
      <c r="J51" s="5">
        <v>1100</v>
      </c>
      <c r="K51" s="5">
        <v>1100</v>
      </c>
      <c r="L51" s="15" t="s">
        <v>6</v>
      </c>
      <c r="M51" s="8">
        <v>1.01</v>
      </c>
      <c r="N51" s="9">
        <f t="shared" si="3"/>
        <v>1.5520314708955683</v>
      </c>
      <c r="O51" s="10">
        <v>76.2</v>
      </c>
      <c r="P51" s="10">
        <v>8</v>
      </c>
      <c r="Q51" s="6">
        <f t="shared" si="4"/>
        <v>170</v>
      </c>
      <c r="R51" s="6">
        <f t="shared" si="5"/>
        <v>6.8</v>
      </c>
      <c r="S51" s="6">
        <v>1.02</v>
      </c>
      <c r="T51" s="6">
        <f t="shared" si="6"/>
        <v>10.764890282131661</v>
      </c>
      <c r="U51" s="6">
        <v>1</v>
      </c>
      <c r="V51" s="6">
        <v>1.01</v>
      </c>
      <c r="W51" s="6">
        <f t="shared" si="7"/>
        <v>1.567551785604524</v>
      </c>
      <c r="X51" s="6">
        <v>0</v>
      </c>
      <c r="Y51" s="6"/>
      <c r="Z51" s="6">
        <f t="shared" si="8"/>
        <v>0</v>
      </c>
      <c r="AA51" s="6">
        <v>0</v>
      </c>
      <c r="AB51" s="6"/>
      <c r="AC51" s="6">
        <f t="shared" si="0"/>
        <v>0</v>
      </c>
      <c r="AD51" s="6">
        <f t="shared" si="9"/>
        <v>0.70118400000000003</v>
      </c>
      <c r="AE51" s="6">
        <f t="shared" si="10"/>
        <v>1.0882596348884381</v>
      </c>
      <c r="AF51" s="6">
        <v>10</v>
      </c>
      <c r="AG51" s="11">
        <f t="shared" si="11"/>
        <v>1.9000000000000001</v>
      </c>
      <c r="AH51" s="6">
        <f t="shared" si="12"/>
        <v>2.9488597947015798</v>
      </c>
    </row>
    <row r="52" spans="1:34" x14ac:dyDescent="0.2">
      <c r="A52" s="3" t="s">
        <v>61</v>
      </c>
      <c r="B52" s="4">
        <v>33</v>
      </c>
      <c r="C52" s="4">
        <v>175</v>
      </c>
      <c r="D52" s="5">
        <v>5</v>
      </c>
      <c r="E52" s="5">
        <v>8</v>
      </c>
      <c r="F52" s="6">
        <f t="shared" si="1"/>
        <v>40</v>
      </c>
      <c r="G52" s="5">
        <v>2900</v>
      </c>
      <c r="H52" s="7">
        <f t="shared" si="2"/>
        <v>669.9</v>
      </c>
      <c r="I52" s="14" t="s">
        <v>5</v>
      </c>
      <c r="J52" s="5">
        <v>1100</v>
      </c>
      <c r="K52" s="5">
        <v>1100</v>
      </c>
      <c r="L52" s="15" t="s">
        <v>6</v>
      </c>
      <c r="M52" s="8">
        <v>1.01</v>
      </c>
      <c r="N52" s="9">
        <f t="shared" si="3"/>
        <v>1.5076877145842664</v>
      </c>
      <c r="O52" s="10">
        <v>76.2</v>
      </c>
      <c r="P52" s="10">
        <v>8</v>
      </c>
      <c r="Q52" s="6">
        <f t="shared" si="4"/>
        <v>175</v>
      </c>
      <c r="R52" s="6">
        <f t="shared" si="5"/>
        <v>7</v>
      </c>
      <c r="S52" s="6">
        <v>1.02</v>
      </c>
      <c r="T52" s="6">
        <f t="shared" si="6"/>
        <v>10.764890282131663</v>
      </c>
      <c r="U52" s="6">
        <v>1</v>
      </c>
      <c r="V52" s="6">
        <v>1.01</v>
      </c>
      <c r="W52" s="6">
        <f t="shared" si="7"/>
        <v>1.5227645917301091</v>
      </c>
      <c r="X52" s="6">
        <v>0</v>
      </c>
      <c r="Y52" s="6"/>
      <c r="Z52" s="6">
        <f t="shared" si="8"/>
        <v>0</v>
      </c>
      <c r="AA52" s="6">
        <v>0</v>
      </c>
      <c r="AB52" s="6"/>
      <c r="AC52" s="6">
        <f t="shared" si="0"/>
        <v>0</v>
      </c>
      <c r="AD52" s="6">
        <f t="shared" si="9"/>
        <v>0.71808000000000005</v>
      </c>
      <c r="AE52" s="6">
        <f t="shared" si="10"/>
        <v>1.0826403940886702</v>
      </c>
      <c r="AF52" s="6">
        <v>10</v>
      </c>
      <c r="AG52" s="11">
        <f t="shared" si="11"/>
        <v>1.9000000000000001</v>
      </c>
      <c r="AH52" s="6">
        <f t="shared" si="12"/>
        <v>2.8646066577101066</v>
      </c>
    </row>
    <row r="53" spans="1:34" x14ac:dyDescent="0.2">
      <c r="A53" s="3" t="s">
        <v>62</v>
      </c>
      <c r="B53" s="4">
        <v>33</v>
      </c>
      <c r="C53" s="4">
        <v>180</v>
      </c>
      <c r="D53" s="5">
        <v>5</v>
      </c>
      <c r="E53" s="5">
        <v>8</v>
      </c>
      <c r="F53" s="6">
        <f t="shared" si="1"/>
        <v>40</v>
      </c>
      <c r="G53" s="5">
        <v>2900</v>
      </c>
      <c r="H53" s="7">
        <f t="shared" si="2"/>
        <v>689.04</v>
      </c>
      <c r="I53" s="14" t="s">
        <v>5</v>
      </c>
      <c r="J53" s="5">
        <v>1100</v>
      </c>
      <c r="K53" s="5">
        <v>1100</v>
      </c>
      <c r="L53" s="15" t="s">
        <v>6</v>
      </c>
      <c r="M53" s="8">
        <v>1.01</v>
      </c>
      <c r="N53" s="9">
        <f t="shared" si="3"/>
        <v>1.4658075002902591</v>
      </c>
      <c r="O53" s="10">
        <v>76.2</v>
      </c>
      <c r="P53" s="10">
        <v>8</v>
      </c>
      <c r="Q53" s="6">
        <f t="shared" si="4"/>
        <v>180</v>
      </c>
      <c r="R53" s="6">
        <f t="shared" si="5"/>
        <v>7.2</v>
      </c>
      <c r="S53" s="6">
        <v>1.02</v>
      </c>
      <c r="T53" s="6">
        <f t="shared" si="6"/>
        <v>10.764890282131663</v>
      </c>
      <c r="U53" s="6">
        <v>1</v>
      </c>
      <c r="V53" s="6">
        <v>1.01</v>
      </c>
      <c r="W53" s="6">
        <f t="shared" si="7"/>
        <v>1.4804655752931617</v>
      </c>
      <c r="X53" s="6">
        <v>0</v>
      </c>
      <c r="Y53" s="6"/>
      <c r="Z53" s="6">
        <f t="shared" si="8"/>
        <v>0</v>
      </c>
      <c r="AA53" s="6">
        <v>0</v>
      </c>
      <c r="AB53" s="6"/>
      <c r="AC53" s="6">
        <f t="shared" si="0"/>
        <v>0</v>
      </c>
      <c r="AD53" s="6">
        <f t="shared" si="9"/>
        <v>0.73497600000000007</v>
      </c>
      <c r="AE53" s="6">
        <f t="shared" si="10"/>
        <v>1.0773333333333335</v>
      </c>
      <c r="AF53" s="6">
        <v>10</v>
      </c>
      <c r="AG53" s="11">
        <f t="shared" si="11"/>
        <v>1.9000000000000001</v>
      </c>
      <c r="AH53" s="6">
        <f t="shared" si="12"/>
        <v>2.7850342505514925</v>
      </c>
    </row>
    <row r="54" spans="1:34" x14ac:dyDescent="0.2">
      <c r="A54" s="3" t="s">
        <v>63</v>
      </c>
      <c r="B54" s="4">
        <v>24</v>
      </c>
      <c r="C54" s="4">
        <v>1050</v>
      </c>
      <c r="D54" s="5">
        <v>5</v>
      </c>
      <c r="E54" s="5">
        <v>1</v>
      </c>
      <c r="F54" s="6">
        <f t="shared" si="1"/>
        <v>5</v>
      </c>
      <c r="G54" s="5">
        <v>3650</v>
      </c>
      <c r="H54" s="7">
        <f t="shared" si="2"/>
        <v>459.9</v>
      </c>
      <c r="I54" s="14" t="s">
        <v>5</v>
      </c>
      <c r="J54" s="5">
        <v>1100</v>
      </c>
      <c r="K54" s="5">
        <v>1100</v>
      </c>
      <c r="L54" s="15" t="s">
        <v>6</v>
      </c>
      <c r="M54" s="8">
        <v>1.01</v>
      </c>
      <c r="N54" s="9">
        <f t="shared" si="3"/>
        <v>2.1961295933898679</v>
      </c>
      <c r="O54" s="10">
        <v>76.2</v>
      </c>
      <c r="P54" s="10">
        <v>8</v>
      </c>
      <c r="Q54" s="6">
        <f t="shared" si="4"/>
        <v>1050</v>
      </c>
      <c r="R54" s="6">
        <f t="shared" si="5"/>
        <v>5.25</v>
      </c>
      <c r="S54" s="6">
        <v>1.02</v>
      </c>
      <c r="T54" s="6">
        <f t="shared" si="6"/>
        <v>11.760273972602743</v>
      </c>
      <c r="U54" s="6">
        <v>1</v>
      </c>
      <c r="V54" s="6">
        <v>1.01</v>
      </c>
      <c r="W54" s="6">
        <f t="shared" si="7"/>
        <v>2.2180908893237667</v>
      </c>
      <c r="X54" s="6">
        <v>0</v>
      </c>
      <c r="Y54" s="6"/>
      <c r="Z54" s="6">
        <f t="shared" si="8"/>
        <v>0</v>
      </c>
      <c r="AA54" s="6">
        <v>0</v>
      </c>
      <c r="AB54" s="6"/>
      <c r="AC54" s="6">
        <f t="shared" si="0"/>
        <v>0</v>
      </c>
      <c r="AD54" s="6">
        <f t="shared" si="9"/>
        <v>0.57024000000000008</v>
      </c>
      <c r="AE54" s="6">
        <f t="shared" si="10"/>
        <v>1.2523209393346384</v>
      </c>
      <c r="AF54" s="6">
        <v>10</v>
      </c>
      <c r="AG54" s="11">
        <f t="shared" si="11"/>
        <v>0.5</v>
      </c>
      <c r="AH54" s="6">
        <f t="shared" si="12"/>
        <v>1.098064796694934</v>
      </c>
    </row>
    <row r="55" spans="1:34" x14ac:dyDescent="0.2">
      <c r="A55" s="3" t="s">
        <v>64</v>
      </c>
      <c r="B55" s="4">
        <v>18</v>
      </c>
      <c r="C55" s="4">
        <v>330</v>
      </c>
      <c r="D55" s="5">
        <v>5</v>
      </c>
      <c r="E55" s="5">
        <v>5</v>
      </c>
      <c r="F55" s="6">
        <f t="shared" si="1"/>
        <v>25</v>
      </c>
      <c r="G55" s="5">
        <v>5500</v>
      </c>
      <c r="H55" s="7">
        <f t="shared" si="2"/>
        <v>816.75</v>
      </c>
      <c r="I55" s="12" t="s">
        <v>9</v>
      </c>
      <c r="J55" s="5">
        <v>1100</v>
      </c>
      <c r="K55" s="5">
        <v>1100</v>
      </c>
      <c r="L55" s="15" t="s">
        <v>6</v>
      </c>
      <c r="M55" s="8">
        <v>1.01</v>
      </c>
      <c r="N55" s="9">
        <f t="shared" si="3"/>
        <v>1.2366085093357821</v>
      </c>
      <c r="O55" s="10">
        <v>76.2</v>
      </c>
      <c r="P55" s="10">
        <v>8</v>
      </c>
      <c r="Q55" s="6">
        <f t="shared" si="4"/>
        <v>330</v>
      </c>
      <c r="R55" s="6">
        <f t="shared" si="5"/>
        <v>8.25</v>
      </c>
      <c r="S55" s="6">
        <v>1.02</v>
      </c>
      <c r="T55" s="6">
        <f t="shared" si="6"/>
        <v>10.406060606060606</v>
      </c>
      <c r="U55" s="6">
        <v>0</v>
      </c>
      <c r="V55" s="6">
        <v>1.01</v>
      </c>
      <c r="W55" s="6">
        <f t="shared" si="7"/>
        <v>0</v>
      </c>
      <c r="X55" s="6">
        <v>0</v>
      </c>
      <c r="Y55" s="6"/>
      <c r="Z55" s="6">
        <f t="shared" si="8"/>
        <v>0</v>
      </c>
      <c r="AA55" s="6">
        <v>0</v>
      </c>
      <c r="AB55" s="6"/>
      <c r="AC55" s="6">
        <f t="shared" si="0"/>
        <v>0</v>
      </c>
      <c r="AD55" s="6">
        <f t="shared" si="9"/>
        <v>0.8236800000000003</v>
      </c>
      <c r="AE55" s="6">
        <f t="shared" si="10"/>
        <v>1.0185696969696973</v>
      </c>
      <c r="AF55" s="6">
        <v>10</v>
      </c>
      <c r="AG55" s="11">
        <f t="shared" si="11"/>
        <v>1.3</v>
      </c>
      <c r="AH55" s="6">
        <f t="shared" si="12"/>
        <v>1.6075910621365168</v>
      </c>
    </row>
    <row r="56" spans="1:34" x14ac:dyDescent="0.2">
      <c r="A56" s="3" t="s">
        <v>65</v>
      </c>
      <c r="B56" s="4">
        <v>18</v>
      </c>
      <c r="C56" s="4">
        <v>800</v>
      </c>
      <c r="D56" s="5">
        <v>5</v>
      </c>
      <c r="E56" s="5">
        <v>1</v>
      </c>
      <c r="F56" s="6">
        <f t="shared" si="1"/>
        <v>5</v>
      </c>
      <c r="G56" s="5">
        <v>5500</v>
      </c>
      <c r="H56" s="7">
        <f t="shared" si="2"/>
        <v>396</v>
      </c>
      <c r="I56" s="12" t="s">
        <v>9</v>
      </c>
      <c r="J56" s="5">
        <v>1100</v>
      </c>
      <c r="K56" s="5">
        <v>1100</v>
      </c>
      <c r="L56" s="15" t="s">
        <v>6</v>
      </c>
      <c r="M56" s="8">
        <v>1.01</v>
      </c>
      <c r="N56" s="9">
        <f t="shared" si="3"/>
        <v>2.5505050505050506</v>
      </c>
      <c r="O56" s="10">
        <v>76.2</v>
      </c>
      <c r="P56" s="10">
        <v>8</v>
      </c>
      <c r="Q56" s="6">
        <f t="shared" si="4"/>
        <v>800</v>
      </c>
      <c r="R56" s="6">
        <f t="shared" si="5"/>
        <v>4</v>
      </c>
      <c r="S56" s="6">
        <v>1.02</v>
      </c>
      <c r="T56" s="6">
        <f t="shared" si="6"/>
        <v>10.406060606060606</v>
      </c>
      <c r="U56" s="6">
        <v>0</v>
      </c>
      <c r="V56" s="6">
        <v>1.01</v>
      </c>
      <c r="W56" s="6">
        <f t="shared" si="7"/>
        <v>0</v>
      </c>
      <c r="X56" s="6">
        <v>0</v>
      </c>
      <c r="Y56" s="6"/>
      <c r="Z56" s="6">
        <f t="shared" si="8"/>
        <v>0</v>
      </c>
      <c r="AA56" s="6">
        <v>0</v>
      </c>
      <c r="AB56" s="6"/>
      <c r="AC56" s="6">
        <f t="shared" si="0"/>
        <v>0</v>
      </c>
      <c r="AD56" s="6">
        <f t="shared" si="9"/>
        <v>0.46464000000000005</v>
      </c>
      <c r="AE56" s="6">
        <f t="shared" si="10"/>
        <v>1.1850666666666669</v>
      </c>
      <c r="AF56" s="6">
        <v>10</v>
      </c>
      <c r="AG56" s="11">
        <f t="shared" si="11"/>
        <v>0.5</v>
      </c>
      <c r="AH56" s="6">
        <f t="shared" si="12"/>
        <v>1.2752525252525253</v>
      </c>
    </row>
    <row r="57" spans="1:34" x14ac:dyDescent="0.2">
      <c r="A57" s="3" t="s">
        <v>66</v>
      </c>
      <c r="B57" s="4">
        <v>18</v>
      </c>
      <c r="C57" s="4">
        <v>115</v>
      </c>
      <c r="D57" s="5">
        <v>5</v>
      </c>
      <c r="E57" s="5">
        <v>14</v>
      </c>
      <c r="F57" s="6">
        <f t="shared" si="1"/>
        <v>70</v>
      </c>
      <c r="G57" s="5">
        <v>5500</v>
      </c>
      <c r="H57" s="7">
        <f t="shared" si="2"/>
        <v>796.95</v>
      </c>
      <c r="I57" s="12" t="s">
        <v>9</v>
      </c>
      <c r="J57" s="5">
        <v>1100</v>
      </c>
      <c r="K57" s="5">
        <v>1100</v>
      </c>
      <c r="L57" s="15" t="s">
        <v>6</v>
      </c>
      <c r="M57" s="8">
        <v>1.01</v>
      </c>
      <c r="N57" s="9">
        <f t="shared" si="3"/>
        <v>1.2673317021143107</v>
      </c>
      <c r="O57" s="10">
        <v>76.2</v>
      </c>
      <c r="P57" s="10">
        <v>8</v>
      </c>
      <c r="Q57" s="6">
        <f t="shared" si="4"/>
        <v>115</v>
      </c>
      <c r="R57" s="6">
        <f t="shared" si="5"/>
        <v>8.0500000000000007</v>
      </c>
      <c r="S57" s="6">
        <v>1.02</v>
      </c>
      <c r="T57" s="6">
        <f t="shared" si="6"/>
        <v>10.406060606060606</v>
      </c>
      <c r="U57" s="6">
        <v>0</v>
      </c>
      <c r="V57" s="6">
        <v>1.01</v>
      </c>
      <c r="W57" s="6">
        <f t="shared" si="7"/>
        <v>0</v>
      </c>
      <c r="X57" s="6">
        <v>0</v>
      </c>
      <c r="Y57" s="6"/>
      <c r="Z57" s="6">
        <f t="shared" si="8"/>
        <v>0</v>
      </c>
      <c r="AA57" s="6">
        <v>0</v>
      </c>
      <c r="AB57" s="6"/>
      <c r="AC57" s="6">
        <f t="shared" si="0"/>
        <v>0</v>
      </c>
      <c r="AD57" s="6">
        <f t="shared" si="9"/>
        <v>0.80678400000000006</v>
      </c>
      <c r="AE57" s="6">
        <f t="shared" si="10"/>
        <v>1.0224629399585921</v>
      </c>
      <c r="AF57" s="6">
        <v>10</v>
      </c>
      <c r="AG57" s="11">
        <f t="shared" si="11"/>
        <v>3.1</v>
      </c>
      <c r="AH57" s="6">
        <f t="shared" si="12"/>
        <v>3.9287282765543634</v>
      </c>
    </row>
    <row r="58" spans="1:34" x14ac:dyDescent="0.2">
      <c r="A58" s="3" t="s">
        <v>67</v>
      </c>
      <c r="B58" s="4">
        <v>18</v>
      </c>
      <c r="C58" s="4">
        <v>175</v>
      </c>
      <c r="D58" s="5">
        <v>5</v>
      </c>
      <c r="E58" s="5">
        <v>9</v>
      </c>
      <c r="F58" s="6">
        <f t="shared" si="1"/>
        <v>45</v>
      </c>
      <c r="G58" s="5">
        <v>5500</v>
      </c>
      <c r="H58" s="7">
        <f t="shared" si="2"/>
        <v>779.625</v>
      </c>
      <c r="I58" s="12" t="s">
        <v>9</v>
      </c>
      <c r="J58" s="5">
        <v>1100</v>
      </c>
      <c r="K58" s="5">
        <v>1100</v>
      </c>
      <c r="L58" s="15" t="s">
        <v>6</v>
      </c>
      <c r="M58" s="8">
        <v>1.01</v>
      </c>
      <c r="N58" s="9">
        <f t="shared" si="3"/>
        <v>1.2954946288279623</v>
      </c>
      <c r="O58" s="10">
        <v>76.2</v>
      </c>
      <c r="P58" s="10">
        <v>8</v>
      </c>
      <c r="Q58" s="6">
        <f t="shared" si="4"/>
        <v>175</v>
      </c>
      <c r="R58" s="6">
        <f t="shared" si="5"/>
        <v>7.875</v>
      </c>
      <c r="S58" s="6">
        <v>1.02</v>
      </c>
      <c r="T58" s="6">
        <f t="shared" si="6"/>
        <v>10.406060606060606</v>
      </c>
      <c r="U58" s="6">
        <v>0</v>
      </c>
      <c r="V58" s="6">
        <v>1.01</v>
      </c>
      <c r="W58" s="6">
        <f t="shared" si="7"/>
        <v>0</v>
      </c>
      <c r="X58" s="6">
        <v>0</v>
      </c>
      <c r="Y58" s="6"/>
      <c r="Z58" s="6">
        <f t="shared" si="8"/>
        <v>0</v>
      </c>
      <c r="AA58" s="6">
        <v>0</v>
      </c>
      <c r="AB58" s="6"/>
      <c r="AC58" s="6">
        <f t="shared" si="0"/>
        <v>0</v>
      </c>
      <c r="AD58" s="6">
        <f t="shared" si="9"/>
        <v>0.79200000000000004</v>
      </c>
      <c r="AE58" s="6">
        <f t="shared" si="10"/>
        <v>1.0260317460317461</v>
      </c>
      <c r="AF58" s="6">
        <v>10</v>
      </c>
      <c r="AG58" s="11">
        <f t="shared" si="11"/>
        <v>2.1</v>
      </c>
      <c r="AH58" s="6">
        <f t="shared" si="12"/>
        <v>2.720538720538721</v>
      </c>
    </row>
    <row r="59" spans="1:34" x14ac:dyDescent="0.2">
      <c r="A59" s="3" t="s">
        <v>68</v>
      </c>
      <c r="B59" s="4">
        <v>18</v>
      </c>
      <c r="C59" s="4">
        <v>220</v>
      </c>
      <c r="D59" s="5">
        <v>5</v>
      </c>
      <c r="E59" s="5">
        <v>7</v>
      </c>
      <c r="F59" s="6">
        <f t="shared" si="1"/>
        <v>35</v>
      </c>
      <c r="G59" s="5">
        <v>5500</v>
      </c>
      <c r="H59" s="7">
        <f t="shared" si="2"/>
        <v>762.3</v>
      </c>
      <c r="I59" s="12" t="s">
        <v>9</v>
      </c>
      <c r="J59" s="5">
        <v>1100</v>
      </c>
      <c r="K59" s="5">
        <v>1100</v>
      </c>
      <c r="L59" s="15" t="s">
        <v>6</v>
      </c>
      <c r="M59" s="8">
        <v>1.01</v>
      </c>
      <c r="N59" s="9">
        <f t="shared" si="3"/>
        <v>1.3249376885740523</v>
      </c>
      <c r="O59" s="10">
        <v>76.2</v>
      </c>
      <c r="P59" s="10">
        <v>8</v>
      </c>
      <c r="Q59" s="6">
        <f t="shared" si="4"/>
        <v>220</v>
      </c>
      <c r="R59" s="6">
        <f t="shared" si="5"/>
        <v>7.7</v>
      </c>
      <c r="S59" s="6">
        <v>1.02</v>
      </c>
      <c r="T59" s="6">
        <f t="shared" si="6"/>
        <v>10.406060606060606</v>
      </c>
      <c r="U59" s="6">
        <v>0</v>
      </c>
      <c r="V59" s="6">
        <v>1.01</v>
      </c>
      <c r="W59" s="6">
        <f t="shared" si="7"/>
        <v>0</v>
      </c>
      <c r="X59" s="6">
        <v>0</v>
      </c>
      <c r="Y59" s="6"/>
      <c r="Z59" s="6">
        <f t="shared" si="8"/>
        <v>0</v>
      </c>
      <c r="AA59" s="6">
        <v>0</v>
      </c>
      <c r="AB59" s="6"/>
      <c r="AC59" s="6">
        <f t="shared" si="0"/>
        <v>0</v>
      </c>
      <c r="AD59" s="6">
        <f t="shared" si="9"/>
        <v>0.77721600000000013</v>
      </c>
      <c r="AE59" s="6">
        <f t="shared" si="10"/>
        <v>1.0297627705627708</v>
      </c>
      <c r="AF59" s="6">
        <v>10</v>
      </c>
      <c r="AG59" s="11">
        <f t="shared" si="11"/>
        <v>1.7000000000000002</v>
      </c>
      <c r="AH59" s="6">
        <f t="shared" si="12"/>
        <v>2.2523940705758889</v>
      </c>
    </row>
    <row r="60" spans="1:34" x14ac:dyDescent="0.2">
      <c r="A60" s="3" t="s">
        <v>69</v>
      </c>
      <c r="B60" s="4">
        <v>18</v>
      </c>
      <c r="C60" s="4">
        <v>650</v>
      </c>
      <c r="D60" s="5">
        <v>5</v>
      </c>
      <c r="E60" s="5">
        <v>2</v>
      </c>
      <c r="F60" s="6">
        <f t="shared" si="1"/>
        <v>10</v>
      </c>
      <c r="G60" s="5">
        <v>5500</v>
      </c>
      <c r="H60" s="7">
        <f t="shared" si="2"/>
        <v>643.5</v>
      </c>
      <c r="I60" s="12" t="s">
        <v>9</v>
      </c>
      <c r="J60" s="5">
        <v>1100</v>
      </c>
      <c r="K60" s="5">
        <v>1100</v>
      </c>
      <c r="L60" s="15" t="s">
        <v>6</v>
      </c>
      <c r="M60" s="8">
        <v>1.01</v>
      </c>
      <c r="N60" s="9">
        <f t="shared" si="3"/>
        <v>1.5695415695415695</v>
      </c>
      <c r="O60" s="10">
        <v>76.2</v>
      </c>
      <c r="P60" s="10">
        <v>8</v>
      </c>
      <c r="Q60" s="6">
        <f t="shared" si="4"/>
        <v>650</v>
      </c>
      <c r="R60" s="6">
        <f t="shared" si="5"/>
        <v>6.5</v>
      </c>
      <c r="S60" s="6">
        <v>1.02</v>
      </c>
      <c r="T60" s="6">
        <f t="shared" si="6"/>
        <v>10.406060606060606</v>
      </c>
      <c r="U60" s="6">
        <v>0</v>
      </c>
      <c r="V60" s="6">
        <v>1.01</v>
      </c>
      <c r="W60" s="6">
        <f t="shared" si="7"/>
        <v>0</v>
      </c>
      <c r="X60" s="6">
        <v>0</v>
      </c>
      <c r="Y60" s="6"/>
      <c r="Z60" s="6">
        <f t="shared" si="8"/>
        <v>0</v>
      </c>
      <c r="AA60" s="6">
        <v>0</v>
      </c>
      <c r="AB60" s="6"/>
      <c r="AC60" s="6">
        <f t="shared" si="0"/>
        <v>0</v>
      </c>
      <c r="AD60" s="6">
        <f t="shared" si="9"/>
        <v>0.67584</v>
      </c>
      <c r="AE60" s="6">
        <f t="shared" si="10"/>
        <v>1.0607589743589743</v>
      </c>
      <c r="AF60" s="6">
        <v>10</v>
      </c>
      <c r="AG60" s="11">
        <f t="shared" si="11"/>
        <v>0.7</v>
      </c>
      <c r="AH60" s="6">
        <f t="shared" si="12"/>
        <v>1.0986790986790986</v>
      </c>
    </row>
    <row r="61" spans="1:34" x14ac:dyDescent="0.2">
      <c r="A61" s="3" t="s">
        <v>70</v>
      </c>
      <c r="B61" s="4">
        <v>18</v>
      </c>
      <c r="C61" s="4">
        <v>270</v>
      </c>
      <c r="D61" s="5">
        <v>5</v>
      </c>
      <c r="E61" s="5">
        <v>6</v>
      </c>
      <c r="F61" s="6">
        <f t="shared" si="1"/>
        <v>30</v>
      </c>
      <c r="G61" s="5">
        <v>5500</v>
      </c>
      <c r="H61" s="7">
        <f t="shared" si="2"/>
        <v>801.9</v>
      </c>
      <c r="I61" s="12" t="s">
        <v>9</v>
      </c>
      <c r="J61" s="5">
        <v>1100</v>
      </c>
      <c r="K61" s="5">
        <v>1100</v>
      </c>
      <c r="L61" s="15" t="s">
        <v>6</v>
      </c>
      <c r="M61" s="8">
        <v>1.01</v>
      </c>
      <c r="N61" s="9">
        <f t="shared" si="3"/>
        <v>1.2595086669160744</v>
      </c>
      <c r="O61" s="10">
        <v>76.2</v>
      </c>
      <c r="P61" s="10">
        <v>8</v>
      </c>
      <c r="Q61" s="6">
        <f t="shared" si="4"/>
        <v>270</v>
      </c>
      <c r="R61" s="6">
        <f t="shared" si="5"/>
        <v>8.1</v>
      </c>
      <c r="S61" s="6">
        <v>1.02</v>
      </c>
      <c r="T61" s="6">
        <f t="shared" si="6"/>
        <v>10.406060606060606</v>
      </c>
      <c r="U61" s="6">
        <v>0</v>
      </c>
      <c r="V61" s="6">
        <v>1.01</v>
      </c>
      <c r="W61" s="6">
        <f t="shared" si="7"/>
        <v>0</v>
      </c>
      <c r="X61" s="6">
        <v>0</v>
      </c>
      <c r="Y61" s="6"/>
      <c r="Z61" s="6">
        <f t="shared" si="8"/>
        <v>0</v>
      </c>
      <c r="AA61" s="6">
        <v>0</v>
      </c>
      <c r="AB61" s="6"/>
      <c r="AC61" s="6">
        <f t="shared" si="0"/>
        <v>0</v>
      </c>
      <c r="AD61" s="6">
        <f t="shared" si="9"/>
        <v>0.81100800000000028</v>
      </c>
      <c r="AE61" s="6">
        <f t="shared" si="10"/>
        <v>1.0214716049382722</v>
      </c>
      <c r="AF61" s="6">
        <v>10</v>
      </c>
      <c r="AG61" s="11">
        <f t="shared" si="11"/>
        <v>1.5</v>
      </c>
      <c r="AH61" s="6">
        <f t="shared" si="12"/>
        <v>1.8892630003741115</v>
      </c>
    </row>
    <row r="62" spans="1:34" x14ac:dyDescent="0.2">
      <c r="A62" s="3" t="s">
        <v>71</v>
      </c>
      <c r="B62" s="4">
        <v>18</v>
      </c>
      <c r="C62" s="4">
        <v>330</v>
      </c>
      <c r="D62" s="5">
        <v>5</v>
      </c>
      <c r="E62" s="5">
        <v>5</v>
      </c>
      <c r="F62" s="6">
        <f t="shared" si="1"/>
        <v>25</v>
      </c>
      <c r="G62" s="5">
        <v>5500</v>
      </c>
      <c r="H62" s="7">
        <f t="shared" si="2"/>
        <v>816.75</v>
      </c>
      <c r="I62" s="12" t="s">
        <v>9</v>
      </c>
      <c r="J62" s="5">
        <v>1100</v>
      </c>
      <c r="K62" s="5">
        <v>1100</v>
      </c>
      <c r="L62" s="15" t="s">
        <v>6</v>
      </c>
      <c r="M62" s="8">
        <v>1.01</v>
      </c>
      <c r="N62" s="9">
        <f t="shared" si="3"/>
        <v>1.2366085093357821</v>
      </c>
      <c r="O62" s="10">
        <v>76.2</v>
      </c>
      <c r="P62" s="10">
        <v>8</v>
      </c>
      <c r="Q62" s="6">
        <f t="shared" si="4"/>
        <v>330</v>
      </c>
      <c r="R62" s="6">
        <f t="shared" si="5"/>
        <v>8.25</v>
      </c>
      <c r="S62" s="6">
        <v>1.02</v>
      </c>
      <c r="T62" s="6">
        <f t="shared" si="6"/>
        <v>10.406060606060606</v>
      </c>
      <c r="U62" s="6">
        <v>0</v>
      </c>
      <c r="V62" s="6">
        <v>1.01</v>
      </c>
      <c r="W62" s="6">
        <f t="shared" si="7"/>
        <v>0</v>
      </c>
      <c r="X62" s="6">
        <v>0</v>
      </c>
      <c r="Y62" s="6"/>
      <c r="Z62" s="6">
        <f t="shared" si="8"/>
        <v>0</v>
      </c>
      <c r="AA62" s="6">
        <v>0</v>
      </c>
      <c r="AB62" s="6"/>
      <c r="AC62" s="6">
        <f t="shared" si="0"/>
        <v>0</v>
      </c>
      <c r="AD62" s="6">
        <f t="shared" si="9"/>
        <v>0.8236800000000003</v>
      </c>
      <c r="AE62" s="6">
        <f t="shared" si="10"/>
        <v>1.0185696969696973</v>
      </c>
      <c r="AF62" s="6">
        <v>10</v>
      </c>
      <c r="AG62" s="11">
        <f t="shared" si="11"/>
        <v>1.3</v>
      </c>
      <c r="AH62" s="6">
        <f t="shared" si="12"/>
        <v>1.6075910621365168</v>
      </c>
    </row>
    <row r="63" spans="1:34" x14ac:dyDescent="0.2">
      <c r="A63" s="3" t="s">
        <v>72</v>
      </c>
      <c r="B63" s="4">
        <v>18</v>
      </c>
      <c r="C63" s="4">
        <v>330</v>
      </c>
      <c r="D63" s="5">
        <v>5</v>
      </c>
      <c r="E63" s="5">
        <v>5</v>
      </c>
      <c r="F63" s="6">
        <f t="shared" si="1"/>
        <v>25</v>
      </c>
      <c r="G63" s="5">
        <v>5500</v>
      </c>
      <c r="H63" s="7">
        <f t="shared" si="2"/>
        <v>816.75</v>
      </c>
      <c r="I63" s="12" t="s">
        <v>9</v>
      </c>
      <c r="J63" s="5">
        <v>1100</v>
      </c>
      <c r="K63" s="5">
        <v>1100</v>
      </c>
      <c r="L63" s="15" t="s">
        <v>6</v>
      </c>
      <c r="M63" s="8">
        <v>1.01</v>
      </c>
      <c r="N63" s="9">
        <f t="shared" si="3"/>
        <v>1.2366085093357821</v>
      </c>
      <c r="O63" s="10">
        <v>76.2</v>
      </c>
      <c r="P63" s="10">
        <v>8</v>
      </c>
      <c r="Q63" s="6">
        <f t="shared" si="4"/>
        <v>330</v>
      </c>
      <c r="R63" s="6">
        <f t="shared" si="5"/>
        <v>8.25</v>
      </c>
      <c r="S63" s="6">
        <v>1.02</v>
      </c>
      <c r="T63" s="6">
        <f t="shared" si="6"/>
        <v>10.406060606060606</v>
      </c>
      <c r="U63" s="6">
        <v>0</v>
      </c>
      <c r="V63" s="6">
        <v>1.01</v>
      </c>
      <c r="W63" s="6">
        <f t="shared" si="7"/>
        <v>0</v>
      </c>
      <c r="X63" s="6">
        <v>0</v>
      </c>
      <c r="Y63" s="6"/>
      <c r="Z63" s="6">
        <f t="shared" si="8"/>
        <v>0</v>
      </c>
      <c r="AA63" s="6">
        <v>0</v>
      </c>
      <c r="AB63" s="6"/>
      <c r="AC63" s="6">
        <f t="shared" si="0"/>
        <v>0</v>
      </c>
      <c r="AD63" s="6">
        <f t="shared" si="9"/>
        <v>0.8236800000000003</v>
      </c>
      <c r="AE63" s="6">
        <f t="shared" si="10"/>
        <v>1.0185696969696973</v>
      </c>
      <c r="AF63" s="6">
        <v>10</v>
      </c>
      <c r="AG63" s="11">
        <f t="shared" si="11"/>
        <v>1.3</v>
      </c>
      <c r="AH63" s="6">
        <f t="shared" si="12"/>
        <v>1.6075910621365168</v>
      </c>
    </row>
    <row r="64" spans="1:34" x14ac:dyDescent="0.2">
      <c r="A64" s="3" t="s">
        <v>73</v>
      </c>
      <c r="B64" s="4">
        <v>18</v>
      </c>
      <c r="C64" s="4">
        <v>270</v>
      </c>
      <c r="D64" s="5">
        <v>5</v>
      </c>
      <c r="E64" s="5">
        <v>6</v>
      </c>
      <c r="F64" s="6">
        <f t="shared" si="1"/>
        <v>30</v>
      </c>
      <c r="G64" s="5">
        <v>5500</v>
      </c>
      <c r="H64" s="7">
        <f t="shared" si="2"/>
        <v>801.9</v>
      </c>
      <c r="I64" s="12" t="s">
        <v>9</v>
      </c>
      <c r="J64" s="5">
        <v>1100</v>
      </c>
      <c r="K64" s="5">
        <v>1100</v>
      </c>
      <c r="L64" s="15" t="s">
        <v>6</v>
      </c>
      <c r="M64" s="8">
        <v>1.01</v>
      </c>
      <c r="N64" s="9">
        <f t="shared" si="3"/>
        <v>1.2595086669160744</v>
      </c>
      <c r="O64" s="10">
        <v>76.2</v>
      </c>
      <c r="P64" s="10">
        <v>8</v>
      </c>
      <c r="Q64" s="6">
        <f t="shared" si="4"/>
        <v>270</v>
      </c>
      <c r="R64" s="6">
        <f t="shared" si="5"/>
        <v>8.1</v>
      </c>
      <c r="S64" s="6">
        <v>1.02</v>
      </c>
      <c r="T64" s="6">
        <f t="shared" si="6"/>
        <v>10.406060606060606</v>
      </c>
      <c r="U64" s="6">
        <v>0</v>
      </c>
      <c r="V64" s="6">
        <v>1.01</v>
      </c>
      <c r="W64" s="6">
        <f t="shared" si="7"/>
        <v>0</v>
      </c>
      <c r="X64" s="6">
        <v>0</v>
      </c>
      <c r="Y64" s="6"/>
      <c r="Z64" s="6">
        <f t="shared" si="8"/>
        <v>0</v>
      </c>
      <c r="AA64" s="6">
        <v>0</v>
      </c>
      <c r="AB64" s="6"/>
      <c r="AC64" s="6">
        <f t="shared" si="0"/>
        <v>0</v>
      </c>
      <c r="AD64" s="6">
        <f t="shared" si="9"/>
        <v>0.81100800000000028</v>
      </c>
      <c r="AE64" s="6">
        <f t="shared" si="10"/>
        <v>1.0214716049382722</v>
      </c>
      <c r="AF64" s="6">
        <v>10</v>
      </c>
      <c r="AG64" s="11">
        <f t="shared" si="11"/>
        <v>1.5</v>
      </c>
      <c r="AH64" s="6">
        <f t="shared" si="12"/>
        <v>1.8892630003741115</v>
      </c>
    </row>
    <row r="65" spans="1:34" x14ac:dyDescent="0.2">
      <c r="A65" s="3" t="s">
        <v>74</v>
      </c>
      <c r="B65" s="4">
        <v>18</v>
      </c>
      <c r="C65" s="4">
        <v>330</v>
      </c>
      <c r="D65" s="5">
        <v>5</v>
      </c>
      <c r="E65" s="5">
        <v>5</v>
      </c>
      <c r="F65" s="6">
        <f t="shared" si="1"/>
        <v>25</v>
      </c>
      <c r="G65" s="5">
        <v>5500</v>
      </c>
      <c r="H65" s="7">
        <f t="shared" si="2"/>
        <v>816.75</v>
      </c>
      <c r="I65" s="12" t="s">
        <v>9</v>
      </c>
      <c r="J65" s="5">
        <v>1100</v>
      </c>
      <c r="K65" s="5">
        <v>1100</v>
      </c>
      <c r="L65" s="15" t="s">
        <v>6</v>
      </c>
      <c r="M65" s="8">
        <v>1.01</v>
      </c>
      <c r="N65" s="9">
        <f t="shared" si="3"/>
        <v>1.2366085093357821</v>
      </c>
      <c r="O65" s="10">
        <v>76.2</v>
      </c>
      <c r="P65" s="10">
        <v>8</v>
      </c>
      <c r="Q65" s="6">
        <f t="shared" si="4"/>
        <v>330</v>
      </c>
      <c r="R65" s="6">
        <f t="shared" si="5"/>
        <v>8.25</v>
      </c>
      <c r="S65" s="6">
        <v>1.02</v>
      </c>
      <c r="T65" s="6">
        <f t="shared" si="6"/>
        <v>10.406060606060606</v>
      </c>
      <c r="U65" s="6">
        <v>0</v>
      </c>
      <c r="V65" s="6">
        <v>1.01</v>
      </c>
      <c r="W65" s="6">
        <f t="shared" si="7"/>
        <v>0</v>
      </c>
      <c r="X65" s="6">
        <v>0</v>
      </c>
      <c r="Y65" s="6"/>
      <c r="Z65" s="6">
        <f t="shared" si="8"/>
        <v>0</v>
      </c>
      <c r="AA65" s="6">
        <v>0</v>
      </c>
      <c r="AB65" s="6"/>
      <c r="AC65" s="6">
        <f t="shared" si="0"/>
        <v>0</v>
      </c>
      <c r="AD65" s="6">
        <f t="shared" si="9"/>
        <v>0.8236800000000003</v>
      </c>
      <c r="AE65" s="6">
        <f t="shared" si="10"/>
        <v>1.0185696969696973</v>
      </c>
      <c r="AF65" s="6">
        <v>10</v>
      </c>
      <c r="AG65" s="11">
        <f t="shared" si="11"/>
        <v>1.3</v>
      </c>
      <c r="AH65" s="6">
        <f t="shared" si="12"/>
        <v>1.6075910621365168</v>
      </c>
    </row>
    <row r="66" spans="1:34" x14ac:dyDescent="0.2">
      <c r="A66" s="3" t="s">
        <v>75</v>
      </c>
      <c r="B66" s="4">
        <v>18</v>
      </c>
      <c r="C66" s="4">
        <v>270</v>
      </c>
      <c r="D66" s="5">
        <v>5</v>
      </c>
      <c r="E66" s="5">
        <v>6</v>
      </c>
      <c r="F66" s="6">
        <f t="shared" si="1"/>
        <v>30</v>
      </c>
      <c r="G66" s="5">
        <v>5500</v>
      </c>
      <c r="H66" s="7">
        <f t="shared" si="2"/>
        <v>801.9</v>
      </c>
      <c r="I66" s="12" t="s">
        <v>9</v>
      </c>
      <c r="J66" s="5">
        <v>1100</v>
      </c>
      <c r="K66" s="5">
        <v>1100</v>
      </c>
      <c r="L66" s="15" t="s">
        <v>6</v>
      </c>
      <c r="M66" s="8">
        <v>1.01</v>
      </c>
      <c r="N66" s="9">
        <f t="shared" si="3"/>
        <v>1.2595086669160744</v>
      </c>
      <c r="O66" s="10">
        <v>76.2</v>
      </c>
      <c r="P66" s="10">
        <v>8</v>
      </c>
      <c r="Q66" s="6">
        <f t="shared" si="4"/>
        <v>270</v>
      </c>
      <c r="R66" s="6">
        <f t="shared" si="5"/>
        <v>8.1</v>
      </c>
      <c r="S66" s="6">
        <v>1.02</v>
      </c>
      <c r="T66" s="6">
        <f t="shared" si="6"/>
        <v>10.406060606060606</v>
      </c>
      <c r="U66" s="6">
        <v>0</v>
      </c>
      <c r="V66" s="6">
        <v>1.01</v>
      </c>
      <c r="W66" s="6">
        <f t="shared" si="7"/>
        <v>0</v>
      </c>
      <c r="X66" s="6">
        <v>0</v>
      </c>
      <c r="Y66" s="6"/>
      <c r="Z66" s="6">
        <f t="shared" si="8"/>
        <v>0</v>
      </c>
      <c r="AA66" s="6">
        <v>0</v>
      </c>
      <c r="AB66" s="6"/>
      <c r="AC66" s="6">
        <f t="shared" si="0"/>
        <v>0</v>
      </c>
      <c r="AD66" s="6">
        <f t="shared" si="9"/>
        <v>0.81100800000000028</v>
      </c>
      <c r="AE66" s="6">
        <f t="shared" si="10"/>
        <v>1.0214716049382722</v>
      </c>
      <c r="AF66" s="6">
        <v>10</v>
      </c>
      <c r="AG66" s="11">
        <f t="shared" si="11"/>
        <v>1.5</v>
      </c>
      <c r="AH66" s="6">
        <f t="shared" si="12"/>
        <v>1.8892630003741115</v>
      </c>
    </row>
    <row r="67" spans="1:34" x14ac:dyDescent="0.2">
      <c r="A67" s="3" t="s">
        <v>76</v>
      </c>
      <c r="B67" s="4">
        <v>18</v>
      </c>
      <c r="C67" s="4">
        <v>160</v>
      </c>
      <c r="D67" s="5">
        <v>5</v>
      </c>
      <c r="E67" s="5">
        <v>10</v>
      </c>
      <c r="F67" s="6">
        <f t="shared" si="1"/>
        <v>50</v>
      </c>
      <c r="G67" s="5">
        <v>5500</v>
      </c>
      <c r="H67" s="7">
        <f t="shared" si="2"/>
        <v>792</v>
      </c>
      <c r="I67" s="12" t="s">
        <v>9</v>
      </c>
      <c r="J67" s="5">
        <v>1100</v>
      </c>
      <c r="K67" s="5">
        <v>1100</v>
      </c>
      <c r="L67" s="15" t="s">
        <v>6</v>
      </c>
      <c r="M67" s="8">
        <v>1.01</v>
      </c>
      <c r="N67" s="9">
        <f t="shared" si="3"/>
        <v>1.2752525252525253</v>
      </c>
      <c r="O67" s="10">
        <v>76.2</v>
      </c>
      <c r="P67" s="10">
        <v>8</v>
      </c>
      <c r="Q67" s="6">
        <f t="shared" si="4"/>
        <v>160</v>
      </c>
      <c r="R67" s="6">
        <f t="shared" si="5"/>
        <v>8</v>
      </c>
      <c r="S67" s="6">
        <v>1.02</v>
      </c>
      <c r="T67" s="6">
        <f t="shared" si="6"/>
        <v>10.406060606060606</v>
      </c>
      <c r="U67" s="6">
        <v>0</v>
      </c>
      <c r="V67" s="6">
        <v>1.01</v>
      </c>
      <c r="W67" s="6">
        <f t="shared" si="7"/>
        <v>0</v>
      </c>
      <c r="X67" s="6">
        <v>0</v>
      </c>
      <c r="Y67" s="6"/>
      <c r="Z67" s="6">
        <f t="shared" si="8"/>
        <v>0</v>
      </c>
      <c r="AA67" s="6">
        <v>0</v>
      </c>
      <c r="AB67" s="6"/>
      <c r="AC67" s="6">
        <f t="shared" ref="AC67:AC118" si="13">IF(ISERROR($N67*$AA67*$AB67),0,$N67*$AA67*$AB67)</f>
        <v>0</v>
      </c>
      <c r="AD67" s="6">
        <f t="shared" si="9"/>
        <v>0.80256000000000016</v>
      </c>
      <c r="AE67" s="6">
        <f t="shared" si="10"/>
        <v>1.023466666666667</v>
      </c>
      <c r="AF67" s="6">
        <v>10</v>
      </c>
      <c r="AG67" s="11">
        <f t="shared" si="11"/>
        <v>2.2999999999999998</v>
      </c>
      <c r="AH67" s="6">
        <f t="shared" si="12"/>
        <v>2.933080808080808</v>
      </c>
    </row>
    <row r="68" spans="1:34" x14ac:dyDescent="0.2">
      <c r="A68" s="3" t="s">
        <v>77</v>
      </c>
      <c r="B68" s="4">
        <v>18</v>
      </c>
      <c r="C68" s="4">
        <v>80</v>
      </c>
      <c r="D68" s="5">
        <v>5</v>
      </c>
      <c r="E68" s="5">
        <v>20</v>
      </c>
      <c r="F68" s="6">
        <f t="shared" si="1"/>
        <v>100</v>
      </c>
      <c r="G68" s="5">
        <v>5500</v>
      </c>
      <c r="H68" s="7">
        <f t="shared" si="2"/>
        <v>792</v>
      </c>
      <c r="I68" s="12" t="s">
        <v>9</v>
      </c>
      <c r="J68" s="5">
        <v>1100</v>
      </c>
      <c r="K68" s="5">
        <v>1100</v>
      </c>
      <c r="L68" s="15" t="s">
        <v>6</v>
      </c>
      <c r="M68" s="8">
        <v>1.01</v>
      </c>
      <c r="N68" s="9">
        <f t="shared" si="3"/>
        <v>1.2752525252525253</v>
      </c>
      <c r="O68" s="10">
        <v>76.2</v>
      </c>
      <c r="P68" s="10">
        <v>8</v>
      </c>
      <c r="Q68" s="6">
        <f t="shared" si="4"/>
        <v>80</v>
      </c>
      <c r="R68" s="6">
        <f t="shared" si="5"/>
        <v>8</v>
      </c>
      <c r="S68" s="6">
        <v>1.02</v>
      </c>
      <c r="T68" s="6">
        <f t="shared" si="6"/>
        <v>10.406060606060606</v>
      </c>
      <c r="U68" s="6">
        <v>0</v>
      </c>
      <c r="V68" s="6">
        <v>1.01</v>
      </c>
      <c r="W68" s="6">
        <f t="shared" si="7"/>
        <v>0</v>
      </c>
      <c r="X68" s="6">
        <v>0</v>
      </c>
      <c r="Y68" s="6"/>
      <c r="Z68" s="6">
        <f t="shared" si="8"/>
        <v>0</v>
      </c>
      <c r="AA68" s="6">
        <v>0</v>
      </c>
      <c r="AB68" s="6"/>
      <c r="AC68" s="6">
        <f t="shared" si="13"/>
        <v>0</v>
      </c>
      <c r="AD68" s="6">
        <f t="shared" si="9"/>
        <v>0.80256000000000016</v>
      </c>
      <c r="AE68" s="6">
        <f t="shared" si="10"/>
        <v>1.023466666666667</v>
      </c>
      <c r="AF68" s="6">
        <v>10</v>
      </c>
      <c r="AG68" s="11">
        <f t="shared" si="11"/>
        <v>4.3</v>
      </c>
      <c r="AH68" s="6">
        <f t="shared" si="12"/>
        <v>5.483585858585859</v>
      </c>
    </row>
    <row r="69" spans="1:34" x14ac:dyDescent="0.2">
      <c r="A69" s="3" t="s">
        <v>78</v>
      </c>
      <c r="B69" s="4">
        <v>18</v>
      </c>
      <c r="C69" s="4">
        <v>175</v>
      </c>
      <c r="D69" s="5">
        <v>5</v>
      </c>
      <c r="E69" s="5">
        <v>9</v>
      </c>
      <c r="F69" s="6">
        <f t="shared" si="1"/>
        <v>45</v>
      </c>
      <c r="G69" s="5">
        <v>5400</v>
      </c>
      <c r="H69" s="7">
        <f t="shared" si="2"/>
        <v>765.45</v>
      </c>
      <c r="I69" s="14" t="s">
        <v>5</v>
      </c>
      <c r="J69" s="5">
        <v>1100</v>
      </c>
      <c r="K69" s="5">
        <v>1100</v>
      </c>
      <c r="L69" s="15" t="s">
        <v>6</v>
      </c>
      <c r="M69" s="8">
        <v>1.01</v>
      </c>
      <c r="N69" s="9">
        <f t="shared" si="3"/>
        <v>1.3194852701025541</v>
      </c>
      <c r="O69" s="10">
        <v>76.2</v>
      </c>
      <c r="P69" s="10">
        <v>8</v>
      </c>
      <c r="Q69" s="6">
        <f t="shared" si="4"/>
        <v>175</v>
      </c>
      <c r="R69" s="6">
        <f t="shared" si="5"/>
        <v>7.875</v>
      </c>
      <c r="S69" s="6">
        <v>1.02</v>
      </c>
      <c r="T69" s="6">
        <f t="shared" si="6"/>
        <v>10.598765432098766</v>
      </c>
      <c r="U69" s="6">
        <v>0</v>
      </c>
      <c r="V69" s="6">
        <v>1.01</v>
      </c>
      <c r="W69" s="6">
        <f t="shared" si="7"/>
        <v>0</v>
      </c>
      <c r="X69" s="6">
        <f>1.5*0.65*F69</f>
        <v>43.875000000000007</v>
      </c>
      <c r="Y69" s="6">
        <v>1.02</v>
      </c>
      <c r="Z69" s="6">
        <f t="shared" si="8"/>
        <v>59.050264550264565</v>
      </c>
      <c r="AA69" s="6">
        <v>0</v>
      </c>
      <c r="AB69" s="6"/>
      <c r="AC69" s="6">
        <f t="shared" si="13"/>
        <v>0</v>
      </c>
      <c r="AD69" s="6">
        <f t="shared" si="9"/>
        <v>0.79200000000000004</v>
      </c>
      <c r="AE69" s="6">
        <f t="shared" si="10"/>
        <v>1.0450323339212229</v>
      </c>
      <c r="AF69" s="6">
        <v>10</v>
      </c>
      <c r="AG69" s="11">
        <f t="shared" si="11"/>
        <v>2.1</v>
      </c>
      <c r="AH69" s="6">
        <f t="shared" si="12"/>
        <v>2.7709190672153636</v>
      </c>
    </row>
    <row r="70" spans="1:34" x14ac:dyDescent="0.2">
      <c r="A70" s="3" t="s">
        <v>79</v>
      </c>
      <c r="B70" s="4">
        <v>18</v>
      </c>
      <c r="C70" s="4">
        <v>270</v>
      </c>
      <c r="D70" s="5">
        <v>5</v>
      </c>
      <c r="E70" s="5">
        <v>5</v>
      </c>
      <c r="F70" s="6">
        <f t="shared" si="1"/>
        <v>25</v>
      </c>
      <c r="G70" s="5">
        <v>5400</v>
      </c>
      <c r="H70" s="7">
        <f t="shared" si="2"/>
        <v>656.1</v>
      </c>
      <c r="I70" s="14" t="s">
        <v>5</v>
      </c>
      <c r="J70" s="5">
        <v>1100</v>
      </c>
      <c r="K70" s="5">
        <v>1100</v>
      </c>
      <c r="L70" s="15" t="s">
        <v>6</v>
      </c>
      <c r="M70" s="8">
        <v>1.01</v>
      </c>
      <c r="N70" s="9">
        <f t="shared" si="3"/>
        <v>1.539399481786313</v>
      </c>
      <c r="O70" s="10">
        <v>76.2</v>
      </c>
      <c r="P70" s="10">
        <v>8</v>
      </c>
      <c r="Q70" s="6">
        <f t="shared" si="4"/>
        <v>270</v>
      </c>
      <c r="R70" s="6">
        <f t="shared" si="5"/>
        <v>6.75</v>
      </c>
      <c r="S70" s="6">
        <v>1.02</v>
      </c>
      <c r="T70" s="6">
        <f t="shared" si="6"/>
        <v>10.598765432098766</v>
      </c>
      <c r="U70" s="6">
        <v>0</v>
      </c>
      <c r="V70" s="6">
        <v>1.01</v>
      </c>
      <c r="W70" s="6">
        <f t="shared" si="7"/>
        <v>0</v>
      </c>
      <c r="X70" s="6">
        <v>0</v>
      </c>
      <c r="Y70" s="6"/>
      <c r="Z70" s="6">
        <f t="shared" si="8"/>
        <v>0</v>
      </c>
      <c r="AA70" s="6">
        <v>0</v>
      </c>
      <c r="AB70" s="6"/>
      <c r="AC70" s="6">
        <f t="shared" si="13"/>
        <v>0</v>
      </c>
      <c r="AD70" s="6">
        <f t="shared" si="9"/>
        <v>0.69696000000000002</v>
      </c>
      <c r="AE70" s="6">
        <f t="shared" si="10"/>
        <v>1.0728998628257889</v>
      </c>
      <c r="AF70" s="6">
        <v>10</v>
      </c>
      <c r="AG70" s="11">
        <f t="shared" si="11"/>
        <v>1.3</v>
      </c>
      <c r="AH70" s="6">
        <f t="shared" si="12"/>
        <v>2.0012193263222069</v>
      </c>
    </row>
    <row r="71" spans="1:34" x14ac:dyDescent="0.2">
      <c r="A71" s="3" t="s">
        <v>80</v>
      </c>
      <c r="B71" s="4">
        <v>18</v>
      </c>
      <c r="C71" s="4">
        <v>340</v>
      </c>
      <c r="D71" s="5">
        <v>5</v>
      </c>
      <c r="E71" s="5">
        <v>4</v>
      </c>
      <c r="F71" s="6">
        <f t="shared" ref="F71:F118" si="14">$D71*$E71</f>
        <v>20</v>
      </c>
      <c r="G71" s="5">
        <v>5400</v>
      </c>
      <c r="H71" s="7">
        <f t="shared" ref="H71:H118" si="15">$B71*$C71*$G71*$F71/1000000</f>
        <v>660.96</v>
      </c>
      <c r="I71" s="14" t="s">
        <v>5</v>
      </c>
      <c r="J71" s="5">
        <v>1100</v>
      </c>
      <c r="K71" s="5">
        <v>1100</v>
      </c>
      <c r="L71" s="15" t="s">
        <v>6</v>
      </c>
      <c r="M71" s="8">
        <v>1.01</v>
      </c>
      <c r="N71" s="9">
        <f t="shared" ref="N71:N118" si="16">IF(ISERROR(1/$H71*1000*$M71),0,1/$H71*1000*$M71)</f>
        <v>1.5280803679496491</v>
      </c>
      <c r="O71" s="10">
        <v>76.2</v>
      </c>
      <c r="P71" s="10">
        <v>8</v>
      </c>
      <c r="Q71" s="6">
        <f t="shared" ref="Q71:Q118" si="17">C71</f>
        <v>340</v>
      </c>
      <c r="R71" s="6">
        <f t="shared" ref="R71:R118" si="18">$F71*$Q71/1000</f>
        <v>6.8</v>
      </c>
      <c r="S71" s="6">
        <v>1.02</v>
      </c>
      <c r="T71" s="6">
        <f t="shared" ref="T71:T118" si="19">IF(ISERROR($R71*$N71*$S71),0,$R71*$N71*$S71)</f>
        <v>10.598765432098766</v>
      </c>
      <c r="U71" s="6">
        <v>0</v>
      </c>
      <c r="V71" s="6">
        <v>1.01</v>
      </c>
      <c r="W71" s="6">
        <f t="shared" ref="W71:W118" si="20">IF(ISERROR($N71*$U71*$V71),0,$N71*$U71*$V71)</f>
        <v>0</v>
      </c>
      <c r="X71" s="6">
        <v>0</v>
      </c>
      <c r="Y71" s="6"/>
      <c r="Z71" s="6">
        <f t="shared" ref="Z71:Z118" si="21">IF(ISERROR($N71*$X71*$Y71),0,$N71*$X71*$Y71)</f>
        <v>0</v>
      </c>
      <c r="AA71" s="6">
        <v>0</v>
      </c>
      <c r="AB71" s="6"/>
      <c r="AC71" s="6">
        <f t="shared" si="13"/>
        <v>0</v>
      </c>
      <c r="AD71" s="6">
        <f t="shared" ref="AD71:AD105" si="22">(C71/1000*E71+0.3)/0.5*0.6*(J71/1000+K71/1000)*2*4*20/1000</f>
        <v>0.70118400000000003</v>
      </c>
      <c r="AE71" s="6">
        <f t="shared" ref="AE71:AE118" si="23">IF(ISERROR($N71*$AD71),0,$N71*$AD71)</f>
        <v>1.0714655047204067</v>
      </c>
      <c r="AF71" s="6">
        <v>10</v>
      </c>
      <c r="AG71" s="11">
        <f t="shared" ref="AG71:AG118" si="24">0.3+$F71*0.04</f>
        <v>1.1000000000000001</v>
      </c>
      <c r="AH71" s="6">
        <f t="shared" ref="AH71:AH118" si="25">IF(ISERROR($N71*$AG71),0,$N71*$AG71)</f>
        <v>1.6808884047446142</v>
      </c>
    </row>
    <row r="72" spans="1:34" x14ac:dyDescent="0.2">
      <c r="A72" s="3" t="s">
        <v>81</v>
      </c>
      <c r="B72" s="4">
        <v>22</v>
      </c>
      <c r="C72" s="4">
        <v>234</v>
      </c>
      <c r="D72" s="5">
        <v>5</v>
      </c>
      <c r="E72" s="5">
        <v>6</v>
      </c>
      <c r="F72" s="6">
        <f t="shared" si="14"/>
        <v>30</v>
      </c>
      <c r="G72" s="5">
        <v>4500</v>
      </c>
      <c r="H72" s="7">
        <f t="shared" si="15"/>
        <v>694.98</v>
      </c>
      <c r="I72" s="14" t="s">
        <v>5</v>
      </c>
      <c r="J72" s="5">
        <v>1100</v>
      </c>
      <c r="K72" s="5">
        <v>1100</v>
      </c>
      <c r="L72" s="15" t="s">
        <v>6</v>
      </c>
      <c r="M72" s="8">
        <v>1.01</v>
      </c>
      <c r="N72" s="9">
        <f t="shared" si="16"/>
        <v>1.4532792310570088</v>
      </c>
      <c r="O72" s="10">
        <v>76.2</v>
      </c>
      <c r="P72" s="10">
        <v>8</v>
      </c>
      <c r="Q72" s="6">
        <f t="shared" si="17"/>
        <v>234</v>
      </c>
      <c r="R72" s="6">
        <f t="shared" si="18"/>
        <v>7.02</v>
      </c>
      <c r="S72" s="6">
        <v>1.02</v>
      </c>
      <c r="T72" s="6">
        <f t="shared" si="19"/>
        <v>10.406060606060604</v>
      </c>
      <c r="U72" s="6">
        <v>0</v>
      </c>
      <c r="V72" s="6">
        <v>1.01</v>
      </c>
      <c r="W72" s="6">
        <f t="shared" si="20"/>
        <v>0</v>
      </c>
      <c r="X72" s="6">
        <v>0</v>
      </c>
      <c r="Y72" s="6"/>
      <c r="Z72" s="6">
        <f t="shared" si="21"/>
        <v>0</v>
      </c>
      <c r="AA72" s="6">
        <v>0</v>
      </c>
      <c r="AB72" s="6"/>
      <c r="AC72" s="6">
        <f t="shared" si="13"/>
        <v>0</v>
      </c>
      <c r="AD72" s="6">
        <f t="shared" si="22"/>
        <v>0.71976960000000012</v>
      </c>
      <c r="AE72" s="6">
        <f t="shared" si="23"/>
        <v>1.0460262108262111</v>
      </c>
      <c r="AF72" s="6">
        <v>10</v>
      </c>
      <c r="AG72" s="11">
        <f t="shared" si="24"/>
        <v>1.5</v>
      </c>
      <c r="AH72" s="6">
        <f t="shared" si="25"/>
        <v>2.1799188465855135</v>
      </c>
    </row>
    <row r="73" spans="1:34" x14ac:dyDescent="0.2">
      <c r="A73" s="3" t="s">
        <v>82</v>
      </c>
      <c r="B73" s="4">
        <v>18</v>
      </c>
      <c r="C73" s="4">
        <v>150</v>
      </c>
      <c r="D73" s="5">
        <v>5</v>
      </c>
      <c r="E73" s="5">
        <v>9</v>
      </c>
      <c r="F73" s="6">
        <f t="shared" si="14"/>
        <v>45</v>
      </c>
      <c r="G73" s="5">
        <v>5400</v>
      </c>
      <c r="H73" s="7">
        <f t="shared" si="15"/>
        <v>656.1</v>
      </c>
      <c r="I73" s="14" t="s">
        <v>5</v>
      </c>
      <c r="J73" s="5">
        <v>1100</v>
      </c>
      <c r="K73" s="5">
        <v>1100</v>
      </c>
      <c r="L73" s="15" t="s">
        <v>6</v>
      </c>
      <c r="M73" s="8">
        <v>1.01</v>
      </c>
      <c r="N73" s="9">
        <f t="shared" si="16"/>
        <v>1.539399481786313</v>
      </c>
      <c r="O73" s="10">
        <v>76.2</v>
      </c>
      <c r="P73" s="10">
        <v>8</v>
      </c>
      <c r="Q73" s="6">
        <f t="shared" si="17"/>
        <v>150</v>
      </c>
      <c r="R73" s="6">
        <f t="shared" si="18"/>
        <v>6.75</v>
      </c>
      <c r="S73" s="6">
        <v>1.02</v>
      </c>
      <c r="T73" s="6">
        <f t="shared" si="19"/>
        <v>10.598765432098766</v>
      </c>
      <c r="U73" s="6">
        <v>0</v>
      </c>
      <c r="V73" s="6">
        <v>1.01</v>
      </c>
      <c r="W73" s="6">
        <f t="shared" si="20"/>
        <v>0</v>
      </c>
      <c r="X73" s="6">
        <v>0</v>
      </c>
      <c r="Y73" s="6"/>
      <c r="Z73" s="6">
        <f t="shared" si="21"/>
        <v>0</v>
      </c>
      <c r="AA73" s="6">
        <v>0</v>
      </c>
      <c r="AB73" s="6"/>
      <c r="AC73" s="6">
        <f t="shared" si="13"/>
        <v>0</v>
      </c>
      <c r="AD73" s="6">
        <f t="shared" si="22"/>
        <v>0.69696000000000002</v>
      </c>
      <c r="AE73" s="6">
        <f t="shared" si="23"/>
        <v>1.0728998628257889</v>
      </c>
      <c r="AF73" s="6">
        <v>10</v>
      </c>
      <c r="AG73" s="11">
        <f t="shared" si="24"/>
        <v>2.1</v>
      </c>
      <c r="AH73" s="6">
        <f t="shared" si="25"/>
        <v>3.2327389117512575</v>
      </c>
    </row>
    <row r="74" spans="1:34" x14ac:dyDescent="0.2">
      <c r="A74" s="3" t="s">
        <v>83</v>
      </c>
      <c r="B74" s="4">
        <v>33</v>
      </c>
      <c r="C74" s="4">
        <v>154</v>
      </c>
      <c r="D74" s="5">
        <v>5</v>
      </c>
      <c r="E74" s="5">
        <v>6</v>
      </c>
      <c r="F74" s="6">
        <f t="shared" si="14"/>
        <v>30</v>
      </c>
      <c r="G74" s="5">
        <v>3200</v>
      </c>
      <c r="H74" s="7">
        <f t="shared" si="15"/>
        <v>487.87200000000001</v>
      </c>
      <c r="I74" s="12" t="s">
        <v>9</v>
      </c>
      <c r="J74" s="5">
        <v>1050</v>
      </c>
      <c r="K74" s="5">
        <v>1050</v>
      </c>
      <c r="L74" s="5" t="s">
        <v>6</v>
      </c>
      <c r="M74" s="8">
        <v>1.01</v>
      </c>
      <c r="N74" s="9">
        <f t="shared" si="16"/>
        <v>2.0702151383969563</v>
      </c>
      <c r="O74" s="10">
        <v>76.2</v>
      </c>
      <c r="P74" s="10">
        <v>8</v>
      </c>
      <c r="Q74" s="6">
        <f t="shared" si="17"/>
        <v>154</v>
      </c>
      <c r="R74" s="6">
        <f t="shared" si="18"/>
        <v>4.62</v>
      </c>
      <c r="S74" s="6">
        <v>1.02</v>
      </c>
      <c r="T74" s="6">
        <f t="shared" si="19"/>
        <v>9.7556818181818166</v>
      </c>
      <c r="U74" s="6">
        <v>0</v>
      </c>
      <c r="V74" s="6">
        <v>1.01</v>
      </c>
      <c r="W74" s="6">
        <f t="shared" si="20"/>
        <v>0</v>
      </c>
      <c r="X74" s="6">
        <v>0</v>
      </c>
      <c r="Y74" s="6"/>
      <c r="Z74" s="6">
        <f t="shared" si="21"/>
        <v>0</v>
      </c>
      <c r="AA74" s="6">
        <f>1.1*4*C74*E74/1000+1.1*1.1</f>
        <v>5.2756000000000007</v>
      </c>
      <c r="AB74" s="6">
        <v>1.02</v>
      </c>
      <c r="AC74" s="6">
        <f t="shared" si="13"/>
        <v>11.140059523809525</v>
      </c>
      <c r="AD74" s="6">
        <f t="shared" si="22"/>
        <v>0.49351679999999992</v>
      </c>
      <c r="AE74" s="6">
        <f t="shared" si="23"/>
        <v>1.0216859504132227</v>
      </c>
      <c r="AF74" s="6">
        <v>10</v>
      </c>
      <c r="AG74" s="11">
        <f t="shared" si="24"/>
        <v>1.5</v>
      </c>
      <c r="AH74" s="6">
        <f t="shared" si="25"/>
        <v>3.1053227075954344</v>
      </c>
    </row>
    <row r="75" spans="1:34" x14ac:dyDescent="0.2">
      <c r="A75" s="3" t="s">
        <v>84</v>
      </c>
      <c r="B75" s="4">
        <v>33</v>
      </c>
      <c r="C75" s="4">
        <v>66</v>
      </c>
      <c r="D75" s="5">
        <v>5</v>
      </c>
      <c r="E75" s="5">
        <v>16</v>
      </c>
      <c r="F75" s="6">
        <f t="shared" si="14"/>
        <v>80</v>
      </c>
      <c r="G75" s="5">
        <v>3200</v>
      </c>
      <c r="H75" s="7">
        <f t="shared" si="15"/>
        <v>557.56799999999998</v>
      </c>
      <c r="I75" s="12" t="s">
        <v>9</v>
      </c>
      <c r="J75" s="5">
        <v>1050</v>
      </c>
      <c r="K75" s="5">
        <v>1050</v>
      </c>
      <c r="L75" s="5" t="s">
        <v>6</v>
      </c>
      <c r="M75" s="8">
        <v>1.01</v>
      </c>
      <c r="N75" s="9">
        <f t="shared" si="16"/>
        <v>1.8114382460973371</v>
      </c>
      <c r="O75" s="10">
        <v>76.2</v>
      </c>
      <c r="P75" s="10">
        <v>8</v>
      </c>
      <c r="Q75" s="6">
        <f t="shared" si="17"/>
        <v>66</v>
      </c>
      <c r="R75" s="6">
        <f t="shared" si="18"/>
        <v>5.28</v>
      </c>
      <c r="S75" s="6">
        <v>1.02</v>
      </c>
      <c r="T75" s="6">
        <f t="shared" si="19"/>
        <v>9.7556818181818183</v>
      </c>
      <c r="U75" s="6">
        <v>0</v>
      </c>
      <c r="V75" s="6">
        <v>1.01</v>
      </c>
      <c r="W75" s="6">
        <f t="shared" si="20"/>
        <v>0</v>
      </c>
      <c r="X75" s="6">
        <v>0</v>
      </c>
      <c r="Y75" s="6"/>
      <c r="Z75" s="6">
        <f t="shared" si="21"/>
        <v>0</v>
      </c>
      <c r="AA75" s="6">
        <f>1.1*4*C75*E75/1000+1.1*1.1</f>
        <v>5.8564000000000007</v>
      </c>
      <c r="AB75" s="6">
        <v>1.02</v>
      </c>
      <c r="AC75" s="6">
        <f t="shared" si="13"/>
        <v>10.820677083333335</v>
      </c>
      <c r="AD75" s="6">
        <f t="shared" si="22"/>
        <v>0.54673919999999998</v>
      </c>
      <c r="AE75" s="6">
        <f t="shared" si="23"/>
        <v>0.99038429752066115</v>
      </c>
      <c r="AF75" s="6">
        <v>10</v>
      </c>
      <c r="AG75" s="11">
        <f t="shared" si="24"/>
        <v>3.5</v>
      </c>
      <c r="AH75" s="6">
        <f t="shared" si="25"/>
        <v>6.3400338613406797</v>
      </c>
    </row>
    <row r="76" spans="1:34" x14ac:dyDescent="0.2">
      <c r="A76" s="3" t="s">
        <v>85</v>
      </c>
      <c r="B76" s="4">
        <v>33</v>
      </c>
      <c r="C76" s="4">
        <v>154</v>
      </c>
      <c r="D76" s="5">
        <v>4</v>
      </c>
      <c r="E76" s="5">
        <v>6</v>
      </c>
      <c r="F76" s="6">
        <f t="shared" si="14"/>
        <v>24</v>
      </c>
      <c r="G76" s="5">
        <v>2650</v>
      </c>
      <c r="H76" s="7">
        <f t="shared" si="15"/>
        <v>323.21519999999998</v>
      </c>
      <c r="I76" s="12" t="s">
        <v>9</v>
      </c>
      <c r="J76" s="5">
        <v>920</v>
      </c>
      <c r="K76" s="5">
        <v>920</v>
      </c>
      <c r="L76" s="5" t="s">
        <v>6</v>
      </c>
      <c r="M76" s="8">
        <v>1.01</v>
      </c>
      <c r="N76" s="9">
        <f t="shared" si="16"/>
        <v>3.124853039089746</v>
      </c>
      <c r="O76" s="10">
        <v>76.2</v>
      </c>
      <c r="P76" s="10">
        <v>8</v>
      </c>
      <c r="Q76" s="6">
        <f t="shared" si="17"/>
        <v>154</v>
      </c>
      <c r="R76" s="6">
        <f t="shared" si="18"/>
        <v>3.6960000000000002</v>
      </c>
      <c r="S76" s="6">
        <v>1.02</v>
      </c>
      <c r="T76" s="6">
        <f t="shared" si="19"/>
        <v>11.780445969125216</v>
      </c>
      <c r="U76" s="6">
        <v>0</v>
      </c>
      <c r="V76" s="6">
        <v>1.01</v>
      </c>
      <c r="W76" s="6">
        <f t="shared" si="20"/>
        <v>0</v>
      </c>
      <c r="X76" s="6">
        <v>0</v>
      </c>
      <c r="Y76" s="6"/>
      <c r="Z76" s="6">
        <f t="shared" si="21"/>
        <v>0</v>
      </c>
      <c r="AA76" s="6">
        <v>0</v>
      </c>
      <c r="AB76" s="6"/>
      <c r="AC76" s="6">
        <f t="shared" si="13"/>
        <v>0</v>
      </c>
      <c r="AD76" s="6">
        <f t="shared" si="22"/>
        <v>0.43241471999999997</v>
      </c>
      <c r="AE76" s="6">
        <f t="shared" si="23"/>
        <v>1.3512324519391414</v>
      </c>
      <c r="AF76" s="6">
        <v>10</v>
      </c>
      <c r="AG76" s="11">
        <f t="shared" si="24"/>
        <v>1.26</v>
      </c>
      <c r="AH76" s="6">
        <f t="shared" si="25"/>
        <v>3.9373148292530802</v>
      </c>
    </row>
    <row r="77" spans="1:34" x14ac:dyDescent="0.2">
      <c r="A77" s="3" t="s">
        <v>86</v>
      </c>
      <c r="B77" s="4">
        <v>35</v>
      </c>
      <c r="C77" s="4">
        <v>170</v>
      </c>
      <c r="D77" s="5">
        <v>6</v>
      </c>
      <c r="E77" s="5">
        <v>9</v>
      </c>
      <c r="F77" s="6">
        <f t="shared" si="14"/>
        <v>54</v>
      </c>
      <c r="G77" s="5">
        <v>2600</v>
      </c>
      <c r="H77" s="7">
        <f t="shared" si="15"/>
        <v>835.38</v>
      </c>
      <c r="I77" s="14" t="s">
        <v>5</v>
      </c>
      <c r="J77" s="5">
        <v>1320</v>
      </c>
      <c r="K77" s="5">
        <v>880</v>
      </c>
      <c r="L77" s="15" t="s">
        <v>6</v>
      </c>
      <c r="M77" s="8">
        <v>1.01</v>
      </c>
      <c r="N77" s="9">
        <f t="shared" si="16"/>
        <v>1.2090306207953267</v>
      </c>
      <c r="O77" s="10">
        <v>76.2</v>
      </c>
      <c r="P77" s="10">
        <v>8</v>
      </c>
      <c r="Q77" s="6">
        <f t="shared" si="17"/>
        <v>170</v>
      </c>
      <c r="R77" s="6">
        <f t="shared" si="18"/>
        <v>9.18</v>
      </c>
      <c r="S77" s="6">
        <v>1.02</v>
      </c>
      <c r="T77" s="6">
        <f t="shared" si="19"/>
        <v>11.320879120879122</v>
      </c>
      <c r="U77" s="6">
        <v>0</v>
      </c>
      <c r="V77" s="6">
        <v>1.01</v>
      </c>
      <c r="W77" s="6">
        <f t="shared" si="20"/>
        <v>0</v>
      </c>
      <c r="X77" s="6">
        <v>0</v>
      </c>
      <c r="Y77" s="6"/>
      <c r="Z77" s="6">
        <f t="shared" si="21"/>
        <v>0</v>
      </c>
      <c r="AA77" s="6">
        <v>0</v>
      </c>
      <c r="AB77" s="6"/>
      <c r="AC77" s="6">
        <f t="shared" si="13"/>
        <v>0</v>
      </c>
      <c r="AD77" s="6">
        <f t="shared" si="22"/>
        <v>0.77299200000000023</v>
      </c>
      <c r="AE77" s="6">
        <f t="shared" si="23"/>
        <v>0.93457099762982154</v>
      </c>
      <c r="AF77" s="6">
        <v>10</v>
      </c>
      <c r="AG77" s="11">
        <f t="shared" si="24"/>
        <v>2.46</v>
      </c>
      <c r="AH77" s="6">
        <f t="shared" si="25"/>
        <v>2.9742153271565037</v>
      </c>
    </row>
    <row r="78" spans="1:34" x14ac:dyDescent="0.2">
      <c r="A78" s="3" t="s">
        <v>87</v>
      </c>
      <c r="B78" s="4">
        <v>30</v>
      </c>
      <c r="C78" s="4">
        <v>165</v>
      </c>
      <c r="D78" s="5">
        <v>5</v>
      </c>
      <c r="E78" s="5">
        <v>9</v>
      </c>
      <c r="F78" s="6">
        <f t="shared" si="14"/>
        <v>45</v>
      </c>
      <c r="G78" s="5">
        <v>3800</v>
      </c>
      <c r="H78" s="7">
        <f t="shared" si="15"/>
        <v>846.45</v>
      </c>
      <c r="I78" s="14" t="s">
        <v>5</v>
      </c>
      <c r="J78" s="5">
        <v>1100</v>
      </c>
      <c r="K78" s="5">
        <v>1100</v>
      </c>
      <c r="L78" s="15" t="s">
        <v>6</v>
      </c>
      <c r="M78" s="8">
        <v>1.01</v>
      </c>
      <c r="N78" s="9">
        <f t="shared" si="16"/>
        <v>1.1932187370783862</v>
      </c>
      <c r="O78" s="10">
        <v>76.2</v>
      </c>
      <c r="P78" s="10">
        <v>8</v>
      </c>
      <c r="Q78" s="6">
        <f t="shared" si="17"/>
        <v>165</v>
      </c>
      <c r="R78" s="6">
        <f t="shared" si="18"/>
        <v>7.4249999999999998</v>
      </c>
      <c r="S78" s="6">
        <v>1.02</v>
      </c>
      <c r="T78" s="6">
        <f t="shared" si="19"/>
        <v>9.0368421052631582</v>
      </c>
      <c r="U78" s="6">
        <v>1</v>
      </c>
      <c r="V78" s="6">
        <v>1.01</v>
      </c>
      <c r="W78" s="6">
        <f t="shared" si="20"/>
        <v>1.20515092444917</v>
      </c>
      <c r="X78" s="6">
        <v>0</v>
      </c>
      <c r="Y78" s="6"/>
      <c r="Z78" s="6">
        <f t="shared" si="21"/>
        <v>0</v>
      </c>
      <c r="AA78" s="6">
        <v>0</v>
      </c>
      <c r="AB78" s="6"/>
      <c r="AC78" s="6">
        <f t="shared" si="13"/>
        <v>0</v>
      </c>
      <c r="AD78" s="6">
        <f t="shared" si="22"/>
        <v>0.7539840000000001</v>
      </c>
      <c r="AE78" s="6">
        <f t="shared" si="23"/>
        <v>0.89966783625731006</v>
      </c>
      <c r="AF78" s="6">
        <v>10</v>
      </c>
      <c r="AG78" s="11">
        <f t="shared" si="24"/>
        <v>2.1</v>
      </c>
      <c r="AH78" s="6">
        <f t="shared" si="25"/>
        <v>2.5057593478646112</v>
      </c>
    </row>
    <row r="79" spans="1:34" x14ac:dyDescent="0.2">
      <c r="A79" s="3" t="s">
        <v>88</v>
      </c>
      <c r="B79" s="4">
        <v>30</v>
      </c>
      <c r="C79" s="4">
        <v>140</v>
      </c>
      <c r="D79" s="5">
        <v>6</v>
      </c>
      <c r="E79" s="5">
        <v>10</v>
      </c>
      <c r="F79" s="6">
        <f t="shared" si="14"/>
        <v>60</v>
      </c>
      <c r="G79" s="5">
        <v>4800</v>
      </c>
      <c r="H79" s="7">
        <f t="shared" si="15"/>
        <v>1209.5999999999999</v>
      </c>
      <c r="I79" s="14" t="s">
        <v>5</v>
      </c>
      <c r="J79" s="5">
        <v>1320</v>
      </c>
      <c r="K79" s="5">
        <v>880</v>
      </c>
      <c r="L79" s="15" t="s">
        <v>6</v>
      </c>
      <c r="M79" s="8">
        <v>1.01</v>
      </c>
      <c r="N79" s="9">
        <f t="shared" si="16"/>
        <v>0.83498677248677255</v>
      </c>
      <c r="O79" s="10">
        <v>76.2</v>
      </c>
      <c r="P79" s="10">
        <v>8</v>
      </c>
      <c r="Q79" s="6">
        <f t="shared" si="17"/>
        <v>140</v>
      </c>
      <c r="R79" s="6">
        <f t="shared" si="18"/>
        <v>8.4</v>
      </c>
      <c r="S79" s="6">
        <v>1.02</v>
      </c>
      <c r="T79" s="6">
        <f t="shared" si="19"/>
        <v>7.1541666666666677</v>
      </c>
      <c r="U79" s="6">
        <v>0</v>
      </c>
      <c r="V79" s="6">
        <v>1.01</v>
      </c>
      <c r="W79" s="6">
        <f t="shared" si="20"/>
        <v>0</v>
      </c>
      <c r="X79" s="6">
        <v>0</v>
      </c>
      <c r="Y79" s="6"/>
      <c r="Z79" s="6">
        <f t="shared" si="21"/>
        <v>0</v>
      </c>
      <c r="AA79" s="6">
        <v>0</v>
      </c>
      <c r="AB79" s="6"/>
      <c r="AC79" s="6">
        <f t="shared" si="13"/>
        <v>0</v>
      </c>
      <c r="AD79" s="6">
        <f t="shared" si="22"/>
        <v>0.71808000000000005</v>
      </c>
      <c r="AE79" s="6">
        <f t="shared" si="23"/>
        <v>0.59958730158730167</v>
      </c>
      <c r="AF79" s="6">
        <v>10</v>
      </c>
      <c r="AG79" s="11">
        <f t="shared" si="24"/>
        <v>2.6999999999999997</v>
      </c>
      <c r="AH79" s="6">
        <f t="shared" si="25"/>
        <v>2.2544642857142856</v>
      </c>
    </row>
    <row r="80" spans="1:34" x14ac:dyDescent="0.2">
      <c r="A80" s="3" t="s">
        <v>89</v>
      </c>
      <c r="B80" s="4">
        <v>30</v>
      </c>
      <c r="C80" s="4">
        <v>140</v>
      </c>
      <c r="D80" s="5">
        <v>6</v>
      </c>
      <c r="E80" s="5">
        <v>10</v>
      </c>
      <c r="F80" s="6">
        <f t="shared" si="14"/>
        <v>60</v>
      </c>
      <c r="G80" s="5">
        <v>4800</v>
      </c>
      <c r="H80" s="7">
        <f t="shared" si="15"/>
        <v>1209.5999999999999</v>
      </c>
      <c r="I80" s="14" t="s">
        <v>5</v>
      </c>
      <c r="J80" s="5">
        <v>1320</v>
      </c>
      <c r="K80" s="5">
        <v>880</v>
      </c>
      <c r="L80" s="5" t="s">
        <v>6</v>
      </c>
      <c r="M80" s="8">
        <v>1.01</v>
      </c>
      <c r="N80" s="9">
        <f t="shared" si="16"/>
        <v>0.83498677248677255</v>
      </c>
      <c r="O80" s="10">
        <v>76.2</v>
      </c>
      <c r="P80" s="10">
        <v>8</v>
      </c>
      <c r="Q80" s="6">
        <f t="shared" si="17"/>
        <v>140</v>
      </c>
      <c r="R80" s="6">
        <f t="shared" si="18"/>
        <v>8.4</v>
      </c>
      <c r="S80" s="6">
        <v>1.02</v>
      </c>
      <c r="T80" s="6">
        <f t="shared" si="19"/>
        <v>7.1541666666666677</v>
      </c>
      <c r="U80" s="6">
        <v>0</v>
      </c>
      <c r="V80" s="6">
        <v>1.01</v>
      </c>
      <c r="W80" s="6">
        <f t="shared" si="20"/>
        <v>0</v>
      </c>
      <c r="X80" s="6">
        <v>0</v>
      </c>
      <c r="Y80" s="6"/>
      <c r="Z80" s="6">
        <f t="shared" si="21"/>
        <v>0</v>
      </c>
      <c r="AA80" s="6">
        <v>0</v>
      </c>
      <c r="AB80" s="6"/>
      <c r="AC80" s="6">
        <f t="shared" si="13"/>
        <v>0</v>
      </c>
      <c r="AD80" s="6">
        <f t="shared" si="22"/>
        <v>0.71808000000000005</v>
      </c>
      <c r="AE80" s="6">
        <f t="shared" si="23"/>
        <v>0.59958730158730167</v>
      </c>
      <c r="AF80" s="6">
        <v>10</v>
      </c>
      <c r="AG80" s="11">
        <f t="shared" si="24"/>
        <v>2.6999999999999997</v>
      </c>
      <c r="AH80" s="6">
        <f t="shared" si="25"/>
        <v>2.2544642857142856</v>
      </c>
    </row>
    <row r="81" spans="1:34" x14ac:dyDescent="0.2">
      <c r="A81" s="3" t="s">
        <v>90</v>
      </c>
      <c r="B81" s="4">
        <v>17</v>
      </c>
      <c r="C81" s="4">
        <v>875</v>
      </c>
      <c r="D81" s="5">
        <v>8</v>
      </c>
      <c r="E81" s="5">
        <v>1</v>
      </c>
      <c r="F81" s="6">
        <f t="shared" si="14"/>
        <v>8</v>
      </c>
      <c r="G81" s="5">
        <v>4100</v>
      </c>
      <c r="H81" s="7">
        <f t="shared" si="15"/>
        <v>487.9</v>
      </c>
      <c r="I81" s="14" t="s">
        <v>5</v>
      </c>
      <c r="J81" s="5">
        <v>1100</v>
      </c>
      <c r="K81" s="5">
        <v>1100</v>
      </c>
      <c r="L81" s="15" t="s">
        <v>6</v>
      </c>
      <c r="M81" s="8">
        <v>1.01</v>
      </c>
      <c r="N81" s="9">
        <f t="shared" si="16"/>
        <v>2.0700963312154128</v>
      </c>
      <c r="O81" s="10">
        <v>76.2</v>
      </c>
      <c r="P81" s="10">
        <v>8</v>
      </c>
      <c r="Q81" s="6">
        <f t="shared" si="17"/>
        <v>875</v>
      </c>
      <c r="R81" s="6">
        <f t="shared" si="18"/>
        <v>7</v>
      </c>
      <c r="S81" s="6">
        <v>1.02</v>
      </c>
      <c r="T81" s="6">
        <f t="shared" si="19"/>
        <v>14.780487804878048</v>
      </c>
      <c r="U81" s="6">
        <v>1</v>
      </c>
      <c r="V81" s="6">
        <v>1.01</v>
      </c>
      <c r="W81" s="6">
        <f t="shared" si="20"/>
        <v>2.090797294527567</v>
      </c>
      <c r="X81" s="6">
        <v>0</v>
      </c>
      <c r="Y81" s="6"/>
      <c r="Z81" s="6">
        <f t="shared" si="21"/>
        <v>0</v>
      </c>
      <c r="AA81" s="6">
        <v>0</v>
      </c>
      <c r="AB81" s="6"/>
      <c r="AC81" s="6">
        <f t="shared" si="13"/>
        <v>0</v>
      </c>
      <c r="AD81" s="6">
        <f t="shared" si="22"/>
        <v>0.49631999999999998</v>
      </c>
      <c r="AE81" s="6">
        <f t="shared" si="23"/>
        <v>1.0274302111088336</v>
      </c>
      <c r="AF81" s="6">
        <v>10</v>
      </c>
      <c r="AG81" s="11">
        <f t="shared" si="24"/>
        <v>0.62</v>
      </c>
      <c r="AH81" s="6">
        <f t="shared" si="25"/>
        <v>1.283459725353556</v>
      </c>
    </row>
    <row r="82" spans="1:34" x14ac:dyDescent="0.2">
      <c r="A82" s="3" t="s">
        <v>91</v>
      </c>
      <c r="B82" s="4">
        <v>33</v>
      </c>
      <c r="C82" s="4">
        <v>80</v>
      </c>
      <c r="D82" s="5">
        <v>5</v>
      </c>
      <c r="E82" s="5">
        <v>18</v>
      </c>
      <c r="F82" s="6">
        <f t="shared" si="14"/>
        <v>90</v>
      </c>
      <c r="G82" s="5">
        <v>2800</v>
      </c>
      <c r="H82" s="7">
        <f t="shared" si="15"/>
        <v>665.28</v>
      </c>
      <c r="I82" s="14" t="s">
        <v>5</v>
      </c>
      <c r="J82" s="5">
        <v>1100</v>
      </c>
      <c r="K82" s="5">
        <v>1100</v>
      </c>
      <c r="L82" s="15" t="s">
        <v>6</v>
      </c>
      <c r="M82" s="8">
        <v>1.01</v>
      </c>
      <c r="N82" s="9">
        <f t="shared" si="16"/>
        <v>1.518157768157768</v>
      </c>
      <c r="O82" s="10">
        <v>76.2</v>
      </c>
      <c r="P82" s="10">
        <v>8</v>
      </c>
      <c r="Q82" s="6">
        <f t="shared" si="17"/>
        <v>80</v>
      </c>
      <c r="R82" s="6">
        <f t="shared" si="18"/>
        <v>7.2</v>
      </c>
      <c r="S82" s="6">
        <v>1.02</v>
      </c>
      <c r="T82" s="6">
        <f t="shared" si="19"/>
        <v>11.149350649350648</v>
      </c>
      <c r="U82" s="6">
        <v>1</v>
      </c>
      <c r="V82" s="6">
        <v>1.01</v>
      </c>
      <c r="W82" s="6">
        <f t="shared" si="20"/>
        <v>1.5333393458393458</v>
      </c>
      <c r="X82" s="6">
        <v>0</v>
      </c>
      <c r="Y82" s="6"/>
      <c r="Z82" s="6">
        <f t="shared" si="21"/>
        <v>0</v>
      </c>
      <c r="AA82" s="6">
        <v>0</v>
      </c>
      <c r="AB82" s="6"/>
      <c r="AC82" s="6">
        <f t="shared" si="13"/>
        <v>0</v>
      </c>
      <c r="AD82" s="6">
        <f t="shared" si="22"/>
        <v>0.73497600000000007</v>
      </c>
      <c r="AE82" s="6">
        <f t="shared" si="23"/>
        <v>1.1158095238095238</v>
      </c>
      <c r="AF82" s="6">
        <v>10</v>
      </c>
      <c r="AG82" s="11">
        <f t="shared" si="24"/>
        <v>3.9</v>
      </c>
      <c r="AH82" s="6">
        <f t="shared" si="25"/>
        <v>5.9208152958152951</v>
      </c>
    </row>
    <row r="83" spans="1:34" x14ac:dyDescent="0.2">
      <c r="A83" s="3" t="s">
        <v>92</v>
      </c>
      <c r="B83" s="4">
        <v>33</v>
      </c>
      <c r="C83" s="4">
        <v>175</v>
      </c>
      <c r="D83" s="5">
        <v>5</v>
      </c>
      <c r="E83" s="5">
        <v>8</v>
      </c>
      <c r="F83" s="6">
        <f t="shared" si="14"/>
        <v>40</v>
      </c>
      <c r="G83" s="5">
        <v>2800</v>
      </c>
      <c r="H83" s="7">
        <f t="shared" si="15"/>
        <v>646.79999999999995</v>
      </c>
      <c r="I83" s="14" t="s">
        <v>5</v>
      </c>
      <c r="J83" s="5">
        <v>1100</v>
      </c>
      <c r="K83" s="5">
        <v>1100</v>
      </c>
      <c r="L83" s="15" t="s">
        <v>6</v>
      </c>
      <c r="M83" s="8">
        <v>1.01</v>
      </c>
      <c r="N83" s="9">
        <f t="shared" si="16"/>
        <v>1.5615337043908473</v>
      </c>
      <c r="O83" s="10">
        <v>76.2</v>
      </c>
      <c r="P83" s="10">
        <v>8</v>
      </c>
      <c r="Q83" s="6">
        <f t="shared" si="17"/>
        <v>175</v>
      </c>
      <c r="R83" s="6">
        <f t="shared" si="18"/>
        <v>7</v>
      </c>
      <c r="S83" s="6">
        <v>1.02</v>
      </c>
      <c r="T83" s="6">
        <f t="shared" si="19"/>
        <v>11.14935064935065</v>
      </c>
      <c r="U83" s="6">
        <v>1</v>
      </c>
      <c r="V83" s="6">
        <v>1.01</v>
      </c>
      <c r="W83" s="6">
        <f t="shared" si="20"/>
        <v>1.5771490414347558</v>
      </c>
      <c r="X83" s="6">
        <v>0</v>
      </c>
      <c r="Y83" s="6"/>
      <c r="Z83" s="6">
        <f t="shared" si="21"/>
        <v>0</v>
      </c>
      <c r="AA83" s="6">
        <v>0</v>
      </c>
      <c r="AB83" s="6"/>
      <c r="AC83" s="6">
        <f t="shared" si="13"/>
        <v>0</v>
      </c>
      <c r="AD83" s="6">
        <f t="shared" si="22"/>
        <v>0.71808000000000005</v>
      </c>
      <c r="AE83" s="6">
        <f t="shared" si="23"/>
        <v>1.1213061224489798</v>
      </c>
      <c r="AF83" s="6">
        <v>10</v>
      </c>
      <c r="AG83" s="11">
        <f t="shared" si="24"/>
        <v>1.9000000000000001</v>
      </c>
      <c r="AH83" s="6">
        <f t="shared" si="25"/>
        <v>2.96691403834261</v>
      </c>
    </row>
    <row r="84" spans="1:34" x14ac:dyDescent="0.2">
      <c r="A84" s="3" t="s">
        <v>93</v>
      </c>
      <c r="B84" s="4">
        <v>35</v>
      </c>
      <c r="C84" s="4">
        <v>170</v>
      </c>
      <c r="D84" s="5">
        <v>5</v>
      </c>
      <c r="E84" s="5">
        <v>9</v>
      </c>
      <c r="F84" s="6">
        <f t="shared" si="14"/>
        <v>45</v>
      </c>
      <c r="G84" s="5">
        <v>3100</v>
      </c>
      <c r="H84" s="7">
        <f t="shared" si="15"/>
        <v>830.02499999999998</v>
      </c>
      <c r="I84" s="14" t="s">
        <v>5</v>
      </c>
      <c r="J84" s="5">
        <v>1100</v>
      </c>
      <c r="K84" s="5">
        <v>1100</v>
      </c>
      <c r="L84" s="15" t="s">
        <v>6</v>
      </c>
      <c r="M84" s="8">
        <v>1.01</v>
      </c>
      <c r="N84" s="9">
        <f t="shared" si="16"/>
        <v>1.216830818348845</v>
      </c>
      <c r="O84" s="10">
        <v>76.2</v>
      </c>
      <c r="P84" s="10">
        <v>8</v>
      </c>
      <c r="Q84" s="6">
        <f t="shared" si="17"/>
        <v>170</v>
      </c>
      <c r="R84" s="6">
        <f t="shared" si="18"/>
        <v>7.65</v>
      </c>
      <c r="S84" s="6">
        <v>1.02</v>
      </c>
      <c r="T84" s="6">
        <f t="shared" si="19"/>
        <v>9.4949308755760384</v>
      </c>
      <c r="U84" s="6">
        <v>1</v>
      </c>
      <c r="V84" s="6">
        <v>1.01</v>
      </c>
      <c r="W84" s="6">
        <f t="shared" si="20"/>
        <v>1.2289991265323335</v>
      </c>
      <c r="X84" s="6">
        <v>0</v>
      </c>
      <c r="Y84" s="6"/>
      <c r="Z84" s="6">
        <f t="shared" si="21"/>
        <v>0</v>
      </c>
      <c r="AA84" s="6">
        <v>0</v>
      </c>
      <c r="AB84" s="6"/>
      <c r="AC84" s="6">
        <f t="shared" si="13"/>
        <v>0</v>
      </c>
      <c r="AD84" s="6">
        <f t="shared" si="22"/>
        <v>0.77299200000000023</v>
      </c>
      <c r="AE84" s="6">
        <f t="shared" si="23"/>
        <v>0.94060048793711071</v>
      </c>
      <c r="AF84" s="6">
        <v>10</v>
      </c>
      <c r="AG84" s="11">
        <f t="shared" si="24"/>
        <v>2.1</v>
      </c>
      <c r="AH84" s="6">
        <f t="shared" si="25"/>
        <v>2.5553447185325746</v>
      </c>
    </row>
    <row r="85" spans="1:34" x14ac:dyDescent="0.2">
      <c r="A85" s="3" t="s">
        <v>94</v>
      </c>
      <c r="B85" s="4">
        <v>30</v>
      </c>
      <c r="C85" s="4">
        <v>175</v>
      </c>
      <c r="D85" s="5">
        <v>4</v>
      </c>
      <c r="E85" s="5">
        <v>8</v>
      </c>
      <c r="F85" s="6">
        <f t="shared" si="14"/>
        <v>32</v>
      </c>
      <c r="G85" s="5">
        <v>3800</v>
      </c>
      <c r="H85" s="7">
        <f t="shared" si="15"/>
        <v>638.4</v>
      </c>
      <c r="I85" s="14" t="s">
        <v>5</v>
      </c>
      <c r="J85" s="5">
        <v>920</v>
      </c>
      <c r="K85" s="5">
        <v>920</v>
      </c>
      <c r="L85" s="15" t="s">
        <v>6</v>
      </c>
      <c r="M85" s="8">
        <v>1.01</v>
      </c>
      <c r="N85" s="9">
        <f t="shared" si="16"/>
        <v>1.5820802005012533</v>
      </c>
      <c r="O85" s="10">
        <v>76.2</v>
      </c>
      <c r="P85" s="10">
        <v>8</v>
      </c>
      <c r="Q85" s="6">
        <f t="shared" si="17"/>
        <v>175</v>
      </c>
      <c r="R85" s="6">
        <f t="shared" si="18"/>
        <v>5.6</v>
      </c>
      <c r="S85" s="6">
        <v>1.02</v>
      </c>
      <c r="T85" s="6">
        <f t="shared" si="19"/>
        <v>9.0368421052631582</v>
      </c>
      <c r="U85" s="6">
        <v>0</v>
      </c>
      <c r="V85" s="6">
        <v>1.01</v>
      </c>
      <c r="W85" s="6">
        <f t="shared" si="20"/>
        <v>0</v>
      </c>
      <c r="X85" s="6">
        <v>0</v>
      </c>
      <c r="Y85" s="6"/>
      <c r="Z85" s="6">
        <f t="shared" si="21"/>
        <v>0</v>
      </c>
      <c r="AA85" s="6">
        <v>0</v>
      </c>
      <c r="AB85" s="6"/>
      <c r="AC85" s="6">
        <f t="shared" si="13"/>
        <v>0</v>
      </c>
      <c r="AD85" s="6">
        <f t="shared" si="22"/>
        <v>0.600576</v>
      </c>
      <c r="AE85" s="6">
        <f t="shared" si="23"/>
        <v>0.95015939849624076</v>
      </c>
      <c r="AF85" s="6">
        <v>10</v>
      </c>
      <c r="AG85" s="11">
        <f t="shared" si="24"/>
        <v>1.58</v>
      </c>
      <c r="AH85" s="6">
        <f t="shared" si="25"/>
        <v>2.4996867167919805</v>
      </c>
    </row>
    <row r="86" spans="1:34" ht="28.5" x14ac:dyDescent="0.2">
      <c r="A86" s="3" t="s">
        <v>95</v>
      </c>
      <c r="B86" s="4">
        <v>35</v>
      </c>
      <c r="C86" s="4">
        <v>175</v>
      </c>
      <c r="D86" s="5">
        <v>5</v>
      </c>
      <c r="E86" s="5">
        <v>8</v>
      </c>
      <c r="F86" s="6">
        <f t="shared" si="14"/>
        <v>40</v>
      </c>
      <c r="G86" s="5">
        <v>3000</v>
      </c>
      <c r="H86" s="7">
        <f t="shared" si="15"/>
        <v>735</v>
      </c>
      <c r="I86" s="14" t="s">
        <v>5</v>
      </c>
      <c r="J86" s="5">
        <v>920</v>
      </c>
      <c r="K86" s="5">
        <v>920</v>
      </c>
      <c r="L86" s="15" t="s">
        <v>6</v>
      </c>
      <c r="M86" s="8">
        <v>1.01</v>
      </c>
      <c r="N86" s="9">
        <f t="shared" si="16"/>
        <v>1.3741496598639455</v>
      </c>
      <c r="O86" s="10">
        <v>76.2</v>
      </c>
      <c r="P86" s="10">
        <v>8</v>
      </c>
      <c r="Q86" s="6">
        <f t="shared" si="17"/>
        <v>175</v>
      </c>
      <c r="R86" s="6">
        <f t="shared" si="18"/>
        <v>7</v>
      </c>
      <c r="S86" s="6">
        <v>1.02</v>
      </c>
      <c r="T86" s="6">
        <f t="shared" si="19"/>
        <v>9.8114285714285714</v>
      </c>
      <c r="U86" s="6">
        <v>0</v>
      </c>
      <c r="V86" s="6">
        <v>1.01</v>
      </c>
      <c r="W86" s="6">
        <f t="shared" si="20"/>
        <v>0</v>
      </c>
      <c r="X86" s="6">
        <v>0</v>
      </c>
      <c r="Y86" s="6"/>
      <c r="Z86" s="6">
        <f t="shared" si="21"/>
        <v>0</v>
      </c>
      <c r="AA86" s="6">
        <v>0</v>
      </c>
      <c r="AB86" s="6"/>
      <c r="AC86" s="6">
        <f t="shared" si="13"/>
        <v>0</v>
      </c>
      <c r="AD86" s="6">
        <f t="shared" si="22"/>
        <v>0.600576</v>
      </c>
      <c r="AE86" s="6">
        <f t="shared" si="23"/>
        <v>0.82528130612244899</v>
      </c>
      <c r="AF86" s="6">
        <v>10</v>
      </c>
      <c r="AG86" s="11">
        <f t="shared" si="24"/>
        <v>1.9000000000000001</v>
      </c>
      <c r="AH86" s="6">
        <f t="shared" si="25"/>
        <v>2.6108843537414965</v>
      </c>
    </row>
    <row r="87" spans="1:34" x14ac:dyDescent="0.2">
      <c r="A87" s="3" t="s">
        <v>96</v>
      </c>
      <c r="B87" s="4">
        <v>33</v>
      </c>
      <c r="C87" s="4">
        <v>70</v>
      </c>
      <c r="D87" s="5">
        <v>5</v>
      </c>
      <c r="E87" s="5">
        <v>12</v>
      </c>
      <c r="F87" s="6">
        <f t="shared" si="14"/>
        <v>60</v>
      </c>
      <c r="G87" s="5">
        <v>3200</v>
      </c>
      <c r="H87" s="7">
        <f t="shared" si="15"/>
        <v>443.52</v>
      </c>
      <c r="I87" s="12" t="s">
        <v>9</v>
      </c>
      <c r="J87" s="5">
        <v>1050</v>
      </c>
      <c r="K87" s="5">
        <v>1050</v>
      </c>
      <c r="L87" s="5" t="s">
        <v>6</v>
      </c>
      <c r="M87" s="8">
        <v>1.01</v>
      </c>
      <c r="N87" s="9">
        <f t="shared" si="16"/>
        <v>2.2772366522366525</v>
      </c>
      <c r="O87" s="10">
        <v>76.2</v>
      </c>
      <c r="P87" s="10">
        <v>8</v>
      </c>
      <c r="Q87" s="6">
        <f t="shared" si="17"/>
        <v>70</v>
      </c>
      <c r="R87" s="6">
        <f t="shared" si="18"/>
        <v>4.2</v>
      </c>
      <c r="S87" s="6">
        <v>1.02</v>
      </c>
      <c r="T87" s="6">
        <f t="shared" si="19"/>
        <v>9.7556818181818201</v>
      </c>
      <c r="U87" s="6">
        <v>0</v>
      </c>
      <c r="V87" s="6">
        <v>1.01</v>
      </c>
      <c r="W87" s="6">
        <f t="shared" si="20"/>
        <v>0</v>
      </c>
      <c r="X87" s="6">
        <v>0</v>
      </c>
      <c r="Y87" s="6"/>
      <c r="Z87" s="6">
        <f t="shared" si="21"/>
        <v>0</v>
      </c>
      <c r="AA87" s="6">
        <f>1.1*4*C87*E87/1000+1.1*1.1</f>
        <v>4.9060000000000006</v>
      </c>
      <c r="AB87" s="6">
        <v>1.02</v>
      </c>
      <c r="AC87" s="6">
        <f t="shared" si="13"/>
        <v>11.39556547619048</v>
      </c>
      <c r="AD87" s="6">
        <f t="shared" si="22"/>
        <v>0.459648</v>
      </c>
      <c r="AE87" s="6">
        <f t="shared" si="23"/>
        <v>1.046727272727273</v>
      </c>
      <c r="AF87" s="6">
        <v>10</v>
      </c>
      <c r="AG87" s="11">
        <f t="shared" si="24"/>
        <v>2.6999999999999997</v>
      </c>
      <c r="AH87" s="6">
        <f t="shared" si="25"/>
        <v>6.1485389610389616</v>
      </c>
    </row>
    <row r="88" spans="1:34" x14ac:dyDescent="0.2">
      <c r="A88" s="3" t="s">
        <v>97</v>
      </c>
      <c r="B88" s="4">
        <v>30</v>
      </c>
      <c r="C88" s="4">
        <v>170</v>
      </c>
      <c r="D88" s="5">
        <v>4</v>
      </c>
      <c r="E88" s="5">
        <v>9</v>
      </c>
      <c r="F88" s="6">
        <f t="shared" si="14"/>
        <v>36</v>
      </c>
      <c r="G88" s="5">
        <v>3800</v>
      </c>
      <c r="H88" s="7">
        <f t="shared" si="15"/>
        <v>697.68</v>
      </c>
      <c r="I88" s="14" t="s">
        <v>5</v>
      </c>
      <c r="J88" s="5">
        <v>920</v>
      </c>
      <c r="K88" s="5">
        <v>920</v>
      </c>
      <c r="L88" s="15" t="s">
        <v>6</v>
      </c>
      <c r="M88" s="8">
        <v>1.01</v>
      </c>
      <c r="N88" s="9">
        <f t="shared" si="16"/>
        <v>1.4476550854259833</v>
      </c>
      <c r="O88" s="10">
        <v>76.2</v>
      </c>
      <c r="P88" s="10">
        <v>8</v>
      </c>
      <c r="Q88" s="6">
        <f t="shared" si="17"/>
        <v>170</v>
      </c>
      <c r="R88" s="6">
        <f t="shared" si="18"/>
        <v>6.12</v>
      </c>
      <c r="S88" s="6">
        <v>1.02</v>
      </c>
      <c r="T88" s="6">
        <f t="shared" si="19"/>
        <v>9.03684210526316</v>
      </c>
      <c r="U88" s="6">
        <v>0</v>
      </c>
      <c r="V88" s="6">
        <v>1.01</v>
      </c>
      <c r="W88" s="6">
        <f t="shared" si="20"/>
        <v>0</v>
      </c>
      <c r="X88" s="6">
        <v>0</v>
      </c>
      <c r="Y88" s="6"/>
      <c r="Z88" s="6">
        <f t="shared" si="21"/>
        <v>0</v>
      </c>
      <c r="AA88" s="6">
        <v>0</v>
      </c>
      <c r="AB88" s="6"/>
      <c r="AC88" s="6">
        <f t="shared" si="13"/>
        <v>0</v>
      </c>
      <c r="AD88" s="6">
        <f t="shared" si="22"/>
        <v>0.64650240000000003</v>
      </c>
      <c r="AE88" s="6">
        <f t="shared" si="23"/>
        <v>0.93591248710010333</v>
      </c>
      <c r="AF88" s="6">
        <v>10</v>
      </c>
      <c r="AG88" s="11">
        <f t="shared" si="24"/>
        <v>1.74</v>
      </c>
      <c r="AH88" s="6">
        <f t="shared" si="25"/>
        <v>2.518919848641211</v>
      </c>
    </row>
    <row r="89" spans="1:34" x14ac:dyDescent="0.2">
      <c r="A89" s="3" t="s">
        <v>98</v>
      </c>
      <c r="B89" s="4">
        <v>25</v>
      </c>
      <c r="C89" s="4">
        <v>175</v>
      </c>
      <c r="D89" s="5">
        <v>9</v>
      </c>
      <c r="E89" s="5">
        <v>8</v>
      </c>
      <c r="F89" s="6">
        <f t="shared" si="14"/>
        <v>72</v>
      </c>
      <c r="G89" s="5">
        <v>5400</v>
      </c>
      <c r="H89" s="7">
        <f t="shared" si="15"/>
        <v>1701</v>
      </c>
      <c r="I89" s="12" t="s">
        <v>7</v>
      </c>
      <c r="J89" s="5">
        <v>1200</v>
      </c>
      <c r="K89" s="5">
        <v>1200</v>
      </c>
      <c r="L89" s="5" t="s">
        <v>8</v>
      </c>
      <c r="M89" s="8">
        <v>1.01</v>
      </c>
      <c r="N89" s="9">
        <f t="shared" si="16"/>
        <v>0.59376837154614936</v>
      </c>
      <c r="O89" s="10">
        <v>76.2</v>
      </c>
      <c r="P89" s="10">
        <v>8</v>
      </c>
      <c r="Q89" s="6">
        <f t="shared" si="17"/>
        <v>175</v>
      </c>
      <c r="R89" s="6">
        <f t="shared" si="18"/>
        <v>12.6</v>
      </c>
      <c r="S89" s="6">
        <v>1.02</v>
      </c>
      <c r="T89" s="6">
        <f t="shared" si="19"/>
        <v>7.6311111111111112</v>
      </c>
      <c r="U89" s="6">
        <v>0</v>
      </c>
      <c r="V89" s="6">
        <v>1.01</v>
      </c>
      <c r="W89" s="6">
        <f t="shared" si="20"/>
        <v>0</v>
      </c>
      <c r="X89" s="6">
        <v>0</v>
      </c>
      <c r="Y89" s="6"/>
      <c r="Z89" s="6">
        <f t="shared" si="21"/>
        <v>0</v>
      </c>
      <c r="AA89" s="6">
        <v>0</v>
      </c>
      <c r="AB89" s="6"/>
      <c r="AC89" s="6">
        <f t="shared" si="13"/>
        <v>0</v>
      </c>
      <c r="AD89" s="6">
        <f t="shared" si="22"/>
        <v>0.78336000000000006</v>
      </c>
      <c r="AE89" s="6">
        <f t="shared" si="23"/>
        <v>0.46513439153439162</v>
      </c>
      <c r="AF89" s="6">
        <v>10</v>
      </c>
      <c r="AG89" s="11">
        <f t="shared" si="24"/>
        <v>3.1799999999999997</v>
      </c>
      <c r="AH89" s="6">
        <f t="shared" si="25"/>
        <v>1.8881834215167548</v>
      </c>
    </row>
    <row r="90" spans="1:34" x14ac:dyDescent="0.2">
      <c r="A90" s="3" t="s">
        <v>99</v>
      </c>
      <c r="B90" s="4">
        <v>35</v>
      </c>
      <c r="C90" s="4">
        <v>160</v>
      </c>
      <c r="D90" s="5">
        <v>9</v>
      </c>
      <c r="E90" s="5">
        <v>9</v>
      </c>
      <c r="F90" s="6">
        <f t="shared" si="14"/>
        <v>81</v>
      </c>
      <c r="G90" s="5">
        <v>3400</v>
      </c>
      <c r="H90" s="7">
        <f t="shared" si="15"/>
        <v>1542.24</v>
      </c>
      <c r="I90" s="12" t="s">
        <v>7</v>
      </c>
      <c r="J90" s="5">
        <v>1200</v>
      </c>
      <c r="K90" s="5">
        <v>1200</v>
      </c>
      <c r="L90" s="5" t="s">
        <v>8</v>
      </c>
      <c r="M90" s="8">
        <v>1.01</v>
      </c>
      <c r="N90" s="9">
        <f t="shared" si="16"/>
        <v>0.65489158626413524</v>
      </c>
      <c r="O90" s="10">
        <v>76.2</v>
      </c>
      <c r="P90" s="10">
        <v>8</v>
      </c>
      <c r="Q90" s="6">
        <f t="shared" si="17"/>
        <v>160</v>
      </c>
      <c r="R90" s="6">
        <f t="shared" si="18"/>
        <v>12.96</v>
      </c>
      <c r="S90" s="6">
        <v>1.02</v>
      </c>
      <c r="T90" s="6">
        <f t="shared" si="19"/>
        <v>8.6571428571428566</v>
      </c>
      <c r="U90" s="6">
        <v>0</v>
      </c>
      <c r="V90" s="6">
        <v>1.01</v>
      </c>
      <c r="W90" s="6">
        <f t="shared" si="20"/>
        <v>0</v>
      </c>
      <c r="X90" s="6">
        <v>0</v>
      </c>
      <c r="Y90" s="6"/>
      <c r="Z90" s="6">
        <f t="shared" si="21"/>
        <v>0</v>
      </c>
      <c r="AA90" s="6">
        <v>0</v>
      </c>
      <c r="AB90" s="6"/>
      <c r="AC90" s="6">
        <f t="shared" si="13"/>
        <v>0</v>
      </c>
      <c r="AD90" s="6">
        <f t="shared" si="22"/>
        <v>0.80179199999999995</v>
      </c>
      <c r="AE90" s="6">
        <f t="shared" si="23"/>
        <v>0.5250868347338935</v>
      </c>
      <c r="AF90" s="6">
        <v>10</v>
      </c>
      <c r="AG90" s="11">
        <f t="shared" si="24"/>
        <v>3.54</v>
      </c>
      <c r="AH90" s="6">
        <f t="shared" si="25"/>
        <v>2.318316215375039</v>
      </c>
    </row>
    <row r="91" spans="1:34" x14ac:dyDescent="0.2">
      <c r="A91" s="3" t="s">
        <v>100</v>
      </c>
      <c r="B91" s="4">
        <v>35</v>
      </c>
      <c r="C91" s="4">
        <v>170</v>
      </c>
      <c r="D91" s="5">
        <v>9</v>
      </c>
      <c r="E91" s="5">
        <v>8</v>
      </c>
      <c r="F91" s="6">
        <f t="shared" si="14"/>
        <v>72</v>
      </c>
      <c r="G91" s="5">
        <v>3400</v>
      </c>
      <c r="H91" s="7">
        <f t="shared" si="15"/>
        <v>1456.56</v>
      </c>
      <c r="I91" s="12" t="s">
        <v>7</v>
      </c>
      <c r="J91" s="5">
        <v>1200</v>
      </c>
      <c r="K91" s="5">
        <v>1200</v>
      </c>
      <c r="L91" s="5" t="s">
        <v>8</v>
      </c>
      <c r="M91" s="8">
        <v>1.01</v>
      </c>
      <c r="N91" s="9">
        <f t="shared" si="16"/>
        <v>0.69341462075026095</v>
      </c>
      <c r="O91" s="10">
        <v>76.2</v>
      </c>
      <c r="P91" s="10">
        <v>8</v>
      </c>
      <c r="Q91" s="6">
        <f t="shared" si="17"/>
        <v>170</v>
      </c>
      <c r="R91" s="6">
        <f t="shared" si="18"/>
        <v>12.24</v>
      </c>
      <c r="S91" s="6">
        <v>1.02</v>
      </c>
      <c r="T91" s="6">
        <f t="shared" si="19"/>
        <v>8.6571428571428566</v>
      </c>
      <c r="U91" s="6"/>
      <c r="V91" s="6">
        <v>1.01</v>
      </c>
      <c r="W91" s="6">
        <f t="shared" si="20"/>
        <v>0</v>
      </c>
      <c r="X91" s="6">
        <v>0</v>
      </c>
      <c r="Y91" s="6"/>
      <c r="Z91" s="6">
        <f t="shared" si="21"/>
        <v>0</v>
      </c>
      <c r="AA91" s="6">
        <v>0</v>
      </c>
      <c r="AB91" s="6"/>
      <c r="AC91" s="6">
        <f t="shared" si="13"/>
        <v>0</v>
      </c>
      <c r="AD91" s="6">
        <f t="shared" si="22"/>
        <v>0.76492800000000005</v>
      </c>
      <c r="AE91" s="6">
        <f t="shared" si="23"/>
        <v>0.53041225902125566</v>
      </c>
      <c r="AF91" s="6">
        <v>10</v>
      </c>
      <c r="AG91" s="11">
        <f t="shared" si="24"/>
        <v>3.1799999999999997</v>
      </c>
      <c r="AH91" s="6">
        <f t="shared" si="25"/>
        <v>2.2050584939858298</v>
      </c>
    </row>
    <row r="92" spans="1:34" x14ac:dyDescent="0.2">
      <c r="A92" s="3" t="s">
        <v>101</v>
      </c>
      <c r="B92" s="4">
        <v>25</v>
      </c>
      <c r="C92" s="4">
        <v>175</v>
      </c>
      <c r="D92" s="5">
        <v>9</v>
      </c>
      <c r="E92" s="5">
        <v>8</v>
      </c>
      <c r="F92" s="6">
        <f t="shared" si="14"/>
        <v>72</v>
      </c>
      <c r="G92" s="5">
        <v>5400</v>
      </c>
      <c r="H92" s="7">
        <f t="shared" si="15"/>
        <v>1701</v>
      </c>
      <c r="I92" s="14" t="s">
        <v>7</v>
      </c>
      <c r="J92" s="5">
        <v>1200</v>
      </c>
      <c r="K92" s="5">
        <v>1200</v>
      </c>
      <c r="L92" s="5" t="s">
        <v>8</v>
      </c>
      <c r="M92" s="8">
        <v>1.01</v>
      </c>
      <c r="N92" s="9">
        <f t="shared" si="16"/>
        <v>0.59376837154614936</v>
      </c>
      <c r="O92" s="10">
        <v>76.2</v>
      </c>
      <c r="P92" s="10">
        <v>8</v>
      </c>
      <c r="Q92" s="6">
        <f t="shared" si="17"/>
        <v>175</v>
      </c>
      <c r="R92" s="6">
        <f t="shared" si="18"/>
        <v>12.6</v>
      </c>
      <c r="S92" s="6">
        <v>1.02</v>
      </c>
      <c r="T92" s="6">
        <f t="shared" si="19"/>
        <v>7.6311111111111112</v>
      </c>
      <c r="U92" s="6">
        <v>0</v>
      </c>
      <c r="V92" s="6">
        <v>1.01</v>
      </c>
      <c r="W92" s="6">
        <f t="shared" si="20"/>
        <v>0</v>
      </c>
      <c r="X92" s="6">
        <v>0</v>
      </c>
      <c r="Y92" s="6"/>
      <c r="Z92" s="6">
        <f t="shared" si="21"/>
        <v>0</v>
      </c>
      <c r="AA92" s="6">
        <v>0</v>
      </c>
      <c r="AB92" s="6"/>
      <c r="AC92" s="6">
        <f t="shared" si="13"/>
        <v>0</v>
      </c>
      <c r="AD92" s="6">
        <f t="shared" si="22"/>
        <v>0.78336000000000006</v>
      </c>
      <c r="AE92" s="6">
        <f t="shared" si="23"/>
        <v>0.46513439153439162</v>
      </c>
      <c r="AF92" s="6">
        <v>10</v>
      </c>
      <c r="AG92" s="11">
        <f t="shared" si="24"/>
        <v>3.1799999999999997</v>
      </c>
      <c r="AH92" s="6">
        <f t="shared" si="25"/>
        <v>1.8881834215167548</v>
      </c>
    </row>
    <row r="93" spans="1:34" x14ac:dyDescent="0.2">
      <c r="A93" s="3" t="s">
        <v>102</v>
      </c>
      <c r="B93" s="4">
        <v>35</v>
      </c>
      <c r="C93" s="4">
        <v>106</v>
      </c>
      <c r="D93" s="5">
        <v>9</v>
      </c>
      <c r="E93" s="5">
        <v>13</v>
      </c>
      <c r="F93" s="6">
        <f t="shared" si="14"/>
        <v>117</v>
      </c>
      <c r="G93" s="5">
        <v>3400</v>
      </c>
      <c r="H93" s="7">
        <f t="shared" si="15"/>
        <v>1475.838</v>
      </c>
      <c r="I93" s="12" t="s">
        <v>7</v>
      </c>
      <c r="J93" s="5">
        <v>1200</v>
      </c>
      <c r="K93" s="5">
        <v>1200</v>
      </c>
      <c r="L93" s="5" t="s">
        <v>8</v>
      </c>
      <c r="M93" s="8">
        <v>1.01</v>
      </c>
      <c r="N93" s="9">
        <f t="shared" si="16"/>
        <v>0.6843569551671661</v>
      </c>
      <c r="O93" s="10">
        <v>76.2</v>
      </c>
      <c r="P93" s="10">
        <v>8</v>
      </c>
      <c r="Q93" s="6">
        <f t="shared" si="17"/>
        <v>106</v>
      </c>
      <c r="R93" s="6">
        <f t="shared" si="18"/>
        <v>12.401999999999999</v>
      </c>
      <c r="S93" s="6">
        <v>1.02</v>
      </c>
      <c r="T93" s="6">
        <f t="shared" si="19"/>
        <v>8.6571428571428566</v>
      </c>
      <c r="U93" s="6">
        <v>0</v>
      </c>
      <c r="V93" s="6">
        <v>1.01</v>
      </c>
      <c r="W93" s="6">
        <f t="shared" si="20"/>
        <v>0</v>
      </c>
      <c r="X93" s="6">
        <v>0</v>
      </c>
      <c r="Y93" s="6"/>
      <c r="Z93" s="6">
        <f t="shared" si="21"/>
        <v>0</v>
      </c>
      <c r="AA93" s="6">
        <v>0</v>
      </c>
      <c r="AB93" s="6"/>
      <c r="AC93" s="6">
        <f t="shared" si="13"/>
        <v>0</v>
      </c>
      <c r="AD93" s="6">
        <f t="shared" si="22"/>
        <v>0.77322239999999987</v>
      </c>
      <c r="AE93" s="6">
        <f t="shared" si="23"/>
        <v>0.52916012733104845</v>
      </c>
      <c r="AF93" s="6">
        <v>10</v>
      </c>
      <c r="AG93" s="11">
        <f t="shared" si="24"/>
        <v>4.9799999999999995</v>
      </c>
      <c r="AH93" s="6">
        <f t="shared" si="25"/>
        <v>3.4080976367324869</v>
      </c>
    </row>
    <row r="94" spans="1:34" x14ac:dyDescent="0.2">
      <c r="A94" s="3" t="s">
        <v>103</v>
      </c>
      <c r="B94" s="4">
        <v>35</v>
      </c>
      <c r="C94" s="4">
        <v>170</v>
      </c>
      <c r="D94" s="5">
        <v>6</v>
      </c>
      <c r="E94" s="5">
        <v>9</v>
      </c>
      <c r="F94" s="6">
        <f t="shared" si="14"/>
        <v>54</v>
      </c>
      <c r="G94" s="5">
        <v>3100</v>
      </c>
      <c r="H94" s="7">
        <f t="shared" si="15"/>
        <v>996.03</v>
      </c>
      <c r="I94" s="14" t="s">
        <v>5</v>
      </c>
      <c r="J94" s="5">
        <v>1320</v>
      </c>
      <c r="K94" s="5">
        <v>880</v>
      </c>
      <c r="L94" s="15" t="s">
        <v>6</v>
      </c>
      <c r="M94" s="8">
        <v>1.01</v>
      </c>
      <c r="N94" s="9">
        <f t="shared" si="16"/>
        <v>1.0140256819573708</v>
      </c>
      <c r="O94" s="10">
        <v>76.2</v>
      </c>
      <c r="P94" s="10">
        <v>8</v>
      </c>
      <c r="Q94" s="6">
        <f t="shared" si="17"/>
        <v>170</v>
      </c>
      <c r="R94" s="6">
        <f t="shared" si="18"/>
        <v>9.18</v>
      </c>
      <c r="S94" s="6">
        <v>1.02</v>
      </c>
      <c r="T94" s="6">
        <f t="shared" si="19"/>
        <v>9.4949308755760367</v>
      </c>
      <c r="U94" s="6">
        <v>0</v>
      </c>
      <c r="V94" s="6">
        <v>1.01</v>
      </c>
      <c r="W94" s="6">
        <f t="shared" si="20"/>
        <v>0</v>
      </c>
      <c r="X94" s="6">
        <v>0</v>
      </c>
      <c r="Y94" s="6"/>
      <c r="Z94" s="6">
        <f t="shared" si="21"/>
        <v>0</v>
      </c>
      <c r="AA94" s="6">
        <v>0</v>
      </c>
      <c r="AB94" s="6"/>
      <c r="AC94" s="6">
        <f t="shared" si="13"/>
        <v>0</v>
      </c>
      <c r="AD94" s="6">
        <f t="shared" si="22"/>
        <v>0.77299200000000023</v>
      </c>
      <c r="AE94" s="6">
        <f t="shared" si="23"/>
        <v>0.7838337399475922</v>
      </c>
      <c r="AF94" s="6">
        <v>10</v>
      </c>
      <c r="AG94" s="11">
        <f t="shared" si="24"/>
        <v>2.46</v>
      </c>
      <c r="AH94" s="6">
        <f t="shared" si="25"/>
        <v>2.4945031776151319</v>
      </c>
    </row>
    <row r="95" spans="1:34" x14ac:dyDescent="0.2">
      <c r="A95" s="3" t="s">
        <v>104</v>
      </c>
      <c r="B95" s="4">
        <v>35</v>
      </c>
      <c r="C95" s="4">
        <v>170</v>
      </c>
      <c r="D95" s="5">
        <v>6</v>
      </c>
      <c r="E95" s="5">
        <v>9</v>
      </c>
      <c r="F95" s="6">
        <f t="shared" si="14"/>
        <v>54</v>
      </c>
      <c r="G95" s="5">
        <v>3100</v>
      </c>
      <c r="H95" s="7">
        <f t="shared" si="15"/>
        <v>996.03</v>
      </c>
      <c r="I95" s="14" t="s">
        <v>5</v>
      </c>
      <c r="J95" s="5">
        <v>1320</v>
      </c>
      <c r="K95" s="5">
        <v>880</v>
      </c>
      <c r="L95" s="15" t="s">
        <v>6</v>
      </c>
      <c r="M95" s="8">
        <v>1.01</v>
      </c>
      <c r="N95" s="9">
        <f t="shared" si="16"/>
        <v>1.0140256819573708</v>
      </c>
      <c r="O95" s="10">
        <v>76.2</v>
      </c>
      <c r="P95" s="10">
        <v>8</v>
      </c>
      <c r="Q95" s="6">
        <f t="shared" si="17"/>
        <v>170</v>
      </c>
      <c r="R95" s="6">
        <f t="shared" si="18"/>
        <v>9.18</v>
      </c>
      <c r="S95" s="6">
        <v>1.02</v>
      </c>
      <c r="T95" s="6">
        <f t="shared" si="19"/>
        <v>9.4949308755760367</v>
      </c>
      <c r="U95" s="6">
        <v>0</v>
      </c>
      <c r="V95" s="6">
        <v>1.01</v>
      </c>
      <c r="W95" s="6">
        <f t="shared" si="20"/>
        <v>0</v>
      </c>
      <c r="X95" s="6">
        <v>0</v>
      </c>
      <c r="Y95" s="6"/>
      <c r="Z95" s="6">
        <f t="shared" si="21"/>
        <v>0</v>
      </c>
      <c r="AA95" s="6">
        <v>0</v>
      </c>
      <c r="AB95" s="6"/>
      <c r="AC95" s="6">
        <f t="shared" si="13"/>
        <v>0</v>
      </c>
      <c r="AD95" s="6">
        <f t="shared" si="22"/>
        <v>0.77299200000000023</v>
      </c>
      <c r="AE95" s="6">
        <f t="shared" si="23"/>
        <v>0.7838337399475922</v>
      </c>
      <c r="AF95" s="6">
        <v>10</v>
      </c>
      <c r="AG95" s="11">
        <f t="shared" si="24"/>
        <v>2.46</v>
      </c>
      <c r="AH95" s="6">
        <f t="shared" si="25"/>
        <v>2.4945031776151319</v>
      </c>
    </row>
    <row r="96" spans="1:34" x14ac:dyDescent="0.2">
      <c r="A96" s="3" t="s">
        <v>105</v>
      </c>
      <c r="B96" s="4">
        <v>35</v>
      </c>
      <c r="C96" s="4">
        <v>175</v>
      </c>
      <c r="D96" s="5">
        <v>6</v>
      </c>
      <c r="E96" s="5">
        <v>9</v>
      </c>
      <c r="F96" s="6">
        <f t="shared" si="14"/>
        <v>54</v>
      </c>
      <c r="G96" s="5">
        <v>3100</v>
      </c>
      <c r="H96" s="7">
        <f t="shared" si="15"/>
        <v>1025.325</v>
      </c>
      <c r="I96" s="14" t="s">
        <v>5</v>
      </c>
      <c r="J96" s="5">
        <v>1320</v>
      </c>
      <c r="K96" s="5">
        <v>880</v>
      </c>
      <c r="L96" s="15" t="s">
        <v>6</v>
      </c>
      <c r="M96" s="5">
        <v>1.01</v>
      </c>
      <c r="N96" s="9">
        <f t="shared" si="16"/>
        <v>0.98505351961573162</v>
      </c>
      <c r="O96" s="5">
        <v>76.2</v>
      </c>
      <c r="P96" s="5">
        <v>8</v>
      </c>
      <c r="Q96" s="6">
        <f t="shared" si="17"/>
        <v>175</v>
      </c>
      <c r="R96" s="6">
        <f t="shared" si="18"/>
        <v>9.4499999999999993</v>
      </c>
      <c r="S96" s="6">
        <v>1.02</v>
      </c>
      <c r="T96" s="6">
        <f t="shared" si="19"/>
        <v>9.4949308755760367</v>
      </c>
      <c r="U96" s="6">
        <v>0</v>
      </c>
      <c r="V96" s="6">
        <v>1.01</v>
      </c>
      <c r="W96" s="6">
        <f t="shared" si="20"/>
        <v>0</v>
      </c>
      <c r="X96" s="6">
        <v>0</v>
      </c>
      <c r="Y96" s="6"/>
      <c r="Z96" s="6">
        <f t="shared" si="21"/>
        <v>0</v>
      </c>
      <c r="AA96" s="6">
        <v>0</v>
      </c>
      <c r="AB96" s="6"/>
      <c r="AC96" s="6">
        <f t="shared" si="13"/>
        <v>0</v>
      </c>
      <c r="AD96" s="6">
        <f t="shared" si="22"/>
        <v>0.79200000000000004</v>
      </c>
      <c r="AE96" s="6">
        <f t="shared" si="23"/>
        <v>0.78016238753565947</v>
      </c>
      <c r="AF96" s="6">
        <v>10</v>
      </c>
      <c r="AG96" s="11">
        <f t="shared" si="24"/>
        <v>2.46</v>
      </c>
      <c r="AH96" s="6">
        <f t="shared" si="25"/>
        <v>2.4232316582546995</v>
      </c>
    </row>
    <row r="97" spans="1:34" x14ac:dyDescent="0.2">
      <c r="A97" s="3" t="s">
        <v>106</v>
      </c>
      <c r="B97" s="4">
        <v>33</v>
      </c>
      <c r="C97" s="4">
        <v>172</v>
      </c>
      <c r="D97" s="5">
        <v>6</v>
      </c>
      <c r="E97" s="5">
        <v>9</v>
      </c>
      <c r="F97" s="6">
        <f t="shared" si="14"/>
        <v>54</v>
      </c>
      <c r="G97" s="5">
        <v>4700</v>
      </c>
      <c r="H97" s="7">
        <f t="shared" si="15"/>
        <v>1440.5688</v>
      </c>
      <c r="I97" s="14" t="s">
        <v>5</v>
      </c>
      <c r="J97" s="5">
        <v>1320</v>
      </c>
      <c r="K97" s="5">
        <v>880</v>
      </c>
      <c r="L97" s="15" t="s">
        <v>6</v>
      </c>
      <c r="M97" s="5">
        <v>1.01</v>
      </c>
      <c r="N97" s="9">
        <f t="shared" si="16"/>
        <v>0.70111194966876966</v>
      </c>
      <c r="O97" s="5">
        <v>76.2</v>
      </c>
      <c r="P97" s="5">
        <v>8</v>
      </c>
      <c r="Q97" s="6">
        <f t="shared" si="17"/>
        <v>172</v>
      </c>
      <c r="R97" s="6">
        <f t="shared" si="18"/>
        <v>9.2880000000000003</v>
      </c>
      <c r="S97" s="6">
        <v>1.02</v>
      </c>
      <c r="T97" s="6">
        <f t="shared" si="19"/>
        <v>6.6421663442940035</v>
      </c>
      <c r="U97" s="6">
        <v>0</v>
      </c>
      <c r="V97" s="6">
        <v>1.01</v>
      </c>
      <c r="W97" s="6">
        <f t="shared" si="20"/>
        <v>0</v>
      </c>
      <c r="X97" s="6">
        <v>0</v>
      </c>
      <c r="Y97" s="6"/>
      <c r="Z97" s="6">
        <f t="shared" si="21"/>
        <v>0</v>
      </c>
      <c r="AA97" s="6">
        <v>0</v>
      </c>
      <c r="AB97" s="6"/>
      <c r="AC97" s="6">
        <f t="shared" si="13"/>
        <v>0</v>
      </c>
      <c r="AD97" s="6">
        <f t="shared" si="22"/>
        <v>0.78059519999999993</v>
      </c>
      <c r="AE97" s="6">
        <f t="shared" si="23"/>
        <v>0.54728462257408317</v>
      </c>
      <c r="AF97" s="6">
        <v>10</v>
      </c>
      <c r="AG97" s="11">
        <f t="shared" si="24"/>
        <v>2.46</v>
      </c>
      <c r="AH97" s="6">
        <f t="shared" si="25"/>
        <v>1.7247353961851732</v>
      </c>
    </row>
    <row r="98" spans="1:34" x14ac:dyDescent="0.2">
      <c r="A98" s="3" t="s">
        <v>107</v>
      </c>
      <c r="B98" s="4">
        <v>25</v>
      </c>
      <c r="C98" s="4">
        <v>120</v>
      </c>
      <c r="D98" s="5">
        <v>5</v>
      </c>
      <c r="E98" s="5">
        <v>13</v>
      </c>
      <c r="F98" s="6">
        <f t="shared" si="14"/>
        <v>65</v>
      </c>
      <c r="G98" s="5">
        <v>6400</v>
      </c>
      <c r="H98" s="7">
        <f t="shared" si="15"/>
        <v>1248</v>
      </c>
      <c r="I98" s="12" t="s">
        <v>9</v>
      </c>
      <c r="J98" s="5">
        <v>1100</v>
      </c>
      <c r="K98" s="5">
        <v>1100</v>
      </c>
      <c r="L98" s="15" t="s">
        <v>6</v>
      </c>
      <c r="M98" s="5">
        <v>1.01</v>
      </c>
      <c r="N98" s="9">
        <f t="shared" si="16"/>
        <v>0.8092948717948717</v>
      </c>
      <c r="O98" s="5">
        <v>76.2</v>
      </c>
      <c r="P98" s="5">
        <v>8</v>
      </c>
      <c r="Q98" s="6">
        <f t="shared" si="17"/>
        <v>120</v>
      </c>
      <c r="R98" s="6">
        <f t="shared" si="18"/>
        <v>7.8</v>
      </c>
      <c r="S98" s="6">
        <v>1.02</v>
      </c>
      <c r="T98" s="6">
        <f t="shared" si="19"/>
        <v>6.4387499999999989</v>
      </c>
      <c r="U98" s="6">
        <v>0</v>
      </c>
      <c r="V98" s="6">
        <v>1.01</v>
      </c>
      <c r="W98" s="6">
        <f t="shared" si="20"/>
        <v>0</v>
      </c>
      <c r="X98" s="6">
        <v>0</v>
      </c>
      <c r="Y98" s="6"/>
      <c r="Z98" s="6">
        <f t="shared" si="21"/>
        <v>0</v>
      </c>
      <c r="AA98" s="6">
        <v>0</v>
      </c>
      <c r="AB98" s="6"/>
      <c r="AC98" s="6">
        <f t="shared" si="13"/>
        <v>0</v>
      </c>
      <c r="AD98" s="6">
        <f t="shared" si="22"/>
        <v>0.78566400000000025</v>
      </c>
      <c r="AE98" s="6">
        <f t="shared" si="23"/>
        <v>0.6358338461538463</v>
      </c>
      <c r="AF98" s="6">
        <v>10</v>
      </c>
      <c r="AG98" s="11">
        <f t="shared" si="24"/>
        <v>2.9</v>
      </c>
      <c r="AH98" s="6">
        <f t="shared" si="25"/>
        <v>2.3469551282051277</v>
      </c>
    </row>
    <row r="99" spans="1:34" x14ac:dyDescent="0.2">
      <c r="A99" s="3" t="s">
        <v>108</v>
      </c>
      <c r="B99" s="4">
        <v>25</v>
      </c>
      <c r="C99" s="4">
        <v>180</v>
      </c>
      <c r="D99" s="5">
        <v>5</v>
      </c>
      <c r="E99" s="5">
        <v>8</v>
      </c>
      <c r="F99" s="6">
        <f t="shared" si="14"/>
        <v>40</v>
      </c>
      <c r="G99" s="5">
        <v>6400</v>
      </c>
      <c r="H99" s="7">
        <f t="shared" si="15"/>
        <v>1152</v>
      </c>
      <c r="I99" s="12" t="s">
        <v>9</v>
      </c>
      <c r="J99" s="5">
        <v>1100</v>
      </c>
      <c r="K99" s="5">
        <v>1100</v>
      </c>
      <c r="L99" s="15" t="s">
        <v>6</v>
      </c>
      <c r="M99" s="5">
        <v>1.01</v>
      </c>
      <c r="N99" s="9">
        <f t="shared" si="16"/>
        <v>0.87673611111111105</v>
      </c>
      <c r="O99" s="10">
        <v>76.2</v>
      </c>
      <c r="P99" s="10">
        <v>8</v>
      </c>
      <c r="Q99" s="6">
        <f t="shared" si="17"/>
        <v>180</v>
      </c>
      <c r="R99" s="6">
        <f t="shared" si="18"/>
        <v>7.2</v>
      </c>
      <c r="S99" s="6">
        <v>1.02</v>
      </c>
      <c r="T99" s="6">
        <f t="shared" si="19"/>
        <v>6.4387499999999998</v>
      </c>
      <c r="U99" s="6">
        <v>0</v>
      </c>
      <c r="V99" s="6">
        <v>1.01</v>
      </c>
      <c r="W99" s="6">
        <f t="shared" si="20"/>
        <v>0</v>
      </c>
      <c r="X99" s="6">
        <v>0</v>
      </c>
      <c r="Y99" s="6"/>
      <c r="Z99" s="6">
        <f t="shared" si="21"/>
        <v>0</v>
      </c>
      <c r="AA99" s="6">
        <v>0</v>
      </c>
      <c r="AB99" s="6"/>
      <c r="AC99" s="6">
        <f t="shared" si="13"/>
        <v>0</v>
      </c>
      <c r="AD99" s="6">
        <f t="shared" si="22"/>
        <v>0.73497600000000007</v>
      </c>
      <c r="AE99" s="6">
        <f t="shared" si="23"/>
        <v>0.64438000000000006</v>
      </c>
      <c r="AF99" s="6">
        <v>10</v>
      </c>
      <c r="AG99" s="11">
        <f t="shared" si="24"/>
        <v>1.9000000000000001</v>
      </c>
      <c r="AH99" s="6">
        <f t="shared" si="25"/>
        <v>1.6657986111111112</v>
      </c>
    </row>
    <row r="100" spans="1:34" x14ac:dyDescent="0.2">
      <c r="A100" s="3" t="s">
        <v>109</v>
      </c>
      <c r="B100" s="4">
        <v>25</v>
      </c>
      <c r="C100" s="4">
        <v>190</v>
      </c>
      <c r="D100" s="5">
        <v>5</v>
      </c>
      <c r="E100" s="5">
        <v>7</v>
      </c>
      <c r="F100" s="6">
        <f t="shared" si="14"/>
        <v>35</v>
      </c>
      <c r="G100" s="5">
        <v>6400</v>
      </c>
      <c r="H100" s="7">
        <f t="shared" si="15"/>
        <v>1064</v>
      </c>
      <c r="I100" s="12" t="s">
        <v>9</v>
      </c>
      <c r="J100" s="5">
        <v>1100</v>
      </c>
      <c r="K100" s="5">
        <v>1100</v>
      </c>
      <c r="L100" s="15" t="s">
        <v>6</v>
      </c>
      <c r="M100" s="5">
        <v>1.01</v>
      </c>
      <c r="N100" s="9">
        <f t="shared" si="16"/>
        <v>0.9492481203007519</v>
      </c>
      <c r="O100" s="10">
        <v>76.2</v>
      </c>
      <c r="P100" s="10">
        <v>8</v>
      </c>
      <c r="Q100" s="6">
        <f t="shared" si="17"/>
        <v>190</v>
      </c>
      <c r="R100" s="6">
        <f t="shared" si="18"/>
        <v>6.65</v>
      </c>
      <c r="S100" s="6">
        <v>1.02</v>
      </c>
      <c r="T100" s="6">
        <f t="shared" si="19"/>
        <v>6.4387500000000006</v>
      </c>
      <c r="U100" s="6">
        <v>0</v>
      </c>
      <c r="V100" s="6">
        <v>1.01</v>
      </c>
      <c r="W100" s="6">
        <f t="shared" si="20"/>
        <v>0</v>
      </c>
      <c r="X100" s="6">
        <v>0</v>
      </c>
      <c r="Y100" s="6"/>
      <c r="Z100" s="6">
        <f t="shared" si="21"/>
        <v>0</v>
      </c>
      <c r="AA100" s="6">
        <v>0</v>
      </c>
      <c r="AB100" s="6"/>
      <c r="AC100" s="6">
        <f t="shared" si="13"/>
        <v>0</v>
      </c>
      <c r="AD100" s="6">
        <f t="shared" si="22"/>
        <v>0.68851200000000001</v>
      </c>
      <c r="AE100" s="6">
        <f t="shared" si="23"/>
        <v>0.65356872180451131</v>
      </c>
      <c r="AF100" s="6">
        <v>10</v>
      </c>
      <c r="AG100" s="11">
        <f t="shared" si="24"/>
        <v>1.7000000000000002</v>
      </c>
      <c r="AH100" s="6">
        <f t="shared" si="25"/>
        <v>1.6137218045112784</v>
      </c>
    </row>
    <row r="101" spans="1:34" x14ac:dyDescent="0.2">
      <c r="A101" s="3" t="s">
        <v>110</v>
      </c>
      <c r="B101" s="4">
        <v>30</v>
      </c>
      <c r="C101" s="4">
        <v>170</v>
      </c>
      <c r="D101" s="5">
        <v>5</v>
      </c>
      <c r="E101" s="5">
        <v>8</v>
      </c>
      <c r="F101" s="6">
        <f t="shared" si="14"/>
        <v>40</v>
      </c>
      <c r="G101" s="5">
        <v>3500</v>
      </c>
      <c r="H101" s="7">
        <f t="shared" si="15"/>
        <v>714</v>
      </c>
      <c r="I101" s="14" t="s">
        <v>5</v>
      </c>
      <c r="J101" s="5">
        <v>1100</v>
      </c>
      <c r="K101" s="5">
        <v>1100</v>
      </c>
      <c r="L101" s="15" t="s">
        <v>6</v>
      </c>
      <c r="M101" s="5">
        <v>1.01</v>
      </c>
      <c r="N101" s="9">
        <f t="shared" si="16"/>
        <v>1.4145658263305321</v>
      </c>
      <c r="O101" s="10">
        <v>76.2</v>
      </c>
      <c r="P101" s="10">
        <v>8</v>
      </c>
      <c r="Q101" s="6">
        <f t="shared" si="17"/>
        <v>170</v>
      </c>
      <c r="R101" s="6">
        <f t="shared" si="18"/>
        <v>6.8</v>
      </c>
      <c r="S101" s="6">
        <v>1.02</v>
      </c>
      <c r="T101" s="6">
        <f t="shared" si="19"/>
        <v>9.8114285714285714</v>
      </c>
      <c r="U101" s="6">
        <v>1</v>
      </c>
      <c r="V101" s="6">
        <v>1.01</v>
      </c>
      <c r="W101" s="6">
        <f t="shared" si="20"/>
        <v>1.4287114845938373</v>
      </c>
      <c r="X101" s="6">
        <v>0</v>
      </c>
      <c r="Y101" s="6"/>
      <c r="Z101" s="6">
        <f t="shared" si="21"/>
        <v>0</v>
      </c>
      <c r="AA101" s="6">
        <v>0</v>
      </c>
      <c r="AB101" s="6"/>
      <c r="AC101" s="6">
        <f t="shared" si="13"/>
        <v>0</v>
      </c>
      <c r="AD101" s="6">
        <f t="shared" si="22"/>
        <v>0.70118400000000003</v>
      </c>
      <c r="AE101" s="6">
        <f t="shared" si="23"/>
        <v>0.99187092436974789</v>
      </c>
      <c r="AF101" s="6">
        <v>10</v>
      </c>
      <c r="AG101" s="11">
        <f t="shared" si="24"/>
        <v>1.9000000000000001</v>
      </c>
      <c r="AH101" s="6">
        <f t="shared" si="25"/>
        <v>2.687675070028011</v>
      </c>
    </row>
    <row r="102" spans="1:34" x14ac:dyDescent="0.2">
      <c r="A102" s="3" t="s">
        <v>111</v>
      </c>
      <c r="B102" s="4">
        <v>30</v>
      </c>
      <c r="C102" s="4">
        <v>170</v>
      </c>
      <c r="D102" s="5">
        <v>5</v>
      </c>
      <c r="E102" s="5">
        <v>8</v>
      </c>
      <c r="F102" s="6">
        <f t="shared" si="14"/>
        <v>40</v>
      </c>
      <c r="G102" s="5">
        <v>3000</v>
      </c>
      <c r="H102" s="7">
        <f t="shared" si="15"/>
        <v>612</v>
      </c>
      <c r="I102" s="14" t="s">
        <v>5</v>
      </c>
      <c r="J102" s="5">
        <v>1100</v>
      </c>
      <c r="K102" s="5">
        <v>1100</v>
      </c>
      <c r="L102" s="15" t="s">
        <v>6</v>
      </c>
      <c r="M102" s="8">
        <v>1.01</v>
      </c>
      <c r="N102" s="9">
        <f t="shared" si="16"/>
        <v>1.6503267973856208</v>
      </c>
      <c r="O102" s="10">
        <v>76.2</v>
      </c>
      <c r="P102" s="10">
        <v>8</v>
      </c>
      <c r="Q102" s="6">
        <f t="shared" si="17"/>
        <v>170</v>
      </c>
      <c r="R102" s="6">
        <f t="shared" si="18"/>
        <v>6.8</v>
      </c>
      <c r="S102" s="6">
        <v>1.02</v>
      </c>
      <c r="T102" s="6">
        <f t="shared" si="19"/>
        <v>11.446666666666665</v>
      </c>
      <c r="U102" s="6">
        <v>1</v>
      </c>
      <c r="V102" s="6">
        <v>1.01</v>
      </c>
      <c r="W102" s="6">
        <f t="shared" si="20"/>
        <v>1.666830065359477</v>
      </c>
      <c r="X102" s="6">
        <v>0</v>
      </c>
      <c r="Y102" s="6"/>
      <c r="Z102" s="6">
        <f t="shared" si="21"/>
        <v>0</v>
      </c>
      <c r="AA102" s="6">
        <v>0</v>
      </c>
      <c r="AB102" s="6"/>
      <c r="AC102" s="6">
        <f t="shared" si="13"/>
        <v>0</v>
      </c>
      <c r="AD102" s="6">
        <f t="shared" ref="AD102:AD115" si="26">0.02*0.92*0.5*J102*4*(E102*C102/400)*5/1000</f>
        <v>0.68815999999999988</v>
      </c>
      <c r="AE102" s="6">
        <f t="shared" si="23"/>
        <v>1.1356888888888885</v>
      </c>
      <c r="AF102" s="6">
        <v>10</v>
      </c>
      <c r="AG102" s="11">
        <f t="shared" si="24"/>
        <v>1.9000000000000001</v>
      </c>
      <c r="AH102" s="6">
        <f t="shared" si="25"/>
        <v>3.1356209150326797</v>
      </c>
    </row>
    <row r="103" spans="1:34" x14ac:dyDescent="0.2">
      <c r="A103" s="3" t="s">
        <v>112</v>
      </c>
      <c r="B103" s="4">
        <v>30</v>
      </c>
      <c r="C103" s="4">
        <v>170</v>
      </c>
      <c r="D103" s="5">
        <v>5</v>
      </c>
      <c r="E103" s="5">
        <v>8</v>
      </c>
      <c r="F103" s="6">
        <f t="shared" si="14"/>
        <v>40</v>
      </c>
      <c r="G103" s="5">
        <v>3000</v>
      </c>
      <c r="H103" s="7">
        <f t="shared" si="15"/>
        <v>612</v>
      </c>
      <c r="I103" s="14" t="s">
        <v>5</v>
      </c>
      <c r="J103" s="5">
        <v>1100</v>
      </c>
      <c r="K103" s="5">
        <v>1100</v>
      </c>
      <c r="L103" s="15" t="s">
        <v>6</v>
      </c>
      <c r="M103" s="8">
        <v>1.01</v>
      </c>
      <c r="N103" s="9">
        <f t="shared" si="16"/>
        <v>1.6503267973856208</v>
      </c>
      <c r="O103" s="10">
        <v>76.2</v>
      </c>
      <c r="P103" s="10">
        <v>8</v>
      </c>
      <c r="Q103" s="6">
        <f t="shared" si="17"/>
        <v>170</v>
      </c>
      <c r="R103" s="6">
        <f t="shared" si="18"/>
        <v>6.8</v>
      </c>
      <c r="S103" s="6">
        <v>1.02</v>
      </c>
      <c r="T103" s="6">
        <f t="shared" si="19"/>
        <v>11.446666666666665</v>
      </c>
      <c r="U103" s="6">
        <v>1</v>
      </c>
      <c r="V103" s="6">
        <v>1.01</v>
      </c>
      <c r="W103" s="6">
        <f t="shared" si="20"/>
        <v>1.666830065359477</v>
      </c>
      <c r="X103" s="6">
        <v>0</v>
      </c>
      <c r="Y103" s="6"/>
      <c r="Z103" s="6">
        <f t="shared" si="21"/>
        <v>0</v>
      </c>
      <c r="AA103" s="6">
        <v>0</v>
      </c>
      <c r="AB103" s="6"/>
      <c r="AC103" s="6">
        <f t="shared" si="13"/>
        <v>0</v>
      </c>
      <c r="AD103" s="6">
        <f t="shared" si="26"/>
        <v>0.68815999999999988</v>
      </c>
      <c r="AE103" s="6">
        <f t="shared" si="23"/>
        <v>1.1356888888888885</v>
      </c>
      <c r="AF103" s="6">
        <v>10</v>
      </c>
      <c r="AG103" s="11">
        <f t="shared" si="24"/>
        <v>1.9000000000000001</v>
      </c>
      <c r="AH103" s="6">
        <f t="shared" si="25"/>
        <v>3.1356209150326797</v>
      </c>
    </row>
    <row r="104" spans="1:34" x14ac:dyDescent="0.2">
      <c r="A104" s="3" t="s">
        <v>113</v>
      </c>
      <c r="B104" s="4">
        <v>30</v>
      </c>
      <c r="C104" s="4">
        <v>165</v>
      </c>
      <c r="D104" s="5">
        <v>5</v>
      </c>
      <c r="E104" s="5">
        <v>8</v>
      </c>
      <c r="F104" s="6">
        <f t="shared" si="14"/>
        <v>40</v>
      </c>
      <c r="G104" s="5">
        <v>3000</v>
      </c>
      <c r="H104" s="7">
        <f t="shared" si="15"/>
        <v>594</v>
      </c>
      <c r="I104" s="14" t="s">
        <v>5</v>
      </c>
      <c r="J104" s="5">
        <v>1100</v>
      </c>
      <c r="K104" s="5">
        <v>1100</v>
      </c>
      <c r="L104" s="15" t="s">
        <v>6</v>
      </c>
      <c r="M104" s="8">
        <v>1.01</v>
      </c>
      <c r="N104" s="9">
        <f t="shared" si="16"/>
        <v>1.7003367003367003</v>
      </c>
      <c r="O104" s="10">
        <v>76.2</v>
      </c>
      <c r="P104" s="10">
        <v>8</v>
      </c>
      <c r="Q104" s="6">
        <f t="shared" si="17"/>
        <v>165</v>
      </c>
      <c r="R104" s="6">
        <f t="shared" si="18"/>
        <v>6.6</v>
      </c>
      <c r="S104" s="6">
        <v>1.02</v>
      </c>
      <c r="T104" s="6">
        <f t="shared" si="19"/>
        <v>11.446666666666665</v>
      </c>
      <c r="U104" s="6">
        <v>1</v>
      </c>
      <c r="V104" s="6">
        <v>1.01</v>
      </c>
      <c r="W104" s="6">
        <f t="shared" si="20"/>
        <v>1.7173400673400672</v>
      </c>
      <c r="X104" s="6">
        <v>0</v>
      </c>
      <c r="Y104" s="6"/>
      <c r="Z104" s="6">
        <f t="shared" si="21"/>
        <v>0</v>
      </c>
      <c r="AA104" s="6">
        <v>0</v>
      </c>
      <c r="AB104" s="6"/>
      <c r="AC104" s="6">
        <f t="shared" si="13"/>
        <v>0</v>
      </c>
      <c r="AD104" s="6">
        <f t="shared" si="26"/>
        <v>0.66791999999999985</v>
      </c>
      <c r="AE104" s="6">
        <f t="shared" si="23"/>
        <v>1.1356888888888885</v>
      </c>
      <c r="AF104" s="6">
        <v>10</v>
      </c>
      <c r="AG104" s="11">
        <f t="shared" si="24"/>
        <v>1.9000000000000001</v>
      </c>
      <c r="AH104" s="6">
        <f t="shared" si="25"/>
        <v>3.2306397306397305</v>
      </c>
    </row>
    <row r="105" spans="1:34" x14ac:dyDescent="0.2">
      <c r="A105" s="3" t="s">
        <v>114</v>
      </c>
      <c r="B105" s="4">
        <v>25</v>
      </c>
      <c r="C105" s="4">
        <v>170</v>
      </c>
      <c r="D105" s="5">
        <v>5</v>
      </c>
      <c r="E105" s="5">
        <v>5</v>
      </c>
      <c r="F105" s="6">
        <f t="shared" si="14"/>
        <v>25</v>
      </c>
      <c r="G105" s="5">
        <v>3200</v>
      </c>
      <c r="H105" s="7">
        <f t="shared" si="15"/>
        <v>340</v>
      </c>
      <c r="I105" s="14" t="s">
        <v>9</v>
      </c>
      <c r="J105" s="5">
        <v>1050</v>
      </c>
      <c r="K105" s="5">
        <v>1050</v>
      </c>
      <c r="L105" s="15" t="s">
        <v>6</v>
      </c>
      <c r="M105" s="8">
        <v>1.01</v>
      </c>
      <c r="N105" s="9">
        <f t="shared" si="16"/>
        <v>2.9705882352941173</v>
      </c>
      <c r="O105" s="10">
        <v>76.2</v>
      </c>
      <c r="P105" s="10">
        <v>8</v>
      </c>
      <c r="Q105" s="6">
        <f t="shared" si="17"/>
        <v>170</v>
      </c>
      <c r="R105" s="6">
        <f t="shared" si="18"/>
        <v>4.25</v>
      </c>
      <c r="S105" s="6">
        <v>1.02</v>
      </c>
      <c r="T105" s="6">
        <f t="shared" si="19"/>
        <v>12.877499999999998</v>
      </c>
      <c r="U105" s="6">
        <v>3</v>
      </c>
      <c r="V105" s="6">
        <v>1.01</v>
      </c>
      <c r="W105" s="6">
        <f t="shared" si="20"/>
        <v>9.0008823529411757</v>
      </c>
      <c r="X105" s="6">
        <v>0</v>
      </c>
      <c r="Y105" s="6"/>
      <c r="Z105" s="6">
        <f t="shared" si="21"/>
        <v>0</v>
      </c>
      <c r="AA105" s="6">
        <v>4.5</v>
      </c>
      <c r="AB105" s="6">
        <v>1.02</v>
      </c>
      <c r="AC105" s="6">
        <f t="shared" si="13"/>
        <v>13.634999999999998</v>
      </c>
      <c r="AD105" s="6">
        <f t="shared" si="26"/>
        <v>0.41055000000000003</v>
      </c>
      <c r="AE105" s="6">
        <f t="shared" si="23"/>
        <v>1.2195749999999999</v>
      </c>
      <c r="AF105" s="6">
        <v>10</v>
      </c>
      <c r="AG105" s="11">
        <f t="shared" si="24"/>
        <v>1.3</v>
      </c>
      <c r="AH105" s="6">
        <f t="shared" si="25"/>
        <v>3.8617647058823525</v>
      </c>
    </row>
    <row r="106" spans="1:34" x14ac:dyDescent="0.2">
      <c r="A106" s="3" t="s">
        <v>115</v>
      </c>
      <c r="B106" s="4">
        <v>21</v>
      </c>
      <c r="C106" s="4">
        <v>180</v>
      </c>
      <c r="D106" s="5">
        <v>5</v>
      </c>
      <c r="E106" s="5">
        <v>9</v>
      </c>
      <c r="F106" s="6">
        <v>45</v>
      </c>
      <c r="G106" s="5">
        <v>4200</v>
      </c>
      <c r="H106" s="7">
        <v>714.42</v>
      </c>
      <c r="I106" s="12" t="s">
        <v>5</v>
      </c>
      <c r="J106" s="5">
        <v>1100</v>
      </c>
      <c r="K106" s="5">
        <v>1100</v>
      </c>
      <c r="L106" s="5" t="s">
        <v>6</v>
      </c>
      <c r="M106" s="8">
        <v>1.01</v>
      </c>
      <c r="N106" s="9">
        <v>1.4137342179670223</v>
      </c>
      <c r="O106" s="10">
        <v>76.2</v>
      </c>
      <c r="P106" s="10">
        <v>8</v>
      </c>
      <c r="Q106" s="6">
        <v>180</v>
      </c>
      <c r="R106" s="6">
        <v>8.1</v>
      </c>
      <c r="S106" s="6">
        <v>1.02</v>
      </c>
      <c r="T106" s="6">
        <v>11.680272108843537</v>
      </c>
      <c r="U106" s="6">
        <v>1</v>
      </c>
      <c r="V106" s="6">
        <v>1.01</v>
      </c>
      <c r="W106" s="6">
        <v>1.4278715601466925</v>
      </c>
      <c r="X106" s="6">
        <v>0</v>
      </c>
      <c r="Y106" s="6"/>
      <c r="Z106" s="6">
        <v>0</v>
      </c>
      <c r="AA106" s="6">
        <v>0</v>
      </c>
      <c r="AB106" s="6"/>
      <c r="AC106" s="6">
        <f t="shared" si="13"/>
        <v>0</v>
      </c>
      <c r="AD106" s="6">
        <f t="shared" si="26"/>
        <v>0.81971999999999989</v>
      </c>
      <c r="AE106" s="6">
        <v>1.1465497606449992</v>
      </c>
      <c r="AF106" s="6">
        <v>10</v>
      </c>
      <c r="AG106" s="11">
        <v>2.1</v>
      </c>
      <c r="AH106" s="6">
        <v>2.9688418577307467</v>
      </c>
    </row>
    <row r="107" spans="1:34" x14ac:dyDescent="0.2">
      <c r="A107" s="3" t="s">
        <v>116</v>
      </c>
      <c r="B107" s="4">
        <v>22</v>
      </c>
      <c r="C107" s="4">
        <v>170</v>
      </c>
      <c r="D107" s="5">
        <v>5</v>
      </c>
      <c r="E107" s="5">
        <v>9</v>
      </c>
      <c r="F107" s="6">
        <v>45</v>
      </c>
      <c r="G107" s="5">
        <v>4200</v>
      </c>
      <c r="H107" s="7">
        <v>706.86</v>
      </c>
      <c r="I107" s="12" t="s">
        <v>5</v>
      </c>
      <c r="J107" s="5">
        <v>1100</v>
      </c>
      <c r="K107" s="5">
        <v>1100</v>
      </c>
      <c r="L107" s="5" t="s">
        <v>6</v>
      </c>
      <c r="M107" s="8">
        <v>1.01</v>
      </c>
      <c r="N107" s="9">
        <v>1.4288543700308407</v>
      </c>
      <c r="O107" s="10">
        <v>76.2</v>
      </c>
      <c r="P107" s="10">
        <v>8</v>
      </c>
      <c r="Q107" s="6">
        <v>170</v>
      </c>
      <c r="R107" s="6">
        <v>7.65</v>
      </c>
      <c r="S107" s="6">
        <v>1.02</v>
      </c>
      <c r="T107" s="6">
        <v>11.14935064935065</v>
      </c>
      <c r="U107" s="6">
        <v>1</v>
      </c>
      <c r="V107" s="6">
        <v>1.01</v>
      </c>
      <c r="W107" s="6">
        <v>1.4431429137311491</v>
      </c>
      <c r="X107" s="6">
        <v>0</v>
      </c>
      <c r="Y107" s="6"/>
      <c r="Z107" s="6">
        <v>0</v>
      </c>
      <c r="AA107" s="6">
        <v>0</v>
      </c>
      <c r="AB107" s="6"/>
      <c r="AC107" s="6">
        <f t="shared" si="13"/>
        <v>0</v>
      </c>
      <c r="AD107" s="6">
        <f t="shared" si="26"/>
        <v>0.77417999999999998</v>
      </c>
      <c r="AE107" s="6">
        <v>1.1467413632119516</v>
      </c>
      <c r="AF107" s="6">
        <v>10</v>
      </c>
      <c r="AG107" s="11">
        <v>2.1</v>
      </c>
      <c r="AH107" s="6">
        <v>3.0005941770647655</v>
      </c>
    </row>
    <row r="108" spans="1:34" x14ac:dyDescent="0.2">
      <c r="A108" s="3" t="s">
        <v>117</v>
      </c>
      <c r="B108" s="4">
        <v>17</v>
      </c>
      <c r="C108" s="4">
        <v>190</v>
      </c>
      <c r="D108" s="5">
        <v>6</v>
      </c>
      <c r="E108" s="5">
        <v>7</v>
      </c>
      <c r="F108" s="6">
        <v>42</v>
      </c>
      <c r="G108" s="5">
        <v>5000</v>
      </c>
      <c r="H108" s="7">
        <v>678.3</v>
      </c>
      <c r="I108" s="14" t="s">
        <v>5</v>
      </c>
      <c r="J108" s="5">
        <v>800</v>
      </c>
      <c r="K108" s="5">
        <v>1200</v>
      </c>
      <c r="L108" s="15" t="s">
        <v>6</v>
      </c>
      <c r="M108" s="5">
        <v>1.01</v>
      </c>
      <c r="N108" s="9">
        <v>1.4890166592952974</v>
      </c>
      <c r="O108" s="10">
        <v>76.2</v>
      </c>
      <c r="P108" s="10">
        <v>10</v>
      </c>
      <c r="Q108" s="6">
        <v>190</v>
      </c>
      <c r="R108" s="6">
        <v>7.98</v>
      </c>
      <c r="S108" s="6">
        <v>1.02</v>
      </c>
      <c r="T108" s="6">
        <v>12.120000000000003</v>
      </c>
      <c r="U108" s="6">
        <v>1</v>
      </c>
      <c r="V108" s="6">
        <v>1.01</v>
      </c>
      <c r="W108" s="6">
        <v>1.5039068258882504</v>
      </c>
      <c r="X108" s="6">
        <v>0</v>
      </c>
      <c r="Y108" s="6"/>
      <c r="Z108" s="6">
        <v>0</v>
      </c>
      <c r="AA108" s="6">
        <v>0</v>
      </c>
      <c r="AB108" s="6"/>
      <c r="AC108" s="6">
        <f t="shared" si="13"/>
        <v>0</v>
      </c>
      <c r="AD108" s="6">
        <f t="shared" si="26"/>
        <v>0.48943999999999993</v>
      </c>
      <c r="AE108" s="6">
        <v>0.75749731977001344</v>
      </c>
      <c r="AF108" s="6">
        <v>10</v>
      </c>
      <c r="AG108" s="11">
        <v>1.98</v>
      </c>
      <c r="AH108" s="6">
        <v>2.9482529854046886</v>
      </c>
    </row>
    <row r="109" spans="1:34" x14ac:dyDescent="0.2">
      <c r="A109" s="3" t="s">
        <v>118</v>
      </c>
      <c r="B109" s="4">
        <v>30</v>
      </c>
      <c r="C109" s="4">
        <v>170</v>
      </c>
      <c r="D109" s="5">
        <v>5</v>
      </c>
      <c r="E109" s="5">
        <v>8</v>
      </c>
      <c r="F109" s="6">
        <f>$D109*$E109</f>
        <v>40</v>
      </c>
      <c r="G109" s="5">
        <v>3000</v>
      </c>
      <c r="H109" s="7">
        <f>$B109*$C109*$G109*$F109/1000000</f>
        <v>612</v>
      </c>
      <c r="I109" s="14" t="s">
        <v>5</v>
      </c>
      <c r="J109" s="5">
        <v>1100</v>
      </c>
      <c r="K109" s="5">
        <v>1100</v>
      </c>
      <c r="L109" s="15" t="s">
        <v>6</v>
      </c>
      <c r="M109" s="8">
        <v>1.01</v>
      </c>
      <c r="N109" s="9">
        <f>IF(ISERROR(1/$H109*1000*$M109),0,1/$H109*1000*$M109)</f>
        <v>1.6503267973856208</v>
      </c>
      <c r="O109" s="10">
        <v>76.2</v>
      </c>
      <c r="P109" s="10">
        <v>8</v>
      </c>
      <c r="Q109" s="6">
        <f>C109</f>
        <v>170</v>
      </c>
      <c r="R109" s="6">
        <f>$F109*$Q109/1000</f>
        <v>6.8</v>
      </c>
      <c r="S109" s="6">
        <v>1.02</v>
      </c>
      <c r="T109" s="6">
        <f>IF(ISERROR($R109*$N109*$S109),0,$R109*$N109*$S109)</f>
        <v>11.446666666666665</v>
      </c>
      <c r="U109" s="6">
        <v>1</v>
      </c>
      <c r="V109" s="6">
        <v>1.01</v>
      </c>
      <c r="W109" s="6">
        <f>IF(ISERROR($N109*$U109*$V109),0,$N109*$U109*$V109)</f>
        <v>1.666830065359477</v>
      </c>
      <c r="X109" s="6">
        <v>0</v>
      </c>
      <c r="Y109" s="6"/>
      <c r="Z109" s="6">
        <f>IF(ISERROR($N109*$X109*$Y109),0,$N109*$X109*$Y109)</f>
        <v>0</v>
      </c>
      <c r="AA109" s="6">
        <v>0</v>
      </c>
      <c r="AB109" s="6"/>
      <c r="AC109" s="6">
        <f t="shared" si="13"/>
        <v>0</v>
      </c>
      <c r="AD109" s="6">
        <f t="shared" si="26"/>
        <v>0.68815999999999988</v>
      </c>
      <c r="AE109" s="6">
        <f>IF(ISERROR($N109*$AD109),0,$N109*$AD109)</f>
        <v>1.1356888888888885</v>
      </c>
      <c r="AF109" s="6">
        <v>10</v>
      </c>
      <c r="AG109" s="11">
        <f>0.3+$F109*0.04</f>
        <v>1.9000000000000001</v>
      </c>
      <c r="AH109" s="6">
        <f>IF(ISERROR($N109*$AG109),0,$N109*$AG109)</f>
        <v>3.1356209150326797</v>
      </c>
    </row>
    <row r="110" spans="1:34" x14ac:dyDescent="0.2">
      <c r="A110" s="3" t="s">
        <v>119</v>
      </c>
      <c r="B110" s="4">
        <v>30</v>
      </c>
      <c r="C110" s="4">
        <v>170</v>
      </c>
      <c r="D110" s="5">
        <v>5</v>
      </c>
      <c r="E110" s="5">
        <v>8</v>
      </c>
      <c r="F110" s="6">
        <f t="shared" si="14"/>
        <v>40</v>
      </c>
      <c r="G110" s="5">
        <v>3000</v>
      </c>
      <c r="H110" s="7">
        <f t="shared" si="15"/>
        <v>612</v>
      </c>
      <c r="I110" s="14" t="s">
        <v>5</v>
      </c>
      <c r="J110" s="5">
        <v>1100</v>
      </c>
      <c r="K110" s="5">
        <v>1100</v>
      </c>
      <c r="L110" s="15" t="s">
        <v>6</v>
      </c>
      <c r="M110" s="8">
        <v>1.01</v>
      </c>
      <c r="N110" s="9">
        <f t="shared" si="16"/>
        <v>1.6503267973856208</v>
      </c>
      <c r="O110" s="10">
        <v>76.2</v>
      </c>
      <c r="P110" s="10">
        <v>8</v>
      </c>
      <c r="Q110" s="6">
        <f t="shared" si="17"/>
        <v>170</v>
      </c>
      <c r="R110" s="6">
        <f t="shared" si="18"/>
        <v>6.8</v>
      </c>
      <c r="S110" s="6">
        <v>1.02</v>
      </c>
      <c r="T110" s="6">
        <f t="shared" si="19"/>
        <v>11.446666666666665</v>
      </c>
      <c r="U110" s="6">
        <v>1</v>
      </c>
      <c r="V110" s="6">
        <v>1.01</v>
      </c>
      <c r="W110" s="6">
        <f t="shared" si="20"/>
        <v>1.666830065359477</v>
      </c>
      <c r="X110" s="6">
        <v>0</v>
      </c>
      <c r="Y110" s="6"/>
      <c r="Z110" s="6">
        <f t="shared" si="21"/>
        <v>0</v>
      </c>
      <c r="AA110" s="6">
        <v>0</v>
      </c>
      <c r="AB110" s="6"/>
      <c r="AC110" s="6">
        <f t="shared" si="13"/>
        <v>0</v>
      </c>
      <c r="AD110" s="6">
        <f t="shared" si="26"/>
        <v>0.68815999999999988</v>
      </c>
      <c r="AE110" s="6">
        <f t="shared" si="23"/>
        <v>1.1356888888888885</v>
      </c>
      <c r="AF110" s="6">
        <v>10</v>
      </c>
      <c r="AG110" s="11">
        <f t="shared" si="24"/>
        <v>1.9000000000000001</v>
      </c>
      <c r="AH110" s="6">
        <f t="shared" si="25"/>
        <v>3.1356209150326797</v>
      </c>
    </row>
    <row r="111" spans="1:34" x14ac:dyDescent="0.2">
      <c r="A111" s="3" t="s">
        <v>120</v>
      </c>
      <c r="B111" s="4">
        <v>16</v>
      </c>
      <c r="C111" s="4">
        <v>190</v>
      </c>
      <c r="D111" s="5">
        <v>6</v>
      </c>
      <c r="E111" s="5">
        <v>7</v>
      </c>
      <c r="F111" s="6">
        <f t="shared" si="14"/>
        <v>42</v>
      </c>
      <c r="G111" s="5">
        <v>5000</v>
      </c>
      <c r="H111" s="7">
        <f t="shared" si="15"/>
        <v>638.4</v>
      </c>
      <c r="I111" s="14" t="s">
        <v>5</v>
      </c>
      <c r="J111" s="5">
        <v>800</v>
      </c>
      <c r="K111" s="5">
        <v>1200</v>
      </c>
      <c r="L111" s="15" t="s">
        <v>6</v>
      </c>
      <c r="M111" s="8">
        <v>1.01</v>
      </c>
      <c r="N111" s="9">
        <f t="shared" si="16"/>
        <v>1.5820802005012533</v>
      </c>
      <c r="O111" s="10">
        <v>76.2</v>
      </c>
      <c r="P111" s="10">
        <v>8</v>
      </c>
      <c r="Q111" s="6">
        <f t="shared" si="17"/>
        <v>190</v>
      </c>
      <c r="R111" s="6">
        <f t="shared" si="18"/>
        <v>7.98</v>
      </c>
      <c r="S111" s="6">
        <v>1.02</v>
      </c>
      <c r="T111" s="6">
        <f t="shared" si="19"/>
        <v>12.877500000000001</v>
      </c>
      <c r="U111" s="6">
        <v>1</v>
      </c>
      <c r="V111" s="6">
        <v>1.01</v>
      </c>
      <c r="W111" s="6">
        <f t="shared" si="20"/>
        <v>1.5979010025062659</v>
      </c>
      <c r="X111" s="6">
        <v>0</v>
      </c>
      <c r="Y111" s="6"/>
      <c r="Z111" s="6">
        <f t="shared" si="21"/>
        <v>0</v>
      </c>
      <c r="AA111" s="6">
        <v>0</v>
      </c>
      <c r="AB111" s="6"/>
      <c r="AC111" s="6">
        <f t="shared" si="13"/>
        <v>0</v>
      </c>
      <c r="AD111" s="6">
        <f t="shared" si="26"/>
        <v>0.48943999999999993</v>
      </c>
      <c r="AE111" s="6">
        <f t="shared" si="23"/>
        <v>0.77433333333333332</v>
      </c>
      <c r="AF111" s="6">
        <v>10</v>
      </c>
      <c r="AG111" s="11">
        <f t="shared" si="24"/>
        <v>1.98</v>
      </c>
      <c r="AH111" s="6">
        <f t="shared" si="25"/>
        <v>3.1325187969924815</v>
      </c>
    </row>
    <row r="112" spans="1:34" x14ac:dyDescent="0.2">
      <c r="A112" s="3" t="s">
        <v>121</v>
      </c>
      <c r="B112" s="4">
        <v>35</v>
      </c>
      <c r="C112" s="4">
        <v>170</v>
      </c>
      <c r="D112" s="5">
        <v>5</v>
      </c>
      <c r="E112" s="5">
        <v>9</v>
      </c>
      <c r="F112" s="6">
        <f t="shared" si="14"/>
        <v>45</v>
      </c>
      <c r="G112" s="5">
        <v>2800</v>
      </c>
      <c r="H112" s="7">
        <f t="shared" si="15"/>
        <v>749.7</v>
      </c>
      <c r="I112" s="14" t="s">
        <v>5</v>
      </c>
      <c r="J112" s="5">
        <v>1100</v>
      </c>
      <c r="K112" s="5">
        <v>1100</v>
      </c>
      <c r="L112" s="15" t="s">
        <v>6</v>
      </c>
      <c r="M112" s="8">
        <v>1.01</v>
      </c>
      <c r="N112" s="9">
        <f t="shared" si="16"/>
        <v>1.3472055488862211</v>
      </c>
      <c r="O112" s="10">
        <v>76.2</v>
      </c>
      <c r="P112" s="10">
        <v>8</v>
      </c>
      <c r="Q112" s="6">
        <f t="shared" si="17"/>
        <v>170</v>
      </c>
      <c r="R112" s="6">
        <f t="shared" si="18"/>
        <v>7.65</v>
      </c>
      <c r="S112" s="6">
        <v>1.02</v>
      </c>
      <c r="T112" s="6">
        <f t="shared" si="19"/>
        <v>10.512244897959183</v>
      </c>
      <c r="U112" s="6">
        <v>1</v>
      </c>
      <c r="V112" s="6">
        <v>1.01</v>
      </c>
      <c r="W112" s="6">
        <f t="shared" si="20"/>
        <v>1.3606776043750834</v>
      </c>
      <c r="X112" s="6">
        <v>0</v>
      </c>
      <c r="Y112" s="6"/>
      <c r="Z112" s="6">
        <f t="shared" si="21"/>
        <v>0</v>
      </c>
      <c r="AA112" s="6">
        <v>0</v>
      </c>
      <c r="AB112" s="6"/>
      <c r="AC112" s="6">
        <f t="shared" si="13"/>
        <v>0</v>
      </c>
      <c r="AD112" s="6">
        <f t="shared" si="26"/>
        <v>0.77417999999999998</v>
      </c>
      <c r="AE112" s="6">
        <f t="shared" si="23"/>
        <v>1.0429795918367346</v>
      </c>
      <c r="AF112" s="6">
        <v>10</v>
      </c>
      <c r="AG112" s="11">
        <f t="shared" si="24"/>
        <v>2.1</v>
      </c>
      <c r="AH112" s="6">
        <f t="shared" si="25"/>
        <v>2.8291316526610646</v>
      </c>
    </row>
    <row r="113" spans="1:34" x14ac:dyDescent="0.2">
      <c r="A113" s="3" t="s">
        <v>122</v>
      </c>
      <c r="B113" s="4">
        <v>24</v>
      </c>
      <c r="C113" s="4">
        <v>164</v>
      </c>
      <c r="D113" s="5">
        <v>5</v>
      </c>
      <c r="E113" s="5">
        <v>9</v>
      </c>
      <c r="F113" s="6">
        <f t="shared" si="14"/>
        <v>45</v>
      </c>
      <c r="G113" s="5">
        <v>3000</v>
      </c>
      <c r="H113" s="7">
        <f t="shared" si="15"/>
        <v>531.36</v>
      </c>
      <c r="I113" s="12" t="s">
        <v>5</v>
      </c>
      <c r="J113" s="5">
        <v>1100</v>
      </c>
      <c r="K113" s="5">
        <v>1100</v>
      </c>
      <c r="L113" s="5" t="s">
        <v>6</v>
      </c>
      <c r="M113" s="8">
        <v>1.01</v>
      </c>
      <c r="N113" s="9">
        <f t="shared" si="16"/>
        <v>1.9007828967178559</v>
      </c>
      <c r="O113" s="10">
        <v>76.2</v>
      </c>
      <c r="P113" s="10">
        <v>8</v>
      </c>
      <c r="Q113" s="6">
        <f t="shared" si="17"/>
        <v>164</v>
      </c>
      <c r="R113" s="6">
        <f t="shared" si="18"/>
        <v>7.38</v>
      </c>
      <c r="S113" s="6">
        <v>1.02</v>
      </c>
      <c r="T113" s="6">
        <f t="shared" si="19"/>
        <v>14.308333333333332</v>
      </c>
      <c r="U113" s="6">
        <v>1</v>
      </c>
      <c r="V113" s="6">
        <v>1.01</v>
      </c>
      <c r="W113" s="6">
        <f t="shared" si="20"/>
        <v>1.9197907256850346</v>
      </c>
      <c r="X113" s="6">
        <v>0</v>
      </c>
      <c r="Y113" s="6"/>
      <c r="Z113" s="6">
        <f t="shared" si="21"/>
        <v>0</v>
      </c>
      <c r="AA113" s="6">
        <v>0</v>
      </c>
      <c r="AB113" s="6"/>
      <c r="AC113" s="6">
        <f t="shared" si="13"/>
        <v>0</v>
      </c>
      <c r="AD113" s="6">
        <f t="shared" si="26"/>
        <v>0.74685599999999996</v>
      </c>
      <c r="AE113" s="6">
        <f t="shared" si="23"/>
        <v>1.4196111111111109</v>
      </c>
      <c r="AF113" s="6">
        <v>10</v>
      </c>
      <c r="AG113" s="11">
        <f t="shared" si="24"/>
        <v>2.1</v>
      </c>
      <c r="AH113" s="6">
        <f t="shared" si="25"/>
        <v>3.9916440831074977</v>
      </c>
    </row>
    <row r="114" spans="1:34" x14ac:dyDescent="0.2">
      <c r="A114" s="3" t="s">
        <v>123</v>
      </c>
      <c r="B114" s="4">
        <v>25</v>
      </c>
      <c r="C114" s="4">
        <v>370</v>
      </c>
      <c r="D114" s="5">
        <v>5</v>
      </c>
      <c r="E114" s="5">
        <v>2</v>
      </c>
      <c r="F114" s="6">
        <f t="shared" si="14"/>
        <v>10</v>
      </c>
      <c r="G114" s="5">
        <v>4600</v>
      </c>
      <c r="H114" s="7">
        <f t="shared" si="15"/>
        <v>425.5</v>
      </c>
      <c r="I114" s="14" t="s">
        <v>5</v>
      </c>
      <c r="J114" s="5">
        <v>1100</v>
      </c>
      <c r="K114" s="5">
        <v>1100</v>
      </c>
      <c r="L114" s="15" t="s">
        <v>6</v>
      </c>
      <c r="M114" s="8">
        <v>1.01</v>
      </c>
      <c r="N114" s="9">
        <f t="shared" si="16"/>
        <v>2.3736780258519388</v>
      </c>
      <c r="O114" s="10">
        <v>76.2</v>
      </c>
      <c r="P114" s="10">
        <v>8</v>
      </c>
      <c r="Q114" s="6">
        <f t="shared" si="17"/>
        <v>370</v>
      </c>
      <c r="R114" s="6">
        <f t="shared" si="18"/>
        <v>3.7</v>
      </c>
      <c r="S114" s="6">
        <v>1.02</v>
      </c>
      <c r="T114" s="6">
        <f t="shared" si="19"/>
        <v>8.9582608695652173</v>
      </c>
      <c r="U114" s="6">
        <v>1</v>
      </c>
      <c r="V114" s="6">
        <v>1.01</v>
      </c>
      <c r="W114" s="6">
        <f t="shared" si="20"/>
        <v>2.3974148061104583</v>
      </c>
      <c r="X114" s="6">
        <v>0</v>
      </c>
      <c r="Y114" s="6"/>
      <c r="Z114" s="6">
        <f t="shared" si="21"/>
        <v>0</v>
      </c>
      <c r="AA114" s="6">
        <v>0</v>
      </c>
      <c r="AB114" s="6"/>
      <c r="AC114" s="6">
        <f t="shared" si="13"/>
        <v>0</v>
      </c>
      <c r="AD114" s="6">
        <f t="shared" si="26"/>
        <v>0.37443999999999994</v>
      </c>
      <c r="AE114" s="6">
        <f t="shared" si="23"/>
        <v>0.88879999999999981</v>
      </c>
      <c r="AF114" s="6">
        <v>10</v>
      </c>
      <c r="AG114" s="11">
        <f t="shared" si="24"/>
        <v>0.7</v>
      </c>
      <c r="AH114" s="6">
        <f t="shared" si="25"/>
        <v>1.6615746180963571</v>
      </c>
    </row>
    <row r="115" spans="1:34" x14ac:dyDescent="0.2">
      <c r="A115" s="3" t="s">
        <v>17</v>
      </c>
      <c r="B115" s="4">
        <v>25</v>
      </c>
      <c r="C115" s="4">
        <v>380</v>
      </c>
      <c r="D115" s="5">
        <v>5</v>
      </c>
      <c r="E115" s="5">
        <v>2</v>
      </c>
      <c r="F115" s="6">
        <f t="shared" si="14"/>
        <v>10</v>
      </c>
      <c r="G115" s="5">
        <v>4600</v>
      </c>
      <c r="H115" s="7">
        <f t="shared" si="15"/>
        <v>437</v>
      </c>
      <c r="I115" s="14" t="s">
        <v>5</v>
      </c>
      <c r="J115" s="5">
        <v>1100</v>
      </c>
      <c r="K115" s="5">
        <v>1100</v>
      </c>
      <c r="L115" s="15" t="s">
        <v>6</v>
      </c>
      <c r="M115" s="8">
        <v>1.01</v>
      </c>
      <c r="N115" s="9">
        <f t="shared" si="16"/>
        <v>2.3112128146453093</v>
      </c>
      <c r="O115" s="10">
        <v>76.2</v>
      </c>
      <c r="P115" s="10">
        <v>8</v>
      </c>
      <c r="Q115" s="6">
        <f t="shared" si="17"/>
        <v>380</v>
      </c>
      <c r="R115" s="6">
        <f t="shared" si="18"/>
        <v>3.8</v>
      </c>
      <c r="S115" s="6">
        <v>1.02</v>
      </c>
      <c r="T115" s="6">
        <f t="shared" si="19"/>
        <v>8.9582608695652191</v>
      </c>
      <c r="U115" s="6">
        <v>1</v>
      </c>
      <c r="V115" s="6">
        <v>1.01</v>
      </c>
      <c r="W115" s="6">
        <f t="shared" si="20"/>
        <v>2.3343249427917625</v>
      </c>
      <c r="X115" s="6">
        <v>0</v>
      </c>
      <c r="Y115" s="6"/>
      <c r="Z115" s="6">
        <f t="shared" si="21"/>
        <v>0</v>
      </c>
      <c r="AA115" s="6">
        <v>0</v>
      </c>
      <c r="AB115" s="6"/>
      <c r="AC115" s="6">
        <f t="shared" si="13"/>
        <v>0</v>
      </c>
      <c r="AD115" s="6">
        <f t="shared" si="26"/>
        <v>0.38455999999999996</v>
      </c>
      <c r="AE115" s="6">
        <f t="shared" si="23"/>
        <v>0.88880000000000003</v>
      </c>
      <c r="AF115" s="6">
        <v>10</v>
      </c>
      <c r="AG115" s="11">
        <f t="shared" si="24"/>
        <v>0.7</v>
      </c>
      <c r="AH115" s="6">
        <f t="shared" si="25"/>
        <v>1.6178489702517165</v>
      </c>
    </row>
    <row r="116" spans="1:34" x14ac:dyDescent="0.2">
      <c r="A116" s="13" t="s">
        <v>106</v>
      </c>
      <c r="B116" s="4">
        <v>25</v>
      </c>
      <c r="C116" s="4">
        <v>120</v>
      </c>
      <c r="D116" s="5">
        <v>5</v>
      </c>
      <c r="E116" s="5">
        <v>13</v>
      </c>
      <c r="F116" s="6">
        <f t="shared" si="14"/>
        <v>65</v>
      </c>
      <c r="G116" s="5">
        <v>6400</v>
      </c>
      <c r="H116" s="7">
        <f t="shared" si="15"/>
        <v>1248</v>
      </c>
      <c r="I116" s="14" t="s">
        <v>9</v>
      </c>
      <c r="J116" s="5">
        <v>1100</v>
      </c>
      <c r="K116" s="5">
        <v>1100</v>
      </c>
      <c r="L116" s="15" t="s">
        <v>6</v>
      </c>
      <c r="M116" s="8">
        <v>1.01</v>
      </c>
      <c r="N116" s="9">
        <f t="shared" si="16"/>
        <v>0.8092948717948717</v>
      </c>
      <c r="O116" s="10">
        <v>76.2</v>
      </c>
      <c r="P116" s="10">
        <v>8</v>
      </c>
      <c r="Q116" s="6">
        <f t="shared" si="17"/>
        <v>120</v>
      </c>
      <c r="R116" s="6">
        <f t="shared" si="18"/>
        <v>7.8</v>
      </c>
      <c r="S116" s="6">
        <v>1.02</v>
      </c>
      <c r="T116" s="6">
        <f t="shared" si="19"/>
        <v>6.4387499999999989</v>
      </c>
      <c r="U116" s="6">
        <v>0</v>
      </c>
      <c r="V116" s="6">
        <v>1.01</v>
      </c>
      <c r="W116" s="6">
        <f t="shared" si="20"/>
        <v>0</v>
      </c>
      <c r="X116" s="6">
        <v>0</v>
      </c>
      <c r="Y116" s="6"/>
      <c r="Z116" s="6">
        <f t="shared" si="21"/>
        <v>0</v>
      </c>
      <c r="AA116" s="6">
        <v>0</v>
      </c>
      <c r="AB116" s="6"/>
      <c r="AC116" s="6">
        <f t="shared" si="13"/>
        <v>0</v>
      </c>
      <c r="AD116" s="6">
        <f>(C116/1000*E116+0.3)/0.5*0.6*(J116/1000+K116/1000)*2*4*20/1000</f>
        <v>0.78566400000000025</v>
      </c>
      <c r="AE116" s="6">
        <f t="shared" si="23"/>
        <v>0.6358338461538463</v>
      </c>
      <c r="AF116" s="6">
        <v>10</v>
      </c>
      <c r="AG116" s="11">
        <f t="shared" si="24"/>
        <v>2.9</v>
      </c>
      <c r="AH116" s="6">
        <f t="shared" si="25"/>
        <v>2.3469551282051277</v>
      </c>
    </row>
    <row r="117" spans="1:34" x14ac:dyDescent="0.2">
      <c r="A117" s="13" t="s">
        <v>107</v>
      </c>
      <c r="B117" s="4">
        <v>25</v>
      </c>
      <c r="C117" s="4">
        <v>180</v>
      </c>
      <c r="D117" s="5">
        <v>5</v>
      </c>
      <c r="E117" s="5">
        <v>8</v>
      </c>
      <c r="F117" s="6">
        <f t="shared" si="14"/>
        <v>40</v>
      </c>
      <c r="G117" s="5">
        <v>6400</v>
      </c>
      <c r="H117" s="7">
        <f t="shared" si="15"/>
        <v>1152</v>
      </c>
      <c r="I117" s="14" t="s">
        <v>9</v>
      </c>
      <c r="J117" s="5">
        <v>1100</v>
      </c>
      <c r="K117" s="5">
        <v>1100</v>
      </c>
      <c r="L117" s="15" t="s">
        <v>6</v>
      </c>
      <c r="M117" s="8">
        <v>1.01</v>
      </c>
      <c r="N117" s="9">
        <f t="shared" si="16"/>
        <v>0.87673611111111105</v>
      </c>
      <c r="O117" s="10">
        <v>76.2</v>
      </c>
      <c r="P117" s="10">
        <v>8</v>
      </c>
      <c r="Q117" s="6">
        <f t="shared" si="17"/>
        <v>180</v>
      </c>
      <c r="R117" s="6">
        <f t="shared" si="18"/>
        <v>7.2</v>
      </c>
      <c r="S117" s="6">
        <v>1.02</v>
      </c>
      <c r="T117" s="6">
        <f t="shared" si="19"/>
        <v>6.4387499999999998</v>
      </c>
      <c r="U117" s="6">
        <v>0</v>
      </c>
      <c r="V117" s="6">
        <v>1.01</v>
      </c>
      <c r="W117" s="6">
        <f t="shared" si="20"/>
        <v>0</v>
      </c>
      <c r="X117" s="6">
        <v>0</v>
      </c>
      <c r="Y117" s="6"/>
      <c r="Z117" s="6">
        <f t="shared" si="21"/>
        <v>0</v>
      </c>
      <c r="AA117" s="6">
        <v>0</v>
      </c>
      <c r="AB117" s="6"/>
      <c r="AC117" s="6">
        <f t="shared" si="13"/>
        <v>0</v>
      </c>
      <c r="AD117" s="6">
        <f>(C117/1000*E117+0.3)/0.5*0.6*(J117/1000+K117/1000)*2*4*20/1000</f>
        <v>0.73497600000000007</v>
      </c>
      <c r="AE117" s="6">
        <f t="shared" si="23"/>
        <v>0.64438000000000006</v>
      </c>
      <c r="AF117" s="6">
        <v>10</v>
      </c>
      <c r="AG117" s="11">
        <f t="shared" si="24"/>
        <v>1.9000000000000001</v>
      </c>
      <c r="AH117" s="6">
        <f t="shared" si="25"/>
        <v>1.6657986111111112</v>
      </c>
    </row>
    <row r="118" spans="1:34" x14ac:dyDescent="0.2">
      <c r="A118" s="13" t="s">
        <v>108</v>
      </c>
      <c r="B118" s="4">
        <v>25</v>
      </c>
      <c r="C118" s="4">
        <v>190</v>
      </c>
      <c r="D118" s="5">
        <v>5</v>
      </c>
      <c r="E118" s="5">
        <v>7</v>
      </c>
      <c r="F118" s="6">
        <f t="shared" si="14"/>
        <v>35</v>
      </c>
      <c r="G118" s="5">
        <v>6400</v>
      </c>
      <c r="H118" s="7">
        <f t="shared" si="15"/>
        <v>1064</v>
      </c>
      <c r="I118" s="14" t="s">
        <v>9</v>
      </c>
      <c r="J118" s="5">
        <v>1100</v>
      </c>
      <c r="K118" s="5">
        <v>1100</v>
      </c>
      <c r="L118" s="15" t="s">
        <v>6</v>
      </c>
      <c r="M118" s="8">
        <v>1.01</v>
      </c>
      <c r="N118" s="9">
        <f t="shared" si="16"/>
        <v>0.9492481203007519</v>
      </c>
      <c r="O118" s="10">
        <v>76.2</v>
      </c>
      <c r="P118" s="10">
        <v>8</v>
      </c>
      <c r="Q118" s="6">
        <f t="shared" si="17"/>
        <v>190</v>
      </c>
      <c r="R118" s="6">
        <f t="shared" si="18"/>
        <v>6.65</v>
      </c>
      <c r="S118" s="6">
        <v>1.02</v>
      </c>
      <c r="T118" s="6">
        <f t="shared" si="19"/>
        <v>6.4387500000000006</v>
      </c>
      <c r="U118" s="6">
        <v>0</v>
      </c>
      <c r="V118" s="6">
        <v>1.01</v>
      </c>
      <c r="W118" s="6">
        <f t="shared" si="20"/>
        <v>0</v>
      </c>
      <c r="X118" s="6">
        <v>0</v>
      </c>
      <c r="Y118" s="6"/>
      <c r="Z118" s="6">
        <f t="shared" si="21"/>
        <v>0</v>
      </c>
      <c r="AA118" s="6">
        <v>0</v>
      </c>
      <c r="AB118" s="6"/>
      <c r="AC118" s="6">
        <f t="shared" si="13"/>
        <v>0</v>
      </c>
      <c r="AD118" s="6">
        <f>(C118/1000*E118+0.3)/0.5*0.6*(J118/1000+K118/1000)*2*4*20/1000</f>
        <v>0.68851200000000001</v>
      </c>
      <c r="AE118" s="6">
        <f t="shared" si="23"/>
        <v>0.65356872180451131</v>
      </c>
      <c r="AF118" s="6">
        <v>10</v>
      </c>
      <c r="AG118" s="11">
        <f t="shared" si="24"/>
        <v>1.7000000000000002</v>
      </c>
      <c r="AH118" s="6">
        <f t="shared" si="25"/>
        <v>1.6137218045112784</v>
      </c>
    </row>
    <row r="119" spans="1:34" x14ac:dyDescent="0.15">
      <c r="A119" s="1"/>
    </row>
    <row r="120" spans="1:34" x14ac:dyDescent="0.15">
      <c r="A120" s="1"/>
    </row>
    <row r="121" spans="1:34" x14ac:dyDescent="0.15">
      <c r="A121" s="1"/>
    </row>
    <row r="122" spans="1:34" x14ac:dyDescent="0.15">
      <c r="A122" s="1"/>
    </row>
    <row r="123" spans="1:34" x14ac:dyDescent="0.15">
      <c r="A123" s="1"/>
    </row>
    <row r="124" spans="1:34" x14ac:dyDescent="0.15">
      <c r="A124" s="1"/>
    </row>
    <row r="125" spans="1:34" x14ac:dyDescent="0.15">
      <c r="A125" s="1"/>
    </row>
    <row r="126" spans="1:34" x14ac:dyDescent="0.15">
      <c r="A126" s="1"/>
    </row>
    <row r="127" spans="1:34" x14ac:dyDescent="0.15">
      <c r="A127" s="1"/>
    </row>
    <row r="128" spans="1:34" x14ac:dyDescent="0.15">
      <c r="A128" s="1"/>
    </row>
    <row r="129" spans="1:1" x14ac:dyDescent="0.15">
      <c r="A129" s="1"/>
    </row>
  </sheetData>
  <phoneticPr fontId="3" type="noConversion"/>
  <dataValidations count="2">
    <dataValidation type="list" allowBlank="1" showInputMessage="1" showErrorMessage="1" sqref="L2:L118">
      <formula1>"是,否"</formula1>
    </dataValidation>
    <dataValidation type="list" allowBlank="1" showInputMessage="1" showErrorMessage="1" sqref="I2:I118">
      <formula1>"普通,塑料,熏蒸"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Tan</dc:creator>
  <cp:lastModifiedBy>di Tan</cp:lastModifiedBy>
  <dcterms:created xsi:type="dcterms:W3CDTF">2018-05-13T10:25:11Z</dcterms:created>
  <dcterms:modified xsi:type="dcterms:W3CDTF">2018-05-13T12:09:02Z</dcterms:modified>
</cp:coreProperties>
</file>