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义乌" sheetId="1" r:id="rId1"/>
    <sheet name="上海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4" i="2" l="1"/>
  <c r="G3" i="2"/>
  <c r="G4" i="2"/>
  <c r="G6" i="2"/>
  <c r="G7" i="2"/>
  <c r="G8" i="2"/>
  <c r="G9" i="2"/>
  <c r="G5" i="2"/>
  <c r="G10" i="2"/>
  <c r="G12" i="2"/>
  <c r="G11" i="2"/>
  <c r="G13" i="2"/>
  <c r="G2" i="2"/>
  <c r="E13" i="2"/>
  <c r="E3" i="2"/>
  <c r="E4" i="2"/>
  <c r="E6" i="2"/>
  <c r="E7" i="2"/>
  <c r="E8" i="2"/>
  <c r="E9" i="2"/>
  <c r="E5" i="2"/>
  <c r="E10" i="2"/>
  <c r="E12" i="2"/>
  <c r="E11" i="2"/>
  <c r="E2" i="2"/>
  <c r="D2" i="1"/>
  <c r="F2" i="1"/>
  <c r="H2" i="1"/>
  <c r="D3" i="1"/>
  <c r="F3" i="1"/>
  <c r="H3" i="1"/>
  <c r="D4" i="1"/>
  <c r="F4" i="1"/>
  <c r="H4" i="1"/>
  <c r="D5" i="1"/>
  <c r="F5" i="1"/>
  <c r="H5" i="1"/>
  <c r="D6" i="1"/>
  <c r="F6" i="1"/>
  <c r="H6" i="1"/>
  <c r="D7" i="1"/>
  <c r="F7" i="1"/>
  <c r="H7" i="1"/>
  <c r="D8" i="1"/>
  <c r="F8" i="1"/>
  <c r="H8" i="1"/>
  <c r="D9" i="1"/>
  <c r="F9" i="1"/>
  <c r="H9" i="1"/>
  <c r="D10" i="1"/>
  <c r="F10" i="1"/>
  <c r="H10" i="1"/>
  <c r="D11" i="1"/>
  <c r="F11" i="1"/>
  <c r="H11" i="1"/>
  <c r="D12" i="1"/>
  <c r="F12" i="1"/>
  <c r="H12" i="1"/>
  <c r="D13" i="1"/>
  <c r="F13" i="1"/>
  <c r="H13" i="1"/>
  <c r="C13" i="2"/>
  <c r="H13" i="2" s="1"/>
  <c r="C11" i="2"/>
  <c r="C12" i="2"/>
  <c r="C10" i="2"/>
  <c r="H10" i="2" s="1"/>
  <c r="C5" i="2"/>
  <c r="C9" i="2"/>
  <c r="C8" i="2"/>
  <c r="C7" i="2"/>
  <c r="H7" i="2" s="1"/>
  <c r="C6" i="2"/>
  <c r="C4" i="2"/>
  <c r="C3" i="2"/>
  <c r="C2" i="2"/>
  <c r="H2" i="2" s="1"/>
  <c r="J2" i="1"/>
  <c r="J3" i="1"/>
  <c r="J4" i="1"/>
  <c r="J5" i="1"/>
  <c r="J6" i="1"/>
  <c r="J7" i="1"/>
  <c r="J8" i="1"/>
  <c r="J9" i="1"/>
  <c r="J10" i="1"/>
  <c r="J11" i="1"/>
  <c r="J12" i="1"/>
  <c r="J13" i="1"/>
  <c r="H3" i="2" l="1"/>
  <c r="H5" i="2"/>
  <c r="H6" i="2"/>
  <c r="H8" i="2"/>
  <c r="H12" i="2"/>
  <c r="H4" i="2"/>
  <c r="H9" i="2"/>
  <c r="H11" i="2"/>
  <c r="K3" i="1"/>
  <c r="K4" i="1"/>
  <c r="K5" i="1"/>
  <c r="K6" i="1"/>
  <c r="K7" i="1"/>
  <c r="K8" i="1"/>
  <c r="K9" i="1"/>
  <c r="K10" i="1"/>
  <c r="K11" i="1"/>
  <c r="K12" i="1"/>
  <c r="K13" i="1"/>
  <c r="K2" i="1"/>
</calcChain>
</file>

<file path=xl/sharedStrings.xml><?xml version="1.0" encoding="utf-8"?>
<sst xmlns="http://schemas.openxmlformats.org/spreadsheetml/2006/main" count="35" uniqueCount="20">
  <si>
    <t>物流公司</t>
  </si>
  <si>
    <t>托运部</t>
  </si>
  <si>
    <t>货运公司</t>
  </si>
  <si>
    <t>物流专线</t>
  </si>
  <si>
    <t>专线物流</t>
  </si>
  <si>
    <t>物流货运</t>
  </si>
  <si>
    <t>货运物流</t>
  </si>
  <si>
    <t>托运公司</t>
  </si>
  <si>
    <t>托运站</t>
  </si>
  <si>
    <t>托运处</t>
  </si>
  <si>
    <t>快运公司</t>
  </si>
  <si>
    <t>运输公司</t>
  </si>
  <si>
    <t>Tuoyun</t>
  </si>
  <si>
    <t>百度浙江</t>
  </si>
  <si>
    <t>%</t>
  </si>
  <si>
    <t>百度金华*2</t>
    <phoneticPr fontId="1" type="noConversion"/>
  </si>
  <si>
    <r>
      <t>引号</t>
    </r>
    <r>
      <rPr>
        <sz val="10.5"/>
        <color rgb="FFFF0000"/>
        <rFont val="Calibri"/>
        <family val="2"/>
      </rPr>
      <t>"</t>
    </r>
    <r>
      <rPr>
        <sz val="10.5"/>
        <color rgb="FFFF0000"/>
        <rFont val="宋体"/>
        <family val="3"/>
        <charset val="134"/>
      </rPr>
      <t>上海</t>
    </r>
    <r>
      <rPr>
        <sz val="10.5"/>
        <color rgb="FFFF0000"/>
        <rFont val="Calibri"/>
        <family val="2"/>
      </rPr>
      <t>+</t>
    </r>
    <r>
      <rPr>
        <sz val="10.5"/>
        <color rgb="FFFF0000"/>
        <rFont val="宋体"/>
        <family val="3"/>
        <charset val="134"/>
      </rPr>
      <t>关键词索引量</t>
    </r>
    <r>
      <rPr>
        <sz val="10.5"/>
        <color rgb="FFFF0000"/>
        <rFont val="Calibri"/>
        <family val="2"/>
      </rPr>
      <t>"</t>
    </r>
    <phoneticPr fontId="1" type="noConversion"/>
  </si>
  <si>
    <r>
      <t>引号</t>
    </r>
    <r>
      <rPr>
        <sz val="10.5"/>
        <color rgb="FFFF0000"/>
        <rFont val="Calibri"/>
        <family val="2"/>
      </rPr>
      <t>"</t>
    </r>
    <r>
      <rPr>
        <sz val="10.5"/>
        <color rgb="FFFF0000"/>
        <rFont val="宋体"/>
        <family val="3"/>
        <charset val="134"/>
      </rPr>
      <t>义乌</t>
    </r>
    <r>
      <rPr>
        <sz val="10.5"/>
        <color rgb="FFFF0000"/>
        <rFont val="Calibri"/>
        <family val="2"/>
      </rPr>
      <t>+</t>
    </r>
    <r>
      <rPr>
        <sz val="10.5"/>
        <color rgb="FFFF0000"/>
        <rFont val="宋体"/>
        <family val="3"/>
        <charset val="134"/>
      </rPr>
      <t>关键词索引量</t>
    </r>
    <r>
      <rPr>
        <sz val="10.5"/>
        <color rgb="FFFF0000"/>
        <rFont val="Calibri"/>
        <family val="2"/>
      </rPr>
      <t>"</t>
    </r>
    <phoneticPr fontId="1" type="noConversion"/>
  </si>
  <si>
    <t>引号"直接关键词索引量"</t>
    <phoneticPr fontId="1" type="noConversion"/>
  </si>
  <si>
    <t>百度上海*2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</si>
</sst>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0B0F0"/>
      <name val="宋体"/>
      <family val="3"/>
      <charset val="134"/>
    </font>
    <font>
      <sz val="10.5"/>
      <color rgb="FF00B0F0"/>
      <name val="Calibri"/>
      <family val="2"/>
    </font>
    <font>
      <b/>
      <sz val="10.5"/>
      <color rgb="FFFF0000"/>
      <name val="Calibri"/>
      <family val="2"/>
    </font>
    <font>
      <sz val="10.5"/>
      <color rgb="FFFF0000"/>
      <name val="宋体"/>
      <family val="3"/>
      <charset val="134"/>
    </font>
    <font>
      <sz val="10.5"/>
      <color rgb="FFFF0000"/>
      <name val="Calibri"/>
      <family val="2"/>
    </font>
    <font>
      <sz val="11"/>
      <color rgb="FF00B0F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/>
    <xf numFmtId="0" fontId="4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4" xfId="0" applyBorder="1"/>
    <xf numFmtId="0" fontId="5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topLeftCell="B1" workbookViewId="0">
      <selection activeCell="F2" sqref="F2"/>
    </sheetView>
  </sheetViews>
  <sheetFormatPr defaultRowHeight="13.5" x14ac:dyDescent="0.15"/>
  <cols>
    <col min="5" max="5" width="10.875" bestFit="1" customWidth="1"/>
    <col min="6" max="6" width="10.875" customWidth="1"/>
  </cols>
  <sheetData>
    <row r="1" spans="2:13" ht="42" thickBot="1" x14ac:dyDescent="0.2">
      <c r="B1" s="2" t="s">
        <v>12</v>
      </c>
      <c r="C1" s="3" t="s">
        <v>18</v>
      </c>
      <c r="D1" s="3"/>
      <c r="E1" s="3" t="s">
        <v>17</v>
      </c>
      <c r="F1" s="3"/>
      <c r="G1" s="3" t="s">
        <v>13</v>
      </c>
      <c r="H1" s="3"/>
      <c r="I1" s="3" t="s">
        <v>15</v>
      </c>
      <c r="J1" s="3"/>
      <c r="K1" s="4" t="s">
        <v>14</v>
      </c>
    </row>
    <row r="2" spans="2:13" ht="15.75" thickBot="1" x14ac:dyDescent="0.2">
      <c r="B2" s="1" t="s">
        <v>8</v>
      </c>
      <c r="C2" s="5">
        <v>37</v>
      </c>
      <c r="D2" s="5">
        <f>C2/14967</f>
        <v>2.472105298322977E-3</v>
      </c>
      <c r="E2" s="5">
        <v>2.2000000000000002</v>
      </c>
      <c r="F2" s="5">
        <f>E2/632.4</f>
        <v>3.4788108791903864E-3</v>
      </c>
      <c r="G2" s="5">
        <v>5</v>
      </c>
      <c r="H2" s="5">
        <f>G2/2405</f>
        <v>2.0790020790020791E-3</v>
      </c>
      <c r="I2" s="5">
        <v>5</v>
      </c>
      <c r="J2" s="5">
        <f>I2/290</f>
        <v>1.7241379310344827E-2</v>
      </c>
      <c r="K2" s="6">
        <f>(D2+F2+H2+(J2*2))*100/5</f>
        <v>0.85025353754410204</v>
      </c>
      <c r="M2">
        <v>1</v>
      </c>
    </row>
    <row r="3" spans="2:13" ht="15.75" thickBot="1" x14ac:dyDescent="0.2">
      <c r="B3" s="1" t="s">
        <v>9</v>
      </c>
      <c r="C3" s="5">
        <v>36</v>
      </c>
      <c r="D3" s="5">
        <f>C3/14967</f>
        <v>2.4052916416115455E-3</v>
      </c>
      <c r="E3" s="5">
        <v>1</v>
      </c>
      <c r="F3" s="5">
        <f>E3/632.4</f>
        <v>1.5812776723592664E-3</v>
      </c>
      <c r="G3" s="5">
        <v>5</v>
      </c>
      <c r="H3" s="5">
        <f>G3/2405</f>
        <v>2.0790020790020791E-3</v>
      </c>
      <c r="I3" s="5">
        <v>5</v>
      </c>
      <c r="J3" s="5">
        <f>I3/290</f>
        <v>1.7241379310344827E-2</v>
      </c>
      <c r="K3" s="6">
        <f>(D3+F3+H3+(J3*2))*100/5</f>
        <v>0.81096660027325085</v>
      </c>
      <c r="M3">
        <v>1</v>
      </c>
    </row>
    <row r="4" spans="2:13" ht="15.75" thickBot="1" x14ac:dyDescent="0.2">
      <c r="B4" s="1" t="s">
        <v>10</v>
      </c>
      <c r="C4" s="5">
        <v>522</v>
      </c>
      <c r="D4" s="5">
        <f>C4/14967</f>
        <v>3.487672880336741E-2</v>
      </c>
      <c r="E4" s="5">
        <v>0.2</v>
      </c>
      <c r="F4" s="5">
        <f>E4/632.4</f>
        <v>3.1625553447185326E-4</v>
      </c>
      <c r="G4" s="5">
        <v>15</v>
      </c>
      <c r="H4" s="5">
        <f>G4/2405</f>
        <v>6.2370062370062374E-3</v>
      </c>
      <c r="I4" s="5">
        <v>10</v>
      </c>
      <c r="J4" s="5">
        <f>I4/290</f>
        <v>3.4482758620689655E-2</v>
      </c>
      <c r="K4" s="6">
        <f>(D4+F4+H4+(J4*2))*100/5</f>
        <v>2.2079101563244961</v>
      </c>
      <c r="M4">
        <v>2</v>
      </c>
    </row>
    <row r="5" spans="2:13" ht="15.75" thickBot="1" x14ac:dyDescent="0.2">
      <c r="B5" s="1" t="s">
        <v>4</v>
      </c>
      <c r="C5" s="5">
        <v>999</v>
      </c>
      <c r="D5" s="5">
        <f>C5/14967</f>
        <v>6.6746843054720381E-2</v>
      </c>
      <c r="E5" s="5">
        <v>51</v>
      </c>
      <c r="F5" s="5">
        <f>E5/632.4</f>
        <v>8.0645161290322578E-2</v>
      </c>
      <c r="G5" s="5">
        <v>125</v>
      </c>
      <c r="H5" s="5">
        <f>G5/2405</f>
        <v>5.1975051975051978E-2</v>
      </c>
      <c r="I5" s="5">
        <v>10</v>
      </c>
      <c r="J5" s="5">
        <f>I5/290</f>
        <v>3.4482758620689655E-2</v>
      </c>
      <c r="K5" s="6">
        <f>(D5+F5+H5+(J5*2))*100/5</f>
        <v>5.3666514712294839</v>
      </c>
      <c r="M5">
        <v>5</v>
      </c>
    </row>
    <row r="6" spans="2:13" ht="15.75" thickBot="1" x14ac:dyDescent="0.2">
      <c r="B6" s="1" t="s">
        <v>11</v>
      </c>
      <c r="C6" s="5">
        <v>1980</v>
      </c>
      <c r="D6" s="5">
        <f>C6/14967</f>
        <v>0.132291040288635</v>
      </c>
      <c r="E6" s="5">
        <v>6</v>
      </c>
      <c r="F6" s="5">
        <f>E6/632.4</f>
        <v>9.4876660341555973E-3</v>
      </c>
      <c r="G6" s="5">
        <v>125</v>
      </c>
      <c r="H6" s="5">
        <f>G6/2405</f>
        <v>5.1975051975051978E-2</v>
      </c>
      <c r="I6" s="5">
        <v>10</v>
      </c>
      <c r="J6" s="5">
        <f>I6/290</f>
        <v>3.4482758620689655E-2</v>
      </c>
      <c r="K6" s="6">
        <f>(D6+F6+H6+(J6*2))*100/5</f>
        <v>5.2543855107844388</v>
      </c>
      <c r="M6">
        <v>5</v>
      </c>
    </row>
    <row r="7" spans="2:13" ht="15.75" thickBot="1" x14ac:dyDescent="0.2">
      <c r="B7" s="1" t="s">
        <v>5</v>
      </c>
      <c r="C7" s="5">
        <v>1300</v>
      </c>
      <c r="D7" s="5">
        <f>C7/14967</f>
        <v>8.6857753724861361E-2</v>
      </c>
      <c r="E7" s="5">
        <v>65</v>
      </c>
      <c r="F7" s="5">
        <f>E7/632.4</f>
        <v>0.10278304870335231</v>
      </c>
      <c r="G7" s="5">
        <v>75</v>
      </c>
      <c r="H7" s="5">
        <f>G7/2405</f>
        <v>3.1185031185031187E-2</v>
      </c>
      <c r="I7" s="5">
        <v>10</v>
      </c>
      <c r="J7" s="5">
        <f>I7/290</f>
        <v>3.4482758620689655E-2</v>
      </c>
      <c r="K7" s="6">
        <f>(D7+F7+H7+(J7*2))*100/5</f>
        <v>5.795827017092483</v>
      </c>
      <c r="M7">
        <v>5</v>
      </c>
    </row>
    <row r="8" spans="2:13" ht="15.75" thickBot="1" x14ac:dyDescent="0.2">
      <c r="B8" s="1" t="s">
        <v>7</v>
      </c>
      <c r="C8" s="5">
        <v>370</v>
      </c>
      <c r="D8" s="5">
        <f>C8/14967</f>
        <v>2.4721052983229772E-2</v>
      </c>
      <c r="E8" s="5">
        <v>7</v>
      </c>
      <c r="F8" s="5">
        <f>E8/632.4</f>
        <v>1.1068943706514865E-2</v>
      </c>
      <c r="G8" s="5">
        <v>170</v>
      </c>
      <c r="H8" s="5">
        <f>G8/2405</f>
        <v>7.068607068607069E-2</v>
      </c>
      <c r="I8" s="5">
        <v>40</v>
      </c>
      <c r="J8" s="5">
        <f>I8/290</f>
        <v>0.13793103448275862</v>
      </c>
      <c r="K8" s="6">
        <f>(D8+F8+H8+(J8*2))*100/5</f>
        <v>7.6467627268266511</v>
      </c>
      <c r="M8">
        <v>8</v>
      </c>
    </row>
    <row r="9" spans="2:13" ht="15.75" thickBot="1" x14ac:dyDescent="0.2">
      <c r="B9" s="1" t="s">
        <v>1</v>
      </c>
      <c r="C9" s="5">
        <v>143</v>
      </c>
      <c r="D9" s="5">
        <f>C9/14967</f>
        <v>9.5543529097347497E-3</v>
      </c>
      <c r="E9" s="5">
        <v>12</v>
      </c>
      <c r="F9" s="5">
        <f>E9/632.4</f>
        <v>1.8975332068311195E-2</v>
      </c>
      <c r="G9" s="5">
        <v>90</v>
      </c>
      <c r="H9" s="5">
        <f>G9/2405</f>
        <v>3.7422037422037424E-2</v>
      </c>
      <c r="I9" s="5">
        <v>40</v>
      </c>
      <c r="J9" s="5">
        <f>I9/290</f>
        <v>0.13793103448275862</v>
      </c>
      <c r="K9" s="6">
        <f>(D9+F9+H9+(J9*2))*100/5</f>
        <v>6.8362758273120123</v>
      </c>
      <c r="M9">
        <v>10</v>
      </c>
    </row>
    <row r="10" spans="2:13" ht="15.75" thickBot="1" x14ac:dyDescent="0.2">
      <c r="B10" s="1" t="s">
        <v>6</v>
      </c>
      <c r="C10" s="5">
        <v>1220</v>
      </c>
      <c r="D10" s="5">
        <f>C10/14967</f>
        <v>8.1512661187946811E-2</v>
      </c>
      <c r="E10" s="5">
        <v>56</v>
      </c>
      <c r="F10" s="5">
        <f>E10/632.4</f>
        <v>8.8551549652118922E-2</v>
      </c>
      <c r="G10" s="5">
        <v>170</v>
      </c>
      <c r="H10" s="5">
        <f>G10/2405</f>
        <v>7.068607068607069E-2</v>
      </c>
      <c r="I10" s="5">
        <v>40</v>
      </c>
      <c r="J10" s="5">
        <f>I10/290</f>
        <v>0.13793103448275862</v>
      </c>
      <c r="K10" s="6">
        <f>(D10+F10+H10+(J10*2))*100/5</f>
        <v>10.332247009833072</v>
      </c>
      <c r="M10">
        <v>10</v>
      </c>
    </row>
    <row r="11" spans="2:13" ht="15.75" thickBot="1" x14ac:dyDescent="0.2">
      <c r="B11" s="1" t="s">
        <v>2</v>
      </c>
      <c r="C11" s="5">
        <v>1810</v>
      </c>
      <c r="D11" s="5">
        <f>C11/14967</f>
        <v>0.12093271864769159</v>
      </c>
      <c r="E11" s="5">
        <v>81</v>
      </c>
      <c r="F11" s="5">
        <f>E11/632.4</f>
        <v>0.12808349146110057</v>
      </c>
      <c r="G11" s="5">
        <v>230</v>
      </c>
      <c r="H11" s="5">
        <f>G11/2405</f>
        <v>9.5634095634095639E-2</v>
      </c>
      <c r="I11" s="5">
        <v>40</v>
      </c>
      <c r="J11" s="5">
        <f>I11/290</f>
        <v>0.13793103448275862</v>
      </c>
      <c r="K11" s="6">
        <f>(D11+F11+H11+(J11*2))*100/5</f>
        <v>12.4102474941681</v>
      </c>
      <c r="M11">
        <v>12</v>
      </c>
    </row>
    <row r="12" spans="2:13" ht="15.75" thickBot="1" x14ac:dyDescent="0.2">
      <c r="B12" s="1" t="s">
        <v>3</v>
      </c>
      <c r="C12" s="5">
        <v>1390</v>
      </c>
      <c r="D12" s="5">
        <f>C12/14967</f>
        <v>9.2870982828890225E-2</v>
      </c>
      <c r="E12" s="5">
        <v>182</v>
      </c>
      <c r="F12" s="5">
        <f>E12/632.4</f>
        <v>0.28779253636938645</v>
      </c>
      <c r="G12" s="5">
        <v>95</v>
      </c>
      <c r="H12" s="5">
        <f>G12/2405</f>
        <v>3.9501039501039503E-2</v>
      </c>
      <c r="I12" s="5">
        <v>10</v>
      </c>
      <c r="J12" s="5">
        <f>I12/290</f>
        <v>3.4482758620689655E-2</v>
      </c>
      <c r="K12" s="6">
        <f>(D12+F12+H12+(J12*2))*100/5</f>
        <v>9.7826015188139088</v>
      </c>
      <c r="M12">
        <v>9</v>
      </c>
    </row>
    <row r="13" spans="2:13" ht="15.75" thickBot="1" x14ac:dyDescent="0.2">
      <c r="B13" s="1" t="s">
        <v>0</v>
      </c>
      <c r="C13" s="5">
        <v>5160</v>
      </c>
      <c r="D13" s="5">
        <f>C13/14967</f>
        <v>0.34475846863098819</v>
      </c>
      <c r="E13" s="5">
        <v>169</v>
      </c>
      <c r="F13" s="5">
        <f>E13/632.4</f>
        <v>0.26723592662871604</v>
      </c>
      <c r="G13" s="5">
        <v>1300</v>
      </c>
      <c r="H13" s="5">
        <f>G13/2405</f>
        <v>0.54054054054054057</v>
      </c>
      <c r="I13" s="5">
        <v>70</v>
      </c>
      <c r="J13" s="5">
        <f>I13/290</f>
        <v>0.2413793103448276</v>
      </c>
      <c r="K13" s="6">
        <f>(D13+F13+H13+(J13*2))*100/5</f>
        <v>32.705871129797998</v>
      </c>
      <c r="M13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C16" sqref="C16"/>
    </sheetView>
  </sheetViews>
  <sheetFormatPr defaultRowHeight="13.5" x14ac:dyDescent="0.15"/>
  <cols>
    <col min="5" max="5" width="10.375" bestFit="1" customWidth="1"/>
    <col min="7" max="8" width="10.875" bestFit="1" customWidth="1"/>
  </cols>
  <sheetData>
    <row r="1" spans="1:9" ht="43.5" thickBot="1" x14ac:dyDescent="0.2">
      <c r="A1" s="9" t="s">
        <v>12</v>
      </c>
      <c r="B1" s="12" t="s">
        <v>18</v>
      </c>
      <c r="C1" s="12"/>
      <c r="D1" s="12" t="s">
        <v>16</v>
      </c>
      <c r="E1" s="12"/>
      <c r="F1" s="12" t="s">
        <v>19</v>
      </c>
      <c r="G1" s="12"/>
      <c r="H1" s="9" t="s">
        <v>14</v>
      </c>
    </row>
    <row r="2" spans="1:9" ht="15.75" thickBot="1" x14ac:dyDescent="0.2">
      <c r="A2" s="7" t="s">
        <v>8</v>
      </c>
      <c r="B2" s="10">
        <v>37</v>
      </c>
      <c r="C2" s="10">
        <f>B2/14967</f>
        <v>2.472105298322977E-3</v>
      </c>
      <c r="D2" s="10">
        <v>0.5</v>
      </c>
      <c r="E2" s="10">
        <f>D2/9422</f>
        <v>5.3067289322861389E-5</v>
      </c>
      <c r="F2" s="10">
        <v>5</v>
      </c>
      <c r="G2" s="10">
        <f>F2/540</f>
        <v>9.2592592592592587E-3</v>
      </c>
      <c r="H2" s="13">
        <f>(C2+E2+G2*2)*100/4</f>
        <v>0.52609227765410882</v>
      </c>
      <c r="I2">
        <v>1</v>
      </c>
    </row>
    <row r="3" spans="1:9" ht="15.75" thickBot="1" x14ac:dyDescent="0.2">
      <c r="A3" s="1" t="s">
        <v>9</v>
      </c>
      <c r="B3" s="5">
        <v>36</v>
      </c>
      <c r="C3" s="5">
        <f>B3/14967</f>
        <v>2.4052916416115455E-3</v>
      </c>
      <c r="D3" s="5">
        <v>0.5</v>
      </c>
      <c r="E3" s="5">
        <f>D3/9422</f>
        <v>5.3067289322861389E-5</v>
      </c>
      <c r="F3" s="5">
        <v>5</v>
      </c>
      <c r="G3" s="5">
        <f>F3/540</f>
        <v>9.2592592592592587E-3</v>
      </c>
      <c r="H3" s="6">
        <f>(C3+E3+G3*2)*100/4</f>
        <v>0.52442193623632316</v>
      </c>
      <c r="I3">
        <v>1</v>
      </c>
    </row>
    <row r="4" spans="1:9" ht="15.75" thickBot="1" x14ac:dyDescent="0.2">
      <c r="A4" s="1" t="s">
        <v>10</v>
      </c>
      <c r="B4" s="5">
        <v>522</v>
      </c>
      <c r="C4" s="5">
        <f>B4/14967</f>
        <v>3.487672880336741E-2</v>
      </c>
      <c r="D4" s="5">
        <v>130</v>
      </c>
      <c r="E4" s="5">
        <f>D4/9422</f>
        <v>1.379749522394396E-2</v>
      </c>
      <c r="F4" s="5">
        <v>30</v>
      </c>
      <c r="G4" s="5">
        <f>F4/540</f>
        <v>5.5555555555555552E-2</v>
      </c>
      <c r="H4" s="6">
        <f>(C4+E4+G4*2)*100/4</f>
        <v>3.9946333784605619</v>
      </c>
      <c r="I4">
        <v>4</v>
      </c>
    </row>
    <row r="5" spans="1:9" ht="15.75" thickBot="1" x14ac:dyDescent="0.2">
      <c r="A5" s="1" t="s">
        <v>1</v>
      </c>
      <c r="B5" s="5">
        <v>143</v>
      </c>
      <c r="C5" s="5">
        <f>B5/14967</f>
        <v>9.5543529097347497E-3</v>
      </c>
      <c r="D5" s="5">
        <v>9</v>
      </c>
      <c r="E5" s="5">
        <f>D5/9422</f>
        <v>9.5521120781150496E-4</v>
      </c>
      <c r="F5" s="5">
        <v>50</v>
      </c>
      <c r="G5" s="5">
        <f>F5/540</f>
        <v>9.2592592592592587E-2</v>
      </c>
      <c r="H5" s="6">
        <f>(C5+E5+G5*2)*100/4</f>
        <v>4.8923687325682854</v>
      </c>
      <c r="I5">
        <v>5</v>
      </c>
    </row>
    <row r="6" spans="1:9" ht="15.75" thickBot="1" x14ac:dyDescent="0.2">
      <c r="A6" s="1" t="s">
        <v>4</v>
      </c>
      <c r="B6" s="5">
        <v>999</v>
      </c>
      <c r="C6" s="5">
        <f>B6/14967</f>
        <v>6.6746843054720381E-2</v>
      </c>
      <c r="D6" s="5">
        <v>856</v>
      </c>
      <c r="E6" s="5">
        <f>D6/9422</f>
        <v>9.0851199320738693E-2</v>
      </c>
      <c r="F6" s="5">
        <v>30</v>
      </c>
      <c r="G6" s="5">
        <f>F6/540</f>
        <v>5.5555555555555552E-2</v>
      </c>
      <c r="H6" s="6">
        <f>(C6+E6+G6*2)*100/4</f>
        <v>6.7177288371642554</v>
      </c>
      <c r="I6">
        <v>6</v>
      </c>
    </row>
    <row r="7" spans="1:9" ht="15.75" thickBot="1" x14ac:dyDescent="0.2">
      <c r="A7" s="1" t="s">
        <v>11</v>
      </c>
      <c r="B7" s="5">
        <v>1980</v>
      </c>
      <c r="C7" s="5">
        <f>B7/14967</f>
        <v>0.132291040288635</v>
      </c>
      <c r="D7" s="5">
        <v>272</v>
      </c>
      <c r="E7" s="5">
        <f>D7/9422</f>
        <v>2.8868605391636597E-2</v>
      </c>
      <c r="F7" s="5">
        <v>30</v>
      </c>
      <c r="G7" s="5">
        <f>F7/540</f>
        <v>5.5555555555555552E-2</v>
      </c>
      <c r="H7" s="6">
        <f>(C7+E7+G7*2)*100/4</f>
        <v>6.8067689197845667</v>
      </c>
      <c r="I7">
        <v>7</v>
      </c>
    </row>
    <row r="8" spans="1:9" ht="15.75" thickBot="1" x14ac:dyDescent="0.2">
      <c r="A8" s="1" t="s">
        <v>5</v>
      </c>
      <c r="B8" s="5">
        <v>1300</v>
      </c>
      <c r="C8" s="5">
        <f>B8/14967</f>
        <v>8.6857753724861361E-2</v>
      </c>
      <c r="D8" s="5">
        <v>1000</v>
      </c>
      <c r="E8" s="5">
        <f>D8/9422</f>
        <v>0.10613457864572277</v>
      </c>
      <c r="F8" s="5">
        <v>30</v>
      </c>
      <c r="G8" s="5">
        <f>F8/540</f>
        <v>5.5555555555555552E-2</v>
      </c>
      <c r="H8" s="6">
        <f>(C8+E8+G8*2)*100/4</f>
        <v>7.6025860870423818</v>
      </c>
      <c r="I8">
        <v>7</v>
      </c>
    </row>
    <row r="9" spans="1:9" ht="15.75" thickBot="1" x14ac:dyDescent="0.2">
      <c r="A9" s="1" t="s">
        <v>7</v>
      </c>
      <c r="B9" s="5">
        <v>370</v>
      </c>
      <c r="C9" s="5">
        <f>B9/14967</f>
        <v>2.4721052983229772E-2</v>
      </c>
      <c r="D9" s="5">
        <v>251</v>
      </c>
      <c r="E9" s="5">
        <f>D9/9422</f>
        <v>2.6639779240076416E-2</v>
      </c>
      <c r="F9" s="5">
        <v>60</v>
      </c>
      <c r="G9" s="5">
        <f>F9/540</f>
        <v>0.1111111111111111</v>
      </c>
      <c r="H9" s="6">
        <f>(C9+E9+G9*2)*100/4</f>
        <v>6.8395763611382092</v>
      </c>
      <c r="I9">
        <v>7</v>
      </c>
    </row>
    <row r="10" spans="1:9" ht="15.75" thickBot="1" x14ac:dyDescent="0.2">
      <c r="A10" s="1" t="s">
        <v>6</v>
      </c>
      <c r="B10" s="5">
        <v>1220</v>
      </c>
      <c r="C10" s="5">
        <f>B10/14967</f>
        <v>8.1512661187946811E-2</v>
      </c>
      <c r="D10" s="5">
        <v>791</v>
      </c>
      <c r="E10" s="5">
        <f>D10/9422</f>
        <v>8.3952451708766709E-2</v>
      </c>
      <c r="F10" s="5">
        <v>50</v>
      </c>
      <c r="G10" s="5">
        <f>F10/540</f>
        <v>9.2592592592592587E-2</v>
      </c>
      <c r="H10" s="6">
        <f>(C10+E10+G10*2)*100/4</f>
        <v>8.7662574520474674</v>
      </c>
      <c r="I10">
        <v>9</v>
      </c>
    </row>
    <row r="11" spans="1:9" ht="15.75" thickBot="1" x14ac:dyDescent="0.2">
      <c r="A11" s="1" t="s">
        <v>3</v>
      </c>
      <c r="B11" s="5">
        <v>1390</v>
      </c>
      <c r="C11" s="5">
        <f>B11/14967</f>
        <v>9.2870982828890225E-2</v>
      </c>
      <c r="D11" s="5">
        <v>2350</v>
      </c>
      <c r="E11" s="5">
        <f>D11/9422</f>
        <v>0.24941625981744853</v>
      </c>
      <c r="F11" s="5">
        <v>30</v>
      </c>
      <c r="G11" s="5">
        <f>F11/540</f>
        <v>5.5555555555555552E-2</v>
      </c>
      <c r="H11" s="6">
        <f>(C11+E11+G11*2)*100/4</f>
        <v>11.334958843936246</v>
      </c>
      <c r="I11">
        <v>11</v>
      </c>
    </row>
    <row r="12" spans="1:9" ht="15.75" thickBot="1" x14ac:dyDescent="0.2">
      <c r="A12" s="1" t="s">
        <v>2</v>
      </c>
      <c r="B12" s="5">
        <v>1810</v>
      </c>
      <c r="C12" s="5">
        <f>B12/14967</f>
        <v>0.12093271864769159</v>
      </c>
      <c r="D12" s="5">
        <v>762</v>
      </c>
      <c r="E12" s="5">
        <f>D12/9422</f>
        <v>8.087454892804076E-2</v>
      </c>
      <c r="F12" s="5">
        <v>70</v>
      </c>
      <c r="G12" s="5">
        <f>F12/540</f>
        <v>0.12962962962962962</v>
      </c>
      <c r="H12" s="6">
        <f>(C12+E12+G12*2)*100/4</f>
        <v>11.526663170874791</v>
      </c>
      <c r="I12">
        <v>12</v>
      </c>
    </row>
    <row r="13" spans="1:9" ht="15.75" thickBot="1" x14ac:dyDescent="0.2">
      <c r="A13" s="1" t="s">
        <v>0</v>
      </c>
      <c r="B13" s="5">
        <v>5160</v>
      </c>
      <c r="C13" s="5">
        <f>B13/14967</f>
        <v>0.34475846863098819</v>
      </c>
      <c r="D13" s="5">
        <v>3000</v>
      </c>
      <c r="E13" s="5">
        <f>D13/9422</f>
        <v>0.31840373593716831</v>
      </c>
      <c r="F13" s="5">
        <v>150</v>
      </c>
      <c r="G13" s="5">
        <f>F13/540</f>
        <v>0.27777777777777779</v>
      </c>
      <c r="H13" s="6">
        <f>(C13+E13+G13*2)*100/4</f>
        <v>30.4679440030928</v>
      </c>
      <c r="I13">
        <v>30</v>
      </c>
    </row>
    <row r="14" spans="1:9" ht="14.25" thickBot="1" x14ac:dyDescent="0.2">
      <c r="A14" s="8"/>
      <c r="B14" s="11"/>
      <c r="C14" s="11"/>
      <c r="D14" s="11"/>
      <c r="E14" s="11"/>
      <c r="F14" s="11"/>
      <c r="G14" s="11"/>
      <c r="H14" s="11"/>
      <c r="I14">
        <f>SUM(I2:I13)</f>
        <v>100</v>
      </c>
    </row>
  </sheetData>
  <sortState ref="A1:I14">
    <sortCondition ref="I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义乌</vt:lpstr>
      <vt:lpstr>上海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2012-10-22T14:51:06Z</dcterms:modified>
</cp:coreProperties>
</file>