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upsak\Documents\Fama_French_model-master\"/>
    </mc:Choice>
  </mc:AlternateContent>
  <xr:revisionPtr revIDLastSave="0" documentId="13_ncr:1_{6F77A2A5-8F91-4C35-9CCF-7E8C33BF788E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onlyCAPM" sheetId="4" r:id="rId1"/>
    <sheet name="FamaFrenchCoeff." sheetId="3" r:id="rId2"/>
    <sheet name="Carhart_4factor" sheetId="5" r:id="rId3"/>
    <sheet name="regression_data" sheetId="1" r:id="rId4"/>
    <sheet name="results" sheetId="6" r:id="rId5"/>
  </sheets>
  <calcPr calcId="181029"/>
</workbook>
</file>

<file path=xl/calcChain.xml><?xml version="1.0" encoding="utf-8"?>
<calcChain xmlns="http://schemas.openxmlformats.org/spreadsheetml/2006/main">
  <c r="G2" i="1" l="1"/>
  <c r="J56" i="1" l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2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2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E2" i="1" l="1"/>
  <c r="E3" i="1"/>
  <c r="O3" i="1" s="1"/>
  <c r="E4" i="1"/>
  <c r="O4" i="1" s="1"/>
  <c r="E5" i="1"/>
  <c r="O5" i="1" s="1"/>
  <c r="E6" i="1"/>
  <c r="O6" i="1" s="1"/>
  <c r="E7" i="1"/>
  <c r="O7" i="1" s="1"/>
  <c r="E8" i="1"/>
  <c r="O8" i="1" s="1"/>
  <c r="E9" i="1"/>
  <c r="O9" i="1" s="1"/>
  <c r="E10" i="1"/>
  <c r="O10" i="1" s="1"/>
  <c r="E11" i="1"/>
  <c r="O11" i="1" s="1"/>
  <c r="E12" i="1"/>
  <c r="O12" i="1" s="1"/>
  <c r="E13" i="1"/>
  <c r="O13" i="1" s="1"/>
  <c r="E14" i="1"/>
  <c r="O14" i="1" s="1"/>
  <c r="E15" i="1"/>
  <c r="O15" i="1" s="1"/>
  <c r="E16" i="1"/>
  <c r="O16" i="1" s="1"/>
  <c r="E17" i="1"/>
  <c r="O17" i="1" s="1"/>
  <c r="E18" i="1"/>
  <c r="O18" i="1" s="1"/>
  <c r="E19" i="1"/>
  <c r="O19" i="1" s="1"/>
  <c r="E20" i="1"/>
  <c r="O20" i="1" s="1"/>
  <c r="E21" i="1"/>
  <c r="O21" i="1" s="1"/>
  <c r="E22" i="1"/>
  <c r="O22" i="1" s="1"/>
  <c r="E23" i="1"/>
  <c r="O23" i="1" s="1"/>
  <c r="E24" i="1"/>
  <c r="O24" i="1" s="1"/>
  <c r="E25" i="1"/>
  <c r="O25" i="1" s="1"/>
  <c r="E26" i="1"/>
  <c r="O26" i="1" s="1"/>
  <c r="E27" i="1"/>
  <c r="O27" i="1" s="1"/>
  <c r="E28" i="1"/>
  <c r="O28" i="1" s="1"/>
  <c r="E29" i="1"/>
  <c r="O29" i="1" s="1"/>
  <c r="E30" i="1"/>
  <c r="O30" i="1" s="1"/>
  <c r="E31" i="1"/>
  <c r="O31" i="1" s="1"/>
  <c r="E32" i="1"/>
  <c r="O32" i="1" s="1"/>
  <c r="E33" i="1"/>
  <c r="O33" i="1" s="1"/>
  <c r="E34" i="1"/>
  <c r="O34" i="1" s="1"/>
  <c r="E35" i="1"/>
  <c r="O35" i="1" s="1"/>
  <c r="E36" i="1"/>
  <c r="O36" i="1" s="1"/>
  <c r="E37" i="1"/>
  <c r="O37" i="1" s="1"/>
  <c r="E38" i="1"/>
  <c r="O38" i="1" s="1"/>
  <c r="E39" i="1"/>
  <c r="O39" i="1" s="1"/>
  <c r="E40" i="1"/>
  <c r="O40" i="1" s="1"/>
  <c r="E41" i="1"/>
  <c r="O41" i="1" s="1"/>
  <c r="E42" i="1"/>
  <c r="O42" i="1" s="1"/>
  <c r="E43" i="1"/>
  <c r="O43" i="1" s="1"/>
  <c r="E44" i="1"/>
  <c r="O44" i="1" s="1"/>
  <c r="E45" i="1"/>
  <c r="O45" i="1" s="1"/>
  <c r="E46" i="1"/>
  <c r="O46" i="1" s="1"/>
  <c r="E47" i="1"/>
  <c r="O47" i="1" s="1"/>
  <c r="E48" i="1"/>
  <c r="O48" i="1" s="1"/>
  <c r="E49" i="1"/>
  <c r="O49" i="1" s="1"/>
  <c r="E50" i="1"/>
  <c r="O50" i="1" s="1"/>
  <c r="E51" i="1"/>
  <c r="O51" i="1" s="1"/>
  <c r="E52" i="1"/>
  <c r="O52" i="1" s="1"/>
  <c r="E53" i="1"/>
  <c r="O53" i="1" s="1"/>
  <c r="E54" i="1"/>
  <c r="O54" i="1" s="1"/>
  <c r="E55" i="1"/>
  <c r="O55" i="1" s="1"/>
  <c r="E56" i="1"/>
  <c r="O56" i="1" s="1"/>
  <c r="E57" i="1"/>
  <c r="O57" i="1" s="1"/>
  <c r="E58" i="1"/>
  <c r="O58" i="1" s="1"/>
  <c r="E59" i="1"/>
  <c r="O59" i="1" s="1"/>
  <c r="E60" i="1"/>
  <c r="O60" i="1" s="1"/>
  <c r="G17" i="1"/>
  <c r="L17" i="1" s="1"/>
  <c r="Q17" i="1" s="1"/>
  <c r="G18" i="1"/>
  <c r="L18" i="1" s="1"/>
  <c r="Q18" i="1" s="1"/>
  <c r="G19" i="1"/>
  <c r="L19" i="1" s="1"/>
  <c r="Q19" i="1" s="1"/>
  <c r="G20" i="1"/>
  <c r="L20" i="1" s="1"/>
  <c r="Q20" i="1" s="1"/>
  <c r="G21" i="1"/>
  <c r="L21" i="1" s="1"/>
  <c r="Q21" i="1" s="1"/>
  <c r="G22" i="1"/>
  <c r="L22" i="1" s="1"/>
  <c r="Q22" i="1" s="1"/>
  <c r="G23" i="1"/>
  <c r="L23" i="1" s="1"/>
  <c r="Q23" i="1" s="1"/>
  <c r="G24" i="1"/>
  <c r="L24" i="1" s="1"/>
  <c r="Q24" i="1" s="1"/>
  <c r="G25" i="1"/>
  <c r="L25" i="1" s="1"/>
  <c r="Q25" i="1" s="1"/>
  <c r="G26" i="1"/>
  <c r="L26" i="1" s="1"/>
  <c r="Q26" i="1" s="1"/>
  <c r="G27" i="1"/>
  <c r="L27" i="1" s="1"/>
  <c r="Q27" i="1" s="1"/>
  <c r="G28" i="1"/>
  <c r="L28" i="1" s="1"/>
  <c r="Q28" i="1" s="1"/>
  <c r="G29" i="1"/>
  <c r="L29" i="1" s="1"/>
  <c r="Q29" i="1" s="1"/>
  <c r="G30" i="1"/>
  <c r="L30" i="1" s="1"/>
  <c r="Q30" i="1" s="1"/>
  <c r="G31" i="1"/>
  <c r="L31" i="1" s="1"/>
  <c r="Q31" i="1" s="1"/>
  <c r="G32" i="1"/>
  <c r="L32" i="1" s="1"/>
  <c r="Q32" i="1" s="1"/>
  <c r="G33" i="1"/>
  <c r="L33" i="1" s="1"/>
  <c r="Q33" i="1" s="1"/>
  <c r="G34" i="1"/>
  <c r="L34" i="1" s="1"/>
  <c r="Q34" i="1" s="1"/>
  <c r="G35" i="1"/>
  <c r="L35" i="1" s="1"/>
  <c r="Q35" i="1" s="1"/>
  <c r="G36" i="1"/>
  <c r="L36" i="1" s="1"/>
  <c r="Q36" i="1" s="1"/>
  <c r="G37" i="1"/>
  <c r="L37" i="1" s="1"/>
  <c r="Q37" i="1" s="1"/>
  <c r="G38" i="1"/>
  <c r="L38" i="1" s="1"/>
  <c r="Q38" i="1" s="1"/>
  <c r="G39" i="1"/>
  <c r="L39" i="1" s="1"/>
  <c r="Q39" i="1" s="1"/>
  <c r="G40" i="1"/>
  <c r="L40" i="1" s="1"/>
  <c r="Q40" i="1" s="1"/>
  <c r="G41" i="1"/>
  <c r="L41" i="1" s="1"/>
  <c r="Q41" i="1" s="1"/>
  <c r="G42" i="1"/>
  <c r="L42" i="1" s="1"/>
  <c r="Q42" i="1" s="1"/>
  <c r="G43" i="1"/>
  <c r="L43" i="1" s="1"/>
  <c r="Q43" i="1" s="1"/>
  <c r="G44" i="1"/>
  <c r="L44" i="1" s="1"/>
  <c r="Q44" i="1" s="1"/>
  <c r="G45" i="1"/>
  <c r="L45" i="1" s="1"/>
  <c r="Q45" i="1" s="1"/>
  <c r="G46" i="1"/>
  <c r="L46" i="1" s="1"/>
  <c r="Q46" i="1" s="1"/>
  <c r="G47" i="1"/>
  <c r="L47" i="1" s="1"/>
  <c r="Q47" i="1" s="1"/>
  <c r="G48" i="1"/>
  <c r="L48" i="1" s="1"/>
  <c r="Q48" i="1" s="1"/>
  <c r="G49" i="1"/>
  <c r="L49" i="1" s="1"/>
  <c r="Q49" i="1" s="1"/>
  <c r="G50" i="1"/>
  <c r="L50" i="1" s="1"/>
  <c r="Q50" i="1" s="1"/>
  <c r="G51" i="1"/>
  <c r="L51" i="1" s="1"/>
  <c r="Q51" i="1" s="1"/>
  <c r="G52" i="1"/>
  <c r="L52" i="1" s="1"/>
  <c r="Q52" i="1" s="1"/>
  <c r="G53" i="1"/>
  <c r="L53" i="1" s="1"/>
  <c r="Q53" i="1" s="1"/>
  <c r="G54" i="1"/>
  <c r="L54" i="1" s="1"/>
  <c r="Q54" i="1" s="1"/>
  <c r="G55" i="1"/>
  <c r="L55" i="1" s="1"/>
  <c r="Q55" i="1" s="1"/>
  <c r="G56" i="1"/>
  <c r="L56" i="1" s="1"/>
  <c r="Q56" i="1" s="1"/>
  <c r="G57" i="1"/>
  <c r="L57" i="1" s="1"/>
  <c r="Q57" i="1" s="1"/>
  <c r="G58" i="1"/>
  <c r="L58" i="1" s="1"/>
  <c r="Q58" i="1" s="1"/>
  <c r="G59" i="1"/>
  <c r="L59" i="1" s="1"/>
  <c r="Q59" i="1" s="1"/>
  <c r="G60" i="1"/>
  <c r="L60" i="1" s="1"/>
  <c r="Q60" i="1" s="1"/>
  <c r="G3" i="1"/>
  <c r="L3" i="1" s="1"/>
  <c r="Q3" i="1" s="1"/>
  <c r="G4" i="1"/>
  <c r="L4" i="1" s="1"/>
  <c r="Q4" i="1" s="1"/>
  <c r="G5" i="1"/>
  <c r="L5" i="1" s="1"/>
  <c r="Q5" i="1" s="1"/>
  <c r="G6" i="1"/>
  <c r="L6" i="1" s="1"/>
  <c r="Q6" i="1" s="1"/>
  <c r="G7" i="1"/>
  <c r="L7" i="1" s="1"/>
  <c r="Q7" i="1" s="1"/>
  <c r="G8" i="1"/>
  <c r="L8" i="1" s="1"/>
  <c r="Q8" i="1" s="1"/>
  <c r="G9" i="1"/>
  <c r="L9" i="1" s="1"/>
  <c r="Q9" i="1" s="1"/>
  <c r="G10" i="1"/>
  <c r="L10" i="1" s="1"/>
  <c r="Q10" i="1" s="1"/>
  <c r="G11" i="1"/>
  <c r="L11" i="1" s="1"/>
  <c r="Q11" i="1" s="1"/>
  <c r="G12" i="1"/>
  <c r="L12" i="1" s="1"/>
  <c r="Q12" i="1" s="1"/>
  <c r="G13" i="1"/>
  <c r="L13" i="1" s="1"/>
  <c r="Q13" i="1" s="1"/>
  <c r="G14" i="1"/>
  <c r="L14" i="1" s="1"/>
  <c r="Q14" i="1" s="1"/>
  <c r="G15" i="1"/>
  <c r="L15" i="1" s="1"/>
  <c r="Q15" i="1" s="1"/>
  <c r="G16" i="1"/>
  <c r="L16" i="1" s="1"/>
  <c r="Q16" i="1" s="1"/>
  <c r="O2" i="1" l="1"/>
  <c r="K8" i="1"/>
  <c r="J8" i="1"/>
  <c r="J42" i="1"/>
  <c r="K42" i="1"/>
  <c r="J26" i="1"/>
  <c r="K26" i="1"/>
  <c r="J15" i="1"/>
  <c r="K15" i="1"/>
  <c r="J11" i="1"/>
  <c r="K11" i="1"/>
  <c r="J7" i="1"/>
  <c r="K7" i="1"/>
  <c r="J3" i="1"/>
  <c r="K3" i="1"/>
  <c r="K57" i="1"/>
  <c r="J57" i="1"/>
  <c r="K53" i="1"/>
  <c r="J53" i="1"/>
  <c r="K49" i="1"/>
  <c r="J49" i="1"/>
  <c r="K45" i="1"/>
  <c r="J45" i="1"/>
  <c r="K41" i="1"/>
  <c r="J41" i="1"/>
  <c r="K37" i="1"/>
  <c r="J37" i="1"/>
  <c r="K33" i="1"/>
  <c r="J33" i="1"/>
  <c r="K29" i="1"/>
  <c r="J29" i="1"/>
  <c r="K25" i="1"/>
  <c r="J25" i="1"/>
  <c r="K21" i="1"/>
  <c r="J21" i="1"/>
  <c r="K17" i="1"/>
  <c r="J17" i="1"/>
  <c r="J12" i="1"/>
  <c r="K12" i="1"/>
  <c r="J54" i="1"/>
  <c r="K54" i="1"/>
  <c r="J46" i="1"/>
  <c r="K46" i="1"/>
  <c r="J30" i="1"/>
  <c r="K30" i="1"/>
  <c r="J18" i="1"/>
  <c r="K18" i="1"/>
  <c r="J10" i="1"/>
  <c r="K10" i="1"/>
  <c r="J6" i="1"/>
  <c r="K6" i="1"/>
  <c r="K60" i="1"/>
  <c r="J60" i="1"/>
  <c r="K56" i="1"/>
  <c r="J52" i="1"/>
  <c r="K52" i="1"/>
  <c r="J48" i="1"/>
  <c r="K48" i="1"/>
  <c r="J44" i="1"/>
  <c r="K44" i="1"/>
  <c r="K40" i="1"/>
  <c r="J40" i="1"/>
  <c r="J36" i="1"/>
  <c r="K36" i="1"/>
  <c r="J32" i="1"/>
  <c r="K32" i="1"/>
  <c r="J28" i="1"/>
  <c r="K28" i="1"/>
  <c r="K24" i="1"/>
  <c r="J24" i="1"/>
  <c r="J20" i="1"/>
  <c r="K20" i="1"/>
  <c r="K16" i="1"/>
  <c r="J16" i="1"/>
  <c r="J4" i="1"/>
  <c r="K4" i="1"/>
  <c r="J58" i="1"/>
  <c r="K58" i="1"/>
  <c r="J50" i="1"/>
  <c r="K50" i="1"/>
  <c r="J38" i="1"/>
  <c r="K38" i="1"/>
  <c r="J34" i="1"/>
  <c r="K34" i="1"/>
  <c r="J22" i="1"/>
  <c r="K22" i="1"/>
  <c r="J14" i="1"/>
  <c r="K14" i="1"/>
  <c r="K13" i="1"/>
  <c r="J13" i="1"/>
  <c r="K9" i="1"/>
  <c r="J9" i="1"/>
  <c r="K5" i="1"/>
  <c r="J5" i="1"/>
  <c r="J59" i="1"/>
  <c r="K59" i="1"/>
  <c r="J55" i="1"/>
  <c r="K55" i="1"/>
  <c r="J51" i="1"/>
  <c r="K51" i="1"/>
  <c r="J47" i="1"/>
  <c r="K47" i="1"/>
  <c r="J43" i="1"/>
  <c r="K43" i="1"/>
  <c r="J39" i="1"/>
  <c r="K39" i="1"/>
  <c r="J35" i="1"/>
  <c r="K35" i="1"/>
  <c r="J31" i="1"/>
  <c r="K31" i="1"/>
  <c r="J27" i="1"/>
  <c r="K27" i="1"/>
  <c r="J23" i="1"/>
  <c r="K23" i="1"/>
  <c r="J19" i="1"/>
  <c r="K19" i="1"/>
  <c r="L2" i="1"/>
  <c r="Q2" i="1" s="1"/>
  <c r="J2" i="1" l="1"/>
  <c r="K2" i="1"/>
</calcChain>
</file>

<file path=xl/sharedStrings.xml><?xml version="1.0" encoding="utf-8"?>
<sst xmlns="http://schemas.openxmlformats.org/spreadsheetml/2006/main" count="152" uniqueCount="66">
  <si>
    <t>Date</t>
  </si>
  <si>
    <t>SMB</t>
  </si>
  <si>
    <t>HML</t>
  </si>
  <si>
    <t>Return_of_INDUSTRIAL AND COMM</t>
  </si>
  <si>
    <t>Rf</t>
  </si>
  <si>
    <t>Ri - Rf</t>
  </si>
  <si>
    <t>Rm</t>
  </si>
  <si>
    <t>Rm-Rf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</si>
  <si>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</si>
  <si>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</si>
  <si>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</si>
  <si>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</si>
  <si>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</si>
  <si>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</si>
  <si>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</si>
  <si>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</si>
  <si>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</si>
  <si>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</si>
  <si>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</si>
  <si>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</si>
  <si>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</si>
  <si>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</si>
  <si>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</si>
  <si>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</si>
  <si>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</si>
  <si>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</si>
  <si>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</si>
  <si>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</si>
  <si>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</si>
  <si>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</si>
  <si>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Alpha</t>
  </si>
  <si>
    <t>Beta SMB</t>
  </si>
  <si>
    <t>Beta HML</t>
  </si>
  <si>
    <t xml:space="preserve">Beta Market </t>
  </si>
  <si>
    <t>Fama French 3 Factor Coeff.</t>
  </si>
  <si>
    <t>alpha</t>
  </si>
  <si>
    <t>Alpha(intercept)</t>
  </si>
  <si>
    <t>Fama French Coeff.</t>
  </si>
  <si>
    <t>Mom</t>
  </si>
  <si>
    <t>Et(error in fama french model)</t>
  </si>
  <si>
    <t>Et(error in CAPM)</t>
  </si>
  <si>
    <t>Only CAPM model Coeff.</t>
  </si>
  <si>
    <t>Alpha (intercept)</t>
  </si>
  <si>
    <t xml:space="preserve">Alpha </t>
  </si>
  <si>
    <t>Beta Market</t>
  </si>
  <si>
    <t>Beta Mom</t>
  </si>
  <si>
    <r>
      <rPr>
        <sz val="14"/>
        <color theme="1"/>
        <rFont val="Calibri"/>
        <family val="2"/>
        <scheme val="minor"/>
      </rPr>
      <t>Carhat Four Factor Model</t>
    </r>
    <r>
      <rPr>
        <sz val="11"/>
        <color theme="1"/>
        <rFont val="Calibri"/>
        <family val="2"/>
        <scheme val="minor"/>
      </rPr>
      <t xml:space="preserve"> </t>
    </r>
  </si>
  <si>
    <t>Four Factor Coeff.</t>
  </si>
  <si>
    <t>Et(error in four factor)</t>
  </si>
  <si>
    <t xml:space="preserve">Time </t>
  </si>
  <si>
    <t>Return by SMB</t>
  </si>
  <si>
    <t>Return By HML</t>
  </si>
  <si>
    <t>Return By Market</t>
  </si>
  <si>
    <t>Return by Mom</t>
  </si>
  <si>
    <t>Ri-Rf-Et-alpha</t>
  </si>
  <si>
    <t>Series1</t>
  </si>
  <si>
    <t>CAPM</t>
  </si>
  <si>
    <t>Series2</t>
  </si>
  <si>
    <t>Fama French</t>
  </si>
  <si>
    <t>Series3</t>
  </si>
  <si>
    <t>Carhat Four Factor</t>
  </si>
  <si>
    <t>Fama French Model</t>
  </si>
  <si>
    <t>Carhat four factor model</t>
  </si>
  <si>
    <t xml:space="preserve">R Square </t>
  </si>
  <si>
    <t xml:space="preserve">Standard Error </t>
  </si>
  <si>
    <t>1 Factor Only - CAPM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</si>
</sst>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8" fillId="4" borderId="0" xfId="8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11" fontId="0" fillId="0" borderId="10" xfId="0" applyNumberFormat="1" applyFill="1" applyBorder="1" applyAlignment="1"/>
    <xf numFmtId="0" fontId="19" fillId="33" borderId="0" xfId="0" applyFont="1" applyFill="1"/>
    <xf numFmtId="0" fontId="20" fillId="33" borderId="0" xfId="0" applyFont="1" applyFill="1"/>
    <xf numFmtId="0" fontId="18" fillId="0" borderId="13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0" fillId="0" borderId="18" xfId="0" applyFill="1" applyBorder="1" applyAlignment="1"/>
    <xf numFmtId="0" fontId="0" fillId="0" borderId="19" xfId="0" applyFill="1" applyBorder="1" applyAlignment="1"/>
    <xf numFmtId="164" fontId="6" fillId="2" borderId="0" xfId="6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4" xfId="0" applyFill="1" applyBorder="1" applyAlignment="1">
      <alignment horizontal="center"/>
    </xf>
    <xf numFmtId="164" fontId="0" fillId="0" borderId="18" xfId="0" applyNumberForma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164" fontId="0" fillId="0" borderId="19" xfId="0" applyNumberFormat="1" applyFill="1" applyBorder="1" applyAlignment="1">
      <alignment horizontal="center"/>
    </xf>
    <xf numFmtId="0" fontId="0" fillId="33" borderId="0" xfId="0" applyFill="1"/>
    <xf numFmtId="0" fontId="0" fillId="0" borderId="20" xfId="0" applyBorder="1" applyAlignment="1">
      <alignment horizontal="center"/>
    </xf>
    <xf numFmtId="0" fontId="0" fillId="0" borderId="20" xfId="0" applyFill="1" applyBorder="1" applyAlignment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16" fillId="0" borderId="0" xfId="0" applyFont="1" applyAlignment="1">
      <alignment horizontal="center"/>
    </xf>
    <xf numFmtId="0" fontId="21" fillId="2" borderId="0" xfId="6" applyFont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Errors</a:t>
            </a:r>
            <a:r>
              <a:rPr lang="en-US" baseline="0"/>
              <a:t> In Each Factor Models with Time 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pPr>
              <a:blipFill>
                <a:blip xmlns:r="http://schemas.openxmlformats.org/officeDocument/2006/relationships" r:embed="rId1"/>
                <a:tile tx="0" ty="0" sx="100000" sy="100000" flip="none" algn="tl"/>
              </a:blipFill>
            </c:spPr>
          </c:marker>
          <c:xVal>
            <c:strRef>
              <c:f>regression_data!$A$1:$A$60</c:f>
              <c:strCache>
                <c:ptCount val="60"/>
                <c:pt idx="0">
                  <c:v>Time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xVal>
          <c:yVal>
            <c:numRef>
              <c:f>regression_data!$J$1:$J$60</c:f>
              <c:numCache>
                <c:formatCode>0.000</c:formatCode>
                <c:ptCount val="60"/>
                <c:pt idx="0" formatCode="General">
                  <c:v>0</c:v>
                </c:pt>
                <c:pt idx="1">
                  <c:v>-0.44543937776458176</c:v>
                </c:pt>
                <c:pt idx="2">
                  <c:v>4.2738631425158236</c:v>
                </c:pt>
                <c:pt idx="3">
                  <c:v>-1.5810634423995245</c:v>
                </c:pt>
                <c:pt idx="4">
                  <c:v>4.0038594999070307</c:v>
                </c:pt>
                <c:pt idx="5">
                  <c:v>-4.6038284280787618</c:v>
                </c:pt>
                <c:pt idx="6">
                  <c:v>1.1489368173795946</c:v>
                </c:pt>
                <c:pt idx="7">
                  <c:v>-2.8802353841574777</c:v>
                </c:pt>
                <c:pt idx="8">
                  <c:v>-0.57874495097714618</c:v>
                </c:pt>
                <c:pt idx="9">
                  <c:v>-1.00914814420201E-2</c:v>
                </c:pt>
                <c:pt idx="10">
                  <c:v>2.1860622569444281</c:v>
                </c:pt>
                <c:pt idx="11">
                  <c:v>-8.6398119127863815</c:v>
                </c:pt>
                <c:pt idx="12">
                  <c:v>3.7438637534989745</c:v>
                </c:pt>
                <c:pt idx="13">
                  <c:v>-3.491364806780497</c:v>
                </c:pt>
                <c:pt idx="14">
                  <c:v>-3.0407047044486677</c:v>
                </c:pt>
                <c:pt idx="15">
                  <c:v>2.1577915241924499</c:v>
                </c:pt>
                <c:pt idx="16">
                  <c:v>-3.5102208063979781</c:v>
                </c:pt>
                <c:pt idx="17">
                  <c:v>2.2348647314952297</c:v>
                </c:pt>
                <c:pt idx="18">
                  <c:v>3.7486230351916969</c:v>
                </c:pt>
                <c:pt idx="19">
                  <c:v>-3.9545518472785393</c:v>
                </c:pt>
                <c:pt idx="20">
                  <c:v>3.653645733052262</c:v>
                </c:pt>
                <c:pt idx="21">
                  <c:v>0.98092671993210301</c:v>
                </c:pt>
                <c:pt idx="22">
                  <c:v>1.6179587329706029</c:v>
                </c:pt>
                <c:pt idx="23">
                  <c:v>-1.1312958645281408</c:v>
                </c:pt>
                <c:pt idx="24">
                  <c:v>-1.5087247972991449</c:v>
                </c:pt>
                <c:pt idx="25">
                  <c:v>1.4602656815483894</c:v>
                </c:pt>
                <c:pt idx="26">
                  <c:v>-7.8417376155871743E-2</c:v>
                </c:pt>
                <c:pt idx="27">
                  <c:v>0.91697591218387098</c:v>
                </c:pt>
                <c:pt idx="28">
                  <c:v>-0.15821214056395583</c:v>
                </c:pt>
                <c:pt idx="29">
                  <c:v>5.3311967873038002</c:v>
                </c:pt>
                <c:pt idx="30">
                  <c:v>-5.399490134963326</c:v>
                </c:pt>
                <c:pt idx="31">
                  <c:v>3.4937430320161971</c:v>
                </c:pt>
                <c:pt idx="32">
                  <c:v>0.57620746491097297</c:v>
                </c:pt>
                <c:pt idx="33">
                  <c:v>-1.8623645775718682</c:v>
                </c:pt>
                <c:pt idx="34">
                  <c:v>-1.9026467693054787</c:v>
                </c:pt>
                <c:pt idx="35">
                  <c:v>-1.1901876142417027</c:v>
                </c:pt>
                <c:pt idx="36">
                  <c:v>0.94859998081319419</c:v>
                </c:pt>
                <c:pt idx="37">
                  <c:v>1.5360050235955043</c:v>
                </c:pt>
                <c:pt idx="38">
                  <c:v>0.63157058416314937</c:v>
                </c:pt>
                <c:pt idx="39">
                  <c:v>1.4750992917425072</c:v>
                </c:pt>
                <c:pt idx="40">
                  <c:v>3.9303665408472392</c:v>
                </c:pt>
                <c:pt idx="41">
                  <c:v>-5.4431516625202816</c:v>
                </c:pt>
                <c:pt idx="42">
                  <c:v>6.2778361964674305</c:v>
                </c:pt>
                <c:pt idx="43">
                  <c:v>7.3968679673113114</c:v>
                </c:pt>
                <c:pt idx="44">
                  <c:v>0.70060592255494392</c:v>
                </c:pt>
                <c:pt idx="45">
                  <c:v>0.40825335376161265</c:v>
                </c:pt>
                <c:pt idx="46">
                  <c:v>-5.470005591572491</c:v>
                </c:pt>
                <c:pt idx="47">
                  <c:v>3.382853235254637</c:v>
                </c:pt>
                <c:pt idx="48">
                  <c:v>12.322139754067924</c:v>
                </c:pt>
                <c:pt idx="49">
                  <c:v>-5.9564821856649921</c:v>
                </c:pt>
                <c:pt idx="50">
                  <c:v>-8.5542530140678537</c:v>
                </c:pt>
                <c:pt idx="51">
                  <c:v>1.4991874480158849</c:v>
                </c:pt>
                <c:pt idx="52">
                  <c:v>-4.4978167306962096</c:v>
                </c:pt>
                <c:pt idx="53">
                  <c:v>-6.7405720921846743</c:v>
                </c:pt>
                <c:pt idx="54">
                  <c:v>6.4038980787750468</c:v>
                </c:pt>
                <c:pt idx="55">
                  <c:v>1.719819725163604</c:v>
                </c:pt>
                <c:pt idx="56">
                  <c:v>0.5615456446965098</c:v>
                </c:pt>
                <c:pt idx="57">
                  <c:v>1.9781454039768382</c:v>
                </c:pt>
                <c:pt idx="58">
                  <c:v>-3.0492057910359005</c:v>
                </c:pt>
                <c:pt idx="59">
                  <c:v>-0.28739852789371412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B-44D8-96B7-6BDC020B32FE}"/>
            </c:ext>
          </c:extLst>
        </c:ser>
        <c:ser>
          <c:idx val="1"/>
          <c:order val="1"/>
          <c:spPr>
            <a:ln w="19050"/>
          </c:spPr>
          <c:xVal>
            <c:strRef>
              <c:f>regression_data!$A$1:$A$60</c:f>
              <c:strCache>
                <c:ptCount val="60"/>
                <c:pt idx="0">
                  <c:v>Time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xVal>
          <c:yVal>
            <c:numRef>
              <c:f>regression_data!$K$1:$K$60</c:f>
              <c:numCache>
                <c:formatCode>0.000</c:formatCode>
                <c:ptCount val="60"/>
                <c:pt idx="0" formatCode="General">
                  <c:v>0</c:v>
                </c:pt>
                <c:pt idx="1">
                  <c:v>-2.5131394039530743</c:v>
                </c:pt>
                <c:pt idx="2">
                  <c:v>3.9236575306667594</c:v>
                </c:pt>
                <c:pt idx="3">
                  <c:v>-6.8348294820215649E-2</c:v>
                </c:pt>
                <c:pt idx="4">
                  <c:v>2.5398913057631267</c:v>
                </c:pt>
                <c:pt idx="5">
                  <c:v>-5.741245777542483</c:v>
                </c:pt>
                <c:pt idx="6">
                  <c:v>1.2627770023642846</c:v>
                </c:pt>
                <c:pt idx="7">
                  <c:v>-5.2960543711290038</c:v>
                </c:pt>
                <c:pt idx="8">
                  <c:v>-1.0965115933790694</c:v>
                </c:pt>
                <c:pt idx="9">
                  <c:v>-2.5534406812021908</c:v>
                </c:pt>
                <c:pt idx="10">
                  <c:v>7.1119077873447978</c:v>
                </c:pt>
                <c:pt idx="11">
                  <c:v>1.5996365588488448</c:v>
                </c:pt>
                <c:pt idx="12">
                  <c:v>1.7096561351563508</c:v>
                </c:pt>
                <c:pt idx="13">
                  <c:v>-4.5362933978508782</c:v>
                </c:pt>
                <c:pt idx="14">
                  <c:v>-5.1668706802039557</c:v>
                </c:pt>
                <c:pt idx="15">
                  <c:v>7.2873053482665702</c:v>
                </c:pt>
                <c:pt idx="16">
                  <c:v>-12.691715473222219</c:v>
                </c:pt>
                <c:pt idx="17">
                  <c:v>2.0016770533840811</c:v>
                </c:pt>
                <c:pt idx="18">
                  <c:v>6.2539720080670778</c:v>
                </c:pt>
                <c:pt idx="19">
                  <c:v>-5.3665485174286456</c:v>
                </c:pt>
                <c:pt idx="20">
                  <c:v>6.2624008710864469</c:v>
                </c:pt>
                <c:pt idx="21">
                  <c:v>-1.5186411488821698</c:v>
                </c:pt>
                <c:pt idx="22">
                  <c:v>-2.0472208551613211</c:v>
                </c:pt>
                <c:pt idx="23">
                  <c:v>-1.7262473167875605</c:v>
                </c:pt>
                <c:pt idx="24">
                  <c:v>3.097546012479814</c:v>
                </c:pt>
                <c:pt idx="25">
                  <c:v>5.0692835336501929E-2</c:v>
                </c:pt>
                <c:pt idx="26">
                  <c:v>-0.39459044268454635</c:v>
                </c:pt>
                <c:pt idx="27">
                  <c:v>0.63225521565224785</c:v>
                </c:pt>
                <c:pt idx="28">
                  <c:v>0.4037219401940626</c:v>
                </c:pt>
                <c:pt idx="29">
                  <c:v>2.4070715850299389</c:v>
                </c:pt>
                <c:pt idx="30">
                  <c:v>-4.2796299496955665</c:v>
                </c:pt>
                <c:pt idx="31">
                  <c:v>2.3275406603583972</c:v>
                </c:pt>
                <c:pt idx="32">
                  <c:v>-0.23046003796918324</c:v>
                </c:pt>
                <c:pt idx="33">
                  <c:v>-1.9259265806508956</c:v>
                </c:pt>
                <c:pt idx="34">
                  <c:v>-0.74967241806588292</c:v>
                </c:pt>
                <c:pt idx="35">
                  <c:v>-1.4815500903852969</c:v>
                </c:pt>
                <c:pt idx="36">
                  <c:v>3.7293286925248506</c:v>
                </c:pt>
                <c:pt idx="37">
                  <c:v>7.107886530791574E-2</c:v>
                </c:pt>
                <c:pt idx="38">
                  <c:v>1.3847879392451525</c:v>
                </c:pt>
                <c:pt idx="39">
                  <c:v>3.7114856636683995</c:v>
                </c:pt>
                <c:pt idx="40">
                  <c:v>7.4102036210513882</c:v>
                </c:pt>
                <c:pt idx="41">
                  <c:v>-4.8810925034543473</c:v>
                </c:pt>
                <c:pt idx="42">
                  <c:v>7.231542665357706</c:v>
                </c:pt>
                <c:pt idx="43">
                  <c:v>6.7056194416838997</c:v>
                </c:pt>
                <c:pt idx="44">
                  <c:v>-6.1294562711754264E-2</c:v>
                </c:pt>
                <c:pt idx="45">
                  <c:v>1.1724964947067584</c:v>
                </c:pt>
                <c:pt idx="46">
                  <c:v>-3.2977786492856378</c:v>
                </c:pt>
                <c:pt idx="47">
                  <c:v>3.5418448633774879</c:v>
                </c:pt>
                <c:pt idx="48">
                  <c:v>14.83739196944674</c:v>
                </c:pt>
                <c:pt idx="49">
                  <c:v>-6.2403570163747313</c:v>
                </c:pt>
                <c:pt idx="50">
                  <c:v>-9.4594468047919342</c:v>
                </c:pt>
                <c:pt idx="51">
                  <c:v>1.7548612467938538</c:v>
                </c:pt>
                <c:pt idx="52">
                  <c:v>-4.6018102343362264</c:v>
                </c:pt>
                <c:pt idx="53">
                  <c:v>-5.3682286666742467</c:v>
                </c:pt>
                <c:pt idx="54">
                  <c:v>5.4599865341710707</c:v>
                </c:pt>
                <c:pt idx="55">
                  <c:v>2.4687371024269291</c:v>
                </c:pt>
                <c:pt idx="56">
                  <c:v>2.2120613177066897</c:v>
                </c:pt>
                <c:pt idx="57">
                  <c:v>3.2908837213953488</c:v>
                </c:pt>
                <c:pt idx="58">
                  <c:v>-6.0658487369210672</c:v>
                </c:pt>
                <c:pt idx="59">
                  <c:v>0.85985808228456939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7B-44D8-96B7-6BDC020B32FE}"/>
            </c:ext>
          </c:extLst>
        </c:ser>
        <c:ser>
          <c:idx val="2"/>
          <c:order val="2"/>
          <c:spPr>
            <a:ln w="19050"/>
          </c:spPr>
          <c:marker>
            <c:spPr>
              <a:blipFill>
                <a:blip xmlns:r="http://schemas.openxmlformats.org/officeDocument/2006/relationships" r:embed="rId1"/>
                <a:tile tx="0" ty="0" sx="100000" sy="100000" flip="none" algn="tl"/>
              </a:blipFill>
            </c:spPr>
          </c:marker>
          <c:xVal>
            <c:strRef>
              <c:f>regression_data!$A$1:$A$60</c:f>
              <c:strCache>
                <c:ptCount val="60"/>
                <c:pt idx="0">
                  <c:v>Time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xVal>
          <c:yVal>
            <c:numRef>
              <c:f>regression_data!$L$1:$L$60</c:f>
              <c:numCache>
                <c:formatCode>0.000</c:formatCode>
                <c:ptCount val="60"/>
                <c:pt idx="0" formatCode="General">
                  <c:v>0</c:v>
                </c:pt>
                <c:pt idx="1">
                  <c:v>-0.22125806940426121</c:v>
                </c:pt>
                <c:pt idx="2">
                  <c:v>4.4811402991937772</c:v>
                </c:pt>
                <c:pt idx="3">
                  <c:v>-1.1599788841090199</c:v>
                </c:pt>
                <c:pt idx="4">
                  <c:v>4.1893827734682931</c:v>
                </c:pt>
                <c:pt idx="5">
                  <c:v>-4.4134571353445891</c:v>
                </c:pt>
                <c:pt idx="6">
                  <c:v>1.3609962741518769</c:v>
                </c:pt>
                <c:pt idx="7">
                  <c:v>-2.7022092731345175</c:v>
                </c:pt>
                <c:pt idx="8">
                  <c:v>-0.59005970650230632</c:v>
                </c:pt>
                <c:pt idx="9">
                  <c:v>0.22115537444161837</c:v>
                </c:pt>
                <c:pt idx="10">
                  <c:v>2.4646841358855243</c:v>
                </c:pt>
                <c:pt idx="11">
                  <c:v>-8.4620826085764715</c:v>
                </c:pt>
                <c:pt idx="12">
                  <c:v>4.0604730273450196</c:v>
                </c:pt>
                <c:pt idx="13">
                  <c:v>-3.1482463484386236</c:v>
                </c:pt>
                <c:pt idx="14">
                  <c:v>-2.8148572096272835</c:v>
                </c:pt>
                <c:pt idx="15">
                  <c:v>2.1682018056550576</c:v>
                </c:pt>
                <c:pt idx="16">
                  <c:v>-3.1247851321685234</c:v>
                </c:pt>
                <c:pt idx="17">
                  <c:v>2.5768256780467995</c:v>
                </c:pt>
                <c:pt idx="18">
                  <c:v>4.5618891722640225</c:v>
                </c:pt>
                <c:pt idx="19">
                  <c:v>-3.7033322770253152</c:v>
                </c:pt>
                <c:pt idx="20">
                  <c:v>4.084954821541289</c:v>
                </c:pt>
                <c:pt idx="21">
                  <c:v>1.1694906236996261</c:v>
                </c:pt>
                <c:pt idx="22">
                  <c:v>1.9573800778279384</c:v>
                </c:pt>
                <c:pt idx="23">
                  <c:v>-0.82439507579963911</c:v>
                </c:pt>
                <c:pt idx="24">
                  <c:v>-0.86285905753504766</c:v>
                </c:pt>
                <c:pt idx="25">
                  <c:v>1.6711420179704892</c:v>
                </c:pt>
                <c:pt idx="26">
                  <c:v>0.1917775955748342</c:v>
                </c:pt>
                <c:pt idx="27">
                  <c:v>1.2653960731503742</c:v>
                </c:pt>
                <c:pt idx="28">
                  <c:v>0.23980102562748989</c:v>
                </c:pt>
                <c:pt idx="29">
                  <c:v>5.5138662590920413</c:v>
                </c:pt>
                <c:pt idx="30">
                  <c:v>-5.0318666540558006</c:v>
                </c:pt>
                <c:pt idx="31">
                  <c:v>3.7725521573359182</c:v>
                </c:pt>
                <c:pt idx="32">
                  <c:v>0.93671191168148837</c:v>
                </c:pt>
                <c:pt idx="33">
                  <c:v>-1.6357798497832001</c:v>
                </c:pt>
                <c:pt idx="34">
                  <c:v>-1.7187797582803122</c:v>
                </c:pt>
                <c:pt idx="35">
                  <c:v>-0.88084643049562172</c:v>
                </c:pt>
                <c:pt idx="36">
                  <c:v>1.2589108372638202</c:v>
                </c:pt>
                <c:pt idx="37">
                  <c:v>1.8947331809197721</c:v>
                </c:pt>
                <c:pt idx="38">
                  <c:v>0.99882222430283996</c:v>
                </c:pt>
                <c:pt idx="39">
                  <c:v>1.8987707505357174</c:v>
                </c:pt>
                <c:pt idx="40">
                  <c:v>4.4040185636064066</c:v>
                </c:pt>
                <c:pt idx="41">
                  <c:v>-5.0448719775556308</c:v>
                </c:pt>
                <c:pt idx="42">
                  <c:v>6.5132920712874984</c:v>
                </c:pt>
                <c:pt idx="43">
                  <c:v>7.6322468306454754</c:v>
                </c:pt>
                <c:pt idx="44">
                  <c:v>1.0942769915890462</c:v>
                </c:pt>
                <c:pt idx="45">
                  <c:v>0.84622667612567926</c:v>
                </c:pt>
                <c:pt idx="46">
                  <c:v>-5.0649032535208276</c:v>
                </c:pt>
                <c:pt idx="47">
                  <c:v>3.7034342136835008</c:v>
                </c:pt>
                <c:pt idx="48">
                  <c:v>12.707257500252886</c:v>
                </c:pt>
                <c:pt idx="49">
                  <c:v>-5.5547080068714401</c:v>
                </c:pt>
                <c:pt idx="50">
                  <c:v>-8.2438259653823849</c:v>
                </c:pt>
                <c:pt idx="51">
                  <c:v>1.8436816916892225</c:v>
                </c:pt>
                <c:pt idx="52">
                  <c:v>-4.0274757846889964</c:v>
                </c:pt>
                <c:pt idx="53">
                  <c:v>-6.310952515960917</c:v>
                </c:pt>
                <c:pt idx="54">
                  <c:v>6.698153079140865</c:v>
                </c:pt>
                <c:pt idx="55">
                  <c:v>1.9866874616545722</c:v>
                </c:pt>
                <c:pt idx="56">
                  <c:v>0.86092753028858526</c:v>
                </c:pt>
                <c:pt idx="57">
                  <c:v>2.1999053823697183</c:v>
                </c:pt>
                <c:pt idx="58">
                  <c:v>-2.8800082011359218</c:v>
                </c:pt>
                <c:pt idx="59">
                  <c:v>0.1117459434167612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7B-44D8-96B7-6BDC020B3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775360"/>
        <c:axId val="265517312"/>
      </c:scatterChart>
      <c:valAx>
        <c:axId val="26577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Time</a:t>
                </a:r>
                <a:r>
                  <a:rPr lang="en-US" sz="1600" baseline="0"/>
                  <a:t> (Monthly)</a:t>
                </a:r>
                <a:endParaRPr lang="en-US" sz="16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65517312"/>
        <c:crosses val="autoZero"/>
        <c:crossBetween val="midCat"/>
      </c:valAx>
      <c:valAx>
        <c:axId val="265517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1"/>
                  <a:t>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65775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Comparsion</a:t>
            </a:r>
            <a:r>
              <a:rPr lang="en-US" baseline="0"/>
              <a:t> Of Total Return With Individual Factor Return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regression_data!$M$1</c:f>
              <c:strCache>
                <c:ptCount val="1"/>
                <c:pt idx="0">
                  <c:v>Return by SMB</c:v>
                </c:pt>
              </c:strCache>
            </c:strRef>
          </c:tx>
          <c:xVal>
            <c:numRef>
              <c:f>regression_data!$A$2:$A$60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regression_data!$M$2:$M$60</c:f>
              <c:numCache>
                <c:formatCode>0.000</c:formatCode>
                <c:ptCount val="59"/>
                <c:pt idx="0">
                  <c:v>-1.9138923071077591</c:v>
                </c:pt>
                <c:pt idx="1">
                  <c:v>9.1239198557103524E-2</c:v>
                </c:pt>
                <c:pt idx="2">
                  <c:v>1.204222169363484</c:v>
                </c:pt>
                <c:pt idx="3">
                  <c:v>-1.1141622795498207</c:v>
                </c:pt>
                <c:pt idx="4">
                  <c:v>-0.81903267416700598</c:v>
                </c:pt>
                <c:pt idx="5">
                  <c:v>0.64870488118429281</c:v>
                </c:pt>
                <c:pt idx="6">
                  <c:v>-2.0642184251933702</c:v>
                </c:pt>
                <c:pt idx="7">
                  <c:v>0.65029357297791845</c:v>
                </c:pt>
                <c:pt idx="8">
                  <c:v>-2.3946641422435504</c:v>
                </c:pt>
                <c:pt idx="9">
                  <c:v>5.4580841565346221</c:v>
                </c:pt>
                <c:pt idx="10">
                  <c:v>11.258940099384352</c:v>
                </c:pt>
                <c:pt idx="11">
                  <c:v>-2.0091704444884741</c:v>
                </c:pt>
                <c:pt idx="12">
                  <c:v>-1.1618207486886643</c:v>
                </c:pt>
                <c:pt idx="13">
                  <c:v>-1.7953058038917149</c:v>
                </c:pt>
                <c:pt idx="14">
                  <c:v>6.4536936677581496</c:v>
                </c:pt>
                <c:pt idx="15">
                  <c:v>-9.7664011414362744</c:v>
                </c:pt>
                <c:pt idx="16">
                  <c:v>-0.38864681789940997</c:v>
                </c:pt>
                <c:pt idx="17">
                  <c:v>0.7795920124998359</c:v>
                </c:pt>
                <c:pt idx="18">
                  <c:v>-1.2619130351271117</c:v>
                </c:pt>
                <c:pt idx="19">
                  <c:v>2.2611861468100916</c:v>
                </c:pt>
                <c:pt idx="20">
                  <c:v>-2.0071653244179548</c:v>
                </c:pt>
                <c:pt idx="21">
                  <c:v>-3.8498795347379171</c:v>
                </c:pt>
                <c:pt idx="22">
                  <c:v>-0.5499754369842208</c:v>
                </c:pt>
                <c:pt idx="23">
                  <c:v>3.3951298690097702</c:v>
                </c:pt>
                <c:pt idx="24">
                  <c:v>-1.0675570724247558</c:v>
                </c:pt>
                <c:pt idx="25">
                  <c:v>4.0680408621756717E-2</c:v>
                </c:pt>
                <c:pt idx="26">
                  <c:v>-0.51279348567819438</c:v>
                </c:pt>
                <c:pt idx="27">
                  <c:v>0.24154668851199632</c:v>
                </c:pt>
                <c:pt idx="28">
                  <c:v>-2.6213928732471121</c:v>
                </c:pt>
                <c:pt idx="29">
                  <c:v>0.99006923818914028</c:v>
                </c:pt>
                <c:pt idx="30">
                  <c:v>-1.0332422179720433</c:v>
                </c:pt>
                <c:pt idx="31">
                  <c:v>-1.0561882010116797</c:v>
                </c:pt>
                <c:pt idx="32">
                  <c:v>0.23608138679696991</c:v>
                </c:pt>
                <c:pt idx="33">
                  <c:v>1.6989043607390508</c:v>
                </c:pt>
                <c:pt idx="34">
                  <c:v>-0.28474510325198671</c:v>
                </c:pt>
                <c:pt idx="35">
                  <c:v>2.8511983003235755</c:v>
                </c:pt>
                <c:pt idx="36">
                  <c:v>-1.6982609939636877</c:v>
                </c:pt>
                <c:pt idx="37">
                  <c:v>0.50315550068642245</c:v>
                </c:pt>
                <c:pt idx="38">
                  <c:v>1.8362804481995305</c:v>
                </c:pt>
                <c:pt idx="39">
                  <c:v>3.0211793300786924</c:v>
                </c:pt>
                <c:pt idx="40">
                  <c:v>0.27309572031408047</c:v>
                </c:pt>
                <c:pt idx="41">
                  <c:v>1.2107194502744529</c:v>
                </c:pt>
                <c:pt idx="42">
                  <c:v>-0.43447127694912752</c:v>
                </c:pt>
                <c:pt idx="43">
                  <c:v>-1.1223446417334719</c:v>
                </c:pt>
                <c:pt idx="44">
                  <c:v>0.29117307795583608</c:v>
                </c:pt>
                <c:pt idx="45">
                  <c:v>1.8068515807736121</c:v>
                </c:pt>
                <c:pt idx="46">
                  <c:v>-4.5830933729779581E-2</c:v>
                </c:pt>
                <c:pt idx="47">
                  <c:v>2.3920613785961735</c:v>
                </c:pt>
                <c:pt idx="48">
                  <c:v>-0.79795761353577566</c:v>
                </c:pt>
                <c:pt idx="49">
                  <c:v>-0.90057700690126197</c:v>
                </c:pt>
                <c:pt idx="50">
                  <c:v>3.3400408486797109E-2</c:v>
                </c:pt>
                <c:pt idx="51">
                  <c:v>-0.75095354277551929</c:v>
                </c:pt>
                <c:pt idx="52">
                  <c:v>0.78160064028368836</c:v>
                </c:pt>
                <c:pt idx="53">
                  <c:v>-0.92886082942424486</c:v>
                </c:pt>
                <c:pt idx="54">
                  <c:v>0.88280935799678628</c:v>
                </c:pt>
                <c:pt idx="55">
                  <c:v>1.7913518367850523</c:v>
                </c:pt>
                <c:pt idx="56">
                  <c:v>1.6981774917613335</c:v>
                </c:pt>
                <c:pt idx="57">
                  <c:v>-2.4466705834756559</c:v>
                </c:pt>
                <c:pt idx="58">
                  <c:v>0.77766057365517216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2E-41EA-8215-4379A420A1D9}"/>
            </c:ext>
          </c:extLst>
        </c:ser>
        <c:ser>
          <c:idx val="1"/>
          <c:order val="1"/>
          <c:tx>
            <c:strRef>
              <c:f>regression_data!$N$1</c:f>
              <c:strCache>
                <c:ptCount val="1"/>
                <c:pt idx="0">
                  <c:v>Return By HML</c:v>
                </c:pt>
              </c:strCache>
            </c:strRef>
          </c:tx>
          <c:xVal>
            <c:numRef>
              <c:f>regression_data!$A$2:$A$60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regression_data!$N$2:$N$60</c:f>
              <c:numCache>
                <c:formatCode>0.000</c:formatCode>
                <c:ptCount val="59"/>
                <c:pt idx="0">
                  <c:v>2.6573318538978673E-2</c:v>
                </c:pt>
                <c:pt idx="1">
                  <c:v>-0.23650025428448607</c:v>
                </c:pt>
                <c:pt idx="2">
                  <c:v>0.29162594788623047</c:v>
                </c:pt>
                <c:pt idx="3">
                  <c:v>-0.12899948609119022</c:v>
                </c:pt>
                <c:pt idx="4">
                  <c:v>-0.11336630061035702</c:v>
                </c:pt>
                <c:pt idx="5">
                  <c:v>-0.17089234265983627</c:v>
                </c:pt>
                <c:pt idx="6">
                  <c:v>-0.11803353873406901</c:v>
                </c:pt>
                <c:pt idx="7">
                  <c:v>-0.6301386052697413</c:v>
                </c:pt>
                <c:pt idx="8">
                  <c:v>5.5878260330931719E-2</c:v>
                </c:pt>
                <c:pt idx="9">
                  <c:v>-0.17353046560681568</c:v>
                </c:pt>
                <c:pt idx="10">
                  <c:v>-0.44490666972795151</c:v>
                </c:pt>
                <c:pt idx="11">
                  <c:v>8.7106449707397088E-2</c:v>
                </c:pt>
                <c:pt idx="12">
                  <c:v>0.24039031630105206</c:v>
                </c:pt>
                <c:pt idx="13">
                  <c:v>8.6976115252307279E-2</c:v>
                </c:pt>
                <c:pt idx="14">
                  <c:v>-0.6323191357396194</c:v>
                </c:pt>
                <c:pt idx="15">
                  <c:v>0.68084733517255358</c:v>
                </c:pt>
                <c:pt idx="16">
                  <c:v>8.3474484568296758E-2</c:v>
                </c:pt>
                <c:pt idx="17">
                  <c:v>1.0442420661486671</c:v>
                </c:pt>
                <c:pt idx="18">
                  <c:v>-0.21770430040999281</c:v>
                </c:pt>
                <c:pt idx="19">
                  <c:v>0.23164488150547391</c:v>
                </c:pt>
                <c:pt idx="20">
                  <c:v>-5.998529944354667E-2</c:v>
                </c:pt>
                <c:pt idx="21">
                  <c:v>0.29896671863883351</c:v>
                </c:pt>
                <c:pt idx="22">
                  <c:v>0.11305626549128149</c:v>
                </c:pt>
                <c:pt idx="23">
                  <c:v>0.48306818081262926</c:v>
                </c:pt>
                <c:pt idx="24">
                  <c:v>-0.164738933637157</c:v>
                </c:pt>
                <c:pt idx="25">
                  <c:v>2.5914872238745959E-2</c:v>
                </c:pt>
                <c:pt idx="26">
                  <c:v>0.22401409710462417</c:v>
                </c:pt>
                <c:pt idx="27">
                  <c:v>0.30453061110872498</c:v>
                </c:pt>
                <c:pt idx="28">
                  <c:v>-8.1536550636725116E-2</c:v>
                </c:pt>
                <c:pt idx="29">
                  <c:v>0.20175161835790614</c:v>
                </c:pt>
                <c:pt idx="30">
                  <c:v>7.0168933085334256E-2</c:v>
                </c:pt>
                <c:pt idx="31">
                  <c:v>0.23803435712535459</c:v>
                </c:pt>
                <c:pt idx="32">
                  <c:v>-6.7867590994309834E-2</c:v>
                </c:pt>
                <c:pt idx="33">
                  <c:v>-0.23221024501726475</c:v>
                </c:pt>
                <c:pt idx="34">
                  <c:v>1.6431740750530961E-2</c:v>
                </c:pt>
                <c:pt idx="35">
                  <c:v>4.0713535925963787E-2</c:v>
                </c:pt>
                <c:pt idx="36">
                  <c:v>0.32055742789964475</c:v>
                </c:pt>
                <c:pt idx="37">
                  <c:v>0.25441563689889324</c:v>
                </c:pt>
                <c:pt idx="38">
                  <c:v>0.31930973192056239</c:v>
                </c:pt>
                <c:pt idx="39">
                  <c:v>0.36226219296254852</c:v>
                </c:pt>
                <c:pt idx="40">
                  <c:v>0.33372204958396434</c:v>
                </c:pt>
                <c:pt idx="41">
                  <c:v>-5.9773946451757126E-2</c:v>
                </c:pt>
                <c:pt idx="42">
                  <c:v>-3.805738679537031E-2</c:v>
                </c:pt>
                <c:pt idx="43">
                  <c:v>0.35491225558775724</c:v>
                </c:pt>
                <c:pt idx="44">
                  <c:v>0.44549253019135088</c:v>
                </c:pt>
                <c:pt idx="45">
                  <c:v>0.29285401788145288</c:v>
                </c:pt>
                <c:pt idx="46">
                  <c:v>0.23373712957522541</c:v>
                </c:pt>
                <c:pt idx="47">
                  <c:v>0.23766477288155854</c:v>
                </c:pt>
                <c:pt idx="48">
                  <c:v>0.35655554420665436</c:v>
                </c:pt>
                <c:pt idx="49">
                  <c:v>5.4593191592956232E-2</c:v>
                </c:pt>
                <c:pt idx="50">
                  <c:v>0.2042739023664159</c:v>
                </c:pt>
                <c:pt idx="51">
                  <c:v>0.56529895131597474</c:v>
                </c:pt>
                <c:pt idx="52">
                  <c:v>0.36285071623986198</c:v>
                </c:pt>
                <c:pt idx="53">
                  <c:v>0.11086024493786091</c:v>
                </c:pt>
                <c:pt idx="54">
                  <c:v>-9.9723148505807171E-2</c:v>
                </c:pt>
                <c:pt idx="55">
                  <c:v>3.1386801757577389E-2</c:v>
                </c:pt>
                <c:pt idx="56">
                  <c:v>-0.33032955993310631</c:v>
                </c:pt>
                <c:pt idx="57">
                  <c:v>-0.28837029824598959</c:v>
                </c:pt>
                <c:pt idx="58">
                  <c:v>0.28389857996115236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2E-41EA-8215-4379A420A1D9}"/>
            </c:ext>
          </c:extLst>
        </c:ser>
        <c:ser>
          <c:idx val="2"/>
          <c:order val="2"/>
          <c:tx>
            <c:strRef>
              <c:f>regression_data!$O$1</c:f>
              <c:strCache>
                <c:ptCount val="1"/>
                <c:pt idx="0">
                  <c:v>Return By Market</c:v>
                </c:pt>
              </c:strCache>
            </c:strRef>
          </c:tx>
          <c:xVal>
            <c:numRef>
              <c:f>regression_data!$A$2:$A$60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regression_data!$O$2:$O$60</c:f>
              <c:numCache>
                <c:formatCode>0.000</c:formatCode>
                <c:ptCount val="59"/>
                <c:pt idx="0">
                  <c:v>-2.7597615713824188</c:v>
                </c:pt>
                <c:pt idx="1">
                  <c:v>-4.1096400013478744</c:v>
                </c:pt>
                <c:pt idx="2">
                  <c:v>-3.6424075573631103</c:v>
                </c:pt>
                <c:pt idx="3">
                  <c:v>-3.0603210263010845</c:v>
                </c:pt>
                <c:pt idx="4">
                  <c:v>-3.1716179579686581</c:v>
                </c:pt>
                <c:pt idx="5">
                  <c:v>0.87072300321762575</c:v>
                </c:pt>
                <c:pt idx="6">
                  <c:v>-3.0152513775337972</c:v>
                </c:pt>
                <c:pt idx="7">
                  <c:v>0.3876318613398555</c:v>
                </c:pt>
                <c:pt idx="8">
                  <c:v>-2.0320235555918438</c:v>
                </c:pt>
                <c:pt idx="9">
                  <c:v>2.7174104974279056</c:v>
                </c:pt>
                <c:pt idx="10">
                  <c:v>7.73178446148862</c:v>
                </c:pt>
                <c:pt idx="11">
                  <c:v>-3.8885952574828528</c:v>
                </c:pt>
                <c:pt idx="12">
                  <c:v>-1.607102889729592</c:v>
                </c:pt>
                <c:pt idx="13">
                  <c:v>3.9770682837705817</c:v>
                </c:pt>
                <c:pt idx="14">
                  <c:v>6.7050070226747476</c:v>
                </c:pt>
                <c:pt idx="15">
                  <c:v>-1.1936099041177133</c:v>
                </c:pt>
                <c:pt idx="16">
                  <c:v>-7.9353163833435225</c:v>
                </c:pt>
                <c:pt idx="17">
                  <c:v>-12.684594404040565</c:v>
                </c:pt>
                <c:pt idx="18">
                  <c:v>-11.40876807133205</c:v>
                </c:pt>
                <c:pt idx="19">
                  <c:v>-6.3624540761326891</c:v>
                </c:pt>
                <c:pt idx="20">
                  <c:v>2.6884790142468384</c:v>
                </c:pt>
                <c:pt idx="21">
                  <c:v>-2.3385435767456482</c:v>
                </c:pt>
                <c:pt idx="22">
                  <c:v>-1.834146753411299</c:v>
                </c:pt>
                <c:pt idx="23">
                  <c:v>-18.775871758940518</c:v>
                </c:pt>
                <c:pt idx="24">
                  <c:v>-4.5304463693477057</c:v>
                </c:pt>
                <c:pt idx="25">
                  <c:v>3.1989370280988458</c:v>
                </c:pt>
                <c:pt idx="26">
                  <c:v>-4.7565044248856312</c:v>
                </c:pt>
                <c:pt idx="27">
                  <c:v>-3.8808467973967287</c:v>
                </c:pt>
                <c:pt idx="28">
                  <c:v>-3.1725699335401707</c:v>
                </c:pt>
                <c:pt idx="29">
                  <c:v>-2.4326119833547462</c:v>
                </c:pt>
                <c:pt idx="30">
                  <c:v>-1.3470896879706962</c:v>
                </c:pt>
                <c:pt idx="31">
                  <c:v>-5.0225734676576534</c:v>
                </c:pt>
                <c:pt idx="32">
                  <c:v>-1.5637190255490216</c:v>
                </c:pt>
                <c:pt idx="33">
                  <c:v>-0.62470936415631884</c:v>
                </c:pt>
                <c:pt idx="34">
                  <c:v>-6.190692543996974</c:v>
                </c:pt>
                <c:pt idx="35">
                  <c:v>-2.3788687564750854</c:v>
                </c:pt>
                <c:pt idx="36">
                  <c:v>-1.8971054597623787</c:v>
                </c:pt>
                <c:pt idx="37">
                  <c:v>-3.7931094745119993</c:v>
                </c:pt>
                <c:pt idx="38">
                  <c:v>-4.7089994148847873</c:v>
                </c:pt>
                <c:pt idx="39">
                  <c:v>-4.1517935587251982</c:v>
                </c:pt>
                <c:pt idx="40">
                  <c:v>-2.0133647718511183</c:v>
                </c:pt>
                <c:pt idx="41">
                  <c:v>-1.9488161756728382</c:v>
                </c:pt>
                <c:pt idx="42">
                  <c:v>-1.8572996560982116</c:v>
                </c:pt>
                <c:pt idx="43">
                  <c:v>-3.6492328027763334</c:v>
                </c:pt>
                <c:pt idx="44">
                  <c:v>-2.6513856464035483</c:v>
                </c:pt>
                <c:pt idx="45">
                  <c:v>-4.7935778025927798</c:v>
                </c:pt>
                <c:pt idx="46">
                  <c:v>-3.6185782085302649</c:v>
                </c:pt>
                <c:pt idx="47">
                  <c:v>-0.38142413633061867</c:v>
                </c:pt>
                <c:pt idx="48">
                  <c:v>-7.36338443791918</c:v>
                </c:pt>
                <c:pt idx="49">
                  <c:v>-5.1199171708559064</c:v>
                </c:pt>
                <c:pt idx="50">
                  <c:v>-5.0940913555218827</c:v>
                </c:pt>
                <c:pt idx="51">
                  <c:v>-3.1819348719378482</c:v>
                </c:pt>
                <c:pt idx="52">
                  <c:v>-8.4266115231270877</c:v>
                </c:pt>
                <c:pt idx="53">
                  <c:v>-2.83314122677419</c:v>
                </c:pt>
                <c:pt idx="54">
                  <c:v>-6.6618443993473138</c:v>
                </c:pt>
                <c:pt idx="55">
                  <c:v>-1.3682276375168718</c:v>
                </c:pt>
                <c:pt idx="56">
                  <c:v>-8.253759667950396</c:v>
                </c:pt>
                <c:pt idx="57">
                  <c:v>-3.7738167704188688</c:v>
                </c:pt>
                <c:pt idx="58">
                  <c:v>-5.6544368585382738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2E-41EA-8215-4379A420A1D9}"/>
            </c:ext>
          </c:extLst>
        </c:ser>
        <c:ser>
          <c:idx val="3"/>
          <c:order val="3"/>
          <c:tx>
            <c:strRef>
              <c:f>regression_data!$P$1</c:f>
              <c:strCache>
                <c:ptCount val="1"/>
                <c:pt idx="0">
                  <c:v>Return by Mom</c:v>
                </c:pt>
              </c:strCache>
            </c:strRef>
          </c:tx>
          <c:xVal>
            <c:numRef>
              <c:f>regression_data!$A$2:$A$60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regression_data!$P$2:$P$60</c:f>
              <c:numCache>
                <c:formatCode>0.000</c:formatCode>
                <c:ptCount val="59"/>
                <c:pt idx="0">
                  <c:v>1.6540555285359942E-2</c:v>
                </c:pt>
                <c:pt idx="1">
                  <c:v>-3.630828718862146E-2</c:v>
                </c:pt>
                <c:pt idx="2">
                  <c:v>-1.2662701847685438E-2</c:v>
                </c:pt>
                <c:pt idx="3">
                  <c:v>4.7114604037015242E-3</c:v>
                </c:pt>
                <c:pt idx="4">
                  <c:v>1.1925641020508752E-2</c:v>
                </c:pt>
                <c:pt idx="5">
                  <c:v>-3.3392264964060031E-2</c:v>
                </c:pt>
                <c:pt idx="6">
                  <c:v>9.5681152565235998E-4</c:v>
                </c:pt>
                <c:pt idx="7">
                  <c:v>-1.3960661582743843E-4</c:v>
                </c:pt>
                <c:pt idx="8">
                  <c:v>9.6549949927429175E-3</c:v>
                </c:pt>
                <c:pt idx="9">
                  <c:v>-3.2869490311336472E-2</c:v>
                </c:pt>
                <c:pt idx="10">
                  <c:v>2.001098136135054E-2</c:v>
                </c:pt>
                <c:pt idx="11">
                  <c:v>-4.5439623151191315E-2</c:v>
                </c:pt>
                <c:pt idx="12">
                  <c:v>-6.9265065142723814E-3</c:v>
                </c:pt>
                <c:pt idx="13">
                  <c:v>2.9459534260085547E-3</c:v>
                </c:pt>
                <c:pt idx="14">
                  <c:v>3.5681133581563551E-2</c:v>
                </c:pt>
                <c:pt idx="15">
                  <c:v>-7.8440435201450123E-3</c:v>
                </c:pt>
                <c:pt idx="16">
                  <c:v>-2.2133887442264664E-2</c:v>
                </c:pt>
                <c:pt idx="17">
                  <c:v>-4.2898995942062632E-2</c:v>
                </c:pt>
                <c:pt idx="18">
                  <c:v>-5.2036202175631027E-2</c:v>
                </c:pt>
                <c:pt idx="19">
                  <c:v>-1.4888334794266963E-2</c:v>
                </c:pt>
                <c:pt idx="20">
                  <c:v>-1.7489130155064595E-2</c:v>
                </c:pt>
                <c:pt idx="21">
                  <c:v>-1.84842270533076E-2</c:v>
                </c:pt>
                <c:pt idx="22">
                  <c:v>-1.2843638366224144E-2</c:v>
                </c:pt>
                <c:pt idx="23">
                  <c:v>-3.2856599416937603E-2</c:v>
                </c:pt>
                <c:pt idx="24">
                  <c:v>-2.6326959630972164E-2</c:v>
                </c:pt>
                <c:pt idx="25">
                  <c:v>-3.2382850604283794E-2</c:v>
                </c:pt>
                <c:pt idx="26">
                  <c:v>9.8970702387260572E-3</c:v>
                </c:pt>
                <c:pt idx="27">
                  <c:v>1.4162820784159931E-3</c:v>
                </c:pt>
                <c:pt idx="28">
                  <c:v>3.4181892618658019E-3</c:v>
                </c:pt>
                <c:pt idx="29">
                  <c:v>-7.529362206600331E-3</c:v>
                </c:pt>
                <c:pt idx="30">
                  <c:v>-1.3543717548614035E-2</c:v>
                </c:pt>
                <c:pt idx="31">
                  <c:v>-3.666680207611117E-3</c:v>
                </c:pt>
                <c:pt idx="32">
                  <c:v>2.7819324594603109E-3</c:v>
                </c:pt>
                <c:pt idx="33">
                  <c:v>-5.0093713552562223E-3</c:v>
                </c:pt>
                <c:pt idx="34">
                  <c:v>-2.6143644076050177E-2</c:v>
                </c:pt>
                <c:pt idx="35">
                  <c:v>1.2359954891624786E-2</c:v>
                </c:pt>
                <c:pt idx="36">
                  <c:v>4.031031836548184E-3</c:v>
                </c:pt>
                <c:pt idx="37">
                  <c:v>1.4904400553742187E-2</c:v>
                </c:pt>
                <c:pt idx="38">
                  <c:v>1.2973583158875583E-2</c:v>
                </c:pt>
                <c:pt idx="39">
                  <c:v>-2.7542019925513922E-3</c:v>
                </c:pt>
                <c:pt idx="40">
                  <c:v>3.0515074386033747E-3</c:v>
                </c:pt>
                <c:pt idx="41">
                  <c:v>1.5555767492543567E-2</c:v>
                </c:pt>
                <c:pt idx="42">
                  <c:v>-2.7843768728672618E-3</c:v>
                </c:pt>
                <c:pt idx="43">
                  <c:v>3.1871712629003234E-3</c:v>
                </c:pt>
                <c:pt idx="44">
                  <c:v>1.433518006058075E-2</c:v>
                </c:pt>
                <c:pt idx="45">
                  <c:v>2.043645038844108E-2</c:v>
                </c:pt>
                <c:pt idx="46">
                  <c:v>4.2857007931216516E-2</c:v>
                </c:pt>
                <c:pt idx="47">
                  <c:v>1.1301085299013239E-3</c:v>
                </c:pt>
                <c:pt idx="48">
                  <c:v>2.2741858049640334E-2</c:v>
                </c:pt>
                <c:pt idx="49">
                  <c:v>-2.7544344523503884E-2</c:v>
                </c:pt>
                <c:pt idx="50">
                  <c:v>1.6462486909345916E-2</c:v>
                </c:pt>
                <c:pt idx="51">
                  <c:v>1.8290074016288259E-2</c:v>
                </c:pt>
                <c:pt idx="52">
                  <c:v>2.9667956494352023E-2</c:v>
                </c:pt>
                <c:pt idx="53">
                  <c:v>-1.5195679503913874E-3</c:v>
                </c:pt>
                <c:pt idx="54">
                  <c:v>-1.0562524868339107E-2</c:v>
                </c:pt>
                <c:pt idx="55">
                  <c:v>-3.917985384444646E-3</c:v>
                </c:pt>
                <c:pt idx="56">
                  <c:v>-3.9687619317651066E-2</c:v>
                </c:pt>
                <c:pt idx="57">
                  <c:v>-6.3643974793666194E-2</c:v>
                </c:pt>
                <c:pt idx="58">
                  <c:v>1.0751709435086125E-2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2E-41EA-8215-4379A420A1D9}"/>
            </c:ext>
          </c:extLst>
        </c:ser>
        <c:ser>
          <c:idx val="4"/>
          <c:order val="4"/>
          <c:tx>
            <c:strRef>
              <c:f>regression_data!$Q$1</c:f>
              <c:strCache>
                <c:ptCount val="1"/>
                <c:pt idx="0">
                  <c:v>Ri-Rf-Et-alpha</c:v>
                </c:pt>
              </c:strCache>
            </c:strRef>
          </c:tx>
          <c:xVal>
            <c:numRef>
              <c:f>regression_data!$A$2:$A$60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regression_data!$Q$2:$Q$60</c:f>
              <c:numCache>
                <c:formatCode>0.000</c:formatCode>
                <c:ptCount val="59"/>
                <c:pt idx="0">
                  <c:v>-4.6305400046658391</c:v>
                </c:pt>
                <c:pt idx="1">
                  <c:v>-4.2912093442638781</c:v>
                </c:pt>
                <c:pt idx="2">
                  <c:v>-2.1592221419610813</c:v>
                </c:pt>
                <c:pt idx="3">
                  <c:v>-4.2987713315383944</c:v>
                </c:pt>
                <c:pt idx="4">
                  <c:v>-4.0920912917255121</c:v>
                </c:pt>
                <c:pt idx="5">
                  <c:v>1.3151432767780222</c:v>
                </c:pt>
                <c:pt idx="6">
                  <c:v>-5.196546529935584</c:v>
                </c:pt>
                <c:pt idx="7">
                  <c:v>0.40764722243220519</c:v>
                </c:pt>
                <c:pt idx="8">
                  <c:v>-4.3611544425117197</c:v>
                </c:pt>
                <c:pt idx="9">
                  <c:v>7.9690946980443753</c:v>
                </c:pt>
                <c:pt idx="10">
                  <c:v>18.565828872506369</c:v>
                </c:pt>
                <c:pt idx="11">
                  <c:v>-5.8560988754151211</c:v>
                </c:pt>
                <c:pt idx="12">
                  <c:v>-2.5354598286314771</c:v>
                </c:pt>
                <c:pt idx="13">
                  <c:v>2.2716845485571824</c:v>
                </c:pt>
                <c:pt idx="14">
                  <c:v>12.562062688274839</c:v>
                </c:pt>
                <c:pt idx="15">
                  <c:v>-10.287007753901577</c:v>
                </c:pt>
                <c:pt idx="16">
                  <c:v>-8.2626226041169009</c:v>
                </c:pt>
                <c:pt idx="17">
                  <c:v>-10.903659321334125</c:v>
                </c:pt>
                <c:pt idx="18">
                  <c:v>-12.940421609044787</c:v>
                </c:pt>
                <c:pt idx="19">
                  <c:v>-3.8845113826113904</c:v>
                </c:pt>
                <c:pt idx="20">
                  <c:v>0.60383926023027246</c:v>
                </c:pt>
                <c:pt idx="21">
                  <c:v>-5.9079406198980395</c:v>
                </c:pt>
                <c:pt idx="22">
                  <c:v>-2.2839095632704622</c:v>
                </c:pt>
                <c:pt idx="23">
                  <c:v>-14.930530308535054</c:v>
                </c:pt>
                <c:pt idx="24">
                  <c:v>-5.7890693350405904</c:v>
                </c:pt>
                <c:pt idx="25">
                  <c:v>3.2331494583550651</c:v>
                </c:pt>
                <c:pt idx="26">
                  <c:v>-5.0353867432204753</c:v>
                </c:pt>
                <c:pt idx="27">
                  <c:v>-3.3333532156975911</c:v>
                </c:pt>
                <c:pt idx="28">
                  <c:v>-5.8720811681621425</c:v>
                </c:pt>
                <c:pt idx="29">
                  <c:v>-1.2483204890143007</c:v>
                </c:pt>
                <c:pt idx="30">
                  <c:v>-2.3237066904060195</c:v>
                </c:pt>
                <c:pt idx="31">
                  <c:v>-5.8443939917515895</c:v>
                </c:pt>
                <c:pt idx="32">
                  <c:v>-1.392723297286901</c:v>
                </c:pt>
                <c:pt idx="33">
                  <c:v>0.8369753802102109</c:v>
                </c:pt>
                <c:pt idx="34">
                  <c:v>-6.4851495505744801</c:v>
                </c:pt>
                <c:pt idx="35">
                  <c:v>0.52540303466607874</c:v>
                </c:pt>
                <c:pt idx="36">
                  <c:v>-3.2707779939898733</c:v>
                </c:pt>
                <c:pt idx="37">
                  <c:v>-3.0206339363729411</c:v>
                </c:pt>
                <c:pt idx="38">
                  <c:v>-2.5404356516058186</c:v>
                </c:pt>
                <c:pt idx="39">
                  <c:v>-0.77110623767650832</c:v>
                </c:pt>
                <c:pt idx="40">
                  <c:v>-1.4034954945144706</c:v>
                </c:pt>
                <c:pt idx="41">
                  <c:v>-0.78231490435759898</c:v>
                </c:pt>
                <c:pt idx="42">
                  <c:v>-2.3326126967155769</c:v>
                </c:pt>
                <c:pt idx="43">
                  <c:v>-4.4134780176591475</c:v>
                </c:pt>
                <c:pt idx="44">
                  <c:v>-1.9003848581957805</c:v>
                </c:pt>
                <c:pt idx="45">
                  <c:v>-2.6734357535492741</c:v>
                </c:pt>
                <c:pt idx="46">
                  <c:v>-3.3878150047536022</c:v>
                </c:pt>
                <c:pt idx="47">
                  <c:v>2.2494321236770132</c:v>
                </c:pt>
                <c:pt idx="48">
                  <c:v>-7.782044649198661</c:v>
                </c:pt>
                <c:pt idx="49">
                  <c:v>-5.9934453306877158</c:v>
                </c:pt>
                <c:pt idx="50">
                  <c:v>-4.8399545577593237</c:v>
                </c:pt>
                <c:pt idx="51">
                  <c:v>-3.3492993893811045</c:v>
                </c:pt>
                <c:pt idx="52">
                  <c:v>-7.2524922101091844</c:v>
                </c:pt>
                <c:pt idx="53">
                  <c:v>-3.6526613792109659</c:v>
                </c:pt>
                <c:pt idx="54">
                  <c:v>-5.8893207147246729</c:v>
                </c:pt>
                <c:pt idx="55">
                  <c:v>0.45059301564131315</c:v>
                </c:pt>
                <c:pt idx="56">
                  <c:v>-6.9255993554398199</c:v>
                </c:pt>
                <c:pt idx="57">
                  <c:v>-6.5725016269341792</c:v>
                </c:pt>
                <c:pt idx="58">
                  <c:v>-4.5821259954868623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42E-41EA-8215-4379A420A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63872"/>
        <c:axId val="142061568"/>
      </c:scatterChart>
      <c:valAx>
        <c:axId val="14206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Time</a:t>
                </a:r>
                <a:r>
                  <a:rPr lang="en-US" sz="1600" baseline="0"/>
                  <a:t> (Monthly)</a:t>
                </a:r>
                <a:endParaRPr lang="en-US" sz="16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2061568"/>
        <c:crosses val="autoZero"/>
        <c:crossBetween val="midCat"/>
      </c:valAx>
      <c:valAx>
        <c:axId val="142061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Return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2063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Errors</a:t>
            </a:r>
            <a:r>
              <a:rPr lang="en-US" baseline="0"/>
              <a:t> In Each Factor Models with Time 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pPr>
              <a:blipFill>
                <a:blip xmlns:r="http://schemas.openxmlformats.org/officeDocument/2006/relationships" r:embed="rId1"/>
                <a:tile tx="0" ty="0" sx="100000" sy="100000" flip="none" algn="tl"/>
              </a:blipFill>
            </c:spPr>
          </c:marker>
          <c:xVal>
            <c:strRef>
              <c:f>regression_data!$A$1:$A$60</c:f>
              <c:strCache>
                <c:ptCount val="60"/>
                <c:pt idx="0">
                  <c:v>Time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xVal>
          <c:yVal>
            <c:numRef>
              <c:f>regression_data!$J$1:$J$60</c:f>
              <c:numCache>
                <c:formatCode>0.000</c:formatCode>
                <c:ptCount val="60"/>
                <c:pt idx="0" formatCode="General">
                  <c:v>0</c:v>
                </c:pt>
                <c:pt idx="1">
                  <c:v>-0.44543937776458176</c:v>
                </c:pt>
                <c:pt idx="2">
                  <c:v>4.2738631425158236</c:v>
                </c:pt>
                <c:pt idx="3">
                  <c:v>-1.5810634423995245</c:v>
                </c:pt>
                <c:pt idx="4">
                  <c:v>4.0038594999070307</c:v>
                </c:pt>
                <c:pt idx="5">
                  <c:v>-4.6038284280787618</c:v>
                </c:pt>
                <c:pt idx="6">
                  <c:v>1.1489368173795946</c:v>
                </c:pt>
                <c:pt idx="7">
                  <c:v>-2.8802353841574777</c:v>
                </c:pt>
                <c:pt idx="8">
                  <c:v>-0.57874495097714618</c:v>
                </c:pt>
                <c:pt idx="9">
                  <c:v>-1.00914814420201E-2</c:v>
                </c:pt>
                <c:pt idx="10">
                  <c:v>2.1860622569444281</c:v>
                </c:pt>
                <c:pt idx="11">
                  <c:v>-8.6398119127863815</c:v>
                </c:pt>
                <c:pt idx="12">
                  <c:v>3.7438637534989745</c:v>
                </c:pt>
                <c:pt idx="13">
                  <c:v>-3.491364806780497</c:v>
                </c:pt>
                <c:pt idx="14">
                  <c:v>-3.0407047044486677</c:v>
                </c:pt>
                <c:pt idx="15">
                  <c:v>2.1577915241924499</c:v>
                </c:pt>
                <c:pt idx="16">
                  <c:v>-3.5102208063979781</c:v>
                </c:pt>
                <c:pt idx="17">
                  <c:v>2.2348647314952297</c:v>
                </c:pt>
                <c:pt idx="18">
                  <c:v>3.7486230351916969</c:v>
                </c:pt>
                <c:pt idx="19">
                  <c:v>-3.9545518472785393</c:v>
                </c:pt>
                <c:pt idx="20">
                  <c:v>3.653645733052262</c:v>
                </c:pt>
                <c:pt idx="21">
                  <c:v>0.98092671993210301</c:v>
                </c:pt>
                <c:pt idx="22">
                  <c:v>1.6179587329706029</c:v>
                </c:pt>
                <c:pt idx="23">
                  <c:v>-1.1312958645281408</c:v>
                </c:pt>
                <c:pt idx="24">
                  <c:v>-1.5087247972991449</c:v>
                </c:pt>
                <c:pt idx="25">
                  <c:v>1.4602656815483894</c:v>
                </c:pt>
                <c:pt idx="26">
                  <c:v>-7.8417376155871743E-2</c:v>
                </c:pt>
                <c:pt idx="27">
                  <c:v>0.91697591218387098</c:v>
                </c:pt>
                <c:pt idx="28">
                  <c:v>-0.15821214056395583</c:v>
                </c:pt>
                <c:pt idx="29">
                  <c:v>5.3311967873038002</c:v>
                </c:pt>
                <c:pt idx="30">
                  <c:v>-5.399490134963326</c:v>
                </c:pt>
                <c:pt idx="31">
                  <c:v>3.4937430320161971</c:v>
                </c:pt>
                <c:pt idx="32">
                  <c:v>0.57620746491097297</c:v>
                </c:pt>
                <c:pt idx="33">
                  <c:v>-1.8623645775718682</c:v>
                </c:pt>
                <c:pt idx="34">
                  <c:v>-1.9026467693054787</c:v>
                </c:pt>
                <c:pt idx="35">
                  <c:v>-1.1901876142417027</c:v>
                </c:pt>
                <c:pt idx="36">
                  <c:v>0.94859998081319419</c:v>
                </c:pt>
                <c:pt idx="37">
                  <c:v>1.5360050235955043</c:v>
                </c:pt>
                <c:pt idx="38">
                  <c:v>0.63157058416314937</c:v>
                </c:pt>
                <c:pt idx="39">
                  <c:v>1.4750992917425072</c:v>
                </c:pt>
                <c:pt idx="40">
                  <c:v>3.9303665408472392</c:v>
                </c:pt>
                <c:pt idx="41">
                  <c:v>-5.4431516625202816</c:v>
                </c:pt>
                <c:pt idx="42">
                  <c:v>6.2778361964674305</c:v>
                </c:pt>
                <c:pt idx="43">
                  <c:v>7.3968679673113114</c:v>
                </c:pt>
                <c:pt idx="44">
                  <c:v>0.70060592255494392</c:v>
                </c:pt>
                <c:pt idx="45">
                  <c:v>0.40825335376161265</c:v>
                </c:pt>
                <c:pt idx="46">
                  <c:v>-5.470005591572491</c:v>
                </c:pt>
                <c:pt idx="47">
                  <c:v>3.382853235254637</c:v>
                </c:pt>
                <c:pt idx="48">
                  <c:v>12.322139754067924</c:v>
                </c:pt>
                <c:pt idx="49">
                  <c:v>-5.9564821856649921</c:v>
                </c:pt>
                <c:pt idx="50">
                  <c:v>-8.5542530140678537</c:v>
                </c:pt>
                <c:pt idx="51">
                  <c:v>1.4991874480158849</c:v>
                </c:pt>
                <c:pt idx="52">
                  <c:v>-4.4978167306962096</c:v>
                </c:pt>
                <c:pt idx="53">
                  <c:v>-6.7405720921846743</c:v>
                </c:pt>
                <c:pt idx="54">
                  <c:v>6.4038980787750468</c:v>
                </c:pt>
                <c:pt idx="55">
                  <c:v>1.719819725163604</c:v>
                </c:pt>
                <c:pt idx="56">
                  <c:v>0.5615456446965098</c:v>
                </c:pt>
                <c:pt idx="57">
                  <c:v>1.9781454039768382</c:v>
                </c:pt>
                <c:pt idx="58">
                  <c:v>-3.0492057910359005</c:v>
                </c:pt>
                <c:pt idx="59">
                  <c:v>-0.28739852789371412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E4-40D7-919F-1E82D1F05CA3}"/>
            </c:ext>
          </c:extLst>
        </c:ser>
        <c:ser>
          <c:idx val="1"/>
          <c:order val="1"/>
          <c:spPr>
            <a:ln w="19050"/>
          </c:spPr>
          <c:xVal>
            <c:strRef>
              <c:f>regression_data!$A$1:$A$60</c:f>
              <c:strCache>
                <c:ptCount val="60"/>
                <c:pt idx="0">
                  <c:v>Time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xVal>
          <c:yVal>
            <c:numRef>
              <c:f>regression_data!$K$1:$K$60</c:f>
              <c:numCache>
                <c:formatCode>0.000</c:formatCode>
                <c:ptCount val="60"/>
                <c:pt idx="0" formatCode="General">
                  <c:v>0</c:v>
                </c:pt>
                <c:pt idx="1">
                  <c:v>-2.5131394039530743</c:v>
                </c:pt>
                <c:pt idx="2">
                  <c:v>3.9236575306667594</c:v>
                </c:pt>
                <c:pt idx="3">
                  <c:v>-6.8348294820215649E-2</c:v>
                </c:pt>
                <c:pt idx="4">
                  <c:v>2.5398913057631267</c:v>
                </c:pt>
                <c:pt idx="5">
                  <c:v>-5.741245777542483</c:v>
                </c:pt>
                <c:pt idx="6">
                  <c:v>1.2627770023642846</c:v>
                </c:pt>
                <c:pt idx="7">
                  <c:v>-5.2960543711290038</c:v>
                </c:pt>
                <c:pt idx="8">
                  <c:v>-1.0965115933790694</c:v>
                </c:pt>
                <c:pt idx="9">
                  <c:v>-2.5534406812021908</c:v>
                </c:pt>
                <c:pt idx="10">
                  <c:v>7.1119077873447978</c:v>
                </c:pt>
                <c:pt idx="11">
                  <c:v>1.5996365588488448</c:v>
                </c:pt>
                <c:pt idx="12">
                  <c:v>1.7096561351563508</c:v>
                </c:pt>
                <c:pt idx="13">
                  <c:v>-4.5362933978508782</c:v>
                </c:pt>
                <c:pt idx="14">
                  <c:v>-5.1668706802039557</c:v>
                </c:pt>
                <c:pt idx="15">
                  <c:v>7.2873053482665702</c:v>
                </c:pt>
                <c:pt idx="16">
                  <c:v>-12.691715473222219</c:v>
                </c:pt>
                <c:pt idx="17">
                  <c:v>2.0016770533840811</c:v>
                </c:pt>
                <c:pt idx="18">
                  <c:v>6.2539720080670778</c:v>
                </c:pt>
                <c:pt idx="19">
                  <c:v>-5.3665485174286456</c:v>
                </c:pt>
                <c:pt idx="20">
                  <c:v>6.2624008710864469</c:v>
                </c:pt>
                <c:pt idx="21">
                  <c:v>-1.5186411488821698</c:v>
                </c:pt>
                <c:pt idx="22">
                  <c:v>-2.0472208551613211</c:v>
                </c:pt>
                <c:pt idx="23">
                  <c:v>-1.7262473167875605</c:v>
                </c:pt>
                <c:pt idx="24">
                  <c:v>3.097546012479814</c:v>
                </c:pt>
                <c:pt idx="25">
                  <c:v>5.0692835336501929E-2</c:v>
                </c:pt>
                <c:pt idx="26">
                  <c:v>-0.39459044268454635</c:v>
                </c:pt>
                <c:pt idx="27">
                  <c:v>0.63225521565224785</c:v>
                </c:pt>
                <c:pt idx="28">
                  <c:v>0.4037219401940626</c:v>
                </c:pt>
                <c:pt idx="29">
                  <c:v>2.4070715850299389</c:v>
                </c:pt>
                <c:pt idx="30">
                  <c:v>-4.2796299496955665</c:v>
                </c:pt>
                <c:pt idx="31">
                  <c:v>2.3275406603583972</c:v>
                </c:pt>
                <c:pt idx="32">
                  <c:v>-0.23046003796918324</c:v>
                </c:pt>
                <c:pt idx="33">
                  <c:v>-1.9259265806508956</c:v>
                </c:pt>
                <c:pt idx="34">
                  <c:v>-0.74967241806588292</c:v>
                </c:pt>
                <c:pt idx="35">
                  <c:v>-1.4815500903852969</c:v>
                </c:pt>
                <c:pt idx="36">
                  <c:v>3.7293286925248506</c:v>
                </c:pt>
                <c:pt idx="37">
                  <c:v>7.107886530791574E-2</c:v>
                </c:pt>
                <c:pt idx="38">
                  <c:v>1.3847879392451525</c:v>
                </c:pt>
                <c:pt idx="39">
                  <c:v>3.7114856636683995</c:v>
                </c:pt>
                <c:pt idx="40">
                  <c:v>7.4102036210513882</c:v>
                </c:pt>
                <c:pt idx="41">
                  <c:v>-4.8810925034543473</c:v>
                </c:pt>
                <c:pt idx="42">
                  <c:v>7.231542665357706</c:v>
                </c:pt>
                <c:pt idx="43">
                  <c:v>6.7056194416838997</c:v>
                </c:pt>
                <c:pt idx="44">
                  <c:v>-6.1294562711754264E-2</c:v>
                </c:pt>
                <c:pt idx="45">
                  <c:v>1.1724964947067584</c:v>
                </c:pt>
                <c:pt idx="46">
                  <c:v>-3.2977786492856378</c:v>
                </c:pt>
                <c:pt idx="47">
                  <c:v>3.5418448633774879</c:v>
                </c:pt>
                <c:pt idx="48">
                  <c:v>14.83739196944674</c:v>
                </c:pt>
                <c:pt idx="49">
                  <c:v>-6.2403570163747313</c:v>
                </c:pt>
                <c:pt idx="50">
                  <c:v>-9.4594468047919342</c:v>
                </c:pt>
                <c:pt idx="51">
                  <c:v>1.7548612467938538</c:v>
                </c:pt>
                <c:pt idx="52">
                  <c:v>-4.6018102343362264</c:v>
                </c:pt>
                <c:pt idx="53">
                  <c:v>-5.3682286666742467</c:v>
                </c:pt>
                <c:pt idx="54">
                  <c:v>5.4599865341710707</c:v>
                </c:pt>
                <c:pt idx="55">
                  <c:v>2.4687371024269291</c:v>
                </c:pt>
                <c:pt idx="56">
                  <c:v>2.2120613177066897</c:v>
                </c:pt>
                <c:pt idx="57">
                  <c:v>3.2908837213953488</c:v>
                </c:pt>
                <c:pt idx="58">
                  <c:v>-6.0658487369210672</c:v>
                </c:pt>
                <c:pt idx="59">
                  <c:v>0.85985808228456939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E4-40D7-919F-1E82D1F05CA3}"/>
            </c:ext>
          </c:extLst>
        </c:ser>
        <c:ser>
          <c:idx val="2"/>
          <c:order val="2"/>
          <c:spPr>
            <a:ln w="19050"/>
          </c:spPr>
          <c:marker>
            <c:spPr>
              <a:blipFill>
                <a:blip xmlns:r="http://schemas.openxmlformats.org/officeDocument/2006/relationships" r:embed="rId1"/>
                <a:tile tx="0" ty="0" sx="100000" sy="100000" flip="none" algn="tl"/>
              </a:blipFill>
            </c:spPr>
          </c:marker>
          <c:xVal>
            <c:strRef>
              <c:f>regression_data!$A$1:$A$60</c:f>
              <c:strCache>
                <c:ptCount val="60"/>
                <c:pt idx="0">
                  <c:v>Time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xVal>
          <c:yVal>
            <c:numRef>
              <c:f>regression_data!$L$1:$L$60</c:f>
              <c:numCache>
                <c:formatCode>0.000</c:formatCode>
                <c:ptCount val="60"/>
                <c:pt idx="0" formatCode="General">
                  <c:v>0</c:v>
                </c:pt>
                <c:pt idx="1">
                  <c:v>-0.22125806940426121</c:v>
                </c:pt>
                <c:pt idx="2">
                  <c:v>4.4811402991937772</c:v>
                </c:pt>
                <c:pt idx="3">
                  <c:v>-1.1599788841090199</c:v>
                </c:pt>
                <c:pt idx="4">
                  <c:v>4.1893827734682931</c:v>
                </c:pt>
                <c:pt idx="5">
                  <c:v>-4.4134571353445891</c:v>
                </c:pt>
                <c:pt idx="6">
                  <c:v>1.3609962741518769</c:v>
                </c:pt>
                <c:pt idx="7">
                  <c:v>-2.7022092731345175</c:v>
                </c:pt>
                <c:pt idx="8">
                  <c:v>-0.59005970650230632</c:v>
                </c:pt>
                <c:pt idx="9">
                  <c:v>0.22115537444161837</c:v>
                </c:pt>
                <c:pt idx="10">
                  <c:v>2.4646841358855243</c:v>
                </c:pt>
                <c:pt idx="11">
                  <c:v>-8.4620826085764715</c:v>
                </c:pt>
                <c:pt idx="12">
                  <c:v>4.0604730273450196</c:v>
                </c:pt>
                <c:pt idx="13">
                  <c:v>-3.1482463484386236</c:v>
                </c:pt>
                <c:pt idx="14">
                  <c:v>-2.8148572096272835</c:v>
                </c:pt>
                <c:pt idx="15">
                  <c:v>2.1682018056550576</c:v>
                </c:pt>
                <c:pt idx="16">
                  <c:v>-3.1247851321685234</c:v>
                </c:pt>
                <c:pt idx="17">
                  <c:v>2.5768256780467995</c:v>
                </c:pt>
                <c:pt idx="18">
                  <c:v>4.5618891722640225</c:v>
                </c:pt>
                <c:pt idx="19">
                  <c:v>-3.7033322770253152</c:v>
                </c:pt>
                <c:pt idx="20">
                  <c:v>4.084954821541289</c:v>
                </c:pt>
                <c:pt idx="21">
                  <c:v>1.1694906236996261</c:v>
                </c:pt>
                <c:pt idx="22">
                  <c:v>1.9573800778279384</c:v>
                </c:pt>
                <c:pt idx="23">
                  <c:v>-0.82439507579963911</c:v>
                </c:pt>
                <c:pt idx="24">
                  <c:v>-0.86285905753504766</c:v>
                </c:pt>
                <c:pt idx="25">
                  <c:v>1.6711420179704892</c:v>
                </c:pt>
                <c:pt idx="26">
                  <c:v>0.1917775955748342</c:v>
                </c:pt>
                <c:pt idx="27">
                  <c:v>1.2653960731503742</c:v>
                </c:pt>
                <c:pt idx="28">
                  <c:v>0.23980102562748989</c:v>
                </c:pt>
                <c:pt idx="29">
                  <c:v>5.5138662590920413</c:v>
                </c:pt>
                <c:pt idx="30">
                  <c:v>-5.0318666540558006</c:v>
                </c:pt>
                <c:pt idx="31">
                  <c:v>3.7725521573359182</c:v>
                </c:pt>
                <c:pt idx="32">
                  <c:v>0.93671191168148837</c:v>
                </c:pt>
                <c:pt idx="33">
                  <c:v>-1.6357798497832001</c:v>
                </c:pt>
                <c:pt idx="34">
                  <c:v>-1.7187797582803122</c:v>
                </c:pt>
                <c:pt idx="35">
                  <c:v>-0.88084643049562172</c:v>
                </c:pt>
                <c:pt idx="36">
                  <c:v>1.2589108372638202</c:v>
                </c:pt>
                <c:pt idx="37">
                  <c:v>1.8947331809197721</c:v>
                </c:pt>
                <c:pt idx="38">
                  <c:v>0.99882222430283996</c:v>
                </c:pt>
                <c:pt idx="39">
                  <c:v>1.8987707505357174</c:v>
                </c:pt>
                <c:pt idx="40">
                  <c:v>4.4040185636064066</c:v>
                </c:pt>
                <c:pt idx="41">
                  <c:v>-5.0448719775556308</c:v>
                </c:pt>
                <c:pt idx="42">
                  <c:v>6.5132920712874984</c:v>
                </c:pt>
                <c:pt idx="43">
                  <c:v>7.6322468306454754</c:v>
                </c:pt>
                <c:pt idx="44">
                  <c:v>1.0942769915890462</c:v>
                </c:pt>
                <c:pt idx="45">
                  <c:v>0.84622667612567926</c:v>
                </c:pt>
                <c:pt idx="46">
                  <c:v>-5.0649032535208276</c:v>
                </c:pt>
                <c:pt idx="47">
                  <c:v>3.7034342136835008</c:v>
                </c:pt>
                <c:pt idx="48">
                  <c:v>12.707257500252886</c:v>
                </c:pt>
                <c:pt idx="49">
                  <c:v>-5.5547080068714401</c:v>
                </c:pt>
                <c:pt idx="50">
                  <c:v>-8.2438259653823849</c:v>
                </c:pt>
                <c:pt idx="51">
                  <c:v>1.8436816916892225</c:v>
                </c:pt>
                <c:pt idx="52">
                  <c:v>-4.0274757846889964</c:v>
                </c:pt>
                <c:pt idx="53">
                  <c:v>-6.310952515960917</c:v>
                </c:pt>
                <c:pt idx="54">
                  <c:v>6.698153079140865</c:v>
                </c:pt>
                <c:pt idx="55">
                  <c:v>1.9866874616545722</c:v>
                </c:pt>
                <c:pt idx="56">
                  <c:v>0.86092753028858526</c:v>
                </c:pt>
                <c:pt idx="57">
                  <c:v>2.1999053823697183</c:v>
                </c:pt>
                <c:pt idx="58">
                  <c:v>-2.8800082011359218</c:v>
                </c:pt>
                <c:pt idx="59">
                  <c:v>0.1117459434167612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E4-40D7-919F-1E82D1F05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686784"/>
        <c:axId val="239689088"/>
      </c:scatterChart>
      <c:valAx>
        <c:axId val="23968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Time</a:t>
                </a:r>
                <a:r>
                  <a:rPr lang="en-US" sz="1600" baseline="0"/>
                  <a:t> (Monthly)</a:t>
                </a:r>
                <a:endParaRPr lang="en-US" sz="16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9689088"/>
        <c:crosses val="autoZero"/>
        <c:crossBetween val="midCat"/>
      </c:valAx>
      <c:valAx>
        <c:axId val="239689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1"/>
                  <a:t>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9686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Comparsion</a:t>
            </a:r>
            <a:r>
              <a:rPr lang="en-US" baseline="0"/>
              <a:t> Of Total Return With Individual Factor Return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regression_data!$M$1</c:f>
              <c:strCache>
                <c:ptCount val="1"/>
                <c:pt idx="0">
                  <c:v>Return by SMB</c:v>
                </c:pt>
              </c:strCache>
            </c:strRef>
          </c:tx>
          <c:xVal>
            <c:numRef>
              <c:f>regression_data!$A$2:$A$60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regression_data!$M$2:$M$60</c:f>
              <c:numCache>
                <c:formatCode>0.000</c:formatCode>
                <c:ptCount val="59"/>
                <c:pt idx="0">
                  <c:v>-1.9138923071077591</c:v>
                </c:pt>
                <c:pt idx="1">
                  <c:v>9.1239198557103524E-2</c:v>
                </c:pt>
                <c:pt idx="2">
                  <c:v>1.204222169363484</c:v>
                </c:pt>
                <c:pt idx="3">
                  <c:v>-1.1141622795498207</c:v>
                </c:pt>
                <c:pt idx="4">
                  <c:v>-0.81903267416700598</c:v>
                </c:pt>
                <c:pt idx="5">
                  <c:v>0.64870488118429281</c:v>
                </c:pt>
                <c:pt idx="6">
                  <c:v>-2.0642184251933702</c:v>
                </c:pt>
                <c:pt idx="7">
                  <c:v>0.65029357297791845</c:v>
                </c:pt>
                <c:pt idx="8">
                  <c:v>-2.3946641422435504</c:v>
                </c:pt>
                <c:pt idx="9">
                  <c:v>5.4580841565346221</c:v>
                </c:pt>
                <c:pt idx="10">
                  <c:v>11.258940099384352</c:v>
                </c:pt>
                <c:pt idx="11">
                  <c:v>-2.0091704444884741</c:v>
                </c:pt>
                <c:pt idx="12">
                  <c:v>-1.1618207486886643</c:v>
                </c:pt>
                <c:pt idx="13">
                  <c:v>-1.7953058038917149</c:v>
                </c:pt>
                <c:pt idx="14">
                  <c:v>6.4536936677581496</c:v>
                </c:pt>
                <c:pt idx="15">
                  <c:v>-9.7664011414362744</c:v>
                </c:pt>
                <c:pt idx="16">
                  <c:v>-0.38864681789940997</c:v>
                </c:pt>
                <c:pt idx="17">
                  <c:v>0.7795920124998359</c:v>
                </c:pt>
                <c:pt idx="18">
                  <c:v>-1.2619130351271117</c:v>
                </c:pt>
                <c:pt idx="19">
                  <c:v>2.2611861468100916</c:v>
                </c:pt>
                <c:pt idx="20">
                  <c:v>-2.0071653244179548</c:v>
                </c:pt>
                <c:pt idx="21">
                  <c:v>-3.8498795347379171</c:v>
                </c:pt>
                <c:pt idx="22">
                  <c:v>-0.5499754369842208</c:v>
                </c:pt>
                <c:pt idx="23">
                  <c:v>3.3951298690097702</c:v>
                </c:pt>
                <c:pt idx="24">
                  <c:v>-1.0675570724247558</c:v>
                </c:pt>
                <c:pt idx="25">
                  <c:v>4.0680408621756717E-2</c:v>
                </c:pt>
                <c:pt idx="26">
                  <c:v>-0.51279348567819438</c:v>
                </c:pt>
                <c:pt idx="27">
                  <c:v>0.24154668851199632</c:v>
                </c:pt>
                <c:pt idx="28">
                  <c:v>-2.6213928732471121</c:v>
                </c:pt>
                <c:pt idx="29">
                  <c:v>0.99006923818914028</c:v>
                </c:pt>
                <c:pt idx="30">
                  <c:v>-1.0332422179720433</c:v>
                </c:pt>
                <c:pt idx="31">
                  <c:v>-1.0561882010116797</c:v>
                </c:pt>
                <c:pt idx="32">
                  <c:v>0.23608138679696991</c:v>
                </c:pt>
                <c:pt idx="33">
                  <c:v>1.6989043607390508</c:v>
                </c:pt>
                <c:pt idx="34">
                  <c:v>-0.28474510325198671</c:v>
                </c:pt>
                <c:pt idx="35">
                  <c:v>2.8511983003235755</c:v>
                </c:pt>
                <c:pt idx="36">
                  <c:v>-1.6982609939636877</c:v>
                </c:pt>
                <c:pt idx="37">
                  <c:v>0.50315550068642245</c:v>
                </c:pt>
                <c:pt idx="38">
                  <c:v>1.8362804481995305</c:v>
                </c:pt>
                <c:pt idx="39">
                  <c:v>3.0211793300786924</c:v>
                </c:pt>
                <c:pt idx="40">
                  <c:v>0.27309572031408047</c:v>
                </c:pt>
                <c:pt idx="41">
                  <c:v>1.2107194502744529</c:v>
                </c:pt>
                <c:pt idx="42">
                  <c:v>-0.43447127694912752</c:v>
                </c:pt>
                <c:pt idx="43">
                  <c:v>-1.1223446417334719</c:v>
                </c:pt>
                <c:pt idx="44">
                  <c:v>0.29117307795583608</c:v>
                </c:pt>
                <c:pt idx="45">
                  <c:v>1.8068515807736121</c:v>
                </c:pt>
                <c:pt idx="46">
                  <c:v>-4.5830933729779581E-2</c:v>
                </c:pt>
                <c:pt idx="47">
                  <c:v>2.3920613785961735</c:v>
                </c:pt>
                <c:pt idx="48">
                  <c:v>-0.79795761353577566</c:v>
                </c:pt>
                <c:pt idx="49">
                  <c:v>-0.90057700690126197</c:v>
                </c:pt>
                <c:pt idx="50">
                  <c:v>3.3400408486797109E-2</c:v>
                </c:pt>
                <c:pt idx="51">
                  <c:v>-0.75095354277551929</c:v>
                </c:pt>
                <c:pt idx="52">
                  <c:v>0.78160064028368836</c:v>
                </c:pt>
                <c:pt idx="53">
                  <c:v>-0.92886082942424486</c:v>
                </c:pt>
                <c:pt idx="54">
                  <c:v>0.88280935799678628</c:v>
                </c:pt>
                <c:pt idx="55">
                  <c:v>1.7913518367850523</c:v>
                </c:pt>
                <c:pt idx="56">
                  <c:v>1.6981774917613335</c:v>
                </c:pt>
                <c:pt idx="57">
                  <c:v>-2.4466705834756559</c:v>
                </c:pt>
                <c:pt idx="58">
                  <c:v>0.77766057365517216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BF-4F7F-87BB-091490F6F38D}"/>
            </c:ext>
          </c:extLst>
        </c:ser>
        <c:ser>
          <c:idx val="1"/>
          <c:order val="1"/>
          <c:tx>
            <c:strRef>
              <c:f>regression_data!$N$1</c:f>
              <c:strCache>
                <c:ptCount val="1"/>
                <c:pt idx="0">
                  <c:v>Return By HML</c:v>
                </c:pt>
              </c:strCache>
            </c:strRef>
          </c:tx>
          <c:xVal>
            <c:numRef>
              <c:f>regression_data!$A$2:$A$60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regression_data!$N$2:$N$60</c:f>
              <c:numCache>
                <c:formatCode>0.000</c:formatCode>
                <c:ptCount val="59"/>
                <c:pt idx="0">
                  <c:v>2.6573318538978673E-2</c:v>
                </c:pt>
                <c:pt idx="1">
                  <c:v>-0.23650025428448607</c:v>
                </c:pt>
                <c:pt idx="2">
                  <c:v>0.29162594788623047</c:v>
                </c:pt>
                <c:pt idx="3">
                  <c:v>-0.12899948609119022</c:v>
                </c:pt>
                <c:pt idx="4">
                  <c:v>-0.11336630061035702</c:v>
                </c:pt>
                <c:pt idx="5">
                  <c:v>-0.17089234265983627</c:v>
                </c:pt>
                <c:pt idx="6">
                  <c:v>-0.11803353873406901</c:v>
                </c:pt>
                <c:pt idx="7">
                  <c:v>-0.6301386052697413</c:v>
                </c:pt>
                <c:pt idx="8">
                  <c:v>5.5878260330931719E-2</c:v>
                </c:pt>
                <c:pt idx="9">
                  <c:v>-0.17353046560681568</c:v>
                </c:pt>
                <c:pt idx="10">
                  <c:v>-0.44490666972795151</c:v>
                </c:pt>
                <c:pt idx="11">
                  <c:v>8.7106449707397088E-2</c:v>
                </c:pt>
                <c:pt idx="12">
                  <c:v>0.24039031630105206</c:v>
                </c:pt>
                <c:pt idx="13">
                  <c:v>8.6976115252307279E-2</c:v>
                </c:pt>
                <c:pt idx="14">
                  <c:v>-0.6323191357396194</c:v>
                </c:pt>
                <c:pt idx="15">
                  <c:v>0.68084733517255358</c:v>
                </c:pt>
                <c:pt idx="16">
                  <c:v>8.3474484568296758E-2</c:v>
                </c:pt>
                <c:pt idx="17">
                  <c:v>1.0442420661486671</c:v>
                </c:pt>
                <c:pt idx="18">
                  <c:v>-0.21770430040999281</c:v>
                </c:pt>
                <c:pt idx="19">
                  <c:v>0.23164488150547391</c:v>
                </c:pt>
                <c:pt idx="20">
                  <c:v>-5.998529944354667E-2</c:v>
                </c:pt>
                <c:pt idx="21">
                  <c:v>0.29896671863883351</c:v>
                </c:pt>
                <c:pt idx="22">
                  <c:v>0.11305626549128149</c:v>
                </c:pt>
                <c:pt idx="23">
                  <c:v>0.48306818081262926</c:v>
                </c:pt>
                <c:pt idx="24">
                  <c:v>-0.164738933637157</c:v>
                </c:pt>
                <c:pt idx="25">
                  <c:v>2.5914872238745959E-2</c:v>
                </c:pt>
                <c:pt idx="26">
                  <c:v>0.22401409710462417</c:v>
                </c:pt>
                <c:pt idx="27">
                  <c:v>0.30453061110872498</c:v>
                </c:pt>
                <c:pt idx="28">
                  <c:v>-8.1536550636725116E-2</c:v>
                </c:pt>
                <c:pt idx="29">
                  <c:v>0.20175161835790614</c:v>
                </c:pt>
                <c:pt idx="30">
                  <c:v>7.0168933085334256E-2</c:v>
                </c:pt>
                <c:pt idx="31">
                  <c:v>0.23803435712535459</c:v>
                </c:pt>
                <c:pt idx="32">
                  <c:v>-6.7867590994309834E-2</c:v>
                </c:pt>
                <c:pt idx="33">
                  <c:v>-0.23221024501726475</c:v>
                </c:pt>
                <c:pt idx="34">
                  <c:v>1.6431740750530961E-2</c:v>
                </c:pt>
                <c:pt idx="35">
                  <c:v>4.0713535925963787E-2</c:v>
                </c:pt>
                <c:pt idx="36">
                  <c:v>0.32055742789964475</c:v>
                </c:pt>
                <c:pt idx="37">
                  <c:v>0.25441563689889324</c:v>
                </c:pt>
                <c:pt idx="38">
                  <c:v>0.31930973192056239</c:v>
                </c:pt>
                <c:pt idx="39">
                  <c:v>0.36226219296254852</c:v>
                </c:pt>
                <c:pt idx="40">
                  <c:v>0.33372204958396434</c:v>
                </c:pt>
                <c:pt idx="41">
                  <c:v>-5.9773946451757126E-2</c:v>
                </c:pt>
                <c:pt idx="42">
                  <c:v>-3.805738679537031E-2</c:v>
                </c:pt>
                <c:pt idx="43">
                  <c:v>0.35491225558775724</c:v>
                </c:pt>
                <c:pt idx="44">
                  <c:v>0.44549253019135088</c:v>
                </c:pt>
                <c:pt idx="45">
                  <c:v>0.29285401788145288</c:v>
                </c:pt>
                <c:pt idx="46">
                  <c:v>0.23373712957522541</c:v>
                </c:pt>
                <c:pt idx="47">
                  <c:v>0.23766477288155854</c:v>
                </c:pt>
                <c:pt idx="48">
                  <c:v>0.35655554420665436</c:v>
                </c:pt>
                <c:pt idx="49">
                  <c:v>5.4593191592956232E-2</c:v>
                </c:pt>
                <c:pt idx="50">
                  <c:v>0.2042739023664159</c:v>
                </c:pt>
                <c:pt idx="51">
                  <c:v>0.56529895131597474</c:v>
                </c:pt>
                <c:pt idx="52">
                  <c:v>0.36285071623986198</c:v>
                </c:pt>
                <c:pt idx="53">
                  <c:v>0.11086024493786091</c:v>
                </c:pt>
                <c:pt idx="54">
                  <c:v>-9.9723148505807171E-2</c:v>
                </c:pt>
                <c:pt idx="55">
                  <c:v>3.1386801757577389E-2</c:v>
                </c:pt>
                <c:pt idx="56">
                  <c:v>-0.33032955993310631</c:v>
                </c:pt>
                <c:pt idx="57">
                  <c:v>-0.28837029824598959</c:v>
                </c:pt>
                <c:pt idx="58">
                  <c:v>0.28389857996115236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BF-4F7F-87BB-091490F6F38D}"/>
            </c:ext>
          </c:extLst>
        </c:ser>
        <c:ser>
          <c:idx val="2"/>
          <c:order val="2"/>
          <c:tx>
            <c:strRef>
              <c:f>regression_data!$O$1</c:f>
              <c:strCache>
                <c:ptCount val="1"/>
                <c:pt idx="0">
                  <c:v>Return By Market</c:v>
                </c:pt>
              </c:strCache>
            </c:strRef>
          </c:tx>
          <c:xVal>
            <c:numRef>
              <c:f>regression_data!$A$2:$A$60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regression_data!$O$2:$O$60</c:f>
              <c:numCache>
                <c:formatCode>0.000</c:formatCode>
                <c:ptCount val="59"/>
                <c:pt idx="0">
                  <c:v>-2.7597615713824188</c:v>
                </c:pt>
                <c:pt idx="1">
                  <c:v>-4.1096400013478744</c:v>
                </c:pt>
                <c:pt idx="2">
                  <c:v>-3.6424075573631103</c:v>
                </c:pt>
                <c:pt idx="3">
                  <c:v>-3.0603210263010845</c:v>
                </c:pt>
                <c:pt idx="4">
                  <c:v>-3.1716179579686581</c:v>
                </c:pt>
                <c:pt idx="5">
                  <c:v>0.87072300321762575</c:v>
                </c:pt>
                <c:pt idx="6">
                  <c:v>-3.0152513775337972</c:v>
                </c:pt>
                <c:pt idx="7">
                  <c:v>0.3876318613398555</c:v>
                </c:pt>
                <c:pt idx="8">
                  <c:v>-2.0320235555918438</c:v>
                </c:pt>
                <c:pt idx="9">
                  <c:v>2.7174104974279056</c:v>
                </c:pt>
                <c:pt idx="10">
                  <c:v>7.73178446148862</c:v>
                </c:pt>
                <c:pt idx="11">
                  <c:v>-3.8885952574828528</c:v>
                </c:pt>
                <c:pt idx="12">
                  <c:v>-1.607102889729592</c:v>
                </c:pt>
                <c:pt idx="13">
                  <c:v>3.9770682837705817</c:v>
                </c:pt>
                <c:pt idx="14">
                  <c:v>6.7050070226747476</c:v>
                </c:pt>
                <c:pt idx="15">
                  <c:v>-1.1936099041177133</c:v>
                </c:pt>
                <c:pt idx="16">
                  <c:v>-7.9353163833435225</c:v>
                </c:pt>
                <c:pt idx="17">
                  <c:v>-12.684594404040565</c:v>
                </c:pt>
                <c:pt idx="18">
                  <c:v>-11.40876807133205</c:v>
                </c:pt>
                <c:pt idx="19">
                  <c:v>-6.3624540761326891</c:v>
                </c:pt>
                <c:pt idx="20">
                  <c:v>2.6884790142468384</c:v>
                </c:pt>
                <c:pt idx="21">
                  <c:v>-2.3385435767456482</c:v>
                </c:pt>
                <c:pt idx="22">
                  <c:v>-1.834146753411299</c:v>
                </c:pt>
                <c:pt idx="23">
                  <c:v>-18.775871758940518</c:v>
                </c:pt>
                <c:pt idx="24">
                  <c:v>-4.5304463693477057</c:v>
                </c:pt>
                <c:pt idx="25">
                  <c:v>3.1989370280988458</c:v>
                </c:pt>
                <c:pt idx="26">
                  <c:v>-4.7565044248856312</c:v>
                </c:pt>
                <c:pt idx="27">
                  <c:v>-3.8808467973967287</c:v>
                </c:pt>
                <c:pt idx="28">
                  <c:v>-3.1725699335401707</c:v>
                </c:pt>
                <c:pt idx="29">
                  <c:v>-2.4326119833547462</c:v>
                </c:pt>
                <c:pt idx="30">
                  <c:v>-1.3470896879706962</c:v>
                </c:pt>
                <c:pt idx="31">
                  <c:v>-5.0225734676576534</c:v>
                </c:pt>
                <c:pt idx="32">
                  <c:v>-1.5637190255490216</c:v>
                </c:pt>
                <c:pt idx="33">
                  <c:v>-0.62470936415631884</c:v>
                </c:pt>
                <c:pt idx="34">
                  <c:v>-6.190692543996974</c:v>
                </c:pt>
                <c:pt idx="35">
                  <c:v>-2.3788687564750854</c:v>
                </c:pt>
                <c:pt idx="36">
                  <c:v>-1.8971054597623787</c:v>
                </c:pt>
                <c:pt idx="37">
                  <c:v>-3.7931094745119993</c:v>
                </c:pt>
                <c:pt idx="38">
                  <c:v>-4.7089994148847873</c:v>
                </c:pt>
                <c:pt idx="39">
                  <c:v>-4.1517935587251982</c:v>
                </c:pt>
                <c:pt idx="40">
                  <c:v>-2.0133647718511183</c:v>
                </c:pt>
                <c:pt idx="41">
                  <c:v>-1.9488161756728382</c:v>
                </c:pt>
                <c:pt idx="42">
                  <c:v>-1.8572996560982116</c:v>
                </c:pt>
                <c:pt idx="43">
                  <c:v>-3.6492328027763334</c:v>
                </c:pt>
                <c:pt idx="44">
                  <c:v>-2.6513856464035483</c:v>
                </c:pt>
                <c:pt idx="45">
                  <c:v>-4.7935778025927798</c:v>
                </c:pt>
                <c:pt idx="46">
                  <c:v>-3.6185782085302649</c:v>
                </c:pt>
                <c:pt idx="47">
                  <c:v>-0.38142413633061867</c:v>
                </c:pt>
                <c:pt idx="48">
                  <c:v>-7.36338443791918</c:v>
                </c:pt>
                <c:pt idx="49">
                  <c:v>-5.1199171708559064</c:v>
                </c:pt>
                <c:pt idx="50">
                  <c:v>-5.0940913555218827</c:v>
                </c:pt>
                <c:pt idx="51">
                  <c:v>-3.1819348719378482</c:v>
                </c:pt>
                <c:pt idx="52">
                  <c:v>-8.4266115231270877</c:v>
                </c:pt>
                <c:pt idx="53">
                  <c:v>-2.83314122677419</c:v>
                </c:pt>
                <c:pt idx="54">
                  <c:v>-6.6618443993473138</c:v>
                </c:pt>
                <c:pt idx="55">
                  <c:v>-1.3682276375168718</c:v>
                </c:pt>
                <c:pt idx="56">
                  <c:v>-8.253759667950396</c:v>
                </c:pt>
                <c:pt idx="57">
                  <c:v>-3.7738167704188688</c:v>
                </c:pt>
                <c:pt idx="58">
                  <c:v>-5.6544368585382738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BF-4F7F-87BB-091490F6F38D}"/>
            </c:ext>
          </c:extLst>
        </c:ser>
        <c:ser>
          <c:idx val="3"/>
          <c:order val="3"/>
          <c:tx>
            <c:strRef>
              <c:f>regression_data!$P$1</c:f>
              <c:strCache>
                <c:ptCount val="1"/>
                <c:pt idx="0">
                  <c:v>Return by Mom</c:v>
                </c:pt>
              </c:strCache>
            </c:strRef>
          </c:tx>
          <c:xVal>
            <c:numRef>
              <c:f>regression_data!$A$2:$A$60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regression_data!$P$2:$P$60</c:f>
              <c:numCache>
                <c:formatCode>0.000</c:formatCode>
                <c:ptCount val="59"/>
                <c:pt idx="0">
                  <c:v>1.6540555285359942E-2</c:v>
                </c:pt>
                <c:pt idx="1">
                  <c:v>-3.630828718862146E-2</c:v>
                </c:pt>
                <c:pt idx="2">
                  <c:v>-1.2662701847685438E-2</c:v>
                </c:pt>
                <c:pt idx="3">
                  <c:v>4.7114604037015242E-3</c:v>
                </c:pt>
                <c:pt idx="4">
                  <c:v>1.1925641020508752E-2</c:v>
                </c:pt>
                <c:pt idx="5">
                  <c:v>-3.3392264964060031E-2</c:v>
                </c:pt>
                <c:pt idx="6">
                  <c:v>9.5681152565235998E-4</c:v>
                </c:pt>
                <c:pt idx="7">
                  <c:v>-1.3960661582743843E-4</c:v>
                </c:pt>
                <c:pt idx="8">
                  <c:v>9.6549949927429175E-3</c:v>
                </c:pt>
                <c:pt idx="9">
                  <c:v>-3.2869490311336472E-2</c:v>
                </c:pt>
                <c:pt idx="10">
                  <c:v>2.001098136135054E-2</c:v>
                </c:pt>
                <c:pt idx="11">
                  <c:v>-4.5439623151191315E-2</c:v>
                </c:pt>
                <c:pt idx="12">
                  <c:v>-6.9265065142723814E-3</c:v>
                </c:pt>
                <c:pt idx="13">
                  <c:v>2.9459534260085547E-3</c:v>
                </c:pt>
                <c:pt idx="14">
                  <c:v>3.5681133581563551E-2</c:v>
                </c:pt>
                <c:pt idx="15">
                  <c:v>-7.8440435201450123E-3</c:v>
                </c:pt>
                <c:pt idx="16">
                  <c:v>-2.2133887442264664E-2</c:v>
                </c:pt>
                <c:pt idx="17">
                  <c:v>-4.2898995942062632E-2</c:v>
                </c:pt>
                <c:pt idx="18">
                  <c:v>-5.2036202175631027E-2</c:v>
                </c:pt>
                <c:pt idx="19">
                  <c:v>-1.4888334794266963E-2</c:v>
                </c:pt>
                <c:pt idx="20">
                  <c:v>-1.7489130155064595E-2</c:v>
                </c:pt>
                <c:pt idx="21">
                  <c:v>-1.84842270533076E-2</c:v>
                </c:pt>
                <c:pt idx="22">
                  <c:v>-1.2843638366224144E-2</c:v>
                </c:pt>
                <c:pt idx="23">
                  <c:v>-3.2856599416937603E-2</c:v>
                </c:pt>
                <c:pt idx="24">
                  <c:v>-2.6326959630972164E-2</c:v>
                </c:pt>
                <c:pt idx="25">
                  <c:v>-3.2382850604283794E-2</c:v>
                </c:pt>
                <c:pt idx="26">
                  <c:v>9.8970702387260572E-3</c:v>
                </c:pt>
                <c:pt idx="27">
                  <c:v>1.4162820784159931E-3</c:v>
                </c:pt>
                <c:pt idx="28">
                  <c:v>3.4181892618658019E-3</c:v>
                </c:pt>
                <c:pt idx="29">
                  <c:v>-7.529362206600331E-3</c:v>
                </c:pt>
                <c:pt idx="30">
                  <c:v>-1.3543717548614035E-2</c:v>
                </c:pt>
                <c:pt idx="31">
                  <c:v>-3.666680207611117E-3</c:v>
                </c:pt>
                <c:pt idx="32">
                  <c:v>2.7819324594603109E-3</c:v>
                </c:pt>
                <c:pt idx="33">
                  <c:v>-5.0093713552562223E-3</c:v>
                </c:pt>
                <c:pt idx="34">
                  <c:v>-2.6143644076050177E-2</c:v>
                </c:pt>
                <c:pt idx="35">
                  <c:v>1.2359954891624786E-2</c:v>
                </c:pt>
                <c:pt idx="36">
                  <c:v>4.031031836548184E-3</c:v>
                </c:pt>
                <c:pt idx="37">
                  <c:v>1.4904400553742187E-2</c:v>
                </c:pt>
                <c:pt idx="38">
                  <c:v>1.2973583158875583E-2</c:v>
                </c:pt>
                <c:pt idx="39">
                  <c:v>-2.7542019925513922E-3</c:v>
                </c:pt>
                <c:pt idx="40">
                  <c:v>3.0515074386033747E-3</c:v>
                </c:pt>
                <c:pt idx="41">
                  <c:v>1.5555767492543567E-2</c:v>
                </c:pt>
                <c:pt idx="42">
                  <c:v>-2.7843768728672618E-3</c:v>
                </c:pt>
                <c:pt idx="43">
                  <c:v>3.1871712629003234E-3</c:v>
                </c:pt>
                <c:pt idx="44">
                  <c:v>1.433518006058075E-2</c:v>
                </c:pt>
                <c:pt idx="45">
                  <c:v>2.043645038844108E-2</c:v>
                </c:pt>
                <c:pt idx="46">
                  <c:v>4.2857007931216516E-2</c:v>
                </c:pt>
                <c:pt idx="47">
                  <c:v>1.1301085299013239E-3</c:v>
                </c:pt>
                <c:pt idx="48">
                  <c:v>2.2741858049640334E-2</c:v>
                </c:pt>
                <c:pt idx="49">
                  <c:v>-2.7544344523503884E-2</c:v>
                </c:pt>
                <c:pt idx="50">
                  <c:v>1.6462486909345916E-2</c:v>
                </c:pt>
                <c:pt idx="51">
                  <c:v>1.8290074016288259E-2</c:v>
                </c:pt>
                <c:pt idx="52">
                  <c:v>2.9667956494352023E-2</c:v>
                </c:pt>
                <c:pt idx="53">
                  <c:v>-1.5195679503913874E-3</c:v>
                </c:pt>
                <c:pt idx="54">
                  <c:v>-1.0562524868339107E-2</c:v>
                </c:pt>
                <c:pt idx="55">
                  <c:v>-3.917985384444646E-3</c:v>
                </c:pt>
                <c:pt idx="56">
                  <c:v>-3.9687619317651066E-2</c:v>
                </c:pt>
                <c:pt idx="57">
                  <c:v>-6.3643974793666194E-2</c:v>
                </c:pt>
                <c:pt idx="58">
                  <c:v>1.0751709435086125E-2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BF-4F7F-87BB-091490F6F38D}"/>
            </c:ext>
          </c:extLst>
        </c:ser>
        <c:ser>
          <c:idx val="4"/>
          <c:order val="4"/>
          <c:tx>
            <c:strRef>
              <c:f>regression_data!$Q$1</c:f>
              <c:strCache>
                <c:ptCount val="1"/>
                <c:pt idx="0">
                  <c:v>Ri-Rf-Et-alpha</c:v>
                </c:pt>
              </c:strCache>
            </c:strRef>
          </c:tx>
          <c:xVal>
            <c:numRef>
              <c:f>regression_data!$A$2:$A$60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regression_data!$Q$2:$Q$60</c:f>
              <c:numCache>
                <c:formatCode>0.000</c:formatCode>
                <c:ptCount val="59"/>
                <c:pt idx="0">
                  <c:v>-4.6305400046658391</c:v>
                </c:pt>
                <c:pt idx="1">
                  <c:v>-4.2912093442638781</c:v>
                </c:pt>
                <c:pt idx="2">
                  <c:v>-2.1592221419610813</c:v>
                </c:pt>
                <c:pt idx="3">
                  <c:v>-4.2987713315383944</c:v>
                </c:pt>
                <c:pt idx="4">
                  <c:v>-4.0920912917255121</c:v>
                </c:pt>
                <c:pt idx="5">
                  <c:v>1.3151432767780222</c:v>
                </c:pt>
                <c:pt idx="6">
                  <c:v>-5.196546529935584</c:v>
                </c:pt>
                <c:pt idx="7">
                  <c:v>0.40764722243220519</c:v>
                </c:pt>
                <c:pt idx="8">
                  <c:v>-4.3611544425117197</c:v>
                </c:pt>
                <c:pt idx="9">
                  <c:v>7.9690946980443753</c:v>
                </c:pt>
                <c:pt idx="10">
                  <c:v>18.565828872506369</c:v>
                </c:pt>
                <c:pt idx="11">
                  <c:v>-5.8560988754151211</c:v>
                </c:pt>
                <c:pt idx="12">
                  <c:v>-2.5354598286314771</c:v>
                </c:pt>
                <c:pt idx="13">
                  <c:v>2.2716845485571824</c:v>
                </c:pt>
                <c:pt idx="14">
                  <c:v>12.562062688274839</c:v>
                </c:pt>
                <c:pt idx="15">
                  <c:v>-10.287007753901577</c:v>
                </c:pt>
                <c:pt idx="16">
                  <c:v>-8.2626226041169009</c:v>
                </c:pt>
                <c:pt idx="17">
                  <c:v>-10.903659321334125</c:v>
                </c:pt>
                <c:pt idx="18">
                  <c:v>-12.940421609044787</c:v>
                </c:pt>
                <c:pt idx="19">
                  <c:v>-3.8845113826113904</c:v>
                </c:pt>
                <c:pt idx="20">
                  <c:v>0.60383926023027246</c:v>
                </c:pt>
                <c:pt idx="21">
                  <c:v>-5.9079406198980395</c:v>
                </c:pt>
                <c:pt idx="22">
                  <c:v>-2.2839095632704622</c:v>
                </c:pt>
                <c:pt idx="23">
                  <c:v>-14.930530308535054</c:v>
                </c:pt>
                <c:pt idx="24">
                  <c:v>-5.7890693350405904</c:v>
                </c:pt>
                <c:pt idx="25">
                  <c:v>3.2331494583550651</c:v>
                </c:pt>
                <c:pt idx="26">
                  <c:v>-5.0353867432204753</c:v>
                </c:pt>
                <c:pt idx="27">
                  <c:v>-3.3333532156975911</c:v>
                </c:pt>
                <c:pt idx="28">
                  <c:v>-5.8720811681621425</c:v>
                </c:pt>
                <c:pt idx="29">
                  <c:v>-1.2483204890143007</c:v>
                </c:pt>
                <c:pt idx="30">
                  <c:v>-2.3237066904060195</c:v>
                </c:pt>
                <c:pt idx="31">
                  <c:v>-5.8443939917515895</c:v>
                </c:pt>
                <c:pt idx="32">
                  <c:v>-1.392723297286901</c:v>
                </c:pt>
                <c:pt idx="33">
                  <c:v>0.8369753802102109</c:v>
                </c:pt>
                <c:pt idx="34">
                  <c:v>-6.4851495505744801</c:v>
                </c:pt>
                <c:pt idx="35">
                  <c:v>0.52540303466607874</c:v>
                </c:pt>
                <c:pt idx="36">
                  <c:v>-3.2707779939898733</c:v>
                </c:pt>
                <c:pt idx="37">
                  <c:v>-3.0206339363729411</c:v>
                </c:pt>
                <c:pt idx="38">
                  <c:v>-2.5404356516058186</c:v>
                </c:pt>
                <c:pt idx="39">
                  <c:v>-0.77110623767650832</c:v>
                </c:pt>
                <c:pt idx="40">
                  <c:v>-1.4034954945144706</c:v>
                </c:pt>
                <c:pt idx="41">
                  <c:v>-0.78231490435759898</c:v>
                </c:pt>
                <c:pt idx="42">
                  <c:v>-2.3326126967155769</c:v>
                </c:pt>
                <c:pt idx="43">
                  <c:v>-4.4134780176591475</c:v>
                </c:pt>
                <c:pt idx="44">
                  <c:v>-1.9003848581957805</c:v>
                </c:pt>
                <c:pt idx="45">
                  <c:v>-2.6734357535492741</c:v>
                </c:pt>
                <c:pt idx="46">
                  <c:v>-3.3878150047536022</c:v>
                </c:pt>
                <c:pt idx="47">
                  <c:v>2.2494321236770132</c:v>
                </c:pt>
                <c:pt idx="48">
                  <c:v>-7.782044649198661</c:v>
                </c:pt>
                <c:pt idx="49">
                  <c:v>-5.9934453306877158</c:v>
                </c:pt>
                <c:pt idx="50">
                  <c:v>-4.8399545577593237</c:v>
                </c:pt>
                <c:pt idx="51">
                  <c:v>-3.3492993893811045</c:v>
                </c:pt>
                <c:pt idx="52">
                  <c:v>-7.2524922101091844</c:v>
                </c:pt>
                <c:pt idx="53">
                  <c:v>-3.6526613792109659</c:v>
                </c:pt>
                <c:pt idx="54">
                  <c:v>-5.8893207147246729</c:v>
                </c:pt>
                <c:pt idx="55">
                  <c:v>0.45059301564131315</c:v>
                </c:pt>
                <c:pt idx="56">
                  <c:v>-6.9255993554398199</c:v>
                </c:pt>
                <c:pt idx="57">
                  <c:v>-6.5725016269341792</c:v>
                </c:pt>
                <c:pt idx="58">
                  <c:v>-4.5821259954868623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BF-4F7F-87BB-091490F6F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493568"/>
        <c:axId val="226495488"/>
      </c:scatterChart>
      <c:valAx>
        <c:axId val="22649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Time</a:t>
                </a:r>
                <a:r>
                  <a:rPr lang="en-US" sz="1600" baseline="0"/>
                  <a:t> (Monthly)</a:t>
                </a:r>
                <a:endParaRPr lang="en-US" sz="16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26495488"/>
        <c:crosses val="autoZero"/>
        <c:crossBetween val="midCat"/>
      </c:valAx>
      <c:valAx>
        <c:axId val="226495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Return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226493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349624</xdr:colOff>
      <xdr:row>3</xdr:row>
      <xdr:rowOff>143436</xdr:rowOff>
    </xdr:from>
    <xdr:to>
      <xdr:col>38</xdr:col>
      <xdr:colOff>555812</xdr:colOff>
      <xdr:row>38</xdr:row>
      <xdr:rowOff>35858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215154</xdr:colOff>
      <xdr:row>39</xdr:row>
      <xdr:rowOff>17928</xdr:rowOff>
    </xdr:from>
    <xdr:to>
      <xdr:col>41</xdr:col>
      <xdr:colOff>385482</xdr:colOff>
      <xdr:row>76</xdr:row>
      <xdr:rowOff>179293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1</xdr:row>
      <xdr:rowOff>175260</xdr:rowOff>
    </xdr:from>
    <xdr:to>
      <xdr:col>12</xdr:col>
      <xdr:colOff>571500</xdr:colOff>
      <xdr:row>24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144780</xdr:colOff>
      <xdr:row>3</xdr:row>
      <xdr:rowOff>167640</xdr:rowOff>
    </xdr:from>
    <xdr:to>
      <xdr:col>20</xdr:col>
      <xdr:colOff>655320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workbookViewId="0">
      <selection activeCell="C6" sqref="C6"/>
    </sheetView>
  </sheetViews>
  <sheetFormatPr defaultRowHeight="14.5" x14ac:dyDescent="0.35"/>
  <cols>
    <col min="1" max="1" width="19.453125" customWidth="1"/>
    <col min="2" max="2" width="13.453125" customWidth="1"/>
    <col min="3" max="3" width="15.453125" customWidth="1"/>
    <col min="4" max="4" width="12" customWidth="1"/>
    <col min="5" max="5" width="16.08984375" customWidth="1"/>
    <col min="6" max="6" width="12.90625" customWidth="1"/>
    <col min="7" max="7" width="11.1796875" customWidth="1"/>
    <col min="8" max="8" width="14.90625" customWidth="1"/>
    <col min="9" max="9" width="11.54296875" customWidth="1"/>
  </cols>
  <sheetData>
    <row r="1" spans="1:9" ht="15.5" x14ac:dyDescent="0.35">
      <c r="A1" s="10" t="s">
        <v>65</v>
      </c>
    </row>
    <row r="2" spans="1:9" ht="15" thickBot="1" x14ac:dyDescent="0.4"/>
    <row r="3" spans="1:9" x14ac:dyDescent="0.35">
      <c r="A3" s="7" t="s">
        <v>8</v>
      </c>
      <c r="B3" s="7"/>
    </row>
    <row r="4" spans="1:9" x14ac:dyDescent="0.35">
      <c r="A4" s="4" t="s">
        <v>9</v>
      </c>
      <c r="B4" s="4">
        <v>0.68274665222967557</v>
      </c>
    </row>
    <row r="5" spans="1:9" x14ac:dyDescent="0.35">
      <c r="A5" s="4" t="s">
        <v>10</v>
      </c>
      <c r="B5" s="4">
        <v>0.46614299113083002</v>
      </c>
    </row>
    <row r="6" spans="1:9" x14ac:dyDescent="0.35">
      <c r="A6" s="4" t="s">
        <v>11</v>
      </c>
      <c r="B6" s="4">
        <v>0.45829215276510643</v>
      </c>
    </row>
    <row r="7" spans="1:9" x14ac:dyDescent="0.35">
      <c r="A7" s="4" t="s">
        <v>12</v>
      </c>
      <c r="B7" s="4">
        <v>4.5410415765169896</v>
      </c>
    </row>
    <row r="8" spans="1:9" ht="15" thickBot="1" x14ac:dyDescent="0.4">
      <c r="A8" s="5" t="s">
        <v>13</v>
      </c>
      <c r="B8" s="5">
        <v>70</v>
      </c>
    </row>
    <row r="10" spans="1:9" ht="15" thickBot="1" x14ac:dyDescent="0.4">
      <c r="A10" t="s">
        <v>14</v>
      </c>
    </row>
    <row r="11" spans="1:9" x14ac:dyDescent="0.35">
      <c r="A11" s="6"/>
      <c r="B11" s="6" t="s">
        <v>18</v>
      </c>
      <c r="C11" s="6" t="s">
        <v>19</v>
      </c>
      <c r="D11" s="6" t="s">
        <v>20</v>
      </c>
      <c r="E11" s="6" t="s">
        <v>21</v>
      </c>
      <c r="F11" s="6" t="s">
        <v>22</v>
      </c>
    </row>
    <row r="12" spans="1:9" x14ac:dyDescent="0.35">
      <c r="A12" s="4" t="s">
        <v>15</v>
      </c>
      <c r="B12" s="4">
        <v>1</v>
      </c>
      <c r="C12" s="4">
        <v>1224.3739443032553</v>
      </c>
      <c r="D12" s="4">
        <v>1224.3739443032553</v>
      </c>
      <c r="E12" s="4">
        <v>59.374931620808603</v>
      </c>
      <c r="F12" s="4">
        <v>7.5064371711854633E-11</v>
      </c>
    </row>
    <row r="13" spans="1:9" x14ac:dyDescent="0.35">
      <c r="A13" s="4" t="s">
        <v>16</v>
      </c>
      <c r="B13" s="4">
        <v>68</v>
      </c>
      <c r="C13" s="4">
        <v>1402.2319847766</v>
      </c>
      <c r="D13" s="4">
        <v>20.621058599655882</v>
      </c>
      <c r="E13" s="4"/>
      <c r="F13" s="4"/>
    </row>
    <row r="14" spans="1:9" ht="15" thickBot="1" x14ac:dyDescent="0.4">
      <c r="A14" s="5" t="s">
        <v>17</v>
      </c>
      <c r="B14" s="5">
        <v>69</v>
      </c>
      <c r="C14" s="5">
        <v>2626.6059290798553</v>
      </c>
      <c r="D14" s="5"/>
      <c r="E14" s="5"/>
      <c r="F14" s="5"/>
    </row>
    <row r="15" spans="1:9" ht="15" thickBot="1" x14ac:dyDescent="0.4"/>
    <row r="16" spans="1:9" x14ac:dyDescent="0.35">
      <c r="A16" s="6"/>
      <c r="B16" s="6" t="s">
        <v>23</v>
      </c>
      <c r="C16" s="6" t="s">
        <v>12</v>
      </c>
      <c r="D16" s="6" t="s">
        <v>24</v>
      </c>
      <c r="E16" s="6" t="s">
        <v>25</v>
      </c>
      <c r="F16" s="6" t="s">
        <v>26</v>
      </c>
      <c r="G16" s="6" t="s">
        <v>27</v>
      </c>
      <c r="H16" s="6" t="s">
        <v>28</v>
      </c>
      <c r="I16" s="6" t="s">
        <v>29</v>
      </c>
    </row>
    <row r="17" spans="1:9" x14ac:dyDescent="0.35">
      <c r="A17" s="4" t="s">
        <v>35</v>
      </c>
      <c r="B17" s="4">
        <v>1.3326916383866783</v>
      </c>
      <c r="C17" s="4">
        <v>0.70828607373030628</v>
      </c>
      <c r="D17" s="4">
        <v>1.8815725563653063</v>
      </c>
      <c r="E17" s="4">
        <v>6.4175102618523161E-2</v>
      </c>
      <c r="F17" s="4">
        <v>-8.0671216306574589E-2</v>
      </c>
      <c r="G17" s="4">
        <v>2.7460544930799311</v>
      </c>
      <c r="H17" s="4">
        <v>-8.0671216306574589E-2</v>
      </c>
      <c r="I17" s="4">
        <v>2.7460544930799311</v>
      </c>
    </row>
    <row r="18" spans="1:9" ht="15" thickBot="1" x14ac:dyDescent="0.4">
      <c r="A18" s="5" t="s">
        <v>33</v>
      </c>
      <c r="B18" s="5">
        <v>1.4212273813487835</v>
      </c>
      <c r="C18" s="5">
        <v>0.18444292664871784</v>
      </c>
      <c r="D18" s="5">
        <v>7.7055130666821006</v>
      </c>
      <c r="E18" s="5">
        <v>7.5064371711854633E-11</v>
      </c>
      <c r="F18" s="5">
        <v>1.0531772515992737</v>
      </c>
      <c r="G18" s="5">
        <v>1.7892775110982932</v>
      </c>
      <c r="H18" s="5">
        <v>1.0531772515992737</v>
      </c>
      <c r="I18" s="5">
        <v>1.7892775110982932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workbookViewId="0">
      <selection activeCell="C10" sqref="C10"/>
    </sheetView>
  </sheetViews>
  <sheetFormatPr defaultRowHeight="14.5" x14ac:dyDescent="0.35"/>
  <cols>
    <col min="1" max="1" width="30.453125" customWidth="1"/>
    <col min="2" max="2" width="24" customWidth="1"/>
    <col min="3" max="3" width="14.90625" customWidth="1"/>
    <col min="4" max="4" width="14" customWidth="1"/>
    <col min="6" max="6" width="12.453125" customWidth="1"/>
    <col min="7" max="7" width="14" customWidth="1"/>
    <col min="8" max="8" width="12.81640625" customWidth="1"/>
    <col min="9" max="9" width="11.08984375" customWidth="1"/>
  </cols>
  <sheetData>
    <row r="1" spans="1:9" ht="18.5" x14ac:dyDescent="0.45">
      <c r="A1" s="9" t="s">
        <v>34</v>
      </c>
    </row>
    <row r="2" spans="1:9" ht="15" thickBot="1" x14ac:dyDescent="0.4"/>
    <row r="3" spans="1:9" x14ac:dyDescent="0.35">
      <c r="A3" s="7" t="s">
        <v>8</v>
      </c>
      <c r="B3" s="7"/>
    </row>
    <row r="4" spans="1:9" x14ac:dyDescent="0.35">
      <c r="A4" s="4" t="s">
        <v>9</v>
      </c>
      <c r="B4" s="4">
        <v>0.797192721183965</v>
      </c>
    </row>
    <row r="5" spans="1:9" x14ac:dyDescent="0.35">
      <c r="A5" s="4" t="s">
        <v>10</v>
      </c>
      <c r="B5" s="4">
        <v>0.635516234708695</v>
      </c>
    </row>
    <row r="6" spans="1:9" x14ac:dyDescent="0.35">
      <c r="A6" s="4" t="s">
        <v>11</v>
      </c>
      <c r="B6" s="4">
        <v>0.61894879083181742</v>
      </c>
    </row>
    <row r="7" spans="1:9" x14ac:dyDescent="0.35">
      <c r="A7" s="4" t="s">
        <v>12</v>
      </c>
      <c r="B7" s="4">
        <v>3.8085931924488898</v>
      </c>
    </row>
    <row r="8" spans="1:9" ht="15" thickBot="1" x14ac:dyDescent="0.4">
      <c r="A8" s="5" t="s">
        <v>13</v>
      </c>
      <c r="B8" s="5">
        <v>70</v>
      </c>
    </row>
    <row r="10" spans="1:9" ht="15" thickBot="1" x14ac:dyDescent="0.4">
      <c r="A10" t="s">
        <v>14</v>
      </c>
    </row>
    <row r="11" spans="1:9" x14ac:dyDescent="0.35">
      <c r="A11" s="6"/>
      <c r="B11" s="6" t="s">
        <v>18</v>
      </c>
      <c r="C11" s="6" t="s">
        <v>19</v>
      </c>
      <c r="D11" s="6" t="s">
        <v>20</v>
      </c>
      <c r="E11" s="6" t="s">
        <v>21</v>
      </c>
      <c r="F11" s="6" t="s">
        <v>22</v>
      </c>
    </row>
    <row r="12" spans="1:9" x14ac:dyDescent="0.35">
      <c r="A12" s="4" t="s">
        <v>15</v>
      </c>
      <c r="B12" s="4">
        <v>3</v>
      </c>
      <c r="C12" s="4">
        <v>1669.2507101123633</v>
      </c>
      <c r="D12" s="4">
        <v>556.41690337078774</v>
      </c>
      <c r="E12" s="4">
        <v>38.359341334221078</v>
      </c>
      <c r="F12" s="4">
        <v>1.8078397943592007E-14</v>
      </c>
    </row>
    <row r="13" spans="1:9" x14ac:dyDescent="0.35">
      <c r="A13" s="4" t="s">
        <v>16</v>
      </c>
      <c r="B13" s="4">
        <v>66</v>
      </c>
      <c r="C13" s="4">
        <v>957.35521896749208</v>
      </c>
      <c r="D13" s="4">
        <v>14.505382105568062</v>
      </c>
      <c r="E13" s="4"/>
      <c r="F13" s="4"/>
    </row>
    <row r="14" spans="1:9" ht="15" thickBot="1" x14ac:dyDescent="0.4">
      <c r="A14" s="5" t="s">
        <v>17</v>
      </c>
      <c r="B14" s="5">
        <v>69</v>
      </c>
      <c r="C14" s="5">
        <v>2626.6059290798553</v>
      </c>
      <c r="D14" s="5"/>
      <c r="E14" s="5"/>
      <c r="F14" s="5"/>
    </row>
    <row r="15" spans="1:9" ht="15" thickBot="1" x14ac:dyDescent="0.4"/>
    <row r="16" spans="1:9" x14ac:dyDescent="0.35">
      <c r="A16" s="6"/>
      <c r="B16" s="6" t="s">
        <v>23</v>
      </c>
      <c r="C16" s="6" t="s">
        <v>12</v>
      </c>
      <c r="D16" s="6" t="s">
        <v>24</v>
      </c>
      <c r="E16" s="6" t="s">
        <v>25</v>
      </c>
      <c r="F16" s="6" t="s">
        <v>26</v>
      </c>
      <c r="G16" s="6" t="s">
        <v>27</v>
      </c>
      <c r="H16" s="6" t="s">
        <v>28</v>
      </c>
      <c r="I16" s="6" t="s">
        <v>29</v>
      </c>
    </row>
    <row r="17" spans="1:9" x14ac:dyDescent="0.35">
      <c r="A17" s="4" t="s">
        <v>30</v>
      </c>
      <c r="B17" s="4">
        <v>1.0640964659797301</v>
      </c>
      <c r="C17" s="4">
        <v>0.59644629070415367</v>
      </c>
      <c r="D17" s="4">
        <v>1.7840608325746767</v>
      </c>
      <c r="E17" s="4">
        <v>7.9010466459094514E-2</v>
      </c>
      <c r="F17" s="4">
        <v>-0.12674697585627026</v>
      </c>
      <c r="G17" s="4">
        <v>2.2549399078157304</v>
      </c>
      <c r="H17" s="4">
        <v>-0.12674697585627026</v>
      </c>
      <c r="I17" s="4">
        <v>2.2549399078157304</v>
      </c>
    </row>
    <row r="18" spans="1:9" x14ac:dyDescent="0.35">
      <c r="A18" s="4" t="s">
        <v>31</v>
      </c>
      <c r="B18" s="4">
        <v>-0.63102626466154454</v>
      </c>
      <c r="C18" s="4">
        <v>0.11468174284919277</v>
      </c>
      <c r="D18" s="4">
        <v>-5.5024125809750561</v>
      </c>
      <c r="E18" s="4">
        <v>6.569400586173795E-7</v>
      </c>
      <c r="F18" s="4">
        <v>-0.85999575193768152</v>
      </c>
      <c r="G18" s="4">
        <v>-0.40205677738540752</v>
      </c>
      <c r="H18" s="4">
        <v>-0.85999575193768152</v>
      </c>
      <c r="I18" s="4">
        <v>-0.40205677738540752</v>
      </c>
    </row>
    <row r="19" spans="1:9" x14ac:dyDescent="0.35">
      <c r="A19" s="4" t="s">
        <v>32</v>
      </c>
      <c r="B19" s="4">
        <v>0.10788698353974574</v>
      </c>
      <c r="C19" s="4">
        <v>0.14373563754385099</v>
      </c>
      <c r="D19" s="4">
        <v>0.75059314017952916</v>
      </c>
      <c r="E19" s="4">
        <v>0.45556528735782287</v>
      </c>
      <c r="F19" s="4">
        <v>-0.17909047611573325</v>
      </c>
      <c r="G19" s="4">
        <v>0.39486444319522473</v>
      </c>
      <c r="H19" s="4">
        <v>-0.17909047611573325</v>
      </c>
      <c r="I19" s="4">
        <v>0.39486444319522473</v>
      </c>
    </row>
    <row r="20" spans="1:9" ht="15" thickBot="1" x14ac:dyDescent="0.4">
      <c r="A20" s="5" t="s">
        <v>33</v>
      </c>
      <c r="B20" s="5">
        <v>1.3671774498302931</v>
      </c>
      <c r="C20" s="5">
        <v>0.18018551114725839</v>
      </c>
      <c r="D20" s="5">
        <v>7.5876103529376113</v>
      </c>
      <c r="E20" s="8">
        <v>1.44857222302157E-10</v>
      </c>
      <c r="F20" s="5">
        <v>1.0074254694629419</v>
      </c>
      <c r="G20" s="5">
        <v>1.7269294301976443</v>
      </c>
      <c r="H20" s="5">
        <v>1.0074254694629419</v>
      </c>
      <c r="I20" s="5">
        <v>1.7269294301976443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tabSelected="1" topLeftCell="A2" workbookViewId="0">
      <selection activeCell="C15" sqref="C15"/>
    </sheetView>
  </sheetViews>
  <sheetFormatPr defaultRowHeight="14.5" x14ac:dyDescent="0.35"/>
  <cols>
    <col min="1" max="1" width="14.1796875" customWidth="1"/>
    <col min="2" max="2" width="15.90625" customWidth="1"/>
    <col min="3" max="3" width="14" customWidth="1"/>
    <col min="4" max="4" width="17.1796875" customWidth="1"/>
    <col min="5" max="5" width="12.08984375" customWidth="1"/>
    <col min="6" max="6" width="13.08984375" customWidth="1"/>
    <col min="7" max="7" width="11.90625" customWidth="1"/>
    <col min="8" max="8" width="12.1796875" customWidth="1"/>
    <col min="9" max="9" width="13.1796875" customWidth="1"/>
  </cols>
  <sheetData>
    <row r="1" spans="1:9" ht="18.5" x14ac:dyDescent="0.45">
      <c r="A1" s="21" t="s">
        <v>46</v>
      </c>
      <c r="B1" s="21"/>
    </row>
    <row r="2" spans="1:9" ht="15" thickBot="1" x14ac:dyDescent="0.4"/>
    <row r="3" spans="1:9" x14ac:dyDescent="0.35">
      <c r="A3" s="7" t="s">
        <v>8</v>
      </c>
      <c r="B3" s="7"/>
    </row>
    <row r="4" spans="1:9" x14ac:dyDescent="0.35">
      <c r="A4" s="4" t="s">
        <v>9</v>
      </c>
      <c r="B4" s="4">
        <v>0.79486403374132741</v>
      </c>
    </row>
    <row r="5" spans="1:9" x14ac:dyDescent="0.35">
      <c r="A5" s="4" t="s">
        <v>10</v>
      </c>
      <c r="B5" s="4">
        <v>0.63180883213553396</v>
      </c>
    </row>
    <row r="6" spans="1:9" x14ac:dyDescent="0.35">
      <c r="A6" s="4" t="s">
        <v>11</v>
      </c>
      <c r="B6" s="4">
        <v>0.60453541229372176</v>
      </c>
    </row>
    <row r="7" spans="1:9" x14ac:dyDescent="0.35">
      <c r="A7" s="4" t="s">
        <v>12</v>
      </c>
      <c r="B7" s="4">
        <v>4.1002796594300399</v>
      </c>
    </row>
    <row r="8" spans="1:9" ht="15" thickBot="1" x14ac:dyDescent="0.4">
      <c r="A8" s="5" t="s">
        <v>13</v>
      </c>
      <c r="B8" s="5">
        <v>59</v>
      </c>
    </row>
    <row r="10" spans="1:9" ht="15" thickBot="1" x14ac:dyDescent="0.4">
      <c r="A10" t="s">
        <v>14</v>
      </c>
    </row>
    <row r="11" spans="1:9" x14ac:dyDescent="0.35">
      <c r="A11" s="6"/>
      <c r="B11" s="6" t="s">
        <v>18</v>
      </c>
      <c r="C11" s="6" t="s">
        <v>19</v>
      </c>
      <c r="D11" s="6" t="s">
        <v>20</v>
      </c>
      <c r="E11" s="6" t="s">
        <v>21</v>
      </c>
      <c r="F11" s="6" t="s">
        <v>22</v>
      </c>
    </row>
    <row r="12" spans="1:9" x14ac:dyDescent="0.35">
      <c r="A12" s="4" t="s">
        <v>15</v>
      </c>
      <c r="B12" s="4">
        <v>4</v>
      </c>
      <c r="C12" s="4">
        <v>1557.8765622886481</v>
      </c>
      <c r="D12" s="4">
        <v>389.46914057216202</v>
      </c>
      <c r="E12" s="4">
        <v>23.165735569652384</v>
      </c>
      <c r="F12" s="4">
        <v>3.4727275164470431E-11</v>
      </c>
    </row>
    <row r="13" spans="1:9" x14ac:dyDescent="0.35">
      <c r="A13" s="4" t="s">
        <v>16</v>
      </c>
      <c r="B13" s="4">
        <v>54</v>
      </c>
      <c r="C13" s="4">
        <v>907.86383741892723</v>
      </c>
      <c r="D13" s="4">
        <v>16.812293285535688</v>
      </c>
      <c r="E13" s="4"/>
      <c r="F13" s="4"/>
    </row>
    <row r="14" spans="1:9" ht="15" thickBot="1" x14ac:dyDescent="0.4">
      <c r="A14" s="5" t="s">
        <v>17</v>
      </c>
      <c r="B14" s="5">
        <v>58</v>
      </c>
      <c r="C14" s="5">
        <v>2465.7403997075753</v>
      </c>
      <c r="D14" s="5"/>
      <c r="E14" s="5"/>
      <c r="F14" s="5"/>
    </row>
    <row r="15" spans="1:9" ht="15" thickBot="1" x14ac:dyDescent="0.4"/>
    <row r="16" spans="1:9" x14ac:dyDescent="0.35">
      <c r="A16" s="6"/>
      <c r="B16" s="6" t="s">
        <v>23</v>
      </c>
      <c r="C16" s="6" t="s">
        <v>12</v>
      </c>
      <c r="D16" s="6" t="s">
        <v>24</v>
      </c>
      <c r="E16" s="6" t="s">
        <v>25</v>
      </c>
      <c r="F16" s="6" t="s">
        <v>26</v>
      </c>
      <c r="G16" s="6" t="s">
        <v>27</v>
      </c>
      <c r="H16" s="6" t="s">
        <v>28</v>
      </c>
      <c r="I16" s="6" t="s">
        <v>29</v>
      </c>
    </row>
    <row r="17" spans="1:9" x14ac:dyDescent="0.35">
      <c r="A17" s="4" t="s">
        <v>43</v>
      </c>
      <c r="B17" s="4">
        <v>0.81920102607010126</v>
      </c>
      <c r="C17" s="4">
        <v>3.1171870215146558</v>
      </c>
      <c r="D17" s="4">
        <v>0.26280137201137443</v>
      </c>
      <c r="E17" s="4">
        <v>0.79370376706098833</v>
      </c>
      <c r="F17" s="4">
        <v>-5.4303826707732537</v>
      </c>
      <c r="G17" s="4">
        <v>7.0687847229134562</v>
      </c>
      <c r="H17" s="4">
        <v>-5.4303826707732537</v>
      </c>
      <c r="I17" s="4">
        <v>7.0687847229134562</v>
      </c>
    </row>
    <row r="18" spans="1:9" x14ac:dyDescent="0.35">
      <c r="A18" s="4" t="s">
        <v>31</v>
      </c>
      <c r="B18" s="4">
        <v>-0.62083421824604457</v>
      </c>
      <c r="C18" s="4">
        <v>0.13215764333204119</v>
      </c>
      <c r="D18" s="4">
        <v>-4.6976792457339869</v>
      </c>
      <c r="E18" s="4">
        <v>1.850529578714662E-5</v>
      </c>
      <c r="F18" s="4">
        <v>-0.88579434013819847</v>
      </c>
      <c r="G18" s="4">
        <v>-0.35587409635389061</v>
      </c>
      <c r="H18" s="4">
        <v>-0.88579434013819847</v>
      </c>
      <c r="I18" s="4">
        <v>-0.35587409635389061</v>
      </c>
    </row>
    <row r="19" spans="1:9" x14ac:dyDescent="0.35">
      <c r="A19" s="4" t="s">
        <v>32</v>
      </c>
      <c r="B19" s="4">
        <v>7.5967531497970489E-2</v>
      </c>
      <c r="C19" s="4">
        <v>0.1609895675120627</v>
      </c>
      <c r="D19" s="4">
        <v>0.47187859854507874</v>
      </c>
      <c r="E19" s="4">
        <v>0.638914694642714</v>
      </c>
      <c r="F19" s="4">
        <v>-0.24679711802131704</v>
      </c>
      <c r="G19" s="4">
        <v>0.39873218101725799</v>
      </c>
      <c r="H19" s="4">
        <v>-0.24679711802131704</v>
      </c>
      <c r="I19" s="4">
        <v>0.39873218101725799</v>
      </c>
    </row>
    <row r="20" spans="1:9" x14ac:dyDescent="0.35">
      <c r="A20" s="4" t="s">
        <v>44</v>
      </c>
      <c r="B20" s="4">
        <v>1.3751905397799411</v>
      </c>
      <c r="C20" s="4">
        <v>0.20635202668270991</v>
      </c>
      <c r="D20" s="4">
        <v>6.6642938375131902</v>
      </c>
      <c r="E20" s="4">
        <v>1.4446409547520514E-8</v>
      </c>
      <c r="F20" s="4">
        <v>0.96147963540814652</v>
      </c>
      <c r="G20" s="4">
        <v>1.7889014441517357</v>
      </c>
      <c r="H20" s="4">
        <v>0.96147963540814652</v>
      </c>
      <c r="I20" s="4">
        <v>1.7889014441517357</v>
      </c>
    </row>
    <row r="21" spans="1:9" ht="15" thickBot="1" x14ac:dyDescent="0.4">
      <c r="A21" s="5" t="s">
        <v>45</v>
      </c>
      <c r="B21" s="5">
        <v>6.4742147222816952E-3</v>
      </c>
      <c r="C21" s="5">
        <v>4.8405444177479155E-2</v>
      </c>
      <c r="D21" s="5">
        <v>0.13374972241849301</v>
      </c>
      <c r="E21" s="5">
        <v>0.89409771081276546</v>
      </c>
      <c r="F21" s="5">
        <v>-9.0572857744689469E-2</v>
      </c>
      <c r="G21" s="5">
        <v>0.10352128718925287</v>
      </c>
      <c r="H21" s="5">
        <v>-9.0572857744689469E-2</v>
      </c>
      <c r="I21" s="5">
        <v>0.10352128718925287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60"/>
  <sheetViews>
    <sheetView zoomScale="85" zoomScaleNormal="85" workbookViewId="0">
      <selection activeCell="H8" sqref="H8"/>
    </sheetView>
  </sheetViews>
  <sheetFormatPr defaultRowHeight="14.5" x14ac:dyDescent="0.35"/>
  <cols>
    <col min="1" max="1" width="8.7265625" style="34"/>
    <col min="2" max="2" width="12.1796875" customWidth="1"/>
    <col min="3" max="4" width="8.90625" style="1"/>
    <col min="5" max="5" width="12.453125" style="1" customWidth="1"/>
    <col min="6" max="6" width="13.1796875" style="1" customWidth="1"/>
    <col min="7" max="7" width="17.453125" customWidth="1"/>
    <col min="8" max="8" width="31.453125" customWidth="1"/>
    <col min="9" max="9" width="12.6328125" style="1" bestFit="1" customWidth="1"/>
    <col min="10" max="10" width="27" style="1" customWidth="1"/>
    <col min="11" max="11" width="15.1796875" style="1" bestFit="1" customWidth="1"/>
    <col min="12" max="12" width="18.81640625" style="1" customWidth="1"/>
    <col min="13" max="13" width="18.54296875" customWidth="1"/>
    <col min="14" max="14" width="15.08984375" customWidth="1"/>
    <col min="15" max="15" width="16.36328125" customWidth="1"/>
    <col min="16" max="16" width="21.36328125" customWidth="1"/>
    <col min="17" max="17" width="14.81640625" style="1" customWidth="1"/>
    <col min="19" max="19" width="17.36328125" customWidth="1"/>
    <col min="20" max="20" width="14" customWidth="1"/>
    <col min="41" max="41" width="16.54296875" customWidth="1"/>
  </cols>
  <sheetData>
    <row r="1" spans="1:48" s="34" customFormat="1" x14ac:dyDescent="0.35">
      <c r="A1" s="32" t="s">
        <v>49</v>
      </c>
      <c r="B1" s="32" t="s">
        <v>0</v>
      </c>
      <c r="C1" s="33" t="s">
        <v>1</v>
      </c>
      <c r="D1" s="33" t="s">
        <v>2</v>
      </c>
      <c r="E1" s="33" t="s">
        <v>7</v>
      </c>
      <c r="F1" s="33" t="s">
        <v>38</v>
      </c>
      <c r="G1" s="32" t="s">
        <v>5</v>
      </c>
      <c r="H1" s="32" t="s">
        <v>3</v>
      </c>
      <c r="I1" s="32" t="s">
        <v>6</v>
      </c>
      <c r="J1" s="32" t="s">
        <v>39</v>
      </c>
      <c r="K1" s="32" t="s">
        <v>40</v>
      </c>
      <c r="L1" s="32" t="s">
        <v>48</v>
      </c>
      <c r="M1" s="32" t="s">
        <v>50</v>
      </c>
      <c r="N1" s="32" t="s">
        <v>51</v>
      </c>
      <c r="O1" s="32" t="s">
        <v>52</v>
      </c>
      <c r="P1" s="32" t="s">
        <v>53</v>
      </c>
      <c r="Q1" s="32" t="s">
        <v>54</v>
      </c>
    </row>
    <row r="2" spans="1:48" x14ac:dyDescent="0.35">
      <c r="A2" s="32">
        <f>AV3+1</f>
        <v>1</v>
      </c>
      <c r="B2" s="2">
        <v>41698</v>
      </c>
      <c r="C2" s="15">
        <v>3.0827751609999998</v>
      </c>
      <c r="D2" s="15">
        <v>0.34979836800000003</v>
      </c>
      <c r="E2" s="15">
        <f t="shared" ref="E2:E33" si="0">I2-$T$2</f>
        <v>-2.0068212306230944</v>
      </c>
      <c r="F2" s="15">
        <v>2.5548357592209401</v>
      </c>
      <c r="G2" s="16">
        <f>H2-$T$2</f>
        <v>-4.0325970479999995</v>
      </c>
      <c r="H2" s="16">
        <v>-1.532597048</v>
      </c>
      <c r="I2" s="16">
        <v>0.49317876937690586</v>
      </c>
      <c r="J2" s="16">
        <f t="shared" ref="J2:J33" si="1">G2-$T$7-C2*$T$8-D2*$T$9-E2*$T$10</f>
        <v>-0.44543937776458176</v>
      </c>
      <c r="K2" s="16">
        <f t="shared" ref="K2:K33" si="2">G2-$T$14-E2*$T$15</f>
        <v>-2.5131394039530743</v>
      </c>
      <c r="L2" s="16">
        <f t="shared" ref="L2:L33" si="3">G2-$T$20-C2*$T$21-D2*$T$22-E2*$T$23-F2*$T$24</f>
        <v>-0.22125806940426121</v>
      </c>
      <c r="M2" s="16">
        <f>C2*$T$21</f>
        <v>-1.9138923071077591</v>
      </c>
      <c r="N2" s="16">
        <f>D2*$T$22</f>
        <v>2.6573318538978673E-2</v>
      </c>
      <c r="O2" s="16">
        <f>E2*$T$23</f>
        <v>-2.7597615713824188</v>
      </c>
      <c r="P2" s="16">
        <f>F2*$T$24</f>
        <v>1.6540555285359942E-2</v>
      </c>
      <c r="Q2" s="16">
        <f>H2-$T$2-L2-$T$20</f>
        <v>-4.6305400046658391</v>
      </c>
      <c r="S2" s="3" t="s">
        <v>4</v>
      </c>
      <c r="T2">
        <v>2.5</v>
      </c>
    </row>
    <row r="3" spans="1:48" x14ac:dyDescent="0.35">
      <c r="A3" s="32">
        <f t="shared" ref="A3:A60" si="4">A2+1</f>
        <v>2</v>
      </c>
      <c r="B3" s="2">
        <v>41726</v>
      </c>
      <c r="C3" s="15">
        <v>-0.14696225800000001</v>
      </c>
      <c r="D3" s="15">
        <v>-3.1131754530000002</v>
      </c>
      <c r="E3" s="15">
        <f t="shared" si="0"/>
        <v>-2.9884149741209693</v>
      </c>
      <c r="F3" s="15">
        <v>-5.6081376268943703</v>
      </c>
      <c r="G3" s="16">
        <f t="shared" ref="G2:G33" si="5">H3-$T$2</f>
        <v>1.0091319809999999</v>
      </c>
      <c r="H3" s="16">
        <v>3.5091319809999999</v>
      </c>
      <c r="I3" s="16">
        <v>-0.48841497412096924</v>
      </c>
      <c r="J3" s="16">
        <f t="shared" si="1"/>
        <v>4.2738631425158236</v>
      </c>
      <c r="K3" s="16">
        <f t="shared" si="2"/>
        <v>3.9236575306667594</v>
      </c>
      <c r="L3" s="16">
        <f t="shared" si="3"/>
        <v>4.4811402991937772</v>
      </c>
      <c r="M3" s="16">
        <f t="shared" ref="M3:M60" si="6">C3*$T$21</f>
        <v>9.1239198557103524E-2</v>
      </c>
      <c r="N3" s="16">
        <f t="shared" ref="N3:N60" si="7">D3*$T$22</f>
        <v>-0.23650025428448607</v>
      </c>
      <c r="O3" s="16">
        <f t="shared" ref="O3:O60" si="8">E3*$T$23</f>
        <v>-4.1096400013478744</v>
      </c>
      <c r="P3" s="16">
        <f t="shared" ref="P3:P60" si="9">F3*$T$24</f>
        <v>-3.630828718862146E-2</v>
      </c>
      <c r="Q3" s="16">
        <f t="shared" ref="Q3:Q60" si="10">H3-$T$2-L3-$T$20</f>
        <v>-4.2912093442638781</v>
      </c>
      <c r="AV3">
        <v>0</v>
      </c>
    </row>
    <row r="4" spans="1:48" x14ac:dyDescent="0.35">
      <c r="A4" s="32">
        <f t="shared" si="4"/>
        <v>3</v>
      </c>
      <c r="B4" s="2">
        <v>41757</v>
      </c>
      <c r="C4" s="15">
        <v>-1.9396839509999999</v>
      </c>
      <c r="D4" s="15">
        <v>3.838823536</v>
      </c>
      <c r="E4" s="15">
        <f t="shared" si="0"/>
        <v>-2.6486566421159141</v>
      </c>
      <c r="F4" s="15">
        <v>-1.95586683340999</v>
      </c>
      <c r="G4" s="16">
        <f t="shared" si="5"/>
        <v>-2.5</v>
      </c>
      <c r="H4" s="16">
        <v>0</v>
      </c>
      <c r="I4" s="16">
        <v>-0.14865664211591417</v>
      </c>
      <c r="J4" s="16">
        <f t="shared" si="1"/>
        <v>-1.5810634423995245</v>
      </c>
      <c r="K4" s="16">
        <f t="shared" si="2"/>
        <v>-6.8348294820215649E-2</v>
      </c>
      <c r="L4" s="16">
        <f t="shared" si="3"/>
        <v>-1.1599788841090199</v>
      </c>
      <c r="M4" s="16">
        <f t="shared" si="6"/>
        <v>1.204222169363484</v>
      </c>
      <c r="N4" s="16">
        <f t="shared" si="7"/>
        <v>0.29162594788623047</v>
      </c>
      <c r="O4" s="16">
        <f t="shared" si="8"/>
        <v>-3.6424075573631103</v>
      </c>
      <c r="P4" s="16">
        <f t="shared" si="9"/>
        <v>-1.2662701847685438E-2</v>
      </c>
      <c r="Q4" s="16">
        <f t="shared" si="10"/>
        <v>-2.1592221419610813</v>
      </c>
    </row>
    <row r="5" spans="1:48" ht="15" thickBot="1" x14ac:dyDescent="0.4">
      <c r="A5" s="32">
        <f t="shared" si="4"/>
        <v>4</v>
      </c>
      <c r="B5" s="2">
        <v>41787</v>
      </c>
      <c r="C5" s="15">
        <v>1.7946212479999999</v>
      </c>
      <c r="D5" s="15">
        <v>-1.698087111</v>
      </c>
      <c r="E5" s="15">
        <f t="shared" si="0"/>
        <v>-2.2253796385123468</v>
      </c>
      <c r="F5" s="15">
        <v>0.72772692995283805</v>
      </c>
      <c r="G5" s="16">
        <f t="shared" si="5"/>
        <v>0.70981246799999997</v>
      </c>
      <c r="H5" s="16">
        <v>3.209812468</v>
      </c>
      <c r="I5" s="16">
        <v>0.27462036148765329</v>
      </c>
      <c r="J5" s="16">
        <f t="shared" si="1"/>
        <v>4.0038594999070307</v>
      </c>
      <c r="K5" s="16">
        <f t="shared" si="2"/>
        <v>2.5398913057631267</v>
      </c>
      <c r="L5" s="16">
        <f t="shared" si="3"/>
        <v>4.1893827734682931</v>
      </c>
      <c r="M5" s="16">
        <f t="shared" si="6"/>
        <v>-1.1141622795498207</v>
      </c>
      <c r="N5" s="16">
        <f t="shared" si="7"/>
        <v>-0.12899948609119022</v>
      </c>
      <c r="O5" s="16">
        <f t="shared" si="8"/>
        <v>-3.0603210263010845</v>
      </c>
      <c r="P5" s="16">
        <f t="shared" si="9"/>
        <v>4.7114604037015242E-3</v>
      </c>
      <c r="Q5" s="16">
        <f t="shared" si="10"/>
        <v>-4.2987713315383944</v>
      </c>
      <c r="S5" s="30" t="s">
        <v>37</v>
      </c>
      <c r="T5" s="31"/>
    </row>
    <row r="6" spans="1:48" x14ac:dyDescent="0.35">
      <c r="A6" s="32">
        <f t="shared" si="4"/>
        <v>5</v>
      </c>
      <c r="B6" s="2">
        <v>41818</v>
      </c>
      <c r="C6" s="15">
        <v>1.3192453799999999</v>
      </c>
      <c r="D6" s="15">
        <v>-1.492299386</v>
      </c>
      <c r="E6" s="15">
        <f t="shared" si="0"/>
        <v>-2.3063116464400508</v>
      </c>
      <c r="F6" s="15">
        <v>1.8420212384160499</v>
      </c>
      <c r="G6" s="16">
        <f t="shared" si="5"/>
        <v>-7.6863474009999999</v>
      </c>
      <c r="H6" s="16">
        <v>-5.1863474009999999</v>
      </c>
      <c r="I6" s="16">
        <v>0.19368835355994901</v>
      </c>
      <c r="J6" s="16">
        <f t="shared" si="1"/>
        <v>-4.6038284280787618</v>
      </c>
      <c r="K6" s="16">
        <f t="shared" si="2"/>
        <v>-5.741245777542483</v>
      </c>
      <c r="L6" s="16">
        <f t="shared" si="3"/>
        <v>-4.4134571353445891</v>
      </c>
      <c r="M6" s="16">
        <f t="shared" si="6"/>
        <v>-0.81903267416700598</v>
      </c>
      <c r="N6" s="16">
        <f t="shared" si="7"/>
        <v>-0.11336630061035702</v>
      </c>
      <c r="O6" s="16">
        <f t="shared" si="8"/>
        <v>-3.1716179579686581</v>
      </c>
      <c r="P6" s="16">
        <f t="shared" si="9"/>
        <v>1.1925641020508752E-2</v>
      </c>
      <c r="Q6" s="16">
        <f t="shared" si="10"/>
        <v>-4.0920912917255121</v>
      </c>
      <c r="S6" s="11"/>
      <c r="T6" s="12" t="s">
        <v>23</v>
      </c>
    </row>
    <row r="7" spans="1:48" x14ac:dyDescent="0.35">
      <c r="A7" s="32">
        <f t="shared" si="4"/>
        <v>6</v>
      </c>
      <c r="B7" s="2">
        <v>41848</v>
      </c>
      <c r="C7" s="15">
        <v>-1.0448922789999999</v>
      </c>
      <c r="D7" s="15">
        <v>-2.2495444999999998</v>
      </c>
      <c r="E7" s="15">
        <f t="shared" si="0"/>
        <v>0.63316535274956109</v>
      </c>
      <c r="F7" s="15">
        <v>-5.1577320797126198</v>
      </c>
      <c r="G7" s="16">
        <f t="shared" si="5"/>
        <v>3.4953405770000003</v>
      </c>
      <c r="H7" s="16">
        <v>5.9953405770000003</v>
      </c>
      <c r="I7" s="16">
        <v>3.1331653527495611</v>
      </c>
      <c r="J7" s="16">
        <f t="shared" si="1"/>
        <v>1.1489368173795946</v>
      </c>
      <c r="K7" s="16">
        <f t="shared" si="2"/>
        <v>1.2627770023642846</v>
      </c>
      <c r="L7" s="16">
        <f t="shared" si="3"/>
        <v>1.3609962741518769</v>
      </c>
      <c r="M7" s="16">
        <f t="shared" si="6"/>
        <v>0.64870488118429281</v>
      </c>
      <c r="N7" s="16">
        <f t="shared" si="7"/>
        <v>-0.17089234265983627</v>
      </c>
      <c r="O7" s="16">
        <f t="shared" si="8"/>
        <v>0.87072300321762575</v>
      </c>
      <c r="P7" s="16">
        <f t="shared" si="9"/>
        <v>-3.3392264964060031E-2</v>
      </c>
      <c r="Q7" s="16">
        <f t="shared" si="10"/>
        <v>1.3151432767780222</v>
      </c>
      <c r="S7" s="17" t="s">
        <v>36</v>
      </c>
      <c r="T7" s="18">
        <v>1.0640964659797301</v>
      </c>
    </row>
    <row r="8" spans="1:48" x14ac:dyDescent="0.35">
      <c r="A8" s="32">
        <f t="shared" si="4"/>
        <v>7</v>
      </c>
      <c r="B8" s="2">
        <v>41879</v>
      </c>
      <c r="C8" s="15">
        <v>3.3249108449999998</v>
      </c>
      <c r="D8" s="15">
        <v>-1.5537366610000001</v>
      </c>
      <c r="E8" s="15">
        <f t="shared" si="0"/>
        <v>-2.1926062536877979</v>
      </c>
      <c r="F8" s="15">
        <v>0.147788043291087</v>
      </c>
      <c r="G8" s="16">
        <f t="shared" si="5"/>
        <v>-7.0795547770000002</v>
      </c>
      <c r="H8" s="16">
        <v>-4.5795547770000002</v>
      </c>
      <c r="I8" s="16">
        <v>0.30739374631220201</v>
      </c>
      <c r="J8" s="16">
        <f t="shared" si="1"/>
        <v>-2.8802353841574777</v>
      </c>
      <c r="K8" s="16">
        <f t="shared" si="2"/>
        <v>-5.2960543711290038</v>
      </c>
      <c r="L8" s="16">
        <f t="shared" si="3"/>
        <v>-2.7022092731345175</v>
      </c>
      <c r="M8" s="16">
        <f t="shared" si="6"/>
        <v>-2.0642184251933702</v>
      </c>
      <c r="N8" s="16">
        <f t="shared" si="7"/>
        <v>-0.11803353873406901</v>
      </c>
      <c r="O8" s="16">
        <f t="shared" si="8"/>
        <v>-3.0152513775337972</v>
      </c>
      <c r="P8" s="16">
        <f t="shared" si="9"/>
        <v>9.5681152565235998E-4</v>
      </c>
      <c r="Q8" s="16">
        <f t="shared" si="10"/>
        <v>-5.196546529935584</v>
      </c>
      <c r="S8" s="17" t="s">
        <v>31</v>
      </c>
      <c r="T8" s="18">
        <v>-0.63102626466154454</v>
      </c>
    </row>
    <row r="9" spans="1:48" x14ac:dyDescent="0.35">
      <c r="A9" s="32">
        <f t="shared" si="4"/>
        <v>8</v>
      </c>
      <c r="B9" s="2">
        <v>41910</v>
      </c>
      <c r="C9" s="15">
        <v>-1.0474512419999999</v>
      </c>
      <c r="D9" s="15">
        <v>-8.2948411360000005</v>
      </c>
      <c r="E9" s="15">
        <f t="shared" si="0"/>
        <v>0.28187502031673706</v>
      </c>
      <c r="F9" s="15">
        <v>-2.1563482494173E-2</v>
      </c>
      <c r="G9" s="16">
        <f t="shared" si="5"/>
        <v>0.63678854200000012</v>
      </c>
      <c r="H9" s="16">
        <v>3.1367885420000001</v>
      </c>
      <c r="I9" s="16">
        <v>2.7818750203167371</v>
      </c>
      <c r="J9" s="16">
        <f t="shared" si="1"/>
        <v>-0.57874495097714618</v>
      </c>
      <c r="K9" s="16">
        <f t="shared" si="2"/>
        <v>-1.0965115933790694</v>
      </c>
      <c r="L9" s="16">
        <f t="shared" si="3"/>
        <v>-0.59005970650230632</v>
      </c>
      <c r="M9" s="16">
        <f t="shared" si="6"/>
        <v>0.65029357297791845</v>
      </c>
      <c r="N9" s="16">
        <f t="shared" si="7"/>
        <v>-0.6301386052697413</v>
      </c>
      <c r="O9" s="16">
        <f t="shared" si="8"/>
        <v>0.3876318613398555</v>
      </c>
      <c r="P9" s="16">
        <f t="shared" si="9"/>
        <v>-1.3960661582743843E-4</v>
      </c>
      <c r="Q9" s="16">
        <f t="shared" si="10"/>
        <v>0.40764722243220519</v>
      </c>
      <c r="S9" s="17" t="s">
        <v>32</v>
      </c>
      <c r="T9" s="18">
        <v>0.10788698353974574</v>
      </c>
    </row>
    <row r="10" spans="1:48" x14ac:dyDescent="0.35">
      <c r="A10" s="32">
        <f t="shared" si="4"/>
        <v>9</v>
      </c>
      <c r="B10" s="2">
        <v>41940</v>
      </c>
      <c r="C10" s="15">
        <v>3.8571716440000001</v>
      </c>
      <c r="D10" s="15">
        <v>0.73555450899999997</v>
      </c>
      <c r="E10" s="15">
        <f t="shared" si="0"/>
        <v>-1.477630551412177</v>
      </c>
      <c r="F10" s="15">
        <v>1.4912997802674399</v>
      </c>
      <c r="G10" s="16">
        <f t="shared" si="5"/>
        <v>-3.3207980419999998</v>
      </c>
      <c r="H10" s="16">
        <v>-0.82079804199999995</v>
      </c>
      <c r="I10" s="16">
        <v>1.022369448587823</v>
      </c>
      <c r="J10" s="16">
        <f t="shared" si="1"/>
        <v>-1.00914814420201E-2</v>
      </c>
      <c r="K10" s="16">
        <f t="shared" si="2"/>
        <v>-2.5534406812021908</v>
      </c>
      <c r="L10" s="16">
        <f t="shared" si="3"/>
        <v>0.22115537444161837</v>
      </c>
      <c r="M10" s="16">
        <f t="shared" si="6"/>
        <v>-2.3946641422435504</v>
      </c>
      <c r="N10" s="16">
        <f t="shared" si="7"/>
        <v>5.5878260330931719E-2</v>
      </c>
      <c r="O10" s="16">
        <f t="shared" si="8"/>
        <v>-2.0320235555918438</v>
      </c>
      <c r="P10" s="16">
        <f t="shared" si="9"/>
        <v>9.6549949927429175E-3</v>
      </c>
      <c r="Q10" s="16">
        <f t="shared" si="10"/>
        <v>-4.3611544425117197</v>
      </c>
      <c r="S10" s="19" t="s">
        <v>33</v>
      </c>
      <c r="T10" s="20">
        <v>1.3671774498302931</v>
      </c>
    </row>
    <row r="11" spans="1:48" x14ac:dyDescent="0.35">
      <c r="A11" s="32">
        <f t="shared" si="4"/>
        <v>10</v>
      </c>
      <c r="B11" s="2">
        <v>41971</v>
      </c>
      <c r="C11" s="15">
        <v>-8.7915324189999993</v>
      </c>
      <c r="D11" s="15">
        <v>-2.2842714800000001</v>
      </c>
      <c r="E11" s="15">
        <f t="shared" si="0"/>
        <v>1.9760247171731908</v>
      </c>
      <c r="F11" s="15">
        <v>-5.0769848887174902</v>
      </c>
      <c r="G11" s="16">
        <f t="shared" si="5"/>
        <v>11.25297986</v>
      </c>
      <c r="H11" s="16">
        <v>13.75297986</v>
      </c>
      <c r="I11" s="16">
        <v>4.4760247171731908</v>
      </c>
      <c r="J11" s="16">
        <f t="shared" si="1"/>
        <v>2.1860622569444281</v>
      </c>
      <c r="K11" s="16">
        <f t="shared" si="2"/>
        <v>7.1119077873447978</v>
      </c>
      <c r="L11" s="16">
        <f t="shared" si="3"/>
        <v>2.4646841358855243</v>
      </c>
      <c r="M11" s="16">
        <f t="shared" si="6"/>
        <v>5.4580841565346221</v>
      </c>
      <c r="N11" s="16">
        <f t="shared" si="7"/>
        <v>-0.17353046560681568</v>
      </c>
      <c r="O11" s="16">
        <f t="shared" si="8"/>
        <v>2.7174104974279056</v>
      </c>
      <c r="P11" s="16">
        <f t="shared" si="9"/>
        <v>-3.2869490311336472E-2</v>
      </c>
      <c r="Q11" s="16">
        <f t="shared" si="10"/>
        <v>7.9690946980443753</v>
      </c>
    </row>
    <row r="12" spans="1:48" ht="15" thickBot="1" x14ac:dyDescent="0.4">
      <c r="A12" s="32">
        <f t="shared" si="4"/>
        <v>11</v>
      </c>
      <c r="B12" s="2">
        <v>42001</v>
      </c>
      <c r="C12" s="15">
        <v>-18.13517968</v>
      </c>
      <c r="D12" s="15">
        <v>-5.8565371409999996</v>
      </c>
      <c r="E12" s="15">
        <f t="shared" si="0"/>
        <v>5.6223368601167554</v>
      </c>
      <c r="F12" s="15">
        <v>3.0908739082255998</v>
      </c>
      <c r="G12" s="16">
        <f t="shared" si="5"/>
        <v>10.92294729</v>
      </c>
      <c r="H12" s="16">
        <v>13.42294729</v>
      </c>
      <c r="I12" s="16">
        <v>8.1223368601167554</v>
      </c>
      <c r="J12" s="16">
        <f t="shared" si="1"/>
        <v>-8.6398119127863815</v>
      </c>
      <c r="K12" s="16">
        <f t="shared" si="2"/>
        <v>1.5996365588488448</v>
      </c>
      <c r="L12" s="16">
        <f t="shared" si="3"/>
        <v>-8.4620826085764715</v>
      </c>
      <c r="M12" s="16">
        <f t="shared" si="6"/>
        <v>11.258940099384352</v>
      </c>
      <c r="N12" s="16">
        <f t="shared" si="7"/>
        <v>-0.44490666972795151</v>
      </c>
      <c r="O12" s="16">
        <f t="shared" si="8"/>
        <v>7.73178446148862</v>
      </c>
      <c r="P12" s="16">
        <f t="shared" si="9"/>
        <v>2.001098136135054E-2</v>
      </c>
      <c r="Q12" s="16">
        <f t="shared" si="10"/>
        <v>18.565828872506369</v>
      </c>
      <c r="S12" s="30" t="s">
        <v>41</v>
      </c>
      <c r="T12" s="31"/>
    </row>
    <row r="13" spans="1:48" x14ac:dyDescent="0.35">
      <c r="A13" s="32">
        <f t="shared" si="4"/>
        <v>12</v>
      </c>
      <c r="B13" s="2">
        <v>42032</v>
      </c>
      <c r="C13" s="15">
        <v>3.2362430830000002</v>
      </c>
      <c r="D13" s="15">
        <v>1.1466273549999999</v>
      </c>
      <c r="E13" s="15">
        <f t="shared" si="0"/>
        <v>-2.8276774345067182</v>
      </c>
      <c r="F13" s="15">
        <v>-7.0185536162101698</v>
      </c>
      <c r="G13" s="16">
        <f t="shared" si="5"/>
        <v>-0.97642482200000003</v>
      </c>
      <c r="H13" s="16">
        <v>1.523575178</v>
      </c>
      <c r="I13" s="16">
        <v>-0.32767743450671816</v>
      </c>
      <c r="J13" s="16">
        <f t="shared" si="1"/>
        <v>3.7438637534989745</v>
      </c>
      <c r="K13" s="16">
        <f t="shared" si="2"/>
        <v>1.7096561351563508</v>
      </c>
      <c r="L13" s="16">
        <f t="shared" si="3"/>
        <v>4.0604730273450196</v>
      </c>
      <c r="M13" s="16">
        <f t="shared" si="6"/>
        <v>-2.0091704444884741</v>
      </c>
      <c r="N13" s="16">
        <f t="shared" si="7"/>
        <v>8.7106449707397088E-2</v>
      </c>
      <c r="O13" s="16">
        <f t="shared" si="8"/>
        <v>-3.8885952574828528</v>
      </c>
      <c r="P13" s="16">
        <f t="shared" si="9"/>
        <v>-4.5439623151191315E-2</v>
      </c>
      <c r="Q13" s="16">
        <f t="shared" si="10"/>
        <v>-5.8560988754151211</v>
      </c>
      <c r="S13" s="11"/>
      <c r="T13" s="12" t="s">
        <v>23</v>
      </c>
    </row>
    <row r="14" spans="1:48" x14ac:dyDescent="0.35">
      <c r="A14" s="32">
        <f t="shared" si="4"/>
        <v>13</v>
      </c>
      <c r="B14" s="2">
        <v>42063</v>
      </c>
      <c r="C14" s="15">
        <v>1.8713864579999999</v>
      </c>
      <c r="D14" s="15">
        <v>3.164382356</v>
      </c>
      <c r="E14" s="15">
        <f t="shared" si="0"/>
        <v>-1.1686401580298551</v>
      </c>
      <c r="F14" s="15">
        <v>-1.06986048677596</v>
      </c>
      <c r="G14" s="16">
        <f t="shared" si="5"/>
        <v>-4.8645051509999995</v>
      </c>
      <c r="H14" s="16">
        <v>-2.3645051509999999</v>
      </c>
      <c r="I14" s="16">
        <v>1.3313598419701449</v>
      </c>
      <c r="J14" s="16">
        <f t="shared" si="1"/>
        <v>-3.491364806780497</v>
      </c>
      <c r="K14" s="16">
        <f t="shared" si="2"/>
        <v>-4.5362933978508782</v>
      </c>
      <c r="L14" s="16">
        <f t="shared" si="3"/>
        <v>-3.1482463484386236</v>
      </c>
      <c r="M14" s="16">
        <f t="shared" si="6"/>
        <v>-1.1618207486886643</v>
      </c>
      <c r="N14" s="16">
        <f t="shared" si="7"/>
        <v>0.24039031630105206</v>
      </c>
      <c r="O14" s="16">
        <f t="shared" si="8"/>
        <v>-1.607102889729592</v>
      </c>
      <c r="P14" s="16">
        <f t="shared" si="9"/>
        <v>-6.9265065142723814E-3</v>
      </c>
      <c r="Q14" s="16">
        <f t="shared" si="10"/>
        <v>-2.5354598286314771</v>
      </c>
      <c r="S14" s="17" t="s">
        <v>42</v>
      </c>
      <c r="T14" s="18">
        <v>1.3326916383866783</v>
      </c>
    </row>
    <row r="15" spans="1:48" x14ac:dyDescent="0.35">
      <c r="A15" s="32">
        <f t="shared" si="4"/>
        <v>14</v>
      </c>
      <c r="B15" s="2">
        <v>42091</v>
      </c>
      <c r="C15" s="15">
        <v>2.891763616</v>
      </c>
      <c r="D15" s="15">
        <v>1.144911695</v>
      </c>
      <c r="E15" s="15">
        <f t="shared" si="0"/>
        <v>2.8920125384275801</v>
      </c>
      <c r="F15" s="15">
        <v>0.45502868724290901</v>
      </c>
      <c r="G15" s="16">
        <f t="shared" si="5"/>
        <v>0.27602836500000016</v>
      </c>
      <c r="H15" s="16">
        <v>2.7760283650000002</v>
      </c>
      <c r="I15" s="16">
        <v>5.3920125384275801</v>
      </c>
      <c r="J15" s="16">
        <f t="shared" si="1"/>
        <v>-3.0407047044486677</v>
      </c>
      <c r="K15" s="16">
        <f t="shared" si="2"/>
        <v>-5.1668706802039557</v>
      </c>
      <c r="L15" s="16">
        <f t="shared" si="3"/>
        <v>-2.8148572096272835</v>
      </c>
      <c r="M15" s="16">
        <f t="shared" si="6"/>
        <v>-1.7953058038917149</v>
      </c>
      <c r="N15" s="16">
        <f t="shared" si="7"/>
        <v>8.6976115252307279E-2</v>
      </c>
      <c r="O15" s="16">
        <f t="shared" si="8"/>
        <v>3.9770682837705817</v>
      </c>
      <c r="P15" s="16">
        <f t="shared" si="9"/>
        <v>2.9459534260085547E-3</v>
      </c>
      <c r="Q15" s="16">
        <f t="shared" si="10"/>
        <v>2.2716845485571824</v>
      </c>
      <c r="S15" s="19" t="s">
        <v>33</v>
      </c>
      <c r="T15" s="20">
        <v>1.4212273813487835</v>
      </c>
    </row>
    <row r="16" spans="1:48" x14ac:dyDescent="0.35">
      <c r="A16" s="32">
        <f t="shared" si="4"/>
        <v>15</v>
      </c>
      <c r="B16" s="2">
        <v>42122</v>
      </c>
      <c r="C16" s="15">
        <v>-10.395196459999999</v>
      </c>
      <c r="D16" s="15">
        <v>-8.3235445890000008</v>
      </c>
      <c r="E16" s="15">
        <f t="shared" si="0"/>
        <v>4.8756930975889983</v>
      </c>
      <c r="F16" s="15">
        <v>5.5112681787898001</v>
      </c>
      <c r="G16" s="16">
        <f t="shared" si="5"/>
        <v>15.549465519999998</v>
      </c>
      <c r="H16" s="16">
        <v>18.049465519999998</v>
      </c>
      <c r="I16" s="16">
        <v>7.3756930975889983</v>
      </c>
      <c r="J16" s="16">
        <f t="shared" si="1"/>
        <v>2.1577915241924499</v>
      </c>
      <c r="K16" s="16">
        <f t="shared" si="2"/>
        <v>7.2873053482665702</v>
      </c>
      <c r="L16" s="16">
        <f t="shared" si="3"/>
        <v>2.1682018056550576</v>
      </c>
      <c r="M16" s="16">
        <f t="shared" si="6"/>
        <v>6.4536936677581496</v>
      </c>
      <c r="N16" s="16">
        <f t="shared" si="7"/>
        <v>-0.6323191357396194</v>
      </c>
      <c r="O16" s="16">
        <f t="shared" si="8"/>
        <v>6.7050070226747476</v>
      </c>
      <c r="P16" s="16">
        <f t="shared" si="9"/>
        <v>3.5681133581563551E-2</v>
      </c>
      <c r="Q16" s="16">
        <f t="shared" si="10"/>
        <v>12.562062688274839</v>
      </c>
    </row>
    <row r="17" spans="1:41" x14ac:dyDescent="0.35">
      <c r="A17" s="32">
        <f t="shared" si="4"/>
        <v>16</v>
      </c>
      <c r="B17" s="2">
        <v>42152</v>
      </c>
      <c r="C17" s="15">
        <v>15.731093509999999</v>
      </c>
      <c r="D17" s="15">
        <v>8.9623464360000007</v>
      </c>
      <c r="E17" s="15">
        <f t="shared" si="0"/>
        <v>-0.86795965329191072</v>
      </c>
      <c r="F17" s="15">
        <v>-1.2115822314556399</v>
      </c>
      <c r="G17" s="16">
        <f t="shared" si="5"/>
        <v>-12.592591860000001</v>
      </c>
      <c r="H17" s="16">
        <v>-10.092591860000001</v>
      </c>
      <c r="I17" s="16">
        <v>1.6320403467080893</v>
      </c>
      <c r="J17" s="16">
        <f t="shared" si="1"/>
        <v>-3.5102208063979781</v>
      </c>
      <c r="K17" s="16">
        <f t="shared" si="2"/>
        <v>-12.691715473222219</v>
      </c>
      <c r="L17" s="16">
        <f t="shared" si="3"/>
        <v>-3.1247851321685234</v>
      </c>
      <c r="M17" s="16">
        <f t="shared" si="6"/>
        <v>-9.7664011414362744</v>
      </c>
      <c r="N17" s="16">
        <f t="shared" si="7"/>
        <v>0.68084733517255358</v>
      </c>
      <c r="O17" s="16">
        <f t="shared" si="8"/>
        <v>-1.1936099041177133</v>
      </c>
      <c r="P17" s="16">
        <f t="shared" si="9"/>
        <v>-7.8440435201450123E-3</v>
      </c>
      <c r="Q17" s="16">
        <f t="shared" si="10"/>
        <v>-10.287007753901577</v>
      </c>
    </row>
    <row r="18" spans="1:41" ht="15" thickBot="1" x14ac:dyDescent="0.4">
      <c r="A18" s="32">
        <f t="shared" si="4"/>
        <v>17</v>
      </c>
      <c r="B18" s="2">
        <v>42183</v>
      </c>
      <c r="C18" s="15">
        <v>0.62600740499999996</v>
      </c>
      <c r="D18" s="15">
        <v>1.0988179149999999</v>
      </c>
      <c r="E18" s="15">
        <f t="shared" si="0"/>
        <v>-5.7703395666271362</v>
      </c>
      <c r="F18" s="15">
        <v>-3.4187756186226799</v>
      </c>
      <c r="G18" s="16">
        <f t="shared" si="5"/>
        <v>-4.8665959000000001</v>
      </c>
      <c r="H18" s="16">
        <v>-2.3665959000000001</v>
      </c>
      <c r="I18" s="16">
        <v>-3.2703395666271362</v>
      </c>
      <c r="J18" s="16">
        <f t="shared" si="1"/>
        <v>2.2348647314952297</v>
      </c>
      <c r="K18" s="16">
        <f t="shared" si="2"/>
        <v>2.0016770533840811</v>
      </c>
      <c r="L18" s="16">
        <f t="shared" si="3"/>
        <v>2.5768256780467995</v>
      </c>
      <c r="M18" s="16">
        <f t="shared" si="6"/>
        <v>-0.38864681789940997</v>
      </c>
      <c r="N18" s="16">
        <f t="shared" si="7"/>
        <v>8.3474484568296758E-2</v>
      </c>
      <c r="O18" s="16">
        <f t="shared" si="8"/>
        <v>-7.9353163833435225</v>
      </c>
      <c r="P18" s="16">
        <f t="shared" si="9"/>
        <v>-2.2133887442264664E-2</v>
      </c>
      <c r="Q18" s="16">
        <f t="shared" si="10"/>
        <v>-8.2626226041169009</v>
      </c>
      <c r="S18" s="30" t="s">
        <v>47</v>
      </c>
      <c r="T18" s="31"/>
    </row>
    <row r="19" spans="1:41" x14ac:dyDescent="0.35">
      <c r="A19" s="32">
        <f t="shared" si="4"/>
        <v>18</v>
      </c>
      <c r="B19" s="2">
        <v>42213</v>
      </c>
      <c r="C19" s="15">
        <v>-1.255716888</v>
      </c>
      <c r="D19" s="15">
        <v>13.74589967</v>
      </c>
      <c r="E19" s="15">
        <f t="shared" si="0"/>
        <v>-9.2238813728825981</v>
      </c>
      <c r="F19" s="15">
        <v>-6.6261311652857602</v>
      </c>
      <c r="G19" s="16">
        <f t="shared" si="5"/>
        <v>-5.5225691230000002</v>
      </c>
      <c r="H19" s="16">
        <v>-3.0225691229999998</v>
      </c>
      <c r="I19" s="16">
        <v>-6.7238813728825981</v>
      </c>
      <c r="J19" s="16">
        <f t="shared" si="1"/>
        <v>3.7486230351916969</v>
      </c>
      <c r="K19" s="16">
        <f t="shared" si="2"/>
        <v>6.2539720080670778</v>
      </c>
      <c r="L19" s="16">
        <f t="shared" si="3"/>
        <v>4.5618891722640225</v>
      </c>
      <c r="M19" s="16">
        <f t="shared" si="6"/>
        <v>0.7795920124998359</v>
      </c>
      <c r="N19" s="16">
        <f t="shared" si="7"/>
        <v>1.0442420661486671</v>
      </c>
      <c r="O19" s="16">
        <f t="shared" si="8"/>
        <v>-12.684594404040565</v>
      </c>
      <c r="P19" s="16">
        <f t="shared" si="9"/>
        <v>-4.2898995942062632E-2</v>
      </c>
      <c r="Q19" s="16">
        <f t="shared" si="10"/>
        <v>-10.903659321334125</v>
      </c>
      <c r="S19" s="11"/>
      <c r="T19" s="12" t="s">
        <v>23</v>
      </c>
    </row>
    <row r="20" spans="1:41" x14ac:dyDescent="0.35">
      <c r="A20" s="32">
        <f t="shared" si="4"/>
        <v>19</v>
      </c>
      <c r="B20" s="2">
        <v>42244</v>
      </c>
      <c r="C20" s="15">
        <v>2.0326087030000002</v>
      </c>
      <c r="D20" s="15">
        <v>-2.8657545679999998</v>
      </c>
      <c r="E20" s="15">
        <f t="shared" si="0"/>
        <v>-8.296136238079189</v>
      </c>
      <c r="F20" s="15">
        <v>-8.0374538701261997</v>
      </c>
      <c r="G20" s="16">
        <f t="shared" si="5"/>
        <v>-15.824552860000001</v>
      </c>
      <c r="H20" s="16">
        <v>-13.324552860000001</v>
      </c>
      <c r="I20" s="16">
        <v>-5.7961362380791899</v>
      </c>
      <c r="J20" s="16">
        <f t="shared" si="1"/>
        <v>-3.9545518472785393</v>
      </c>
      <c r="K20" s="16">
        <f t="shared" si="2"/>
        <v>-5.3665485174286456</v>
      </c>
      <c r="L20" s="16">
        <f t="shared" si="3"/>
        <v>-3.7033322770253152</v>
      </c>
      <c r="M20" s="16">
        <f t="shared" si="6"/>
        <v>-1.2619130351271117</v>
      </c>
      <c r="N20" s="16">
        <f t="shared" si="7"/>
        <v>-0.21770430040999281</v>
      </c>
      <c r="O20" s="16">
        <f t="shared" si="8"/>
        <v>-11.40876807133205</v>
      </c>
      <c r="P20" s="16">
        <f t="shared" si="9"/>
        <v>-5.2036202175631027E-2</v>
      </c>
      <c r="Q20" s="16">
        <f t="shared" si="10"/>
        <v>-12.940421609044787</v>
      </c>
      <c r="S20" s="17" t="s">
        <v>43</v>
      </c>
      <c r="T20" s="18">
        <v>0.81920102607010126</v>
      </c>
    </row>
    <row r="21" spans="1:41" x14ac:dyDescent="0.35">
      <c r="A21" s="32">
        <f t="shared" si="4"/>
        <v>20</v>
      </c>
      <c r="B21" s="2">
        <v>42275</v>
      </c>
      <c r="C21" s="15">
        <v>-3.6421738370000001</v>
      </c>
      <c r="D21" s="15">
        <v>3.0492616639999999</v>
      </c>
      <c r="E21" s="15">
        <f t="shared" si="0"/>
        <v>-4.6265982000943762</v>
      </c>
      <c r="F21" s="15">
        <v>-2.2996356211398399</v>
      </c>
      <c r="G21" s="16">
        <f t="shared" si="5"/>
        <v>1.0196444649999998</v>
      </c>
      <c r="H21" s="16">
        <v>3.5196444649999998</v>
      </c>
      <c r="I21" s="16">
        <v>-2.1265982000943757</v>
      </c>
      <c r="J21" s="16">
        <f t="shared" si="1"/>
        <v>3.653645733052262</v>
      </c>
      <c r="K21" s="16">
        <f t="shared" si="2"/>
        <v>6.2624008710864469</v>
      </c>
      <c r="L21" s="16">
        <f t="shared" si="3"/>
        <v>4.084954821541289</v>
      </c>
      <c r="M21" s="16">
        <f t="shared" si="6"/>
        <v>2.2611861468100916</v>
      </c>
      <c r="N21" s="16">
        <f t="shared" si="7"/>
        <v>0.23164488150547391</v>
      </c>
      <c r="O21" s="16">
        <f t="shared" si="8"/>
        <v>-6.3624540761326891</v>
      </c>
      <c r="P21" s="16">
        <f t="shared" si="9"/>
        <v>-1.4888334794266963E-2</v>
      </c>
      <c r="Q21" s="16">
        <f t="shared" si="10"/>
        <v>-3.8845113826113904</v>
      </c>
      <c r="S21" s="17" t="s">
        <v>31</v>
      </c>
      <c r="T21" s="18">
        <v>-0.62083421824604457</v>
      </c>
    </row>
    <row r="22" spans="1:41" x14ac:dyDescent="0.35">
      <c r="A22" s="32">
        <f t="shared" si="4"/>
        <v>21</v>
      </c>
      <c r="B22" s="2">
        <v>42305</v>
      </c>
      <c r="C22" s="15">
        <v>3.2330133640000001</v>
      </c>
      <c r="D22" s="15">
        <v>-0.78961759399999998</v>
      </c>
      <c r="E22" s="15">
        <f t="shared" si="0"/>
        <v>1.954986553846604</v>
      </c>
      <c r="F22" s="15">
        <v>-2.7013515778019999</v>
      </c>
      <c r="G22" s="16">
        <f t="shared" si="5"/>
        <v>2.5925309099999998</v>
      </c>
      <c r="H22" s="16">
        <v>5.0925309099999998</v>
      </c>
      <c r="I22" s="16">
        <v>4.454986553846604</v>
      </c>
      <c r="J22" s="16">
        <f t="shared" si="1"/>
        <v>0.98092671993210301</v>
      </c>
      <c r="K22" s="16">
        <f t="shared" si="2"/>
        <v>-1.5186411488821698</v>
      </c>
      <c r="L22" s="16">
        <f t="shared" si="3"/>
        <v>1.1694906236996261</v>
      </c>
      <c r="M22" s="16">
        <f t="shared" si="6"/>
        <v>-2.0071653244179548</v>
      </c>
      <c r="N22" s="16">
        <f t="shared" si="7"/>
        <v>-5.998529944354667E-2</v>
      </c>
      <c r="O22" s="16">
        <f t="shared" si="8"/>
        <v>2.6884790142468384</v>
      </c>
      <c r="P22" s="16">
        <f t="shared" si="9"/>
        <v>-1.7489130155064595E-2</v>
      </c>
      <c r="Q22" s="16">
        <f t="shared" si="10"/>
        <v>0.60383926023027246</v>
      </c>
      <c r="S22" s="17" t="s">
        <v>32</v>
      </c>
      <c r="T22" s="18">
        <v>7.5967531497970489E-2</v>
      </c>
    </row>
    <row r="23" spans="1:41" x14ac:dyDescent="0.35">
      <c r="A23" s="32">
        <f t="shared" si="4"/>
        <v>22</v>
      </c>
      <c r="B23" s="2">
        <v>42336</v>
      </c>
      <c r="C23" s="15">
        <v>6.2011394050000002</v>
      </c>
      <c r="D23" s="15">
        <v>3.9354539069999999</v>
      </c>
      <c r="E23" s="15">
        <f t="shared" si="0"/>
        <v>-1.7005233159325424</v>
      </c>
      <c r="F23" s="15">
        <v>-2.85505313713062</v>
      </c>
      <c r="G23" s="16">
        <f t="shared" si="5"/>
        <v>-3.1313595159999998</v>
      </c>
      <c r="H23" s="16">
        <v>-0.63135951599999995</v>
      </c>
      <c r="I23" s="16">
        <v>0.79947668406745775</v>
      </c>
      <c r="J23" s="16">
        <f t="shared" si="1"/>
        <v>1.6179587329706029</v>
      </c>
      <c r="K23" s="16">
        <f t="shared" si="2"/>
        <v>-2.0472208551613211</v>
      </c>
      <c r="L23" s="16">
        <f t="shared" si="3"/>
        <v>1.9573800778279384</v>
      </c>
      <c r="M23" s="16">
        <f t="shared" si="6"/>
        <v>-3.8498795347379171</v>
      </c>
      <c r="N23" s="16">
        <f t="shared" si="7"/>
        <v>0.29896671863883351</v>
      </c>
      <c r="O23" s="16">
        <f t="shared" si="8"/>
        <v>-2.3385435767456482</v>
      </c>
      <c r="P23" s="16">
        <f t="shared" si="9"/>
        <v>-1.84842270533076E-2</v>
      </c>
      <c r="Q23" s="16">
        <f t="shared" si="10"/>
        <v>-5.9079406198980395</v>
      </c>
      <c r="S23" s="17" t="s">
        <v>44</v>
      </c>
      <c r="T23" s="18">
        <v>1.3751905397799411</v>
      </c>
      <c r="AN23" s="1" t="s">
        <v>55</v>
      </c>
      <c r="AO23" s="1" t="s">
        <v>58</v>
      </c>
    </row>
    <row r="24" spans="1:41" x14ac:dyDescent="0.35">
      <c r="A24" s="32">
        <f t="shared" si="4"/>
        <v>23</v>
      </c>
      <c r="B24" s="2">
        <v>42366</v>
      </c>
      <c r="C24" s="15">
        <v>0.88586521299999998</v>
      </c>
      <c r="D24" s="15">
        <v>1.488218233</v>
      </c>
      <c r="E24" s="15">
        <f t="shared" si="0"/>
        <v>-1.3337400893586719</v>
      </c>
      <c r="F24" s="15">
        <v>-1.9838140866754701</v>
      </c>
      <c r="G24" s="16">
        <f t="shared" si="5"/>
        <v>-2.289103613</v>
      </c>
      <c r="H24" s="16">
        <v>0.21089638699999999</v>
      </c>
      <c r="I24" s="16">
        <v>1.1662599106413281</v>
      </c>
      <c r="J24" s="16">
        <f t="shared" si="1"/>
        <v>-1.1312958645281408</v>
      </c>
      <c r="K24" s="16">
        <f t="shared" si="2"/>
        <v>-1.7262473167875605</v>
      </c>
      <c r="L24" s="16">
        <f t="shared" si="3"/>
        <v>-0.82439507579963911</v>
      </c>
      <c r="M24" s="16">
        <f t="shared" si="6"/>
        <v>-0.5499754369842208</v>
      </c>
      <c r="N24" s="16">
        <f t="shared" si="7"/>
        <v>0.11305626549128149</v>
      </c>
      <c r="O24" s="16">
        <f t="shared" si="8"/>
        <v>-1.834146753411299</v>
      </c>
      <c r="P24" s="16">
        <f t="shared" si="9"/>
        <v>-1.2843638366224144E-2</v>
      </c>
      <c r="Q24" s="16">
        <f t="shared" si="10"/>
        <v>-2.2839095632704622</v>
      </c>
      <c r="S24" s="19" t="s">
        <v>45</v>
      </c>
      <c r="T24" s="20">
        <v>6.4742147222816952E-3</v>
      </c>
      <c r="AN24" s="1" t="s">
        <v>57</v>
      </c>
      <c r="AO24" s="1" t="s">
        <v>56</v>
      </c>
    </row>
    <row r="25" spans="1:41" x14ac:dyDescent="0.35">
      <c r="A25" s="32">
        <f t="shared" si="4"/>
        <v>24</v>
      </c>
      <c r="B25" s="2">
        <v>42397</v>
      </c>
      <c r="C25" s="15">
        <v>-5.4686577659999998</v>
      </c>
      <c r="D25" s="15">
        <v>6.3588768949999999</v>
      </c>
      <c r="E25" s="15">
        <f t="shared" si="0"/>
        <v>-13.65328746512832</v>
      </c>
      <c r="F25" s="15">
        <v>-5.0749937755166101</v>
      </c>
      <c r="G25" s="16">
        <f t="shared" si="5"/>
        <v>-14.97418834</v>
      </c>
      <c r="H25" s="16">
        <v>-12.47418834</v>
      </c>
      <c r="I25" s="16">
        <v>-11.15328746512832</v>
      </c>
      <c r="J25" s="16">
        <f t="shared" si="1"/>
        <v>-1.5087247972991449</v>
      </c>
      <c r="K25" s="16">
        <f t="shared" si="2"/>
        <v>3.097546012479814</v>
      </c>
      <c r="L25" s="16">
        <f t="shared" si="3"/>
        <v>-0.86285905753504766</v>
      </c>
      <c r="M25" s="16">
        <f t="shared" si="6"/>
        <v>3.3951298690097702</v>
      </c>
      <c r="N25" s="16">
        <f t="shared" si="7"/>
        <v>0.48306818081262926</v>
      </c>
      <c r="O25" s="16">
        <f t="shared" si="8"/>
        <v>-18.775871758940518</v>
      </c>
      <c r="P25" s="16">
        <f t="shared" si="9"/>
        <v>-3.2856599416937603E-2</v>
      </c>
      <c r="Q25" s="16">
        <f t="shared" si="10"/>
        <v>-14.930530308535054</v>
      </c>
      <c r="AN25" s="1" t="s">
        <v>59</v>
      </c>
      <c r="AO25" s="1" t="s">
        <v>60</v>
      </c>
    </row>
    <row r="26" spans="1:41" x14ac:dyDescent="0.35">
      <c r="A26" s="32">
        <f t="shared" si="4"/>
        <v>25</v>
      </c>
      <c r="B26" s="2">
        <v>42428</v>
      </c>
      <c r="C26" s="15">
        <v>1.7195525650000001</v>
      </c>
      <c r="D26" s="15">
        <v>-2.1685439870000001</v>
      </c>
      <c r="E26" s="15">
        <f t="shared" si="0"/>
        <v>-3.2944135654632052</v>
      </c>
      <c r="F26" s="15">
        <v>-4.0664328818698499</v>
      </c>
      <c r="G26" s="16">
        <f t="shared" si="5"/>
        <v>-3.2987262909999999</v>
      </c>
      <c r="H26" s="16">
        <v>-0.79872629100000003</v>
      </c>
      <c r="I26" s="16">
        <v>-0.79441356546320518</v>
      </c>
      <c r="J26" s="16">
        <f t="shared" si="1"/>
        <v>1.4602656815483894</v>
      </c>
      <c r="K26" s="16">
        <f t="shared" si="2"/>
        <v>5.0692835336501929E-2</v>
      </c>
      <c r="L26" s="16">
        <f t="shared" si="3"/>
        <v>1.6711420179704892</v>
      </c>
      <c r="M26" s="16">
        <f t="shared" si="6"/>
        <v>-1.0675570724247558</v>
      </c>
      <c r="N26" s="16">
        <f t="shared" si="7"/>
        <v>-0.164738933637157</v>
      </c>
      <c r="O26" s="16">
        <f t="shared" si="8"/>
        <v>-4.5304463693477057</v>
      </c>
      <c r="P26" s="16">
        <f t="shared" si="9"/>
        <v>-2.6326959630972164E-2</v>
      </c>
      <c r="Q26" s="16">
        <f t="shared" si="10"/>
        <v>-5.7890693350405904</v>
      </c>
    </row>
    <row r="27" spans="1:41" x14ac:dyDescent="0.35">
      <c r="A27" s="32">
        <f t="shared" si="4"/>
        <v>26</v>
      </c>
      <c r="B27" s="2">
        <v>42457</v>
      </c>
      <c r="C27" s="15">
        <v>-6.5525396999999999E-2</v>
      </c>
      <c r="D27" s="15">
        <v>0.34113089800000002</v>
      </c>
      <c r="E27" s="15">
        <f t="shared" si="0"/>
        <v>2.326177308208317</v>
      </c>
      <c r="F27" s="15">
        <v>-5.0018190612113598</v>
      </c>
      <c r="G27" s="16">
        <f t="shared" si="5"/>
        <v>4.2441280800000003</v>
      </c>
      <c r="H27" s="16">
        <v>6.7441280800000003</v>
      </c>
      <c r="I27" s="16">
        <v>4.826177308208317</v>
      </c>
      <c r="J27" s="16">
        <f t="shared" si="1"/>
        <v>-7.8417376155871743E-2</v>
      </c>
      <c r="K27" s="16">
        <f t="shared" si="2"/>
        <v>-0.39459044268454635</v>
      </c>
      <c r="L27" s="16">
        <f t="shared" si="3"/>
        <v>0.1917775955748342</v>
      </c>
      <c r="M27" s="16">
        <f t="shared" si="6"/>
        <v>4.0680408621756717E-2</v>
      </c>
      <c r="N27" s="16">
        <f t="shared" si="7"/>
        <v>2.5914872238745959E-2</v>
      </c>
      <c r="O27" s="16">
        <f t="shared" si="8"/>
        <v>3.1989370280988458</v>
      </c>
      <c r="P27" s="16">
        <f t="shared" si="9"/>
        <v>-3.2382850604283794E-2</v>
      </c>
      <c r="Q27" s="16">
        <f t="shared" si="10"/>
        <v>3.2331494583550651</v>
      </c>
    </row>
    <row r="28" spans="1:41" x14ac:dyDescent="0.35">
      <c r="A28" s="32">
        <f t="shared" si="4"/>
        <v>27</v>
      </c>
      <c r="B28" s="2">
        <v>42488</v>
      </c>
      <c r="C28" s="15">
        <v>0.82597490699999998</v>
      </c>
      <c r="D28" s="15">
        <v>2.948813693</v>
      </c>
      <c r="E28" s="15">
        <f t="shared" si="0"/>
        <v>-3.4587966447520575</v>
      </c>
      <c r="F28" s="15">
        <v>1.5286904533246699</v>
      </c>
      <c r="G28" s="16">
        <f t="shared" si="5"/>
        <v>-2.9507896439999999</v>
      </c>
      <c r="H28" s="16">
        <v>-0.45078964399999999</v>
      </c>
      <c r="I28" s="16">
        <v>-0.95879664475205773</v>
      </c>
      <c r="J28" s="16">
        <f t="shared" si="1"/>
        <v>0.91697591218387098</v>
      </c>
      <c r="K28" s="16">
        <f t="shared" si="2"/>
        <v>0.63225521565224785</v>
      </c>
      <c r="L28" s="16">
        <f t="shared" si="3"/>
        <v>1.2653960731503742</v>
      </c>
      <c r="M28" s="16">
        <f t="shared" si="6"/>
        <v>-0.51279348567819438</v>
      </c>
      <c r="N28" s="16">
        <f t="shared" si="7"/>
        <v>0.22401409710462417</v>
      </c>
      <c r="O28" s="16">
        <f t="shared" si="8"/>
        <v>-4.7565044248856312</v>
      </c>
      <c r="P28" s="16">
        <f t="shared" si="9"/>
        <v>9.8970702387260572E-3</v>
      </c>
      <c r="Q28" s="16">
        <f t="shared" si="10"/>
        <v>-5.0353867432204753</v>
      </c>
    </row>
    <row r="29" spans="1:41" x14ac:dyDescent="0.35">
      <c r="A29" s="32">
        <f t="shared" si="4"/>
        <v>28</v>
      </c>
      <c r="B29" s="2">
        <v>42518</v>
      </c>
      <c r="C29" s="15">
        <v>-0.38906793699999997</v>
      </c>
      <c r="D29" s="15">
        <v>4.0086943079999999</v>
      </c>
      <c r="E29" s="15">
        <f t="shared" si="0"/>
        <v>-2.8220429715999531</v>
      </c>
      <c r="F29" s="15">
        <v>0.21875735346585101</v>
      </c>
      <c r="G29" s="16">
        <f t="shared" si="5"/>
        <v>-2.274351164</v>
      </c>
      <c r="H29" s="16">
        <v>0.22564883599999999</v>
      </c>
      <c r="I29" s="16">
        <v>-0.32204297159995293</v>
      </c>
      <c r="J29" s="16">
        <f t="shared" si="1"/>
        <v>-0.15821214056395583</v>
      </c>
      <c r="K29" s="16">
        <f t="shared" si="2"/>
        <v>0.4037219401940626</v>
      </c>
      <c r="L29" s="16">
        <f t="shared" si="3"/>
        <v>0.23980102562748989</v>
      </c>
      <c r="M29" s="16">
        <f t="shared" si="6"/>
        <v>0.24154668851199632</v>
      </c>
      <c r="N29" s="16">
        <f t="shared" si="7"/>
        <v>0.30453061110872498</v>
      </c>
      <c r="O29" s="16">
        <f t="shared" si="8"/>
        <v>-3.8808467973967287</v>
      </c>
      <c r="P29" s="16">
        <f t="shared" si="9"/>
        <v>1.4162820784159931E-3</v>
      </c>
      <c r="Q29" s="16">
        <f t="shared" si="10"/>
        <v>-3.3333532156975911</v>
      </c>
    </row>
    <row r="30" spans="1:41" x14ac:dyDescent="0.35">
      <c r="A30" s="32">
        <f t="shared" si="4"/>
        <v>29</v>
      </c>
      <c r="B30" s="2">
        <v>42549</v>
      </c>
      <c r="C30" s="15">
        <v>4.222371764</v>
      </c>
      <c r="D30" s="15">
        <v>-1.073307886</v>
      </c>
      <c r="E30" s="15">
        <f t="shared" si="0"/>
        <v>-2.3070038963821315</v>
      </c>
      <c r="F30" s="15">
        <v>0.52796970883615302</v>
      </c>
      <c r="G30" s="16">
        <f t="shared" si="5"/>
        <v>0.46098611700000003</v>
      </c>
      <c r="H30" s="16">
        <v>2.960986117</v>
      </c>
      <c r="I30" s="16">
        <v>0.19299610361786854</v>
      </c>
      <c r="J30" s="16">
        <f t="shared" si="1"/>
        <v>5.3311967873038002</v>
      </c>
      <c r="K30" s="16">
        <f t="shared" si="2"/>
        <v>2.4070715850299389</v>
      </c>
      <c r="L30" s="16">
        <f t="shared" si="3"/>
        <v>5.5138662590920413</v>
      </c>
      <c r="M30" s="16">
        <f t="shared" si="6"/>
        <v>-2.6213928732471121</v>
      </c>
      <c r="N30" s="16">
        <f t="shared" si="7"/>
        <v>-8.1536550636725116E-2</v>
      </c>
      <c r="O30" s="16">
        <f t="shared" si="8"/>
        <v>-3.1725699335401707</v>
      </c>
      <c r="P30" s="16">
        <f t="shared" si="9"/>
        <v>3.4181892618658019E-3</v>
      </c>
      <c r="Q30" s="16">
        <f t="shared" si="10"/>
        <v>-5.8720811681621425</v>
      </c>
    </row>
    <row r="31" spans="1:41" x14ac:dyDescent="0.35">
      <c r="A31" s="32">
        <f t="shared" si="4"/>
        <v>30</v>
      </c>
      <c r="B31" s="2">
        <v>42579</v>
      </c>
      <c r="C31" s="15">
        <v>-1.5947401240000001</v>
      </c>
      <c r="D31" s="15">
        <v>2.655761144</v>
      </c>
      <c r="E31" s="15">
        <f t="shared" si="0"/>
        <v>-1.7689272235278861</v>
      </c>
      <c r="F31" s="15">
        <v>-1.16297690601568</v>
      </c>
      <c r="G31" s="16">
        <f t="shared" si="5"/>
        <v>-5.460986117</v>
      </c>
      <c r="H31" s="16">
        <v>-2.960986117</v>
      </c>
      <c r="I31" s="16">
        <v>0.73107277647211388</v>
      </c>
      <c r="J31" s="16">
        <f t="shared" si="1"/>
        <v>-5.399490134963326</v>
      </c>
      <c r="K31" s="16">
        <f t="shared" si="2"/>
        <v>-4.2796299496955665</v>
      </c>
      <c r="L31" s="16">
        <f t="shared" si="3"/>
        <v>-5.0318666540558006</v>
      </c>
      <c r="M31" s="16">
        <f t="shared" si="6"/>
        <v>0.99006923818914028</v>
      </c>
      <c r="N31" s="16">
        <f t="shared" si="7"/>
        <v>0.20175161835790614</v>
      </c>
      <c r="O31" s="16">
        <f t="shared" si="8"/>
        <v>-2.4326119833547462</v>
      </c>
      <c r="P31" s="16">
        <f t="shared" si="9"/>
        <v>-7.529362206600331E-3</v>
      </c>
      <c r="Q31" s="16">
        <f t="shared" si="10"/>
        <v>-1.2483204890143007</v>
      </c>
    </row>
    <row r="32" spans="1:41" x14ac:dyDescent="0.35">
      <c r="A32" s="32">
        <f t="shared" si="4"/>
        <v>31</v>
      </c>
      <c r="B32" s="2">
        <v>42610</v>
      </c>
      <c r="C32" s="15">
        <v>1.664280395</v>
      </c>
      <c r="D32" s="15">
        <v>0.923670043</v>
      </c>
      <c r="E32" s="15">
        <f t="shared" si="0"/>
        <v>-0.97956584851598705</v>
      </c>
      <c r="F32" s="15">
        <v>-2.09194753797737</v>
      </c>
      <c r="G32" s="16">
        <f t="shared" si="5"/>
        <v>2.2680464929999999</v>
      </c>
      <c r="H32" s="16">
        <v>4.7680464929999999</v>
      </c>
      <c r="I32" s="16">
        <v>1.520434151484013</v>
      </c>
      <c r="J32" s="16">
        <f t="shared" si="1"/>
        <v>3.4937430320161971</v>
      </c>
      <c r="K32" s="16">
        <f t="shared" si="2"/>
        <v>2.3275406603583972</v>
      </c>
      <c r="L32" s="16">
        <f t="shared" si="3"/>
        <v>3.7725521573359182</v>
      </c>
      <c r="M32" s="16">
        <f t="shared" si="6"/>
        <v>-1.0332422179720433</v>
      </c>
      <c r="N32" s="16">
        <f t="shared" si="7"/>
        <v>7.0168933085334256E-2</v>
      </c>
      <c r="O32" s="16">
        <f t="shared" si="8"/>
        <v>-1.3470896879706962</v>
      </c>
      <c r="P32" s="16">
        <f t="shared" si="9"/>
        <v>-1.3543717548614035E-2</v>
      </c>
      <c r="Q32" s="16">
        <f t="shared" si="10"/>
        <v>-2.3237066904060195</v>
      </c>
    </row>
    <row r="33" spans="1:17" x14ac:dyDescent="0.35">
      <c r="A33" s="32">
        <f t="shared" si="4"/>
        <v>32</v>
      </c>
      <c r="B33" s="2">
        <v>42641</v>
      </c>
      <c r="C33" s="15">
        <v>1.7012403149999999</v>
      </c>
      <c r="D33" s="15">
        <v>3.1333696440000001</v>
      </c>
      <c r="E33" s="15">
        <f t="shared" si="0"/>
        <v>-3.6522745920440736</v>
      </c>
      <c r="F33" s="15">
        <v>-0.56635134373777396</v>
      </c>
      <c r="G33" s="16">
        <f t="shared" si="5"/>
        <v>-4.0884810539999998</v>
      </c>
      <c r="H33" s="16">
        <v>-1.5884810540000001</v>
      </c>
      <c r="I33" s="16">
        <v>-1.1522745920440733</v>
      </c>
      <c r="J33" s="16">
        <f t="shared" si="1"/>
        <v>0.57620746491097297</v>
      </c>
      <c r="K33" s="16">
        <f t="shared" si="2"/>
        <v>-0.23046003796918324</v>
      </c>
      <c r="L33" s="16">
        <f t="shared" si="3"/>
        <v>0.93671191168148837</v>
      </c>
      <c r="M33" s="16">
        <f t="shared" si="6"/>
        <v>-1.0561882010116797</v>
      </c>
      <c r="N33" s="16">
        <f t="shared" si="7"/>
        <v>0.23803435712535459</v>
      </c>
      <c r="O33" s="16">
        <f t="shared" si="8"/>
        <v>-5.0225734676576534</v>
      </c>
      <c r="P33" s="16">
        <f t="shared" si="9"/>
        <v>-3.666680207611117E-3</v>
      </c>
      <c r="Q33" s="16">
        <f t="shared" si="10"/>
        <v>-5.8443939917515895</v>
      </c>
    </row>
    <row r="34" spans="1:17" x14ac:dyDescent="0.35">
      <c r="A34" s="32">
        <f t="shared" si="4"/>
        <v>33</v>
      </c>
      <c r="B34" s="2">
        <v>42671</v>
      </c>
      <c r="C34" s="15">
        <v>-0.380264779</v>
      </c>
      <c r="D34" s="15">
        <v>-0.89337628400000002</v>
      </c>
      <c r="E34" s="15">
        <f t="shared" ref="E34:E60" si="11">I34-$T$2</f>
        <v>-1.1370926284871397</v>
      </c>
      <c r="F34" s="15">
        <v>0.42969419131033698</v>
      </c>
      <c r="G34" s="16">
        <f t="shared" ref="G34:G65" si="12">H34-$T$2</f>
        <v>-2.2093021209999999</v>
      </c>
      <c r="H34" s="16">
        <v>0.29069787899999999</v>
      </c>
      <c r="I34" s="16">
        <v>1.3629073715128603</v>
      </c>
      <c r="J34" s="16">
        <f t="shared" ref="J34:J60" si="13">G34-$T$7-C34*$T$8-D34*$T$9-E34*$T$10</f>
        <v>-1.8623645775718682</v>
      </c>
      <c r="K34" s="16">
        <f t="shared" ref="K34:K60" si="14">G34-$T$14-E34*$T$15</f>
        <v>-1.9259265806508956</v>
      </c>
      <c r="L34" s="16">
        <f t="shared" ref="L34:L60" si="15">G34-$T$20-C34*$T$21-D34*$T$22-E34*$T$23-F34*$T$24</f>
        <v>-1.6357798497832001</v>
      </c>
      <c r="M34" s="16">
        <f t="shared" si="6"/>
        <v>0.23608138679696991</v>
      </c>
      <c r="N34" s="16">
        <f t="shared" si="7"/>
        <v>-6.7867590994309834E-2</v>
      </c>
      <c r="O34" s="16">
        <f t="shared" si="8"/>
        <v>-1.5637190255490216</v>
      </c>
      <c r="P34" s="16">
        <f t="shared" si="9"/>
        <v>2.7819324594603109E-3</v>
      </c>
      <c r="Q34" s="16">
        <f t="shared" si="10"/>
        <v>-1.392723297286901</v>
      </c>
    </row>
    <row r="35" spans="1:17" x14ac:dyDescent="0.35">
      <c r="A35" s="32">
        <f t="shared" si="4"/>
        <v>34</v>
      </c>
      <c r="B35" s="2">
        <v>42702</v>
      </c>
      <c r="C35" s="15">
        <v>-2.7364863449999999</v>
      </c>
      <c r="D35" s="15">
        <v>-3.0567038370000001</v>
      </c>
      <c r="E35" s="15">
        <f t="shared" si="11"/>
        <v>-0.45427113267975594</v>
      </c>
      <c r="F35" s="15">
        <v>-0.77374192394576302</v>
      </c>
      <c r="G35" s="16">
        <f t="shared" si="12"/>
        <v>-6.2603352000000001E-2</v>
      </c>
      <c r="H35" s="16">
        <v>2.437396648</v>
      </c>
      <c r="I35" s="16">
        <v>2.0457288673202441</v>
      </c>
      <c r="J35" s="16">
        <f t="shared" si="13"/>
        <v>-1.9026467693054787</v>
      </c>
      <c r="K35" s="16">
        <f t="shared" si="14"/>
        <v>-0.74967241806588292</v>
      </c>
      <c r="L35" s="16">
        <f t="shared" si="15"/>
        <v>-1.7187797582803122</v>
      </c>
      <c r="M35" s="16">
        <f t="shared" si="6"/>
        <v>1.6989043607390508</v>
      </c>
      <c r="N35" s="16">
        <f t="shared" si="7"/>
        <v>-0.23221024501726475</v>
      </c>
      <c r="O35" s="16">
        <f t="shared" si="8"/>
        <v>-0.62470936415631884</v>
      </c>
      <c r="P35" s="16">
        <f t="shared" si="9"/>
        <v>-5.0093713552562223E-3</v>
      </c>
      <c r="Q35" s="16">
        <f t="shared" si="10"/>
        <v>0.8369753802102109</v>
      </c>
    </row>
    <row r="36" spans="1:17" x14ac:dyDescent="0.35">
      <c r="A36" s="32">
        <f t="shared" si="4"/>
        <v>35</v>
      </c>
      <c r="B36" s="2">
        <v>42732</v>
      </c>
      <c r="C36" s="15">
        <v>0.45864917700000002</v>
      </c>
      <c r="D36" s="15">
        <v>0.21629952199999999</v>
      </c>
      <c r="E36" s="15">
        <f t="shared" si="11"/>
        <v>-4.5016980301417817</v>
      </c>
      <c r="F36" s="15">
        <v>-4.0381181652925502</v>
      </c>
      <c r="G36" s="16">
        <f t="shared" si="12"/>
        <v>-6.5467949550000002</v>
      </c>
      <c r="H36" s="16">
        <v>-4.0467949550000002</v>
      </c>
      <c r="I36" s="16">
        <v>-2.0016980301417813</v>
      </c>
      <c r="J36" s="16">
        <f t="shared" si="13"/>
        <v>-1.1901876142417027</v>
      </c>
      <c r="K36" s="16">
        <f t="shared" si="14"/>
        <v>-1.4815500903852969</v>
      </c>
      <c r="L36" s="16">
        <f t="shared" si="15"/>
        <v>-0.88084643049562172</v>
      </c>
      <c r="M36" s="16">
        <f t="shared" si="6"/>
        <v>-0.28474510325198671</v>
      </c>
      <c r="N36" s="16">
        <f t="shared" si="7"/>
        <v>1.6431740750530961E-2</v>
      </c>
      <c r="O36" s="16">
        <f t="shared" si="8"/>
        <v>-6.190692543996974</v>
      </c>
      <c r="P36" s="16">
        <f t="shared" si="9"/>
        <v>-2.6143644076050177E-2</v>
      </c>
      <c r="Q36" s="16">
        <f t="shared" si="10"/>
        <v>-6.4851495505744801</v>
      </c>
    </row>
    <row r="37" spans="1:17" x14ac:dyDescent="0.35">
      <c r="A37" s="32">
        <f t="shared" si="4"/>
        <v>36</v>
      </c>
      <c r="B37" s="2">
        <v>42763</v>
      </c>
      <c r="C37" s="15">
        <v>-4.5925276290000001</v>
      </c>
      <c r="D37" s="15">
        <v>0.53593338000000001</v>
      </c>
      <c r="E37" s="15">
        <f t="shared" si="11"/>
        <v>-1.7298466559083177</v>
      </c>
      <c r="F37" s="15">
        <v>1.9091048755436999</v>
      </c>
      <c r="G37" s="16">
        <f t="shared" si="12"/>
        <v>2.6035148980000002</v>
      </c>
      <c r="H37" s="16">
        <v>5.1035148980000002</v>
      </c>
      <c r="I37" s="16">
        <v>0.77015334409168235</v>
      </c>
      <c r="J37" s="16">
        <f t="shared" si="13"/>
        <v>0.94859998081319419</v>
      </c>
      <c r="K37" s="16">
        <f t="shared" si="14"/>
        <v>3.7293286925248506</v>
      </c>
      <c r="L37" s="16">
        <f t="shared" si="15"/>
        <v>1.2589108372638202</v>
      </c>
      <c r="M37" s="16">
        <f t="shared" si="6"/>
        <v>2.8511983003235755</v>
      </c>
      <c r="N37" s="16">
        <f t="shared" si="7"/>
        <v>4.0713535925963787E-2</v>
      </c>
      <c r="O37" s="16">
        <f t="shared" si="8"/>
        <v>-2.3788687564750854</v>
      </c>
      <c r="P37" s="16">
        <f t="shared" si="9"/>
        <v>1.2359954891624786E-2</v>
      </c>
      <c r="Q37" s="16">
        <f t="shared" si="10"/>
        <v>0.52540303466607874</v>
      </c>
    </row>
    <row r="38" spans="1:17" x14ac:dyDescent="0.35">
      <c r="A38" s="32">
        <f t="shared" si="4"/>
        <v>37</v>
      </c>
      <c r="B38" s="2">
        <v>42794</v>
      </c>
      <c r="C38" s="15">
        <v>2.7354500509999999</v>
      </c>
      <c r="D38" s="15">
        <v>4.2196636060000001</v>
      </c>
      <c r="E38" s="15">
        <f t="shared" si="11"/>
        <v>-1.3795218952465704</v>
      </c>
      <c r="F38" s="15">
        <v>0.62262869080862604</v>
      </c>
      <c r="G38" s="16">
        <f t="shared" si="12"/>
        <v>-0.55684378700000003</v>
      </c>
      <c r="H38" s="16">
        <v>1.943156213</v>
      </c>
      <c r="I38" s="16">
        <v>1.1204781047534296</v>
      </c>
      <c r="J38" s="16">
        <f t="shared" si="13"/>
        <v>1.5360050235955043</v>
      </c>
      <c r="K38" s="16">
        <f t="shared" si="14"/>
        <v>7.107886530791574E-2</v>
      </c>
      <c r="L38" s="16">
        <f t="shared" si="15"/>
        <v>1.8947331809197721</v>
      </c>
      <c r="M38" s="16">
        <f t="shared" si="6"/>
        <v>-1.6982609939636877</v>
      </c>
      <c r="N38" s="16">
        <f>D38*$T$22</f>
        <v>0.32055742789964475</v>
      </c>
      <c r="O38" s="16">
        <f t="shared" si="8"/>
        <v>-1.8971054597623787</v>
      </c>
      <c r="P38" s="16">
        <f t="shared" si="9"/>
        <v>4.031031836548184E-3</v>
      </c>
      <c r="Q38" s="16">
        <f t="shared" si="10"/>
        <v>-3.2707779939898733</v>
      </c>
    </row>
    <row r="39" spans="1:17" x14ac:dyDescent="0.35">
      <c r="A39" s="32">
        <f t="shared" si="4"/>
        <v>38</v>
      </c>
      <c r="B39" s="2">
        <v>42822</v>
      </c>
      <c r="C39" s="15">
        <v>-0.81045065800000005</v>
      </c>
      <c r="D39" s="15">
        <v>3.3490049220000002</v>
      </c>
      <c r="E39" s="15">
        <f t="shared" si="11"/>
        <v>-2.75824285056453</v>
      </c>
      <c r="F39" s="15">
        <v>2.3021171204666899</v>
      </c>
      <c r="G39" s="16">
        <f t="shared" si="12"/>
        <v>-1.2026106860000001</v>
      </c>
      <c r="H39" s="16">
        <v>1.2973893139999999</v>
      </c>
      <c r="I39" s="16">
        <v>-0.25824285056452978</v>
      </c>
      <c r="J39" s="16">
        <f t="shared" si="13"/>
        <v>0.63157058416314937</v>
      </c>
      <c r="K39" s="16">
        <f t="shared" si="14"/>
        <v>1.3847879392451525</v>
      </c>
      <c r="L39" s="16">
        <f t="shared" si="15"/>
        <v>0.99882222430283996</v>
      </c>
      <c r="M39" s="16">
        <f t="shared" si="6"/>
        <v>0.50315550068642245</v>
      </c>
      <c r="N39" s="16">
        <f t="shared" si="7"/>
        <v>0.25441563689889324</v>
      </c>
      <c r="O39" s="16">
        <f t="shared" si="8"/>
        <v>-3.7931094745119993</v>
      </c>
      <c r="P39" s="16">
        <f t="shared" si="9"/>
        <v>1.4904400553742187E-2</v>
      </c>
      <c r="Q39" s="16">
        <f t="shared" si="10"/>
        <v>-3.0206339363729411</v>
      </c>
    </row>
    <row r="40" spans="1:17" x14ac:dyDescent="0.35">
      <c r="A40" s="32">
        <f t="shared" si="4"/>
        <v>39</v>
      </c>
      <c r="B40" s="2">
        <v>42853</v>
      </c>
      <c r="C40" s="15">
        <v>-2.9577629490000001</v>
      </c>
      <c r="D40" s="15">
        <v>4.203239537</v>
      </c>
      <c r="E40" s="15">
        <f t="shared" si="11"/>
        <v>-3.4242523335263235</v>
      </c>
      <c r="F40" s="15">
        <v>2.00388521471579</v>
      </c>
      <c r="G40" s="16">
        <f t="shared" si="12"/>
        <v>0.17753612500000004</v>
      </c>
      <c r="H40" s="16">
        <v>2.677536125</v>
      </c>
      <c r="I40" s="16">
        <v>-0.92425233352632363</v>
      </c>
      <c r="J40" s="16">
        <f t="shared" si="13"/>
        <v>1.4750992917425072</v>
      </c>
      <c r="K40" s="16">
        <f t="shared" si="14"/>
        <v>3.7114856636683995</v>
      </c>
      <c r="L40" s="16">
        <f t="shared" si="15"/>
        <v>1.8987707505357174</v>
      </c>
      <c r="M40" s="16">
        <f t="shared" si="6"/>
        <v>1.8362804481995305</v>
      </c>
      <c r="N40" s="16">
        <f t="shared" si="7"/>
        <v>0.31930973192056239</v>
      </c>
      <c r="O40" s="16">
        <f t="shared" si="8"/>
        <v>-4.7089994148847873</v>
      </c>
      <c r="P40" s="16">
        <f t="shared" si="9"/>
        <v>1.2973583158875583E-2</v>
      </c>
      <c r="Q40" s="16">
        <f t="shared" si="10"/>
        <v>-2.5404356516058186</v>
      </c>
    </row>
    <row r="41" spans="1:17" x14ac:dyDescent="0.35">
      <c r="A41" s="32">
        <f t="shared" si="4"/>
        <v>40</v>
      </c>
      <c r="B41" s="2">
        <v>42883</v>
      </c>
      <c r="C41" s="15">
        <v>-4.8663221859999997</v>
      </c>
      <c r="D41" s="15">
        <v>4.7686450489999999</v>
      </c>
      <c r="E41" s="15">
        <f t="shared" si="11"/>
        <v>-3.0190678590543323</v>
      </c>
      <c r="F41" s="15">
        <v>-0.42541097425646301</v>
      </c>
      <c r="G41" s="16">
        <f t="shared" si="12"/>
        <v>4.4521133519999996</v>
      </c>
      <c r="H41" s="16">
        <v>6.9521133519999996</v>
      </c>
      <c r="I41" s="16">
        <v>-0.5190678590543325</v>
      </c>
      <c r="J41" s="16">
        <f t="shared" si="13"/>
        <v>3.9303665408472392</v>
      </c>
      <c r="K41" s="16">
        <f t="shared" si="14"/>
        <v>7.4102036210513882</v>
      </c>
      <c r="L41" s="16">
        <f t="shared" si="15"/>
        <v>4.4040185636064066</v>
      </c>
      <c r="M41" s="16">
        <f t="shared" si="6"/>
        <v>3.0211793300786924</v>
      </c>
      <c r="N41" s="16">
        <f t="shared" si="7"/>
        <v>0.36226219296254852</v>
      </c>
      <c r="O41" s="16">
        <f t="shared" si="8"/>
        <v>-4.1517935587251982</v>
      </c>
      <c r="P41" s="16">
        <f t="shared" si="9"/>
        <v>-2.7542019925513922E-3</v>
      </c>
      <c r="Q41" s="16">
        <f t="shared" si="10"/>
        <v>-0.77110623767650832</v>
      </c>
    </row>
    <row r="42" spans="1:17" x14ac:dyDescent="0.35">
      <c r="A42" s="32">
        <f t="shared" si="4"/>
        <v>41</v>
      </c>
      <c r="B42" s="2">
        <v>42914</v>
      </c>
      <c r="C42" s="15">
        <v>-0.439885097</v>
      </c>
      <c r="D42" s="15">
        <v>4.3929563460000001</v>
      </c>
      <c r="E42" s="15">
        <f t="shared" si="11"/>
        <v>-1.4640624070707309</v>
      </c>
      <c r="F42" s="15">
        <v>0.47133244254338502</v>
      </c>
      <c r="G42" s="16">
        <f t="shared" si="12"/>
        <v>-5.6291664460000002</v>
      </c>
      <c r="H42" s="16">
        <v>-3.1291664460000002</v>
      </c>
      <c r="I42" s="16">
        <v>1.0359375929292691</v>
      </c>
      <c r="J42" s="16">
        <f t="shared" si="13"/>
        <v>-5.4431516625202816</v>
      </c>
      <c r="K42" s="16">
        <f t="shared" si="14"/>
        <v>-4.8810925034543473</v>
      </c>
      <c r="L42" s="16">
        <f t="shared" si="15"/>
        <v>-5.0448719775556308</v>
      </c>
      <c r="M42" s="16">
        <f t="shared" si="6"/>
        <v>0.27309572031408047</v>
      </c>
      <c r="N42" s="16">
        <f t="shared" si="7"/>
        <v>0.33372204958396434</v>
      </c>
      <c r="O42" s="16">
        <f t="shared" si="8"/>
        <v>-2.0133647718511183</v>
      </c>
      <c r="P42" s="16">
        <f t="shared" si="9"/>
        <v>3.0515074386033747E-3</v>
      </c>
      <c r="Q42" s="16">
        <f t="shared" si="10"/>
        <v>-1.4034954945144706</v>
      </c>
    </row>
    <row r="43" spans="1:17" x14ac:dyDescent="0.35">
      <c r="A43" s="32">
        <f t="shared" si="4"/>
        <v>42</v>
      </c>
      <c r="B43" s="2">
        <v>42944</v>
      </c>
      <c r="C43" s="15">
        <v>-1.950149355</v>
      </c>
      <c r="D43" s="15">
        <v>-0.78683544500000002</v>
      </c>
      <c r="E43" s="15">
        <f t="shared" si="11"/>
        <v>-1.4171244778812171</v>
      </c>
      <c r="F43" s="15">
        <v>2.4027265328421601</v>
      </c>
      <c r="G43" s="16">
        <f t="shared" si="12"/>
        <v>6.5501781930000007</v>
      </c>
      <c r="H43" s="16">
        <v>9.0501781930000007</v>
      </c>
      <c r="I43" s="16">
        <v>1.0828755221187829</v>
      </c>
      <c r="J43" s="16">
        <f t="shared" si="13"/>
        <v>6.2778361964674305</v>
      </c>
      <c r="K43" s="16">
        <f t="shared" si="14"/>
        <v>7.231542665357706</v>
      </c>
      <c r="L43" s="16">
        <f t="shared" si="15"/>
        <v>6.5132920712874984</v>
      </c>
      <c r="M43" s="16">
        <f t="shared" si="6"/>
        <v>1.2107194502744529</v>
      </c>
      <c r="N43" s="16">
        <f t="shared" si="7"/>
        <v>-5.9773946451757126E-2</v>
      </c>
      <c r="O43" s="16">
        <f t="shared" si="8"/>
        <v>-1.9488161756728382</v>
      </c>
      <c r="P43" s="16">
        <f t="shared" si="9"/>
        <v>1.5555767492543567E-2</v>
      </c>
      <c r="Q43" s="16">
        <f t="shared" si="10"/>
        <v>-0.78231490435759898</v>
      </c>
    </row>
    <row r="44" spans="1:17" x14ac:dyDescent="0.35">
      <c r="A44" s="32">
        <f t="shared" si="4"/>
        <v>43</v>
      </c>
      <c r="B44" s="2">
        <v>42975</v>
      </c>
      <c r="C44" s="15">
        <v>0.69981850899999998</v>
      </c>
      <c r="D44" s="15">
        <v>-0.50096911200000005</v>
      </c>
      <c r="E44" s="15">
        <f t="shared" si="11"/>
        <v>-1.3505762309820848</v>
      </c>
      <c r="F44" s="15">
        <v>-0.43007175268446601</v>
      </c>
      <c r="G44" s="16">
        <f t="shared" si="12"/>
        <v>6.1188351599999997</v>
      </c>
      <c r="H44" s="16">
        <v>8.6188351599999997</v>
      </c>
      <c r="I44" s="16">
        <v>1.1494237690179152</v>
      </c>
      <c r="J44" s="16">
        <f t="shared" si="13"/>
        <v>7.3968679673113114</v>
      </c>
      <c r="K44" s="16">
        <f t="shared" si="14"/>
        <v>6.7056194416838997</v>
      </c>
      <c r="L44" s="16">
        <f t="shared" si="15"/>
        <v>7.6322468306454754</v>
      </c>
      <c r="M44" s="16">
        <f t="shared" si="6"/>
        <v>-0.43447127694912752</v>
      </c>
      <c r="N44" s="16">
        <f t="shared" si="7"/>
        <v>-3.805738679537031E-2</v>
      </c>
      <c r="O44" s="16">
        <f t="shared" si="8"/>
        <v>-1.8572996560982116</v>
      </c>
      <c r="P44" s="16">
        <f t="shared" si="9"/>
        <v>-2.7843768728672618E-3</v>
      </c>
      <c r="Q44" s="16">
        <f t="shared" si="10"/>
        <v>-2.3326126967155769</v>
      </c>
    </row>
    <row r="45" spans="1:17" x14ac:dyDescent="0.35">
      <c r="A45" s="32">
        <f t="shared" si="4"/>
        <v>44</v>
      </c>
      <c r="B45" s="2">
        <v>43006</v>
      </c>
      <c r="C45" s="15">
        <v>1.8078008729999999</v>
      </c>
      <c r="D45" s="15">
        <v>4.6718940130000002</v>
      </c>
      <c r="E45" s="15">
        <f t="shared" si="11"/>
        <v>-2.6536197691996093</v>
      </c>
      <c r="F45" s="15">
        <v>0.49228692584620898</v>
      </c>
      <c r="G45" s="16">
        <f t="shared" si="12"/>
        <v>-2.5</v>
      </c>
      <c r="H45" s="16">
        <v>0</v>
      </c>
      <c r="I45" s="16">
        <v>-0.15361976919960937</v>
      </c>
      <c r="J45" s="16">
        <f t="shared" si="13"/>
        <v>0.70060592255494392</v>
      </c>
      <c r="K45" s="16">
        <f t="shared" si="14"/>
        <v>-6.1294562711754264E-2</v>
      </c>
      <c r="L45" s="16">
        <f t="shared" si="15"/>
        <v>1.0942769915890462</v>
      </c>
      <c r="M45" s="16">
        <f t="shared" si="6"/>
        <v>-1.1223446417334719</v>
      </c>
      <c r="N45" s="16">
        <f t="shared" si="7"/>
        <v>0.35491225558775724</v>
      </c>
      <c r="O45" s="16">
        <f t="shared" si="8"/>
        <v>-3.6492328027763334</v>
      </c>
      <c r="P45" s="16">
        <f t="shared" si="9"/>
        <v>3.1871712629003234E-3</v>
      </c>
      <c r="Q45" s="16">
        <f t="shared" si="10"/>
        <v>-4.4134780176591475</v>
      </c>
    </row>
    <row r="46" spans="1:17" x14ac:dyDescent="0.35">
      <c r="A46" s="32">
        <f t="shared" si="4"/>
        <v>45</v>
      </c>
      <c r="B46" s="2">
        <v>43036</v>
      </c>
      <c r="C46" s="15">
        <v>-0.469002947</v>
      </c>
      <c r="D46" s="15">
        <v>5.8642491259999998</v>
      </c>
      <c r="E46" s="15">
        <f t="shared" si="11"/>
        <v>-1.9280132968539943</v>
      </c>
      <c r="F46" s="15">
        <v>2.2141959566531999</v>
      </c>
      <c r="G46" s="16">
        <f t="shared" si="12"/>
        <v>-0.23495715600000011</v>
      </c>
      <c r="H46" s="16">
        <v>2.2650428439999999</v>
      </c>
      <c r="I46" s="16">
        <v>0.57198670314600564</v>
      </c>
      <c r="J46" s="16">
        <f t="shared" si="13"/>
        <v>0.40825335376161265</v>
      </c>
      <c r="K46" s="16">
        <f t="shared" si="14"/>
        <v>1.1724964947067584</v>
      </c>
      <c r="L46" s="16">
        <f t="shared" si="15"/>
        <v>0.84622667612567926</v>
      </c>
      <c r="M46" s="16">
        <f t="shared" si="6"/>
        <v>0.29117307795583608</v>
      </c>
      <c r="N46" s="16">
        <f t="shared" si="7"/>
        <v>0.44549253019135088</v>
      </c>
      <c r="O46" s="16">
        <f t="shared" si="8"/>
        <v>-2.6513856464035483</v>
      </c>
      <c r="P46" s="16">
        <f t="shared" si="9"/>
        <v>1.433518006058075E-2</v>
      </c>
      <c r="Q46" s="16">
        <f t="shared" si="10"/>
        <v>-1.9003848581957805</v>
      </c>
    </row>
    <row r="47" spans="1:17" x14ac:dyDescent="0.35">
      <c r="A47" s="32">
        <f t="shared" si="4"/>
        <v>46</v>
      </c>
      <c r="B47" s="2">
        <v>43067</v>
      </c>
      <c r="C47" s="15">
        <v>-2.9103608140000001</v>
      </c>
      <c r="D47" s="15">
        <v>3.8549892579999998</v>
      </c>
      <c r="E47" s="15">
        <f t="shared" si="11"/>
        <v>-3.4857553654781914</v>
      </c>
      <c r="F47" s="15">
        <v>3.1565913805896599</v>
      </c>
      <c r="G47" s="16">
        <f t="shared" si="12"/>
        <v>-6.9191379810000004</v>
      </c>
      <c r="H47" s="16">
        <v>-4.4191379810000004</v>
      </c>
      <c r="I47" s="16">
        <v>-0.98575536547819143</v>
      </c>
      <c r="J47" s="16">
        <f t="shared" si="13"/>
        <v>-5.470005591572491</v>
      </c>
      <c r="K47" s="16">
        <f t="shared" si="14"/>
        <v>-3.2977786492856378</v>
      </c>
      <c r="L47" s="16">
        <f t="shared" si="15"/>
        <v>-5.0649032535208276</v>
      </c>
      <c r="M47" s="16">
        <f t="shared" si="6"/>
        <v>1.8068515807736121</v>
      </c>
      <c r="N47" s="16">
        <f t="shared" si="7"/>
        <v>0.29285401788145288</v>
      </c>
      <c r="O47" s="16">
        <f t="shared" si="8"/>
        <v>-4.7935778025927798</v>
      </c>
      <c r="P47" s="16">
        <f t="shared" si="9"/>
        <v>2.043645038844108E-2</v>
      </c>
      <c r="Q47" s="16">
        <f t="shared" si="10"/>
        <v>-2.6734357535492741</v>
      </c>
    </row>
    <row r="48" spans="1:17" x14ac:dyDescent="0.35">
      <c r="A48" s="32">
        <f t="shared" si="4"/>
        <v>47</v>
      </c>
      <c r="B48" s="2">
        <v>43097</v>
      </c>
      <c r="C48" s="15">
        <v>7.3821532999999995E-2</v>
      </c>
      <c r="D48" s="15">
        <v>3.0768030099999999</v>
      </c>
      <c r="E48" s="15">
        <f t="shared" si="11"/>
        <v>-2.63132860782282</v>
      </c>
      <c r="F48" s="15">
        <v>6.6196457438644396</v>
      </c>
      <c r="G48" s="16">
        <f t="shared" si="12"/>
        <v>1.1348202349999998</v>
      </c>
      <c r="H48" s="16">
        <v>3.6348202349999998</v>
      </c>
      <c r="I48" s="16">
        <v>-0.1313286078228201</v>
      </c>
      <c r="J48" s="16">
        <f t="shared" si="13"/>
        <v>3.382853235254637</v>
      </c>
      <c r="K48" s="16">
        <f t="shared" si="14"/>
        <v>3.5418448633774879</v>
      </c>
      <c r="L48" s="16">
        <f t="shared" si="15"/>
        <v>3.7034342136835008</v>
      </c>
      <c r="M48" s="16">
        <f t="shared" si="6"/>
        <v>-4.5830933729779581E-2</v>
      </c>
      <c r="N48" s="16">
        <f t="shared" si="7"/>
        <v>0.23373712957522541</v>
      </c>
      <c r="O48" s="16">
        <f t="shared" si="8"/>
        <v>-3.6185782085302649</v>
      </c>
      <c r="P48" s="16">
        <f t="shared" si="9"/>
        <v>4.2857007931216516E-2</v>
      </c>
      <c r="Q48" s="16">
        <f t="shared" si="10"/>
        <v>-3.3878150047536022</v>
      </c>
    </row>
    <row r="49" spans="1:17" x14ac:dyDescent="0.35">
      <c r="A49" s="32">
        <f t="shared" si="4"/>
        <v>48</v>
      </c>
      <c r="B49" s="2">
        <v>43128</v>
      </c>
      <c r="C49" s="15">
        <v>-3.8529792789999999</v>
      </c>
      <c r="D49" s="15">
        <v>3.1285046150000002</v>
      </c>
      <c r="E49" s="15">
        <f t="shared" si="11"/>
        <v>-0.27736093675546547</v>
      </c>
      <c r="F49" s="15">
        <v>0.174555305682392</v>
      </c>
      <c r="G49" s="16">
        <f t="shared" si="12"/>
        <v>15.775890650000001</v>
      </c>
      <c r="H49" s="16">
        <v>18.275890650000001</v>
      </c>
      <c r="I49" s="16">
        <v>2.2226390632445345</v>
      </c>
      <c r="J49" s="16">
        <f t="shared" si="13"/>
        <v>12.322139754067924</v>
      </c>
      <c r="K49" s="16">
        <f t="shared" si="14"/>
        <v>14.83739196944674</v>
      </c>
      <c r="L49" s="16">
        <f t="shared" si="15"/>
        <v>12.707257500252886</v>
      </c>
      <c r="M49" s="16">
        <f t="shared" si="6"/>
        <v>2.3920613785961735</v>
      </c>
      <c r="N49" s="16">
        <f t="shared" si="7"/>
        <v>0.23766477288155854</v>
      </c>
      <c r="O49" s="16">
        <f t="shared" si="8"/>
        <v>-0.38142413633061867</v>
      </c>
      <c r="P49" s="16">
        <f t="shared" si="9"/>
        <v>1.1301085299013239E-3</v>
      </c>
      <c r="Q49" s="16">
        <f t="shared" si="10"/>
        <v>2.2494321236770132</v>
      </c>
    </row>
    <row r="50" spans="1:17" x14ac:dyDescent="0.35">
      <c r="A50" s="32">
        <f t="shared" si="4"/>
        <v>49</v>
      </c>
      <c r="B50" s="2">
        <v>43159</v>
      </c>
      <c r="C50" s="15">
        <v>1.285299022</v>
      </c>
      <c r="D50" s="15">
        <v>4.6935254730000002</v>
      </c>
      <c r="E50" s="15">
        <f t="shared" si="11"/>
        <v>-5.354446692963343</v>
      </c>
      <c r="F50" s="15">
        <v>3.5126820819476099</v>
      </c>
      <c r="G50" s="16">
        <f t="shared" si="12"/>
        <v>-12.51755163</v>
      </c>
      <c r="H50" s="16">
        <v>-10.01755163</v>
      </c>
      <c r="I50" s="16">
        <v>-2.8544466929633425</v>
      </c>
      <c r="J50" s="16">
        <f t="shared" si="13"/>
        <v>-5.9564821856649921</v>
      </c>
      <c r="K50" s="16">
        <f t="shared" si="14"/>
        <v>-6.2403570163747313</v>
      </c>
      <c r="L50" s="16">
        <f t="shared" si="15"/>
        <v>-5.5547080068714401</v>
      </c>
      <c r="M50" s="16">
        <f t="shared" si="6"/>
        <v>-0.79795761353577566</v>
      </c>
      <c r="N50" s="16">
        <f t="shared" si="7"/>
        <v>0.35655554420665436</v>
      </c>
      <c r="O50" s="16">
        <f t="shared" si="8"/>
        <v>-7.36338443791918</v>
      </c>
      <c r="P50" s="16">
        <f t="shared" si="9"/>
        <v>2.2741858049640334E-2</v>
      </c>
      <c r="Q50" s="16">
        <f t="shared" si="10"/>
        <v>-7.782044649198661</v>
      </c>
    </row>
    <row r="51" spans="1:17" x14ac:dyDescent="0.35">
      <c r="A51" s="32">
        <f t="shared" si="4"/>
        <v>50</v>
      </c>
      <c r="B51" s="2">
        <v>43187</v>
      </c>
      <c r="C51" s="15">
        <v>1.4505917690000001</v>
      </c>
      <c r="D51" s="15">
        <v>0.71863848299999999</v>
      </c>
      <c r="E51" s="15">
        <f t="shared" si="11"/>
        <v>-3.7230602034792932</v>
      </c>
      <c r="F51" s="15">
        <v>-4.2544687973828097</v>
      </c>
      <c r="G51" s="16">
        <f t="shared" si="12"/>
        <v>-13.418070269999999</v>
      </c>
      <c r="H51" s="16">
        <v>-10.918070269999999</v>
      </c>
      <c r="I51" s="16">
        <v>-1.223060203479293</v>
      </c>
      <c r="J51" s="16">
        <f t="shared" si="13"/>
        <v>-8.5542530140678537</v>
      </c>
      <c r="K51" s="16">
        <f t="shared" si="14"/>
        <v>-9.4594468047919342</v>
      </c>
      <c r="L51" s="16">
        <f t="shared" si="15"/>
        <v>-8.2438259653823849</v>
      </c>
      <c r="M51" s="16">
        <f t="shared" si="6"/>
        <v>-0.90057700690126197</v>
      </c>
      <c r="N51" s="16">
        <f t="shared" si="7"/>
        <v>5.4593191592956232E-2</v>
      </c>
      <c r="O51" s="16">
        <f t="shared" si="8"/>
        <v>-5.1199171708559064</v>
      </c>
      <c r="P51" s="16">
        <f t="shared" si="9"/>
        <v>-2.7544344523503884E-2</v>
      </c>
      <c r="Q51" s="16">
        <f t="shared" si="10"/>
        <v>-5.9934453306877158</v>
      </c>
    </row>
    <row r="52" spans="1:17" x14ac:dyDescent="0.35">
      <c r="A52" s="32">
        <f t="shared" si="4"/>
        <v>51</v>
      </c>
      <c r="B52" s="2">
        <v>43218</v>
      </c>
      <c r="C52" s="15">
        <v>-5.3799238999999999E-2</v>
      </c>
      <c r="D52" s="15">
        <v>2.688963276</v>
      </c>
      <c r="E52" s="15">
        <f t="shared" si="11"/>
        <v>-3.7042803947277316</v>
      </c>
      <c r="F52" s="15">
        <v>2.5427774047543599</v>
      </c>
      <c r="G52" s="16">
        <f t="shared" si="12"/>
        <v>-2.17707184</v>
      </c>
      <c r="H52" s="16">
        <v>0.32292816000000002</v>
      </c>
      <c r="I52" s="16">
        <v>-1.2042803947277316</v>
      </c>
      <c r="J52" s="16">
        <f t="shared" si="13"/>
        <v>1.4991874480158849</v>
      </c>
      <c r="K52" s="16">
        <f t="shared" si="14"/>
        <v>1.7548612467938538</v>
      </c>
      <c r="L52" s="16">
        <f t="shared" si="15"/>
        <v>1.8436816916892225</v>
      </c>
      <c r="M52" s="16">
        <f t="shared" si="6"/>
        <v>3.3400408486797109E-2</v>
      </c>
      <c r="N52" s="16">
        <f t="shared" si="7"/>
        <v>0.2042739023664159</v>
      </c>
      <c r="O52" s="16">
        <f t="shared" si="8"/>
        <v>-5.0940913555218827</v>
      </c>
      <c r="P52" s="16">
        <f t="shared" si="9"/>
        <v>1.6462486909345916E-2</v>
      </c>
      <c r="Q52" s="16">
        <f t="shared" si="10"/>
        <v>-4.8399545577593237</v>
      </c>
    </row>
    <row r="53" spans="1:17" x14ac:dyDescent="0.35">
      <c r="A53" s="32">
        <f t="shared" si="4"/>
        <v>52</v>
      </c>
      <c r="B53" s="2">
        <v>43248</v>
      </c>
      <c r="C53" s="15">
        <v>1.209587875</v>
      </c>
      <c r="D53" s="15">
        <v>7.4413231570000002</v>
      </c>
      <c r="E53" s="15">
        <f t="shared" si="11"/>
        <v>-2.3138138169907885</v>
      </c>
      <c r="F53" s="15">
        <v>2.8250644751310201</v>
      </c>
      <c r="G53" s="16">
        <f t="shared" si="12"/>
        <v>-6.5575741479999996</v>
      </c>
      <c r="H53" s="16">
        <v>-4.0575741479999996</v>
      </c>
      <c r="I53" s="16">
        <v>0.18618618300921139</v>
      </c>
      <c r="J53" s="16">
        <f t="shared" si="13"/>
        <v>-4.4978167306962096</v>
      </c>
      <c r="K53" s="16">
        <f t="shared" si="14"/>
        <v>-4.6018102343362264</v>
      </c>
      <c r="L53" s="16">
        <f t="shared" si="15"/>
        <v>-4.0274757846889964</v>
      </c>
      <c r="M53" s="16">
        <f t="shared" si="6"/>
        <v>-0.75095354277551929</v>
      </c>
      <c r="N53" s="16">
        <f t="shared" si="7"/>
        <v>0.56529895131597474</v>
      </c>
      <c r="O53" s="16">
        <f t="shared" si="8"/>
        <v>-3.1819348719378482</v>
      </c>
      <c r="P53" s="16">
        <f t="shared" si="9"/>
        <v>1.8290074016288259E-2</v>
      </c>
      <c r="Q53" s="16">
        <f t="shared" si="10"/>
        <v>-3.3492993893811045</v>
      </c>
    </row>
    <row r="54" spans="1:17" x14ac:dyDescent="0.35">
      <c r="A54" s="32">
        <f t="shared" si="4"/>
        <v>53</v>
      </c>
      <c r="B54" s="2">
        <v>43279</v>
      </c>
      <c r="C54" s="15">
        <v>-1.258952257</v>
      </c>
      <c r="D54" s="15">
        <v>4.7763920860000004</v>
      </c>
      <c r="E54" s="15">
        <f t="shared" si="11"/>
        <v>-6.1275956162958476</v>
      </c>
      <c r="F54" s="15">
        <v>4.5824795387534198</v>
      </c>
      <c r="G54" s="16">
        <f t="shared" si="12"/>
        <v>-12.7442437</v>
      </c>
      <c r="H54" s="16">
        <v>-10.2442437</v>
      </c>
      <c r="I54" s="16">
        <v>-3.6275956162958471</v>
      </c>
      <c r="J54" s="16">
        <f t="shared" si="13"/>
        <v>-6.7405720921846743</v>
      </c>
      <c r="K54" s="16">
        <f t="shared" si="14"/>
        <v>-5.3682286666742467</v>
      </c>
      <c r="L54" s="16">
        <f t="shared" si="15"/>
        <v>-6.310952515960917</v>
      </c>
      <c r="M54" s="16">
        <f t="shared" si="6"/>
        <v>0.78160064028368836</v>
      </c>
      <c r="N54" s="16">
        <f t="shared" si="7"/>
        <v>0.36285071623986198</v>
      </c>
      <c r="O54" s="16">
        <f t="shared" si="8"/>
        <v>-8.4266115231270877</v>
      </c>
      <c r="P54" s="16">
        <f t="shared" si="9"/>
        <v>2.9667956494352023E-2</v>
      </c>
      <c r="Q54" s="16">
        <f t="shared" si="10"/>
        <v>-7.2524922101091844</v>
      </c>
    </row>
    <row r="55" spans="1:17" x14ac:dyDescent="0.35">
      <c r="A55" s="32">
        <f t="shared" si="4"/>
        <v>54</v>
      </c>
      <c r="B55" s="2">
        <v>43309</v>
      </c>
      <c r="C55" s="15">
        <v>1.4961495389999999</v>
      </c>
      <c r="D55" s="15">
        <v>1.459310876</v>
      </c>
      <c r="E55" s="15">
        <f t="shared" si="11"/>
        <v>-2.060180858448569</v>
      </c>
      <c r="F55" s="15">
        <v>-0.23471077429076201</v>
      </c>
      <c r="G55" s="16">
        <f t="shared" si="12"/>
        <v>3.8646927260000004</v>
      </c>
      <c r="H55" s="16">
        <v>6.3646927260000004</v>
      </c>
      <c r="I55" s="16">
        <v>0.43981914155143104</v>
      </c>
      <c r="J55" s="16">
        <f t="shared" si="13"/>
        <v>6.4038980787750468</v>
      </c>
      <c r="K55" s="16">
        <f t="shared" si="14"/>
        <v>5.4599865341710707</v>
      </c>
      <c r="L55" s="16">
        <f t="shared" si="15"/>
        <v>6.698153079140865</v>
      </c>
      <c r="M55" s="16">
        <f t="shared" si="6"/>
        <v>-0.92886082942424486</v>
      </c>
      <c r="N55" s="16">
        <f t="shared" si="7"/>
        <v>0.11086024493786091</v>
      </c>
      <c r="O55" s="16">
        <f t="shared" si="8"/>
        <v>-2.83314122677419</v>
      </c>
      <c r="P55" s="16">
        <f t="shared" si="9"/>
        <v>-1.5195679503913874E-3</v>
      </c>
      <c r="Q55" s="16">
        <f t="shared" si="10"/>
        <v>-3.6526613792109659</v>
      </c>
    </row>
    <row r="56" spans="1:17" x14ac:dyDescent="0.35">
      <c r="A56" s="32">
        <f t="shared" si="4"/>
        <v>55</v>
      </c>
      <c r="B56" s="2">
        <v>43340</v>
      </c>
      <c r="C56" s="15">
        <v>-1.421972778</v>
      </c>
      <c r="D56" s="15">
        <v>-1.3127075020000001</v>
      </c>
      <c r="E56" s="15">
        <f t="shared" si="11"/>
        <v>-4.8443064481910607</v>
      </c>
      <c r="F56" s="15">
        <v>-1.6314758347428699</v>
      </c>
      <c r="G56" s="16">
        <f t="shared" si="12"/>
        <v>-3.0834322269999999</v>
      </c>
      <c r="H56" s="16">
        <v>-0.58343222699999997</v>
      </c>
      <c r="I56" s="16">
        <v>-2.3443064481910607</v>
      </c>
      <c r="J56" s="16">
        <f t="shared" si="13"/>
        <v>1.719819725163604</v>
      </c>
      <c r="K56" s="16">
        <f t="shared" si="14"/>
        <v>2.4687371024269291</v>
      </c>
      <c r="L56" s="16">
        <f t="shared" si="15"/>
        <v>1.9866874616545722</v>
      </c>
      <c r="M56" s="16">
        <f t="shared" si="6"/>
        <v>0.88280935799678628</v>
      </c>
      <c r="N56" s="16">
        <f t="shared" si="7"/>
        <v>-9.9723148505807171E-2</v>
      </c>
      <c r="O56" s="16">
        <f t="shared" si="8"/>
        <v>-6.6618443993473138</v>
      </c>
      <c r="P56" s="16">
        <f t="shared" si="9"/>
        <v>-1.0562524868339107E-2</v>
      </c>
      <c r="Q56" s="16">
        <f t="shared" si="10"/>
        <v>-5.8893207147246729</v>
      </c>
    </row>
    <row r="57" spans="1:17" x14ac:dyDescent="0.35">
      <c r="A57" s="32">
        <f t="shared" si="4"/>
        <v>56</v>
      </c>
      <c r="B57" s="2">
        <v>43371</v>
      </c>
      <c r="C57" s="15">
        <v>-2.8853948190000001</v>
      </c>
      <c r="D57" s="15">
        <v>0.413160743</v>
      </c>
      <c r="E57" s="15">
        <f t="shared" si="11"/>
        <v>-0.99493677271501335</v>
      </c>
      <c r="F57" s="15">
        <v>-0.60516766164095304</v>
      </c>
      <c r="G57" s="16">
        <f t="shared" si="12"/>
        <v>2.1307215719999997</v>
      </c>
      <c r="H57" s="16">
        <v>4.6307215719999997</v>
      </c>
      <c r="I57" s="16">
        <v>1.5050632272849866</v>
      </c>
      <c r="J57" s="16">
        <f t="shared" si="13"/>
        <v>0.5615456446965098</v>
      </c>
      <c r="K57" s="16">
        <f t="shared" si="14"/>
        <v>2.2120613177066897</v>
      </c>
      <c r="L57" s="16">
        <f t="shared" si="15"/>
        <v>0.86092753028858526</v>
      </c>
      <c r="M57" s="16">
        <f t="shared" si="6"/>
        <v>1.7913518367850523</v>
      </c>
      <c r="N57" s="16">
        <f t="shared" si="7"/>
        <v>3.1386801757577389E-2</v>
      </c>
      <c r="O57" s="16">
        <f t="shared" si="8"/>
        <v>-1.3682276375168718</v>
      </c>
      <c r="P57" s="16">
        <f t="shared" si="9"/>
        <v>-3.917985384444646E-3</v>
      </c>
      <c r="Q57" s="16">
        <f t="shared" si="10"/>
        <v>0.45059301564131315</v>
      </c>
    </row>
    <row r="58" spans="1:17" x14ac:dyDescent="0.35">
      <c r="A58" s="32">
        <f t="shared" si="4"/>
        <v>57</v>
      </c>
      <c r="B58" s="2">
        <v>43401</v>
      </c>
      <c r="C58" s="15">
        <v>-2.7353155509999998</v>
      </c>
      <c r="D58" s="15">
        <v>-4.3482992459999998</v>
      </c>
      <c r="E58" s="15">
        <f t="shared" si="11"/>
        <v>-6.0019025940006596</v>
      </c>
      <c r="F58" s="15">
        <v>-6.1301055062418497</v>
      </c>
      <c r="G58" s="16">
        <f t="shared" si="12"/>
        <v>-3.9064929470000003</v>
      </c>
      <c r="H58" s="16">
        <v>-1.406492947</v>
      </c>
      <c r="I58" s="16">
        <v>-3.5019025940006596</v>
      </c>
      <c r="J58" s="16">
        <f t="shared" si="13"/>
        <v>1.9781454039768382</v>
      </c>
      <c r="K58" s="16">
        <f t="shared" si="14"/>
        <v>3.2908837213953488</v>
      </c>
      <c r="L58" s="16">
        <f t="shared" si="15"/>
        <v>2.1999053823697183</v>
      </c>
      <c r="M58" s="16">
        <f t="shared" si="6"/>
        <v>1.6981774917613335</v>
      </c>
      <c r="N58" s="16">
        <f t="shared" si="7"/>
        <v>-0.33032955993310631</v>
      </c>
      <c r="O58" s="16">
        <f t="shared" si="8"/>
        <v>-8.253759667950396</v>
      </c>
      <c r="P58" s="16">
        <f t="shared" si="9"/>
        <v>-3.9687619317651066E-2</v>
      </c>
      <c r="Q58" s="16">
        <f t="shared" si="10"/>
        <v>-6.9255993554398199</v>
      </c>
    </row>
    <row r="59" spans="1:17" x14ac:dyDescent="0.35">
      <c r="A59" s="32">
        <f t="shared" si="4"/>
        <v>58</v>
      </c>
      <c r="B59" s="2">
        <v>43432</v>
      </c>
      <c r="C59" s="15">
        <v>3.9409402889999998</v>
      </c>
      <c r="D59" s="15">
        <v>-3.7959677319999998</v>
      </c>
      <c r="E59" s="15">
        <f t="shared" si="11"/>
        <v>-2.7442137371180269</v>
      </c>
      <c r="F59" s="15">
        <v>-9.83037750889366</v>
      </c>
      <c r="G59" s="16">
        <f t="shared" si="12"/>
        <v>-8.6333088020000002</v>
      </c>
      <c r="H59" s="16">
        <v>-6.1333088020000002</v>
      </c>
      <c r="I59" s="16">
        <v>-0.24421373711802702</v>
      </c>
      <c r="J59" s="16">
        <f t="shared" si="13"/>
        <v>-3.0492057910359005</v>
      </c>
      <c r="K59" s="16">
        <f t="shared" si="14"/>
        <v>-6.0658487369210672</v>
      </c>
      <c r="L59" s="16">
        <f t="shared" si="15"/>
        <v>-2.8800082011359218</v>
      </c>
      <c r="M59" s="16">
        <f t="shared" si="6"/>
        <v>-2.4466705834756559</v>
      </c>
      <c r="N59" s="16">
        <f t="shared" si="7"/>
        <v>-0.28837029824598959</v>
      </c>
      <c r="O59" s="16">
        <f t="shared" si="8"/>
        <v>-3.7738167704188688</v>
      </c>
      <c r="P59" s="16">
        <f t="shared" si="9"/>
        <v>-6.3643974793666194E-2</v>
      </c>
      <c r="Q59" s="16">
        <f t="shared" si="10"/>
        <v>-6.5725016269341792</v>
      </c>
    </row>
    <row r="60" spans="1:17" x14ac:dyDescent="0.35">
      <c r="A60" s="32">
        <f t="shared" si="4"/>
        <v>59</v>
      </c>
      <c r="B60" s="2">
        <v>43462</v>
      </c>
      <c r="C60" s="15">
        <v>-1.2526058499999999</v>
      </c>
      <c r="D60" s="15">
        <v>3.7371041859999998</v>
      </c>
      <c r="E60" s="15">
        <f t="shared" si="11"/>
        <v>-4.1117479323578685</v>
      </c>
      <c r="F60" s="15">
        <v>1.66069707235427</v>
      </c>
      <c r="G60" s="16">
        <f t="shared" si="12"/>
        <v>-3.6511790260000003</v>
      </c>
      <c r="H60" s="16">
        <v>-1.1511790260000001</v>
      </c>
      <c r="I60" s="16">
        <v>-1.611747932357869</v>
      </c>
      <c r="J60" s="16">
        <f t="shared" si="13"/>
        <v>-0.28739852789371412</v>
      </c>
      <c r="K60" s="16">
        <f t="shared" si="14"/>
        <v>0.85985808228456939</v>
      </c>
      <c r="L60" s="16">
        <f t="shared" si="15"/>
        <v>0.1117459434167612</v>
      </c>
      <c r="M60" s="16">
        <f t="shared" si="6"/>
        <v>0.77766057365517216</v>
      </c>
      <c r="N60" s="16">
        <f t="shared" si="7"/>
        <v>0.28389857996115236</v>
      </c>
      <c r="O60" s="16">
        <f t="shared" si="8"/>
        <v>-5.6544368585382738</v>
      </c>
      <c r="P60" s="16">
        <f t="shared" si="9"/>
        <v>1.0751709435086125E-2</v>
      </c>
      <c r="Q60" s="16">
        <f t="shared" si="10"/>
        <v>-4.5821259954868623</v>
      </c>
    </row>
  </sheetData>
  <mergeCells count="3">
    <mergeCell ref="S5:T5"/>
    <mergeCell ref="S12:T12"/>
    <mergeCell ref="S18:T18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5:I30"/>
  <sheetViews>
    <sheetView workbookViewId="0">
      <selection activeCell="E15" sqref="E15"/>
    </sheetView>
  </sheetViews>
  <sheetFormatPr defaultRowHeight="14.5" x14ac:dyDescent="0.35"/>
  <cols>
    <col min="3" max="3" width="21.36328125" customWidth="1"/>
    <col min="4" max="4" width="17" customWidth="1"/>
    <col min="5" max="5" width="11.6328125" customWidth="1"/>
    <col min="8" max="8" width="11.36328125" customWidth="1"/>
    <col min="9" max="9" width="16.90625" customWidth="1"/>
    <col min="21" max="21" width="12.453125" customWidth="1"/>
    <col min="22" max="22" width="18" customWidth="1"/>
  </cols>
  <sheetData>
    <row r="5" spans="3:4" ht="15" thickBot="1" x14ac:dyDescent="0.4">
      <c r="C5" s="30" t="s">
        <v>37</v>
      </c>
      <c r="D5" s="31"/>
    </row>
    <row r="6" spans="3:4" x14ac:dyDescent="0.35">
      <c r="C6" s="11"/>
      <c r="D6" s="12" t="s">
        <v>23</v>
      </c>
    </row>
    <row r="7" spans="3:4" x14ac:dyDescent="0.35">
      <c r="C7" s="17" t="s">
        <v>36</v>
      </c>
      <c r="D7" s="18">
        <v>1.0640964659797301</v>
      </c>
    </row>
    <row r="8" spans="3:4" x14ac:dyDescent="0.35">
      <c r="C8" s="17" t="s">
        <v>31</v>
      </c>
      <c r="D8" s="18">
        <v>-0.63102626466154454</v>
      </c>
    </row>
    <row r="9" spans="3:4" x14ac:dyDescent="0.35">
      <c r="C9" s="17" t="s">
        <v>32</v>
      </c>
      <c r="D9" s="18">
        <v>0.10788698353974574</v>
      </c>
    </row>
    <row r="10" spans="3:4" x14ac:dyDescent="0.35">
      <c r="C10" s="19" t="s">
        <v>33</v>
      </c>
      <c r="D10" s="20">
        <v>1.3671774498302931</v>
      </c>
    </row>
    <row r="12" spans="3:4" ht="15" thickBot="1" x14ac:dyDescent="0.4">
      <c r="C12" s="30" t="s">
        <v>41</v>
      </c>
      <c r="D12" s="31"/>
    </row>
    <row r="13" spans="3:4" x14ac:dyDescent="0.35">
      <c r="C13" s="11"/>
      <c r="D13" s="12" t="s">
        <v>23</v>
      </c>
    </row>
    <row r="14" spans="3:4" x14ac:dyDescent="0.35">
      <c r="C14" s="17" t="s">
        <v>42</v>
      </c>
      <c r="D14" s="18">
        <v>1.3326916383866783</v>
      </c>
    </row>
    <row r="15" spans="3:4" x14ac:dyDescent="0.35">
      <c r="C15" s="19" t="s">
        <v>33</v>
      </c>
      <c r="D15" s="20">
        <v>1.4212273813487835</v>
      </c>
    </row>
    <row r="18" spans="3:9" ht="15" thickBot="1" x14ac:dyDescent="0.4">
      <c r="C18" s="30" t="s">
        <v>47</v>
      </c>
      <c r="D18" s="31"/>
    </row>
    <row r="19" spans="3:9" x14ac:dyDescent="0.35">
      <c r="C19" s="11"/>
      <c r="D19" s="12" t="s">
        <v>23</v>
      </c>
    </row>
    <row r="20" spans="3:9" x14ac:dyDescent="0.35">
      <c r="C20" s="17" t="s">
        <v>43</v>
      </c>
      <c r="D20" s="18">
        <v>0.81920102607010126</v>
      </c>
    </row>
    <row r="21" spans="3:9" x14ac:dyDescent="0.35">
      <c r="C21" s="17" t="s">
        <v>31</v>
      </c>
      <c r="D21" s="18">
        <v>-0.62083421824604457</v>
      </c>
    </row>
    <row r="22" spans="3:9" x14ac:dyDescent="0.35">
      <c r="C22" s="17" t="s">
        <v>32</v>
      </c>
      <c r="D22" s="18">
        <v>7.5967531497970489E-2</v>
      </c>
    </row>
    <row r="23" spans="3:9" x14ac:dyDescent="0.35">
      <c r="C23" s="17" t="s">
        <v>44</v>
      </c>
      <c r="D23" s="18">
        <v>1.3751905397799411</v>
      </c>
    </row>
    <row r="24" spans="3:9" x14ac:dyDescent="0.35">
      <c r="C24" s="19" t="s">
        <v>45</v>
      </c>
      <c r="D24" s="20">
        <v>6.4742147222816952E-3</v>
      </c>
    </row>
    <row r="27" spans="3:9" x14ac:dyDescent="0.35">
      <c r="C27" s="24"/>
      <c r="D27" s="27" t="s">
        <v>64</v>
      </c>
      <c r="E27" s="22" t="s">
        <v>63</v>
      </c>
      <c r="H27" s="1" t="s">
        <v>55</v>
      </c>
      <c r="I27" s="1" t="s">
        <v>58</v>
      </c>
    </row>
    <row r="28" spans="3:9" x14ac:dyDescent="0.35">
      <c r="C28" s="24" t="s">
        <v>61</v>
      </c>
      <c r="D28" s="27">
        <v>3.8085931924488898</v>
      </c>
      <c r="E28" s="23">
        <v>0.635516234708695</v>
      </c>
      <c r="H28" s="1" t="s">
        <v>57</v>
      </c>
      <c r="I28" s="1" t="s">
        <v>56</v>
      </c>
    </row>
    <row r="29" spans="3:9" x14ac:dyDescent="0.35">
      <c r="C29" s="25" t="s">
        <v>56</v>
      </c>
      <c r="D29" s="28">
        <v>4.5410415765169896</v>
      </c>
      <c r="E29" s="13">
        <v>0.46614299113083002</v>
      </c>
      <c r="H29" s="1" t="s">
        <v>59</v>
      </c>
      <c r="I29" s="1" t="s">
        <v>60</v>
      </c>
    </row>
    <row r="30" spans="3:9" x14ac:dyDescent="0.35">
      <c r="C30" s="26" t="s">
        <v>62</v>
      </c>
      <c r="D30" s="29">
        <v>4.1002796594300399</v>
      </c>
      <c r="E30" s="14">
        <v>0.63180883213553396</v>
      </c>
    </row>
  </sheetData>
  <mergeCells count="3">
    <mergeCell ref="C5:D5"/>
    <mergeCell ref="C12:D12"/>
    <mergeCell ref="C18:D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onlyCAPM</vt:lpstr>
      <vt:lpstr>FamaFrenchCoeff.</vt:lpstr>
      <vt:lpstr>Carhart_4factor</vt:lpstr>
      <vt:lpstr>regression_data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jangid</dc:creator>
  <cp:lastModifiedBy>Saksham Gupta</cp:lastModifiedBy>
  <dcterms:created xsi:type="dcterms:W3CDTF">2020-02-28T08:00:19Z</dcterms:created>
  <dcterms:modified xsi:type="dcterms:W3CDTF">2020-12-22T08:08:40Z</dcterms:modified>
</cp:coreProperties>
</file>