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s to different topics" sheetId="1" r:id="rId4"/>
    <sheet state="visible" name="Topic Modeling Codes" sheetId="2" r:id="rId5"/>
    <sheet state="visible" name="Grounded Coding Codes" sheetId="3" r:id="rId6"/>
    <sheet state="visible" name="Comparison" sheetId="4" r:id="rId7"/>
    <sheet state="visible" name="Calculations" sheetId="5" r:id="rId8"/>
  </sheets>
  <definedNames>
    <definedName hidden="1" localSheetId="3" name="_xlnm._FilterDatabase">Comparison!$A$1:$C$41</definedName>
  </definedNames>
  <calcPr/>
</workbook>
</file>

<file path=xl/sharedStrings.xml><?xml version="1.0" encoding="utf-8"?>
<sst xmlns="http://schemas.openxmlformats.org/spreadsheetml/2006/main" count="366" uniqueCount="96">
  <si>
    <t>Topics created using LDA</t>
  </si>
  <si>
    <t>Topics</t>
  </si>
  <si>
    <t>Meaning of the Code</t>
  </si>
  <si>
    <t>Topic 0</t>
  </si>
  <si>
    <t>CNCL</t>
  </si>
  <si>
    <t>This topic specifically focuses on the violence carried out in Australia. So, any Headline consisting of the word 'Australia' and other related violence terms will be given this topic.</t>
  </si>
  <si>
    <t>Topic 1</t>
  </si>
  <si>
    <t>CNTR</t>
  </si>
  <si>
    <t xml:space="preserve">This focuses on news related to rural regions. </t>
  </si>
  <si>
    <t>Topic 2</t>
  </si>
  <si>
    <t>VIO</t>
  </si>
  <si>
    <t>Any general violence/police news headline will be classified into this category.</t>
  </si>
  <si>
    <t>Topic 3</t>
  </si>
  <si>
    <t>FRK</t>
  </si>
  <si>
    <t>News related to health sector will be given this topic.</t>
  </si>
  <si>
    <t>Topic 4</t>
  </si>
  <si>
    <t>CMWLTH</t>
  </si>
  <si>
    <t xml:space="preserve">Headline focusing on the violence and attacks carried out on a government related organization will be put into this category. </t>
  </si>
  <si>
    <t>Topic 5</t>
  </si>
  <si>
    <t>TRP</t>
  </si>
  <si>
    <t>Headlines focusing on the news related to women.</t>
  </si>
  <si>
    <t>Topic 6</t>
  </si>
  <si>
    <t>HMLS</t>
  </si>
  <si>
    <t>Headlines consisting of market related news.</t>
  </si>
  <si>
    <t>Topic 7</t>
  </si>
  <si>
    <t>CRN</t>
  </si>
  <si>
    <t>Headline focusing on public sector news and other related news for general public.</t>
  </si>
  <si>
    <t>Topic 8</t>
  </si>
  <si>
    <t>CMNT</t>
  </si>
  <si>
    <t>Any Headline focusing on family topics.</t>
  </si>
  <si>
    <t>Topic 9</t>
  </si>
  <si>
    <t>RPRT</t>
  </si>
  <si>
    <t xml:space="preserve">Any Headline focusing on school news, child abuse, or union related news. </t>
  </si>
  <si>
    <t>Headline</t>
  </si>
  <si>
    <t>Topic</t>
  </si>
  <si>
    <t>Codes</t>
  </si>
  <si>
    <t>aba decides against community broadcasting licence</t>
  </si>
  <si>
    <t>act fire witnesses must be aware of defamation</t>
  </si>
  <si>
    <t>a g calls for infrastructure protection summit</t>
  </si>
  <si>
    <t>air nz staff in aust strike for pay rise</t>
  </si>
  <si>
    <t>air nz strike to affect australian travellers</t>
  </si>
  <si>
    <t>ambitious olsson wins triple jump</t>
  </si>
  <si>
    <t>antic delighted with record breaking barca</t>
  </si>
  <si>
    <t>aussie qualifier stosur wastes four memphis match</t>
  </si>
  <si>
    <t>aust addresses un security council over iraq</t>
  </si>
  <si>
    <t>australia is locked into war timetable opp</t>
  </si>
  <si>
    <t>australia to contribute 10 million in aid to iraq</t>
  </si>
  <si>
    <t>barca take record as robson celebrates birthday in</t>
  </si>
  <si>
    <t>bathhouse plans move ahead</t>
  </si>
  <si>
    <t>big hopes for launceston cycling championship</t>
  </si>
  <si>
    <t>big plan to boost paroo water supplies</t>
  </si>
  <si>
    <t>blizzard buries united states in bills</t>
  </si>
  <si>
    <t>brigadier dismisses reports troops harassed in</t>
  </si>
  <si>
    <t>british combat troops arriving daily in kuwait</t>
  </si>
  <si>
    <t>bryant leads lakers to double overtime win</t>
  </si>
  <si>
    <t>bushfire victims urged to see centrelink</t>
  </si>
  <si>
    <t>businesses should prepare for terrorist attacks</t>
  </si>
  <si>
    <t>calleri avenges final defeat to eliminate massu</t>
  </si>
  <si>
    <t>call for ethanol blend fuel to go ahead</t>
  </si>
  <si>
    <t>carews freak goal leaves roma in ruins</t>
  </si>
  <si>
    <t>cemeteries miss out on funds</t>
  </si>
  <si>
    <t>code of conduct toughens organ donation regulations</t>
  </si>
  <si>
    <t>commonwealth bank cuts fixed home loan rates</t>
  </si>
  <si>
    <t>community urged to help homeless youth</t>
  </si>
  <si>
    <t>council chief executive fails to secure position</t>
  </si>
  <si>
    <t>councillor to contest wollongong as independent</t>
  </si>
  <si>
    <t>council moves to protect tas heritage garden</t>
  </si>
  <si>
    <t>council welcomes ambulance levy decision</t>
  </si>
  <si>
    <t>council welcomes insurance breakthrough</t>
  </si>
  <si>
    <t>crean tells alp leadership critics to shut up</t>
  </si>
  <si>
    <t>dargo fire threat expected to rise</t>
  </si>
  <si>
    <t>death toll continues to climb in south korean subway</t>
  </si>
  <si>
    <t>dems hold plebiscite over iraqi conflict</t>
  </si>
  <si>
    <t>dent downs philippoussis in tie break thriller</t>
  </si>
  <si>
    <t>de villiers to learn fate on march 5</t>
  </si>
  <si>
    <t>digital tv will become commonplace summit</t>
  </si>
  <si>
    <t>Codes as per Grounded coding</t>
  </si>
  <si>
    <t>Topic Modeling</t>
  </si>
  <si>
    <t>Grounded Coding</t>
  </si>
  <si>
    <t>Agreement?</t>
  </si>
  <si>
    <t>Agree</t>
  </si>
  <si>
    <t>Disagree</t>
  </si>
  <si>
    <t>INTERANNOTATOR ANALYSIS</t>
  </si>
  <si>
    <t>Topic Modeling Codes</t>
  </si>
  <si>
    <t>Grounded Coding total</t>
  </si>
  <si>
    <t>Grounded Coding Codes</t>
  </si>
  <si>
    <t>Topic Modeling Total</t>
  </si>
  <si>
    <t>Code</t>
  </si>
  <si>
    <t>P(Grounded Coding)</t>
  </si>
  <si>
    <t>P(Topic Modeling)</t>
  </si>
  <si>
    <t>Chance of this Code (Prob(Grounded Coding) * Prob(Topic Modeling)</t>
  </si>
  <si>
    <t>Chance(Agree)</t>
  </si>
  <si>
    <t xml:space="preserve">Agree </t>
  </si>
  <si>
    <t>Kappa</t>
  </si>
  <si>
    <t>Agree-(Chance(Agree)/1-Chance(Agree))</t>
  </si>
  <si>
    <t>KAPPA = 78.5%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</si>
</sst>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b/>
      <sz val="24.0"/>
      <color theme="1"/>
      <name val="Arial"/>
    </font>
    <font/>
    <font>
      <sz val="12.0"/>
      <color theme="1"/>
      <name val="Calibri"/>
    </font>
    <font>
      <b/>
      <sz val="18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1" fillId="0" fontId="3" numFmtId="0" xfId="0" applyAlignment="1" applyBorder="1" applyFont="1">
      <alignment readingOrder="0" vertical="bottom"/>
    </xf>
    <xf borderId="1" fillId="2" fontId="2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0" fillId="0" fontId="3" numFmtId="0" xfId="0" applyAlignment="1" applyFont="1">
      <alignment vertical="bottom"/>
    </xf>
    <xf borderId="2" fillId="0" fontId="3" numFmtId="0" xfId="0" applyAlignment="1" applyBorder="1" applyFont="1">
      <alignment vertical="bottom"/>
    </xf>
    <xf borderId="3" fillId="3" fontId="5" numFmtId="0" xfId="0" applyAlignment="1" applyBorder="1" applyFont="1">
      <alignment horizontal="center" vertical="bottom"/>
    </xf>
    <xf borderId="3" fillId="0" fontId="6" numFmtId="0" xfId="0" applyBorder="1" applyFont="1"/>
    <xf borderId="4" fillId="0" fontId="6" numFmtId="0" xfId="0" applyBorder="1" applyFont="1"/>
    <xf borderId="0" fillId="0" fontId="4" numFmtId="0" xfId="0" applyAlignment="1" applyFont="1">
      <alignment readingOrder="0" vertical="bottom"/>
    </xf>
    <xf borderId="5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1" fillId="4" fontId="4" numFmtId="0" xfId="0" applyAlignment="1" applyBorder="1" applyFill="1" applyFont="1">
      <alignment vertical="bottom"/>
    </xf>
    <xf borderId="6" fillId="4" fontId="4" numFmtId="0" xfId="0" applyAlignment="1" applyBorder="1" applyFont="1">
      <alignment vertical="bottom"/>
    </xf>
    <xf borderId="6" fillId="4" fontId="4" numFmtId="0" xfId="0" applyAlignment="1" applyBorder="1" applyFont="1">
      <alignment vertical="bottom"/>
    </xf>
    <xf borderId="6" fillId="2" fontId="4" numFmtId="0" xfId="0" applyAlignment="1" applyBorder="1" applyFont="1">
      <alignment readingOrder="0" vertical="bottom"/>
    </xf>
    <xf borderId="2" fillId="0" fontId="4" numFmtId="0" xfId="0" applyAlignment="1" applyBorder="1" applyFont="1">
      <alignment horizontal="center" readingOrder="0" vertical="bottom"/>
    </xf>
    <xf borderId="1" fillId="5" fontId="1" numFmtId="0" xfId="0" applyAlignment="1" applyBorder="1" applyFill="1" applyFont="1">
      <alignment readingOrder="0"/>
    </xf>
    <xf borderId="6" fillId="0" fontId="3" numFmtId="0" xfId="0" applyAlignment="1" applyBorder="1" applyFont="1">
      <alignment horizontal="right" readingOrder="0" vertical="bottom"/>
    </xf>
    <xf borderId="6" fillId="6" fontId="3" numFmtId="0" xfId="0" applyAlignment="1" applyBorder="1" applyFill="1" applyFont="1">
      <alignment horizontal="right" vertical="bottom"/>
    </xf>
    <xf borderId="6" fillId="0" fontId="3" numFmtId="0" xfId="0" applyAlignment="1" applyBorder="1" applyFont="1">
      <alignment readingOrder="0" vertical="bottom"/>
    </xf>
    <xf borderId="6" fillId="0" fontId="7" numFmtId="0" xfId="0" applyAlignment="1" applyBorder="1" applyFont="1">
      <alignment horizontal="right" readingOrder="0" vertical="bottom"/>
    </xf>
    <xf borderId="0" fillId="0" fontId="2" numFmtId="0" xfId="0" applyAlignment="1" applyFont="1">
      <alignment readingOrder="0"/>
    </xf>
    <xf borderId="1" fillId="2" fontId="4" numFmtId="0" xfId="0" applyAlignment="1" applyBorder="1" applyFont="1">
      <alignment readingOrder="0" vertical="bottom"/>
    </xf>
    <xf borderId="6" fillId="0" fontId="4" numFmtId="0" xfId="0" applyAlignment="1" applyBorder="1" applyFont="1">
      <alignment vertical="bottom"/>
    </xf>
    <xf borderId="6" fillId="0" fontId="4" numFmtId="0" xfId="0" applyAlignment="1" applyBorder="1" applyFont="1">
      <alignment readingOrder="0" vertical="bottom"/>
    </xf>
    <xf borderId="5" fillId="0" fontId="4" numFmtId="0" xfId="0" applyAlignment="1" applyBorder="1" applyFont="1">
      <alignment readingOrder="0" vertical="bottom"/>
    </xf>
    <xf borderId="5" fillId="0" fontId="6" numFmtId="0" xfId="0" applyBorder="1" applyFont="1"/>
    <xf borderId="6" fillId="0" fontId="6" numFmtId="0" xfId="0" applyBorder="1" applyFont="1"/>
    <xf borderId="6" fillId="0" fontId="3" numFmtId="0" xfId="0" applyAlignment="1" applyBorder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8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3" max="3" width="131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25"/>
  </cols>
  <sheetData>
    <row r="1">
      <c r="A1" s="3"/>
      <c r="B1" s="4" t="s">
        <v>33</v>
      </c>
      <c r="C1" s="5" t="s">
        <v>34</v>
      </c>
      <c r="D1" s="1" t="s">
        <v>35</v>
      </c>
    </row>
    <row r="2">
      <c r="A2" s="6">
        <v>0.0</v>
      </c>
      <c r="B2" s="3" t="s">
        <v>36</v>
      </c>
      <c r="C2" s="6">
        <v>8.0</v>
      </c>
      <c r="D2" s="2" t="s">
        <v>28</v>
      </c>
    </row>
    <row r="3">
      <c r="A3" s="6">
        <v>1.0</v>
      </c>
      <c r="B3" s="3" t="s">
        <v>37</v>
      </c>
      <c r="C3" s="6">
        <v>9.0</v>
      </c>
      <c r="D3" s="2" t="s">
        <v>31</v>
      </c>
    </row>
    <row r="4">
      <c r="A4" s="6">
        <v>2.0</v>
      </c>
      <c r="B4" s="3" t="s">
        <v>38</v>
      </c>
      <c r="C4" s="6">
        <v>8.0</v>
      </c>
      <c r="D4" s="2" t="s">
        <v>28</v>
      </c>
    </row>
    <row r="5">
      <c r="A5" s="6">
        <v>3.0</v>
      </c>
      <c r="B5" s="3" t="s">
        <v>39</v>
      </c>
      <c r="C5" s="6">
        <v>1.0</v>
      </c>
      <c r="D5" s="2" t="s">
        <v>7</v>
      </c>
    </row>
    <row r="6">
      <c r="A6" s="6">
        <v>4.0</v>
      </c>
      <c r="B6" s="3" t="s">
        <v>40</v>
      </c>
      <c r="C6" s="6">
        <v>6.0</v>
      </c>
      <c r="D6" s="2" t="s">
        <v>22</v>
      </c>
    </row>
    <row r="7">
      <c r="A7" s="6">
        <v>5.0</v>
      </c>
      <c r="B7" s="3" t="s">
        <v>41</v>
      </c>
      <c r="C7" s="6">
        <v>6.0</v>
      </c>
      <c r="D7" s="2" t="s">
        <v>22</v>
      </c>
    </row>
    <row r="8">
      <c r="A8" s="6">
        <v>6.0</v>
      </c>
      <c r="B8" s="3" t="s">
        <v>42</v>
      </c>
      <c r="C8" s="6">
        <v>6.0</v>
      </c>
      <c r="D8" s="2" t="s">
        <v>22</v>
      </c>
    </row>
    <row r="9">
      <c r="A9" s="6">
        <v>7.0</v>
      </c>
      <c r="B9" s="3" t="s">
        <v>43</v>
      </c>
      <c r="C9" s="6">
        <v>6.0</v>
      </c>
      <c r="D9" s="2" t="s">
        <v>22</v>
      </c>
    </row>
    <row r="10">
      <c r="A10" s="6">
        <v>8.0</v>
      </c>
      <c r="B10" s="3" t="s">
        <v>44</v>
      </c>
      <c r="C10" s="6">
        <v>6.0</v>
      </c>
      <c r="D10" s="2" t="s">
        <v>22</v>
      </c>
    </row>
    <row r="11">
      <c r="A11" s="6">
        <v>9.0</v>
      </c>
      <c r="B11" s="3" t="s">
        <v>45</v>
      </c>
      <c r="C11" s="6">
        <v>3.0</v>
      </c>
      <c r="D11" s="2" t="s">
        <v>13</v>
      </c>
    </row>
    <row r="12">
      <c r="A12" s="6">
        <v>10.0</v>
      </c>
      <c r="B12" s="3" t="s">
        <v>46</v>
      </c>
      <c r="C12" s="6">
        <v>1.0</v>
      </c>
      <c r="D12" s="2" t="s">
        <v>7</v>
      </c>
    </row>
    <row r="13">
      <c r="A13" s="6">
        <v>11.0</v>
      </c>
      <c r="B13" s="3" t="s">
        <v>47</v>
      </c>
      <c r="C13" s="6">
        <v>1.0</v>
      </c>
      <c r="D13" s="2" t="s">
        <v>7</v>
      </c>
    </row>
    <row r="14">
      <c r="A14" s="6">
        <v>12.0</v>
      </c>
      <c r="B14" s="3" t="s">
        <v>48</v>
      </c>
      <c r="C14" s="6">
        <v>8.0</v>
      </c>
      <c r="D14" s="2" t="s">
        <v>28</v>
      </c>
    </row>
    <row r="15">
      <c r="A15" s="6">
        <v>13.0</v>
      </c>
      <c r="B15" s="3" t="s">
        <v>49</v>
      </c>
      <c r="C15" s="6">
        <v>9.0</v>
      </c>
      <c r="D15" s="2" t="s">
        <v>31</v>
      </c>
    </row>
    <row r="16">
      <c r="A16" s="6">
        <v>14.0</v>
      </c>
      <c r="B16" s="3" t="s">
        <v>50</v>
      </c>
      <c r="C16" s="6">
        <v>5.0</v>
      </c>
      <c r="D16" s="2" t="s">
        <v>19</v>
      </c>
    </row>
    <row r="17">
      <c r="A17" s="6">
        <v>15.0</v>
      </c>
      <c r="B17" s="3" t="s">
        <v>51</v>
      </c>
      <c r="C17" s="6">
        <v>1.0</v>
      </c>
      <c r="D17" s="2" t="s">
        <v>7</v>
      </c>
    </row>
    <row r="18">
      <c r="A18" s="6">
        <v>16.0</v>
      </c>
      <c r="B18" s="3" t="s">
        <v>52</v>
      </c>
      <c r="C18" s="6">
        <v>9.0</v>
      </c>
      <c r="D18" s="2" t="s">
        <v>31</v>
      </c>
    </row>
    <row r="19">
      <c r="A19" s="6">
        <v>17.0</v>
      </c>
      <c r="B19" s="3" t="s">
        <v>53</v>
      </c>
      <c r="C19" s="6">
        <v>5.0</v>
      </c>
      <c r="D19" s="2" t="s">
        <v>19</v>
      </c>
    </row>
    <row r="20">
      <c r="A20" s="6">
        <v>18.0</v>
      </c>
      <c r="B20" s="3" t="s">
        <v>54</v>
      </c>
      <c r="C20" s="6">
        <v>7.0</v>
      </c>
      <c r="D20" s="2" t="s">
        <v>25</v>
      </c>
    </row>
    <row r="21">
      <c r="A21" s="6">
        <v>19.0</v>
      </c>
      <c r="B21" s="3" t="s">
        <v>55</v>
      </c>
      <c r="C21" s="6">
        <v>0.0</v>
      </c>
      <c r="D21" s="2" t="s">
        <v>4</v>
      </c>
    </row>
    <row r="22">
      <c r="A22" s="6">
        <v>20.0</v>
      </c>
      <c r="B22" s="3" t="s">
        <v>56</v>
      </c>
      <c r="C22" s="6">
        <v>9.0</v>
      </c>
      <c r="D22" s="2" t="s">
        <v>31</v>
      </c>
    </row>
    <row r="23">
      <c r="A23" s="6">
        <v>21.0</v>
      </c>
      <c r="B23" s="3" t="s">
        <v>57</v>
      </c>
      <c r="C23" s="6">
        <v>4.0</v>
      </c>
      <c r="D23" s="2" t="s">
        <v>16</v>
      </c>
    </row>
    <row r="24">
      <c r="A24" s="6">
        <v>22.0</v>
      </c>
      <c r="B24" s="3" t="s">
        <v>58</v>
      </c>
      <c r="C24" s="6">
        <v>6.0</v>
      </c>
      <c r="D24" s="2" t="s">
        <v>22</v>
      </c>
    </row>
    <row r="25">
      <c r="A25" s="6">
        <v>23.0</v>
      </c>
      <c r="B25" s="3" t="s">
        <v>59</v>
      </c>
      <c r="C25" s="6">
        <v>3.0</v>
      </c>
      <c r="D25" s="2" t="s">
        <v>13</v>
      </c>
    </row>
    <row r="26">
      <c r="A26" s="6">
        <v>24.0</v>
      </c>
      <c r="B26" s="3" t="s">
        <v>60</v>
      </c>
      <c r="C26" s="6">
        <v>3.0</v>
      </c>
      <c r="D26" s="2" t="s">
        <v>13</v>
      </c>
    </row>
    <row r="27">
      <c r="A27" s="6">
        <v>25.0</v>
      </c>
      <c r="B27" s="3" t="s">
        <v>61</v>
      </c>
      <c r="C27" s="6">
        <v>2.0</v>
      </c>
      <c r="D27" s="2" t="s">
        <v>10</v>
      </c>
    </row>
    <row r="28">
      <c r="A28" s="6">
        <v>26.0</v>
      </c>
      <c r="B28" s="3" t="s">
        <v>62</v>
      </c>
      <c r="C28" s="6">
        <v>4.0</v>
      </c>
      <c r="D28" s="2" t="s">
        <v>16</v>
      </c>
    </row>
    <row r="29">
      <c r="A29" s="6">
        <v>27.0</v>
      </c>
      <c r="B29" s="3" t="s">
        <v>63</v>
      </c>
      <c r="C29" s="6">
        <v>6.0</v>
      </c>
      <c r="D29" s="2" t="s">
        <v>22</v>
      </c>
    </row>
    <row r="30">
      <c r="A30" s="6">
        <v>28.0</v>
      </c>
      <c r="B30" s="3" t="s">
        <v>64</v>
      </c>
      <c r="C30" s="6">
        <v>0.0</v>
      </c>
      <c r="D30" s="2" t="s">
        <v>4</v>
      </c>
    </row>
    <row r="31">
      <c r="A31" s="6">
        <v>29.0</v>
      </c>
      <c r="B31" s="3" t="s">
        <v>65</v>
      </c>
      <c r="C31" s="6">
        <v>6.0</v>
      </c>
      <c r="D31" s="2" t="s">
        <v>22</v>
      </c>
    </row>
    <row r="32">
      <c r="A32" s="6">
        <v>30.0</v>
      </c>
      <c r="B32" s="3" t="s">
        <v>66</v>
      </c>
      <c r="C32" s="6">
        <v>0.0</v>
      </c>
      <c r="D32" s="2" t="s">
        <v>4</v>
      </c>
    </row>
    <row r="33">
      <c r="A33" s="6">
        <v>31.0</v>
      </c>
      <c r="B33" s="3" t="s">
        <v>67</v>
      </c>
      <c r="C33" s="6">
        <v>4.0</v>
      </c>
      <c r="D33" s="2" t="s">
        <v>16</v>
      </c>
    </row>
    <row r="34">
      <c r="A34" s="6">
        <v>32.0</v>
      </c>
      <c r="B34" s="3" t="s">
        <v>68</v>
      </c>
      <c r="C34" s="6">
        <v>4.0</v>
      </c>
      <c r="D34" s="2" t="s">
        <v>16</v>
      </c>
    </row>
    <row r="35">
      <c r="A35" s="6">
        <v>33.0</v>
      </c>
      <c r="B35" s="3" t="s">
        <v>69</v>
      </c>
      <c r="C35" s="6">
        <v>7.0</v>
      </c>
      <c r="D35" s="2" t="s">
        <v>25</v>
      </c>
    </row>
    <row r="36">
      <c r="A36" s="6">
        <v>34.0</v>
      </c>
      <c r="B36" s="3" t="s">
        <v>70</v>
      </c>
      <c r="C36" s="6">
        <v>0.0</v>
      </c>
      <c r="D36" s="2" t="s">
        <v>4</v>
      </c>
    </row>
    <row r="37">
      <c r="A37" s="6">
        <v>35.0</v>
      </c>
      <c r="B37" s="3" t="s">
        <v>71</v>
      </c>
      <c r="C37" s="6">
        <v>2.0</v>
      </c>
      <c r="D37" s="2" t="s">
        <v>10</v>
      </c>
    </row>
    <row r="38">
      <c r="A38" s="6">
        <v>36.0</v>
      </c>
      <c r="B38" s="3" t="s">
        <v>72</v>
      </c>
      <c r="C38" s="6">
        <v>8.0</v>
      </c>
      <c r="D38" s="2" t="s">
        <v>28</v>
      </c>
    </row>
    <row r="39">
      <c r="A39" s="6">
        <v>37.0</v>
      </c>
      <c r="B39" s="3" t="s">
        <v>73</v>
      </c>
      <c r="C39" s="6">
        <v>4.0</v>
      </c>
      <c r="D39" s="2" t="s">
        <v>16</v>
      </c>
    </row>
    <row r="40">
      <c r="A40" s="6">
        <v>38.0</v>
      </c>
      <c r="B40" s="3" t="s">
        <v>74</v>
      </c>
      <c r="C40" s="6">
        <v>3.0</v>
      </c>
      <c r="D40" s="2" t="s">
        <v>13</v>
      </c>
    </row>
    <row r="41">
      <c r="A41" s="6">
        <v>39.0</v>
      </c>
      <c r="B41" s="3" t="s">
        <v>75</v>
      </c>
      <c r="C41" s="6">
        <v>1.0</v>
      </c>
      <c r="D41" s="2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0.25"/>
  </cols>
  <sheetData>
    <row r="1">
      <c r="A1" s="4" t="s">
        <v>33</v>
      </c>
      <c r="B1" s="4" t="s">
        <v>76</v>
      </c>
    </row>
    <row r="2">
      <c r="A2" s="3" t="s">
        <v>36</v>
      </c>
      <c r="B2" s="7" t="s">
        <v>28</v>
      </c>
    </row>
    <row r="3">
      <c r="A3" s="3" t="s">
        <v>37</v>
      </c>
      <c r="B3" s="7" t="s">
        <v>31</v>
      </c>
    </row>
    <row r="4">
      <c r="A4" s="3" t="s">
        <v>38</v>
      </c>
      <c r="B4" s="2" t="s">
        <v>28</v>
      </c>
    </row>
    <row r="5">
      <c r="A5" s="3" t="s">
        <v>39</v>
      </c>
      <c r="B5" s="2" t="s">
        <v>7</v>
      </c>
    </row>
    <row r="6">
      <c r="A6" s="3" t="s">
        <v>40</v>
      </c>
      <c r="B6" s="2" t="s">
        <v>22</v>
      </c>
    </row>
    <row r="7">
      <c r="A7" s="3" t="s">
        <v>41</v>
      </c>
      <c r="B7" s="2" t="s">
        <v>22</v>
      </c>
    </row>
    <row r="8">
      <c r="A8" s="3" t="s">
        <v>42</v>
      </c>
      <c r="B8" s="2" t="s">
        <v>22</v>
      </c>
    </row>
    <row r="9">
      <c r="A9" s="3" t="s">
        <v>43</v>
      </c>
      <c r="B9" s="2" t="s">
        <v>22</v>
      </c>
    </row>
    <row r="10">
      <c r="A10" s="3" t="s">
        <v>44</v>
      </c>
      <c r="B10" s="2" t="s">
        <v>22</v>
      </c>
    </row>
    <row r="11">
      <c r="A11" s="3" t="s">
        <v>45</v>
      </c>
      <c r="B11" s="2" t="s">
        <v>13</v>
      </c>
    </row>
    <row r="12">
      <c r="A12" s="3" t="s">
        <v>46</v>
      </c>
      <c r="B12" s="2" t="s">
        <v>7</v>
      </c>
    </row>
    <row r="13">
      <c r="A13" s="3" t="s">
        <v>47</v>
      </c>
      <c r="B13" s="2" t="s">
        <v>7</v>
      </c>
    </row>
    <row r="14">
      <c r="A14" s="3" t="s">
        <v>48</v>
      </c>
      <c r="B14" s="2" t="s">
        <v>28</v>
      </c>
    </row>
    <row r="15">
      <c r="A15" s="3" t="s">
        <v>49</v>
      </c>
      <c r="B15" s="2" t="s">
        <v>31</v>
      </c>
    </row>
    <row r="16">
      <c r="A16" s="3" t="s">
        <v>50</v>
      </c>
      <c r="B16" s="7" t="s">
        <v>31</v>
      </c>
    </row>
    <row r="17">
      <c r="A17" s="3" t="s">
        <v>51</v>
      </c>
      <c r="B17" s="2" t="s">
        <v>7</v>
      </c>
    </row>
    <row r="18">
      <c r="A18" s="3" t="s">
        <v>52</v>
      </c>
      <c r="B18" s="2" t="s">
        <v>31</v>
      </c>
    </row>
    <row r="19">
      <c r="A19" s="3" t="s">
        <v>53</v>
      </c>
      <c r="B19" s="2" t="s">
        <v>19</v>
      </c>
    </row>
    <row r="20">
      <c r="A20" s="3" t="s">
        <v>54</v>
      </c>
      <c r="B20" s="7" t="s">
        <v>25</v>
      </c>
    </row>
    <row r="21">
      <c r="A21" s="3" t="s">
        <v>55</v>
      </c>
      <c r="B21" s="2" t="s">
        <v>4</v>
      </c>
    </row>
    <row r="22">
      <c r="A22" s="3" t="s">
        <v>56</v>
      </c>
      <c r="B22" s="2" t="s">
        <v>31</v>
      </c>
    </row>
    <row r="23">
      <c r="A23" s="3" t="s">
        <v>57</v>
      </c>
      <c r="B23" s="2" t="s">
        <v>16</v>
      </c>
    </row>
    <row r="24">
      <c r="A24" s="3" t="s">
        <v>58</v>
      </c>
      <c r="B24" s="2" t="s">
        <v>22</v>
      </c>
    </row>
    <row r="25">
      <c r="A25" s="3" t="s">
        <v>59</v>
      </c>
      <c r="B25" s="2" t="s">
        <v>13</v>
      </c>
    </row>
    <row r="26">
      <c r="A26" s="3" t="s">
        <v>60</v>
      </c>
      <c r="B26" s="2" t="s">
        <v>13</v>
      </c>
    </row>
    <row r="27">
      <c r="A27" s="3" t="s">
        <v>61</v>
      </c>
      <c r="B27" s="2" t="s">
        <v>10</v>
      </c>
    </row>
    <row r="28">
      <c r="A28" s="3" t="s">
        <v>62</v>
      </c>
      <c r="B28" s="2" t="s">
        <v>16</v>
      </c>
    </row>
    <row r="29">
      <c r="A29" s="3" t="s">
        <v>63</v>
      </c>
      <c r="B29" s="2" t="s">
        <v>22</v>
      </c>
    </row>
    <row r="30">
      <c r="A30" s="3" t="s">
        <v>64</v>
      </c>
      <c r="B30" s="2" t="s">
        <v>4</v>
      </c>
    </row>
    <row r="31">
      <c r="A31" s="3" t="s">
        <v>65</v>
      </c>
      <c r="B31" s="2" t="s">
        <v>22</v>
      </c>
    </row>
    <row r="32">
      <c r="A32" s="3" t="s">
        <v>66</v>
      </c>
      <c r="B32" s="2" t="s">
        <v>4</v>
      </c>
    </row>
    <row r="33">
      <c r="A33" s="3" t="s">
        <v>67</v>
      </c>
      <c r="B33" s="2" t="s">
        <v>16</v>
      </c>
    </row>
    <row r="34">
      <c r="A34" s="3" t="s">
        <v>68</v>
      </c>
      <c r="B34" s="2" t="s">
        <v>16</v>
      </c>
    </row>
    <row r="35">
      <c r="A35" s="3" t="s">
        <v>69</v>
      </c>
      <c r="B35" s="2" t="s">
        <v>25</v>
      </c>
    </row>
    <row r="36">
      <c r="A36" s="3" t="s">
        <v>70</v>
      </c>
      <c r="B36" s="7" t="s">
        <v>7</v>
      </c>
    </row>
    <row r="37">
      <c r="A37" s="3" t="s">
        <v>71</v>
      </c>
      <c r="B37" s="2" t="s">
        <v>10</v>
      </c>
    </row>
    <row r="38">
      <c r="A38" s="3" t="s">
        <v>72</v>
      </c>
      <c r="B38" s="2" t="s">
        <v>28</v>
      </c>
    </row>
    <row r="39">
      <c r="A39" s="3" t="s">
        <v>73</v>
      </c>
      <c r="B39" s="2" t="s">
        <v>16</v>
      </c>
    </row>
    <row r="40">
      <c r="A40" s="3" t="s">
        <v>74</v>
      </c>
      <c r="B40" s="2" t="s">
        <v>13</v>
      </c>
    </row>
    <row r="41">
      <c r="A41" s="3" t="s">
        <v>75</v>
      </c>
      <c r="B41" s="7" t="s">
        <v>28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7.38"/>
  </cols>
  <sheetData>
    <row r="1">
      <c r="A1" s="1" t="s">
        <v>77</v>
      </c>
      <c r="B1" s="1" t="s">
        <v>78</v>
      </c>
      <c r="C1" s="1" t="s">
        <v>79</v>
      </c>
    </row>
    <row r="2">
      <c r="A2" s="2" t="s">
        <v>28</v>
      </c>
      <c r="B2" s="7" t="s">
        <v>28</v>
      </c>
      <c r="C2" s="8" t="s">
        <v>80</v>
      </c>
    </row>
    <row r="3">
      <c r="A3" s="2" t="s">
        <v>31</v>
      </c>
      <c r="B3" s="7" t="s">
        <v>31</v>
      </c>
      <c r="C3" s="8" t="s">
        <v>80</v>
      </c>
    </row>
    <row r="4">
      <c r="A4" s="2" t="s">
        <v>28</v>
      </c>
      <c r="B4" s="2" t="s">
        <v>28</v>
      </c>
      <c r="C4" s="8" t="s">
        <v>80</v>
      </c>
    </row>
    <row r="5">
      <c r="A5" s="2" t="s">
        <v>7</v>
      </c>
      <c r="B5" s="2" t="s">
        <v>7</v>
      </c>
      <c r="C5" s="8" t="s">
        <v>80</v>
      </c>
    </row>
    <row r="6">
      <c r="A6" s="2" t="s">
        <v>22</v>
      </c>
      <c r="B6" s="2" t="s">
        <v>22</v>
      </c>
      <c r="C6" s="8" t="s">
        <v>80</v>
      </c>
    </row>
    <row r="7">
      <c r="A7" s="2" t="s">
        <v>22</v>
      </c>
      <c r="B7" s="2" t="s">
        <v>22</v>
      </c>
      <c r="C7" s="8" t="s">
        <v>80</v>
      </c>
    </row>
    <row r="8">
      <c r="A8" s="2" t="s">
        <v>22</v>
      </c>
      <c r="B8" s="2" t="s">
        <v>22</v>
      </c>
      <c r="C8" s="8" t="s">
        <v>80</v>
      </c>
    </row>
    <row r="9">
      <c r="A9" s="2" t="s">
        <v>22</v>
      </c>
      <c r="B9" s="2" t="s">
        <v>22</v>
      </c>
      <c r="C9" s="8" t="s">
        <v>80</v>
      </c>
    </row>
    <row r="10">
      <c r="A10" s="2" t="s">
        <v>22</v>
      </c>
      <c r="B10" s="2" t="s">
        <v>22</v>
      </c>
      <c r="C10" s="8" t="s">
        <v>80</v>
      </c>
    </row>
    <row r="11">
      <c r="A11" s="2" t="s">
        <v>13</v>
      </c>
      <c r="B11" s="2" t="s">
        <v>13</v>
      </c>
      <c r="C11" s="8" t="s">
        <v>80</v>
      </c>
    </row>
    <row r="12">
      <c r="A12" s="2" t="s">
        <v>7</v>
      </c>
      <c r="B12" s="2" t="s">
        <v>7</v>
      </c>
      <c r="C12" s="8" t="s">
        <v>80</v>
      </c>
    </row>
    <row r="13">
      <c r="A13" s="2" t="s">
        <v>7</v>
      </c>
      <c r="B13" s="2" t="s">
        <v>7</v>
      </c>
      <c r="C13" s="8" t="s">
        <v>80</v>
      </c>
    </row>
    <row r="14">
      <c r="A14" s="2" t="s">
        <v>28</v>
      </c>
      <c r="B14" s="2" t="s">
        <v>28</v>
      </c>
      <c r="C14" s="8" t="s">
        <v>80</v>
      </c>
    </row>
    <row r="15">
      <c r="A15" s="2" t="s">
        <v>31</v>
      </c>
      <c r="B15" s="2" t="s">
        <v>31</v>
      </c>
      <c r="C15" s="8" t="s">
        <v>80</v>
      </c>
    </row>
    <row r="16">
      <c r="A16" s="2" t="s">
        <v>19</v>
      </c>
      <c r="B16" s="7" t="s">
        <v>31</v>
      </c>
      <c r="C16" s="9" t="s">
        <v>81</v>
      </c>
    </row>
    <row r="17">
      <c r="A17" s="2" t="s">
        <v>7</v>
      </c>
      <c r="B17" s="2" t="s">
        <v>7</v>
      </c>
      <c r="C17" s="8" t="s">
        <v>80</v>
      </c>
    </row>
    <row r="18">
      <c r="A18" s="2" t="s">
        <v>31</v>
      </c>
      <c r="B18" s="2" t="s">
        <v>31</v>
      </c>
      <c r="C18" s="8" t="s">
        <v>80</v>
      </c>
    </row>
    <row r="19">
      <c r="A19" s="2" t="s">
        <v>19</v>
      </c>
      <c r="B19" s="2" t="s">
        <v>31</v>
      </c>
      <c r="C19" s="9" t="s">
        <v>81</v>
      </c>
    </row>
    <row r="20">
      <c r="A20" s="2" t="s">
        <v>25</v>
      </c>
      <c r="B20" s="7" t="s">
        <v>25</v>
      </c>
      <c r="C20" s="8" t="s">
        <v>80</v>
      </c>
    </row>
    <row r="21">
      <c r="A21" s="2" t="s">
        <v>4</v>
      </c>
      <c r="B21" s="2" t="s">
        <v>4</v>
      </c>
      <c r="C21" s="8" t="s">
        <v>80</v>
      </c>
    </row>
    <row r="22">
      <c r="A22" s="2" t="s">
        <v>31</v>
      </c>
      <c r="B22" s="2" t="s">
        <v>31</v>
      </c>
      <c r="C22" s="8" t="s">
        <v>80</v>
      </c>
    </row>
    <row r="23">
      <c r="A23" s="2" t="s">
        <v>16</v>
      </c>
      <c r="B23" s="2" t="s">
        <v>16</v>
      </c>
      <c r="C23" s="8" t="s">
        <v>80</v>
      </c>
    </row>
    <row r="24">
      <c r="A24" s="2" t="s">
        <v>22</v>
      </c>
      <c r="B24" s="2" t="s">
        <v>22</v>
      </c>
      <c r="C24" s="8" t="s">
        <v>80</v>
      </c>
    </row>
    <row r="25">
      <c r="A25" s="2" t="s">
        <v>13</v>
      </c>
      <c r="B25" s="2" t="s">
        <v>13</v>
      </c>
      <c r="C25" s="8" t="s">
        <v>80</v>
      </c>
    </row>
    <row r="26">
      <c r="A26" s="2" t="s">
        <v>13</v>
      </c>
      <c r="B26" s="2" t="s">
        <v>13</v>
      </c>
      <c r="C26" s="8" t="s">
        <v>80</v>
      </c>
    </row>
    <row r="27">
      <c r="A27" s="2" t="s">
        <v>10</v>
      </c>
      <c r="B27" s="2" t="s">
        <v>10</v>
      </c>
      <c r="C27" s="8" t="s">
        <v>80</v>
      </c>
    </row>
    <row r="28">
      <c r="A28" s="2" t="s">
        <v>16</v>
      </c>
      <c r="B28" s="2" t="s">
        <v>16</v>
      </c>
      <c r="C28" s="8" t="s">
        <v>80</v>
      </c>
    </row>
    <row r="29">
      <c r="A29" s="2" t="s">
        <v>22</v>
      </c>
      <c r="B29" s="2" t="s">
        <v>22</v>
      </c>
      <c r="C29" s="8" t="s">
        <v>80</v>
      </c>
    </row>
    <row r="30">
      <c r="A30" s="2" t="s">
        <v>4</v>
      </c>
      <c r="B30" s="2" t="s">
        <v>4</v>
      </c>
      <c r="C30" s="8" t="s">
        <v>80</v>
      </c>
    </row>
    <row r="31">
      <c r="A31" s="2" t="s">
        <v>22</v>
      </c>
      <c r="B31" s="2" t="s">
        <v>22</v>
      </c>
      <c r="C31" s="8" t="s">
        <v>80</v>
      </c>
    </row>
    <row r="32">
      <c r="A32" s="2" t="s">
        <v>4</v>
      </c>
      <c r="B32" s="2" t="s">
        <v>4</v>
      </c>
      <c r="C32" s="8" t="s">
        <v>80</v>
      </c>
    </row>
    <row r="33">
      <c r="A33" s="2" t="s">
        <v>16</v>
      </c>
      <c r="B33" s="2" t="s">
        <v>16</v>
      </c>
      <c r="C33" s="8" t="s">
        <v>80</v>
      </c>
    </row>
    <row r="34">
      <c r="A34" s="2" t="s">
        <v>16</v>
      </c>
      <c r="B34" s="2" t="s">
        <v>16</v>
      </c>
      <c r="C34" s="8" t="s">
        <v>80</v>
      </c>
    </row>
    <row r="35">
      <c r="A35" s="2" t="s">
        <v>25</v>
      </c>
      <c r="B35" s="2" t="s">
        <v>25</v>
      </c>
      <c r="C35" s="8" t="s">
        <v>80</v>
      </c>
    </row>
    <row r="36">
      <c r="A36" s="2" t="s">
        <v>4</v>
      </c>
      <c r="B36" s="7" t="s">
        <v>7</v>
      </c>
      <c r="C36" s="8" t="s">
        <v>80</v>
      </c>
    </row>
    <row r="37">
      <c r="A37" s="2" t="s">
        <v>10</v>
      </c>
      <c r="B37" s="2" t="s">
        <v>10</v>
      </c>
      <c r="C37" s="8" t="s">
        <v>80</v>
      </c>
    </row>
    <row r="38">
      <c r="A38" s="2" t="s">
        <v>28</v>
      </c>
      <c r="B38" s="2" t="s">
        <v>28</v>
      </c>
      <c r="C38" s="8" t="s">
        <v>80</v>
      </c>
    </row>
    <row r="39">
      <c r="A39" s="2" t="s">
        <v>16</v>
      </c>
      <c r="B39" s="2" t="s">
        <v>16</v>
      </c>
      <c r="C39" s="8" t="s">
        <v>80</v>
      </c>
    </row>
    <row r="40">
      <c r="A40" s="2" t="s">
        <v>13</v>
      </c>
      <c r="B40" s="2" t="s">
        <v>13</v>
      </c>
      <c r="C40" s="8" t="s">
        <v>80</v>
      </c>
    </row>
    <row r="41">
      <c r="A41" s="2" t="s">
        <v>7</v>
      </c>
      <c r="B41" s="7" t="s">
        <v>28</v>
      </c>
      <c r="C41" s="9" t="s">
        <v>81</v>
      </c>
    </row>
  </sheetData>
  <autoFilter ref="$A$1:$C$4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7.13"/>
    <col customWidth="1" min="13" max="13" width="19.13"/>
  </cols>
  <sheetData>
    <row r="1">
      <c r="A1" s="10"/>
      <c r="B1" s="11"/>
      <c r="C1" s="12" t="s">
        <v>82</v>
      </c>
      <c r="D1" s="13"/>
      <c r="E1" s="13"/>
      <c r="F1" s="13"/>
      <c r="G1" s="13"/>
      <c r="H1" s="13"/>
      <c r="I1" s="13"/>
      <c r="J1" s="13"/>
      <c r="K1" s="14"/>
      <c r="L1" s="10"/>
      <c r="M1" s="10"/>
      <c r="N1" s="10"/>
      <c r="O1" s="10"/>
      <c r="P1" s="10"/>
      <c r="Q1" s="10"/>
      <c r="R1" s="10"/>
      <c r="S1" s="10"/>
      <c r="T1" s="10"/>
      <c r="U1" s="10"/>
    </row>
    <row r="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>
      <c r="A5" s="10"/>
      <c r="B5" s="10"/>
      <c r="C5" s="15" t="s">
        <v>83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0"/>
      <c r="O5" s="10"/>
      <c r="P5" s="10"/>
      <c r="Q5" s="10"/>
      <c r="R5" s="10"/>
      <c r="S5" s="10"/>
      <c r="T5" s="10"/>
      <c r="U5" s="10"/>
    </row>
    <row r="6">
      <c r="A6" s="15"/>
      <c r="B6" s="17"/>
      <c r="C6" s="18" t="s">
        <v>4</v>
      </c>
      <c r="D6" s="19" t="s">
        <v>7</v>
      </c>
      <c r="E6" s="19" t="s">
        <v>10</v>
      </c>
      <c r="F6" s="20" t="s">
        <v>13</v>
      </c>
      <c r="G6" s="20" t="s">
        <v>16</v>
      </c>
      <c r="H6" s="19" t="s">
        <v>19</v>
      </c>
      <c r="I6" s="19" t="s">
        <v>22</v>
      </c>
      <c r="J6" s="20" t="s">
        <v>25</v>
      </c>
      <c r="K6" s="19" t="s">
        <v>28</v>
      </c>
      <c r="L6" s="19" t="s">
        <v>31</v>
      </c>
      <c r="M6" s="21" t="s">
        <v>84</v>
      </c>
      <c r="N6" s="10"/>
      <c r="O6" s="10"/>
      <c r="P6" s="10"/>
      <c r="Q6" s="10"/>
      <c r="R6" s="10"/>
      <c r="S6" s="10"/>
      <c r="T6" s="10"/>
      <c r="U6" s="10"/>
    </row>
    <row r="7">
      <c r="A7" s="22" t="s">
        <v>85</v>
      </c>
      <c r="B7" s="23" t="s">
        <v>4</v>
      </c>
      <c r="C7" s="24">
        <v>3.0</v>
      </c>
      <c r="D7" s="17"/>
      <c r="E7" s="17"/>
      <c r="F7" s="17"/>
      <c r="G7" s="17"/>
      <c r="H7" s="17"/>
      <c r="I7" s="17"/>
      <c r="J7" s="17"/>
      <c r="K7" s="17"/>
      <c r="L7" s="17"/>
      <c r="M7" s="25">
        <f t="shared" ref="M7:M16" si="1">SUM(C7:L7)</f>
        <v>3</v>
      </c>
      <c r="N7" s="10"/>
      <c r="O7" s="10"/>
      <c r="P7" s="10"/>
      <c r="Q7" s="10"/>
      <c r="R7" s="10"/>
      <c r="S7" s="10"/>
      <c r="T7" s="10"/>
      <c r="U7" s="10"/>
    </row>
    <row r="8">
      <c r="A8" s="11"/>
      <c r="B8" s="23" t="s">
        <v>7</v>
      </c>
      <c r="C8" s="17"/>
      <c r="D8" s="24">
        <v>5.0</v>
      </c>
      <c r="E8" s="17"/>
      <c r="F8" s="17"/>
      <c r="G8" s="17"/>
      <c r="H8" s="17"/>
      <c r="I8" s="17"/>
      <c r="J8" s="17"/>
      <c r="K8" s="26">
        <v>1.0</v>
      </c>
      <c r="L8" s="17"/>
      <c r="M8" s="25">
        <f t="shared" si="1"/>
        <v>6</v>
      </c>
      <c r="N8" s="10"/>
      <c r="O8" s="10"/>
      <c r="P8" s="10"/>
      <c r="Q8" s="10"/>
      <c r="R8" s="10"/>
      <c r="S8" s="10"/>
      <c r="T8" s="10"/>
      <c r="U8" s="10"/>
    </row>
    <row r="9">
      <c r="A9" s="11"/>
      <c r="B9" s="23" t="s">
        <v>10</v>
      </c>
      <c r="C9" s="17"/>
      <c r="D9" s="17"/>
      <c r="E9" s="24">
        <v>2.0</v>
      </c>
      <c r="F9" s="17"/>
      <c r="G9" s="17"/>
      <c r="H9" s="17"/>
      <c r="I9" s="17"/>
      <c r="J9" s="17"/>
      <c r="K9" s="17"/>
      <c r="L9" s="17"/>
      <c r="M9" s="25">
        <f t="shared" si="1"/>
        <v>2</v>
      </c>
      <c r="N9" s="10"/>
      <c r="O9" s="10"/>
      <c r="P9" s="10"/>
      <c r="Q9" s="10"/>
      <c r="R9" s="10"/>
      <c r="S9" s="10"/>
      <c r="T9" s="10"/>
      <c r="U9" s="10"/>
    </row>
    <row r="10">
      <c r="A10" s="10"/>
      <c r="B10" s="23" t="s">
        <v>13</v>
      </c>
      <c r="C10" s="17"/>
      <c r="D10" s="17"/>
      <c r="E10" s="17"/>
      <c r="F10" s="27">
        <v>4.0</v>
      </c>
      <c r="G10" s="17"/>
      <c r="H10" s="17"/>
      <c r="I10" s="17"/>
      <c r="J10" s="26"/>
      <c r="K10" s="17"/>
      <c r="L10" s="17"/>
      <c r="M10" s="25">
        <f t="shared" si="1"/>
        <v>4</v>
      </c>
      <c r="N10" s="10"/>
      <c r="O10" s="10"/>
      <c r="P10" s="10"/>
      <c r="Q10" s="10"/>
      <c r="R10" s="10"/>
      <c r="S10" s="10"/>
      <c r="T10" s="10"/>
      <c r="U10" s="10"/>
    </row>
    <row r="11">
      <c r="A11" s="28"/>
      <c r="B11" s="23" t="s">
        <v>16</v>
      </c>
      <c r="C11" s="17"/>
      <c r="D11" s="17"/>
      <c r="E11" s="17"/>
      <c r="F11" s="17"/>
      <c r="G11" s="24">
        <v>5.0</v>
      </c>
      <c r="H11" s="17"/>
      <c r="I11" s="17"/>
      <c r="J11" s="17"/>
      <c r="K11" s="17"/>
      <c r="L11" s="17"/>
      <c r="M11" s="25">
        <f t="shared" si="1"/>
        <v>5</v>
      </c>
      <c r="N11" s="10"/>
      <c r="O11" s="10"/>
      <c r="P11" s="10"/>
      <c r="Q11" s="10"/>
      <c r="R11" s="10"/>
      <c r="S11" s="10"/>
      <c r="T11" s="10"/>
      <c r="U11" s="10"/>
    </row>
    <row r="12">
      <c r="A12" s="28"/>
      <c r="B12" s="23" t="s">
        <v>19</v>
      </c>
      <c r="C12" s="17"/>
      <c r="D12" s="17"/>
      <c r="E12" s="17"/>
      <c r="F12" s="17"/>
      <c r="G12" s="17"/>
      <c r="H12" s="24">
        <v>0.0</v>
      </c>
      <c r="I12" s="17"/>
      <c r="J12" s="17"/>
      <c r="K12" s="17"/>
      <c r="L12" s="26">
        <v>2.0</v>
      </c>
      <c r="M12" s="25">
        <f t="shared" si="1"/>
        <v>2</v>
      </c>
      <c r="N12" s="10"/>
      <c r="O12" s="10"/>
      <c r="P12" s="10"/>
      <c r="Q12" s="10"/>
      <c r="R12" s="10"/>
      <c r="S12" s="10"/>
      <c r="T12" s="10"/>
      <c r="U12" s="10"/>
    </row>
    <row r="13">
      <c r="A13" s="28"/>
      <c r="B13" s="23" t="s">
        <v>22</v>
      </c>
      <c r="C13" s="17"/>
      <c r="D13" s="17"/>
      <c r="E13" s="17"/>
      <c r="F13" s="17"/>
      <c r="G13" s="17"/>
      <c r="H13" s="17"/>
      <c r="I13" s="24">
        <v>8.0</v>
      </c>
      <c r="J13" s="17"/>
      <c r="K13" s="17"/>
      <c r="L13" s="17"/>
      <c r="M13" s="25">
        <f t="shared" si="1"/>
        <v>8</v>
      </c>
      <c r="N13" s="10"/>
      <c r="O13" s="10"/>
      <c r="P13" s="10"/>
      <c r="Q13" s="10"/>
      <c r="R13" s="10"/>
      <c r="S13" s="10"/>
      <c r="T13" s="10"/>
      <c r="U13" s="10"/>
    </row>
    <row r="14">
      <c r="A14" s="28"/>
      <c r="B14" s="23" t="s">
        <v>25</v>
      </c>
      <c r="C14" s="17"/>
      <c r="D14" s="17"/>
      <c r="E14" s="17"/>
      <c r="F14" s="17"/>
      <c r="G14" s="17"/>
      <c r="H14" s="17"/>
      <c r="I14" s="17"/>
      <c r="J14" s="24">
        <v>2.0</v>
      </c>
      <c r="K14" s="17"/>
      <c r="L14" s="17"/>
      <c r="M14" s="25">
        <f t="shared" si="1"/>
        <v>2</v>
      </c>
      <c r="N14" s="10"/>
      <c r="O14" s="10"/>
      <c r="P14" s="10"/>
      <c r="Q14" s="10"/>
      <c r="R14" s="10"/>
      <c r="S14" s="10"/>
      <c r="T14" s="10"/>
      <c r="U14" s="10"/>
    </row>
    <row r="15">
      <c r="A15" s="28"/>
      <c r="B15" s="23" t="s">
        <v>28</v>
      </c>
      <c r="C15" s="17"/>
      <c r="D15" s="17"/>
      <c r="E15" s="17"/>
      <c r="F15" s="17"/>
      <c r="G15" s="17"/>
      <c r="H15" s="17"/>
      <c r="I15" s="17"/>
      <c r="J15" s="17"/>
      <c r="K15" s="24">
        <v>4.0</v>
      </c>
      <c r="L15" s="17"/>
      <c r="M15" s="25">
        <f t="shared" si="1"/>
        <v>4</v>
      </c>
      <c r="N15" s="10"/>
      <c r="O15" s="10"/>
      <c r="P15" s="10"/>
      <c r="Q15" s="10"/>
      <c r="R15" s="10"/>
      <c r="S15" s="10"/>
      <c r="T15" s="10"/>
      <c r="U15" s="10"/>
    </row>
    <row r="16">
      <c r="A16" s="28"/>
      <c r="B16" s="23" t="s">
        <v>31</v>
      </c>
      <c r="C16" s="17"/>
      <c r="D16" s="17"/>
      <c r="E16" s="17"/>
      <c r="F16" s="17"/>
      <c r="G16" s="17"/>
      <c r="H16" s="17"/>
      <c r="I16" s="17"/>
      <c r="J16" s="17"/>
      <c r="K16" s="17"/>
      <c r="L16" s="24">
        <v>4.0</v>
      </c>
      <c r="M16" s="25">
        <f t="shared" si="1"/>
        <v>4</v>
      </c>
      <c r="N16" s="10"/>
      <c r="O16" s="10"/>
      <c r="P16" s="10"/>
      <c r="Q16" s="10"/>
      <c r="R16" s="10"/>
      <c r="S16" s="10"/>
      <c r="T16" s="10"/>
      <c r="U16" s="10"/>
    </row>
    <row r="17">
      <c r="A17" s="11"/>
      <c r="B17" s="29" t="s">
        <v>86</v>
      </c>
      <c r="C17" s="25">
        <f t="shared" ref="C17:L17" si="2">Sum(C7:C16)</f>
        <v>3</v>
      </c>
      <c r="D17" s="25">
        <f t="shared" si="2"/>
        <v>5</v>
      </c>
      <c r="E17" s="25">
        <f t="shared" si="2"/>
        <v>2</v>
      </c>
      <c r="F17" s="25">
        <f t="shared" si="2"/>
        <v>4</v>
      </c>
      <c r="G17" s="25">
        <f t="shared" si="2"/>
        <v>5</v>
      </c>
      <c r="H17" s="25">
        <f t="shared" si="2"/>
        <v>0</v>
      </c>
      <c r="I17" s="25">
        <f t="shared" si="2"/>
        <v>8</v>
      </c>
      <c r="J17" s="25">
        <f t="shared" si="2"/>
        <v>2</v>
      </c>
      <c r="K17" s="25">
        <f t="shared" si="2"/>
        <v>5</v>
      </c>
      <c r="L17" s="25">
        <f t="shared" si="2"/>
        <v>6</v>
      </c>
      <c r="M17" s="25">
        <f>SUM(M5:M16)</f>
        <v>40</v>
      </c>
      <c r="N17" s="10"/>
      <c r="O17" s="10"/>
      <c r="P17" s="10"/>
      <c r="Q17" s="10"/>
      <c r="R17" s="10"/>
      <c r="S17" s="10"/>
      <c r="T17" s="10"/>
      <c r="U17" s="10"/>
    </row>
    <row r="18">
      <c r="A18" s="10"/>
      <c r="B18" s="16"/>
      <c r="C18" s="16"/>
      <c r="D18" s="16"/>
      <c r="E18" s="16"/>
      <c r="F18" s="16"/>
      <c r="G18" s="16"/>
      <c r="H18" s="16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>
      <c r="A19" s="11"/>
      <c r="B19" s="30" t="s">
        <v>87</v>
      </c>
      <c r="C19" s="31" t="s">
        <v>88</v>
      </c>
      <c r="D19" s="31" t="s">
        <v>89</v>
      </c>
      <c r="E19" s="32" t="s">
        <v>90</v>
      </c>
      <c r="F19" s="33"/>
      <c r="G19" s="33"/>
      <c r="H19" s="33"/>
      <c r="I19" s="34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>
      <c r="A20" s="11"/>
      <c r="B20" s="23" t="s">
        <v>4</v>
      </c>
      <c r="C20" s="35">
        <f>M7/M17</f>
        <v>0.075</v>
      </c>
      <c r="D20" s="35">
        <f>C17/M17</f>
        <v>0.075</v>
      </c>
      <c r="E20" s="6">
        <f t="shared" ref="E20:E29" si="3">C20*D20</f>
        <v>0.005625</v>
      </c>
      <c r="F20" s="36"/>
      <c r="G20" s="36"/>
      <c r="H20" s="36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>
      <c r="A21" s="11"/>
      <c r="B21" s="23" t="s">
        <v>7</v>
      </c>
      <c r="C21" s="35">
        <f t="shared" ref="C21:C29" si="4">M8/$M$17</f>
        <v>0.15</v>
      </c>
      <c r="D21" s="35">
        <f>D17/M17</f>
        <v>0.125</v>
      </c>
      <c r="E21" s="6">
        <f t="shared" si="3"/>
        <v>0.01875</v>
      </c>
      <c r="F21" s="36"/>
      <c r="G21" s="36"/>
      <c r="H21" s="36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>
      <c r="A22" s="11"/>
      <c r="B22" s="23" t="s">
        <v>10</v>
      </c>
      <c r="C22" s="35">
        <f t="shared" si="4"/>
        <v>0.05</v>
      </c>
      <c r="D22" s="35">
        <f>E17/M17</f>
        <v>0.05</v>
      </c>
      <c r="E22" s="6">
        <f t="shared" si="3"/>
        <v>0.0025</v>
      </c>
      <c r="F22" s="36"/>
      <c r="G22" s="36"/>
      <c r="H22" s="36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>
      <c r="A23" s="11"/>
      <c r="B23" s="23" t="s">
        <v>13</v>
      </c>
      <c r="C23" s="35">
        <f t="shared" si="4"/>
        <v>0.1</v>
      </c>
      <c r="D23" s="35">
        <f>F17/M17</f>
        <v>0.1</v>
      </c>
      <c r="E23" s="6">
        <f t="shared" si="3"/>
        <v>0.01</v>
      </c>
      <c r="F23" s="36"/>
      <c r="G23" s="36"/>
      <c r="H23" s="36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>
      <c r="A24" s="11"/>
      <c r="B24" s="23" t="s">
        <v>16</v>
      </c>
      <c r="C24" s="35">
        <f t="shared" si="4"/>
        <v>0.125</v>
      </c>
      <c r="D24" s="35">
        <f>G17/M17</f>
        <v>0.125</v>
      </c>
      <c r="E24" s="6">
        <f t="shared" si="3"/>
        <v>0.015625</v>
      </c>
      <c r="F24" s="36"/>
      <c r="G24" s="36"/>
      <c r="H24" s="36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>
      <c r="A25" s="11"/>
      <c r="B25" s="23" t="s">
        <v>19</v>
      </c>
      <c r="C25" s="35">
        <f t="shared" si="4"/>
        <v>0.05</v>
      </c>
      <c r="D25" s="35">
        <f>H17/M17</f>
        <v>0</v>
      </c>
      <c r="E25" s="6">
        <f t="shared" si="3"/>
        <v>0</v>
      </c>
      <c r="F25" s="36"/>
      <c r="G25" s="36"/>
      <c r="H25" s="36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>
      <c r="A26" s="11"/>
      <c r="B26" s="23" t="s">
        <v>22</v>
      </c>
      <c r="C26" s="35">
        <f t="shared" si="4"/>
        <v>0.2</v>
      </c>
      <c r="D26" s="35">
        <f>I17/M17</f>
        <v>0.2</v>
      </c>
      <c r="E26" s="6">
        <f t="shared" si="3"/>
        <v>0.04</v>
      </c>
      <c r="F26" s="36"/>
      <c r="G26" s="36"/>
      <c r="H26" s="36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>
      <c r="A27" s="11"/>
      <c r="B27" s="23" t="s">
        <v>25</v>
      </c>
      <c r="C27" s="35">
        <f t="shared" si="4"/>
        <v>0.05</v>
      </c>
      <c r="D27" s="35">
        <f>J17/M17</f>
        <v>0.05</v>
      </c>
      <c r="E27" s="6">
        <f t="shared" si="3"/>
        <v>0.0025</v>
      </c>
      <c r="F27" s="36"/>
      <c r="G27" s="36"/>
      <c r="H27" s="36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>
      <c r="A28" s="11"/>
      <c r="B28" s="23" t="s">
        <v>28</v>
      </c>
      <c r="C28" s="35">
        <f t="shared" si="4"/>
        <v>0.1</v>
      </c>
      <c r="D28" s="35">
        <f>K17/M17</f>
        <v>0.125</v>
      </c>
      <c r="E28" s="6">
        <f t="shared" si="3"/>
        <v>0.0125</v>
      </c>
      <c r="F28" s="36"/>
      <c r="G28" s="36"/>
      <c r="H28" s="36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>
      <c r="A29" s="11"/>
      <c r="B29" s="23" t="s">
        <v>31</v>
      </c>
      <c r="C29" s="35">
        <f t="shared" si="4"/>
        <v>0.1</v>
      </c>
      <c r="D29" s="35">
        <f>L17/M17</f>
        <v>0.15</v>
      </c>
      <c r="E29" s="6">
        <f t="shared" si="3"/>
        <v>0.015</v>
      </c>
      <c r="F29" s="36"/>
      <c r="G29" s="36"/>
      <c r="H29" s="36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>
      <c r="A30" s="11"/>
      <c r="B30" s="30"/>
      <c r="C30" s="17"/>
      <c r="D30" s="30" t="s">
        <v>91</v>
      </c>
      <c r="E30" s="6">
        <f>sum(E20:H29)</f>
        <v>0.1225</v>
      </c>
      <c r="F30" s="36"/>
      <c r="G30" s="36"/>
      <c r="H30" s="36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10"/>
      <c r="B33" s="10"/>
      <c r="C33" s="37" t="s">
        <v>92</v>
      </c>
      <c r="D33" s="36">
        <f>37/40</f>
        <v>0.925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>
      <c r="A34" s="10"/>
      <c r="B34" s="10"/>
      <c r="C34" s="37" t="s">
        <v>93</v>
      </c>
      <c r="D34" s="10" t="s">
        <v>94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>
      <c r="A36" s="10"/>
      <c r="B36" s="10"/>
      <c r="C36" s="37" t="s">
        <v>93</v>
      </c>
      <c r="D36" s="36">
        <f>(D33)-(E30/(1-E30))</f>
        <v>0.7853988604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>
      <c r="A38" s="10"/>
      <c r="B38" s="10"/>
      <c r="C38" s="10"/>
      <c r="D38" s="38" t="s">
        <v>95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>
      <c r="A42" s="10"/>
      <c r="B42" s="10"/>
      <c r="C42" s="10" t="str">
        <f t="array" ref="C42:H42">TRANSPOSE(A11:A16)</f>
        <v/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</row>
  </sheetData>
  <mergeCells count="4">
    <mergeCell ref="C1:K1"/>
    <mergeCell ref="E19:I19"/>
    <mergeCell ref="D34:F34"/>
    <mergeCell ref="D38:E38"/>
  </mergeCells>
  <drawing r:id="rId1"/>
</worksheet>
</file>