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D:\00 Swing-Releases\00 JASOND, 2020\Jaguar-CS Automation\Testing\11-12-2020\"/>
    </mc:Choice>
  </mc:AlternateContent>
  <xr:revisionPtr revIDLastSave="0" documentId="8_{6D815E91-B242-4DD4-9175-4538AC92D2CA}" xr6:coauthVersionLast="45" xr6:coauthVersionMax="45" xr10:uidLastSave="{00000000-0000-0000-0000-000000000000}"/>
  <bookViews>
    <workbookView xWindow="-120" yWindow="-120" windowWidth="20730" windowHeight="11160" firstSheet="2" activeTab="5" xr2:uid="{AE405950-F9E8-4DEB-94E1-A14B457552A4}"/>
  </bookViews>
  <sheets>
    <sheet name="Consumer Promotions" sheetId="1" r:id="rId1"/>
    <sheet name="Summary of Reference" sheetId="2" r:id="rId2"/>
    <sheet name="Corp Budgets &amp; SIDs " sheetId="3" r:id="rId3"/>
    <sheet name="Brand Budgets &amp; SIDs" sheetId="4" r:id="rId4"/>
    <sheet name="Self Service" sheetId="5" r:id="rId5"/>
    <sheet name="Focus Brand" sheetId="6" r:id="rId6"/>
    <sheet name="List of New Sub BFs" sheetId="7" r:id="rId7"/>
    <sheet name="Price Change" sheetId="8" r:id="rId8"/>
    <sheet name="NSR" sheetId="9"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'[2]CHANNEL MAPPING'!$A$142:$A$174</definedName>
    <definedName name="_xlnm._FilterDatabase" localSheetId="2" hidden="1">'Corp Budgets &amp; SIDs '!$A$11:$AM$203</definedName>
    <definedName name="_xlnm._FilterDatabase" localSheetId="5" hidden="1">'Focus Brand'!$A$1:$AF$771</definedName>
    <definedName name="_xlnm._FilterDatabase" localSheetId="6" hidden="1">'List of New Sub BFs'!$A$1:$C$27</definedName>
    <definedName name="_xlnm._FilterDatabase" localSheetId="4" hidden="1">'Self Service'!$A$4:$R$312</definedName>
    <definedName name="_xlnm._FilterDatabase" localSheetId="1" hidden="1">'Summary of Reference'!$A$3:$Q$740</definedName>
    <definedName name="a" localSheetId="3">'[3]INITIATIVES TYPE COMBINATION'!$A$5:$A$15</definedName>
    <definedName name="a" localSheetId="2">'[3]INITIATIVES TYPE COMBINATION'!$A$5:$A$15</definedName>
    <definedName name="a">'[3]INITIATIVES TYPE COMBINATION'!$A$5:$A$15</definedName>
    <definedName name="AllCompanySKUs" localSheetId="3">#REF!</definedName>
    <definedName name="AllCompanySKUs" localSheetId="2">#REF!</definedName>
    <definedName name="ATYPE" localSheetId="3">#REF!</definedName>
    <definedName name="ATYPE" localSheetId="2">#REF!</definedName>
    <definedName name="BH" localSheetId="3">'[4]Large &amp; Medium Traditional'!#REF!</definedName>
    <definedName name="BH" localSheetId="2">'[4]Large &amp; Medium Traditional'!#REF!</definedName>
    <definedName name="Brand1" localSheetId="3">#REF!</definedName>
    <definedName name="Brand1" localSheetId="2">#REF!</definedName>
    <definedName name="Brand10" localSheetId="3">#REF!</definedName>
    <definedName name="Brand10" localSheetId="2">#REF!</definedName>
    <definedName name="Brand11" localSheetId="3">#REF!</definedName>
    <definedName name="Brand11" localSheetId="2">#REF!</definedName>
    <definedName name="Brand12" localSheetId="3">#REF!</definedName>
    <definedName name="Brand12" localSheetId="2">#REF!</definedName>
    <definedName name="Brand2" localSheetId="3">#REF!</definedName>
    <definedName name="Brand2" localSheetId="2">#REF!</definedName>
    <definedName name="Brand3" localSheetId="3">#REF!</definedName>
    <definedName name="Brand3" localSheetId="2">#REF!</definedName>
    <definedName name="Brand4" localSheetId="3">#REF!</definedName>
    <definedName name="Brand4" localSheetId="2">#REF!</definedName>
    <definedName name="Brand5" localSheetId="3">#REF!</definedName>
    <definedName name="Brand5" localSheetId="2">#REF!</definedName>
    <definedName name="Brand6" localSheetId="3">#REF!</definedName>
    <definedName name="Brand6" localSheetId="2">#REF!</definedName>
    <definedName name="Brand7" localSheetId="3">#REF!</definedName>
    <definedName name="Brand7" localSheetId="2">#REF!</definedName>
    <definedName name="Brand8" localSheetId="3">#REF!</definedName>
    <definedName name="Brand8" localSheetId="2">#REF!</definedName>
    <definedName name="Brand9" localSheetId="3">#REF!</definedName>
    <definedName name="Brand9" localSheetId="2">#REF!</definedName>
    <definedName name="BrandForm1" localSheetId="3">#REF!</definedName>
    <definedName name="BrandForm1" localSheetId="2">#REF!</definedName>
    <definedName name="BrandForm10" localSheetId="3">#REF!</definedName>
    <definedName name="BrandForm10" localSheetId="2">#REF!</definedName>
    <definedName name="BrandForm11" localSheetId="3">#REF!</definedName>
    <definedName name="BrandForm11" localSheetId="2">#REF!</definedName>
    <definedName name="BrandForm12" localSheetId="3">#REF!</definedName>
    <definedName name="BrandForm12" localSheetId="2">#REF!</definedName>
    <definedName name="BrandForm2" localSheetId="3">#REF!</definedName>
    <definedName name="BrandForm2" localSheetId="2">#REF!</definedName>
    <definedName name="BrandForm3" localSheetId="3">#REF!</definedName>
    <definedName name="BrandForm3" localSheetId="2">#REF!</definedName>
    <definedName name="BrandForm4" localSheetId="3">#REF!</definedName>
    <definedName name="BrandForm4" localSheetId="2">#REF!</definedName>
    <definedName name="BrandForm5" localSheetId="3">#REF!</definedName>
    <definedName name="BrandForm5" localSheetId="2">#REF!</definedName>
    <definedName name="BrandForm6" localSheetId="3">#REF!</definedName>
    <definedName name="BrandForm6" localSheetId="2">#REF!</definedName>
    <definedName name="BrandForm7" localSheetId="3">#REF!</definedName>
    <definedName name="BrandForm7" localSheetId="2">#REF!</definedName>
    <definedName name="BrandForm8" localSheetId="3">#REF!</definedName>
    <definedName name="BrandForm8" localSheetId="2">#REF!</definedName>
    <definedName name="BrandForm9" localSheetId="3">#REF!</definedName>
    <definedName name="BrandForm9" localSheetId="2">#REF!</definedName>
    <definedName name="BTYPE" localSheetId="3">#REF!</definedName>
    <definedName name="BTYPE" localSheetId="2">#REF!</definedName>
    <definedName name="Category1" localSheetId="3">#REF!</definedName>
    <definedName name="Category1" localSheetId="2">#REF!</definedName>
    <definedName name="Category10" localSheetId="3">#REF!</definedName>
    <definedName name="Category10" localSheetId="2">#REF!</definedName>
    <definedName name="Category11" localSheetId="3">#REF!</definedName>
    <definedName name="Category11" localSheetId="2">#REF!</definedName>
    <definedName name="Category12" localSheetId="3">#REF!</definedName>
    <definedName name="Category12" localSheetId="2">#REF!</definedName>
    <definedName name="Category2" localSheetId="3">#REF!</definedName>
    <definedName name="Category2" localSheetId="2">#REF!</definedName>
    <definedName name="Category3" localSheetId="3">#REF!</definedName>
    <definedName name="Category3" localSheetId="2">#REF!</definedName>
    <definedName name="Category4" localSheetId="3">#REF!</definedName>
    <definedName name="Category4" localSheetId="2">#REF!</definedName>
    <definedName name="Category5" localSheetId="3">#REF!</definedName>
    <definedName name="Category5" localSheetId="2">#REF!</definedName>
    <definedName name="Category6" localSheetId="3">#REF!</definedName>
    <definedName name="Category6" localSheetId="2">#REF!</definedName>
    <definedName name="Category7" localSheetId="3">#REF!</definedName>
    <definedName name="Category7" localSheetId="2">#REF!</definedName>
    <definedName name="Category8" localSheetId="3">#REF!</definedName>
    <definedName name="Category8" localSheetId="2">#REF!</definedName>
    <definedName name="Category9" localSheetId="3">#REF!</definedName>
    <definedName name="Category9" localSheetId="2">#REF!</definedName>
    <definedName name="CategoryX" localSheetId="3">#REF!</definedName>
    <definedName name="CategoryX" localSheetId="2">#REF!</definedName>
    <definedName name="CategoryX">[1]MPH!$B$2:$B$14</definedName>
    <definedName name="CCTYPEA" localSheetId="3">#REF!</definedName>
    <definedName name="CCTYPEA" localSheetId="2">#REF!</definedName>
    <definedName name="CCTYPEB" localSheetId="3">#REF!</definedName>
    <definedName name="CCTYPEB" localSheetId="2">#REF!</definedName>
    <definedName name="CCTYPEC" localSheetId="3">#REF!</definedName>
    <definedName name="CCTYPEC" localSheetId="2">#REF!</definedName>
    <definedName name="CCTYPED" localSheetId="3">#REF!</definedName>
    <definedName name="CCTYPED" localSheetId="2">#REF!</definedName>
    <definedName name="CCTYPEE" localSheetId="3">#REF!</definedName>
    <definedName name="CCTYPEE" localSheetId="2">#REF!</definedName>
    <definedName name="CCTYPEF" localSheetId="3">#REF!</definedName>
    <definedName name="CCTYPEF" localSheetId="2">#REF!</definedName>
    <definedName name="CCTYPEG" localSheetId="3">#REF!</definedName>
    <definedName name="CCTYPEG" localSheetId="2">#REF!</definedName>
    <definedName name="CndTypeA" localSheetId="3">#REF!</definedName>
    <definedName name="CndTypeA" localSheetId="2">#REF!</definedName>
    <definedName name="CndTypeB" localSheetId="3">#REF!</definedName>
    <definedName name="CndTypeB" localSheetId="2">#REF!</definedName>
    <definedName name="CndTypeC" localSheetId="3">#REF!</definedName>
    <definedName name="CndTypeC" localSheetId="2">#REF!</definedName>
    <definedName name="CTYPE" localSheetId="3">#REF!</definedName>
    <definedName name="CTYPE" localSheetId="2">#REF!</definedName>
    <definedName name="DISBA" localSheetId="3">#REF!</definedName>
    <definedName name="DISBA" localSheetId="2">#REF!</definedName>
    <definedName name="DISBB" localSheetId="3">#REF!</definedName>
    <definedName name="DISBB" localSheetId="2">#REF!</definedName>
    <definedName name="DTYPE" localSheetId="3">#REF!</definedName>
    <definedName name="DTYPE" localSheetId="2">#REF!</definedName>
    <definedName name="EC" localSheetId="3">#REF!</definedName>
    <definedName name="EC" localSheetId="2">#REF!</definedName>
    <definedName name="ECTYPE" localSheetId="3">#REF!</definedName>
    <definedName name="ECTYPE" localSheetId="2">#REF!</definedName>
    <definedName name="ETYPE" localSheetId="3">#REF!</definedName>
    <definedName name="ETYPE" localSheetId="2">#REF!</definedName>
    <definedName name="f" localSheetId="3">[5]MPH!$B$2:$B$13</definedName>
    <definedName name="f" localSheetId="2">[5]MPH!$B$2:$B$13</definedName>
    <definedName name="f">[6]MPH!$B$2:$B$13</definedName>
    <definedName name="FTYPE" localSheetId="3">#REF!</definedName>
    <definedName name="FTYPE" localSheetId="2">#REF!</definedName>
    <definedName name="GTYPE" localSheetId="3">#REF!</definedName>
    <definedName name="GTYPE" localSheetId="2">#REF!</definedName>
    <definedName name="HTYPE" localSheetId="3">#REF!</definedName>
    <definedName name="HTYPE" localSheetId="2">#REF!</definedName>
    <definedName name="ITYPE" localSheetId="3">#REF!</definedName>
    <definedName name="ITYPE" localSheetId="2">#REF!</definedName>
    <definedName name="LMM" localSheetId="3">#REF!</definedName>
    <definedName name="LMM" localSheetId="2">#REF!</definedName>
    <definedName name="LMM">'[1]CHANNEL MAPPING'!#REF!</definedName>
    <definedName name="LMM_BaseConditionProductLevel" localSheetId="3">#REF!</definedName>
    <definedName name="LMM_BaseConditionProductLevel" localSheetId="2">#REF!</definedName>
    <definedName name="LMM_BaseConditionProductLevel">#REF!</definedName>
    <definedName name="LMM_BaseConditionProductList" localSheetId="3">#REF!</definedName>
    <definedName name="LMM_BaseConditionProductList" localSheetId="2">#REF!</definedName>
    <definedName name="LMM_BaseConditionProductList">#REF!</definedName>
    <definedName name="LMM_CategoryLevel" localSheetId="3">#REF!</definedName>
    <definedName name="LMM_CategoryLevel" localSheetId="2">#REF!</definedName>
    <definedName name="LMM_CategoryLevel">#REF!</definedName>
    <definedName name="LMM_ConditionCheck" localSheetId="3">#REF!</definedName>
    <definedName name="LMM_ConditionCheck" localSheetId="2">#REF!</definedName>
    <definedName name="LMM_ConditionCheck">#REF!</definedName>
    <definedName name="LMM_CustomerType" localSheetId="3">#REF!</definedName>
    <definedName name="LMM_CustomerType" localSheetId="2">#REF!</definedName>
    <definedName name="LMM_CustomerType">#REF!</definedName>
    <definedName name="LMM_DisbursementCount" localSheetId="3">#REF!</definedName>
    <definedName name="LMM_DisbursementCount" localSheetId="2">#REF!</definedName>
    <definedName name="LMM_DisbursementCount">#REF!</definedName>
    <definedName name="LMM_Disbursementlimit" localSheetId="3">#REF!</definedName>
    <definedName name="LMM_Disbursementlimit" localSheetId="2">#REF!</definedName>
    <definedName name="LMM_Disbursementlimit">#REF!</definedName>
    <definedName name="LMM_DisbursementProductLevel" localSheetId="3">#REF!</definedName>
    <definedName name="LMM_DisbursementProductLevel" localSheetId="2">#REF!</definedName>
    <definedName name="LMM_DisbursementProductLevel">#REF!</definedName>
    <definedName name="LMM_DisbursementProductList" localSheetId="3">#REF!</definedName>
    <definedName name="LMM_DisbursementProductList" localSheetId="2">#REF!</definedName>
    <definedName name="LMM_DisbursementProductList">#REF!</definedName>
    <definedName name="LMM_InitiativeCodeNeeded" localSheetId="3">#REF!</definedName>
    <definedName name="LMM_InitiativeCodeNeeded" localSheetId="2">#REF!</definedName>
    <definedName name="LMM_InitiativeCodeNeeded">#REF!</definedName>
    <definedName name="LMM_Methodofdisbursement" localSheetId="3">#REF!</definedName>
    <definedName name="LMM_Methodofdisbursement" localSheetId="2">#REF!</definedName>
    <definedName name="LMM_Methodofdisbursement">#REF!</definedName>
    <definedName name="LMM_MixedCases" localSheetId="3">#REF!</definedName>
    <definedName name="LMM_MixedCases" localSheetId="2">#REF!</definedName>
    <definedName name="LMM_MixedCases">#REF!</definedName>
    <definedName name="LMM_PlanFor" localSheetId="3">#REF!</definedName>
    <definedName name="LMM_PlanFor" localSheetId="2">#REF!</definedName>
    <definedName name="LMM_PlanFor">#REF!</definedName>
    <definedName name="LMM_PossibleConfigurationofInitiativeLevel" localSheetId="3">#REF!</definedName>
    <definedName name="LMM_PossibleConfigurationofInitiativeLevel" localSheetId="2">#REF!</definedName>
    <definedName name="LMM_PossibleConfigurationofInitiativeLevel">#REF!</definedName>
    <definedName name="LMM_ProportionateMultiples" localSheetId="3">#REF!</definedName>
    <definedName name="LMM_ProportionateMultiples" localSheetId="2">#REF!</definedName>
    <definedName name="LMM_ProportionateMultiples">#REF!</definedName>
    <definedName name="LMM_Reversible" localSheetId="3">#REF!</definedName>
    <definedName name="LMM_Reversible" localSheetId="2">#REF!</definedName>
    <definedName name="LMM_Reversible">#REF!</definedName>
    <definedName name="LMM_VATImpact" localSheetId="3">#REF!</definedName>
    <definedName name="LMM_VATImpact" localSheetId="2">#REF!</definedName>
    <definedName name="LMM_VATImpact">#REF!</definedName>
    <definedName name="LMT" localSheetId="3">#REF!</definedName>
    <definedName name="LMT" localSheetId="2">#REF!</definedName>
    <definedName name="LMT_BaseConditionProductLevel" localSheetId="3">'[4]Large &amp; Medium Traditional'!#REF!</definedName>
    <definedName name="LMT_BaseConditionProductLevel" localSheetId="2">'[4]Large &amp; Medium Traditional'!#REF!</definedName>
    <definedName name="LMT_BaseConditionProductList" localSheetId="3">'[4]Large &amp; Medium Traditional'!#REF!</definedName>
    <definedName name="LMT_BaseConditionProductList" localSheetId="2">'[4]Large &amp; Medium Traditional'!#REF!</definedName>
    <definedName name="LMT_CategoryLevel" localSheetId="3">'[4]Large &amp; Medium Traditional'!#REF!</definedName>
    <definedName name="LMT_CategoryLevel" localSheetId="2">'[4]Large &amp; Medium Traditional'!#REF!</definedName>
    <definedName name="LMT_ConditionCheck" localSheetId="3">'[4]Large &amp; Medium Traditional'!#REF!</definedName>
    <definedName name="LMT_ConditionCheck" localSheetId="2">'[4]Large &amp; Medium Traditional'!#REF!</definedName>
    <definedName name="LMT_CustomerType" localSheetId="3">'[4]Large &amp; Medium Traditional'!#REF!</definedName>
    <definedName name="LMT_CustomerType" localSheetId="2">'[4]Large &amp; Medium Traditional'!#REF!</definedName>
    <definedName name="LMT_DisbursementCount" localSheetId="3">'[4]Large &amp; Medium Traditional'!#REF!</definedName>
    <definedName name="LMT_DisbursementCount" localSheetId="2">'[4]Large &amp; Medium Traditional'!#REF!</definedName>
    <definedName name="LMT_Disbursementlimit" localSheetId="3">'[4]Large &amp; Medium Traditional'!#REF!</definedName>
    <definedName name="LMT_Disbursementlimit" localSheetId="2">'[4]Large &amp; Medium Traditional'!#REF!</definedName>
    <definedName name="LMT_DisbursementProductLevel" localSheetId="3">'[4]Large &amp; Medium Traditional'!#REF!</definedName>
    <definedName name="LMT_DisbursementProductLevel" localSheetId="2">'[4]Large &amp; Medium Traditional'!#REF!</definedName>
    <definedName name="LMT_DisbursementProductList" localSheetId="3">'[4]Large &amp; Medium Traditional'!#REF!</definedName>
    <definedName name="LMT_DisbursementProductList" localSheetId="2">'[4]Large &amp; Medium Traditional'!#REF!</definedName>
    <definedName name="LMT_InitiativeCodeNeeded" localSheetId="3">'[4]Large &amp; Medium Traditional'!#REF!</definedName>
    <definedName name="LMT_InitiativeCodeNeeded" localSheetId="2">'[4]Large &amp; Medium Traditional'!#REF!</definedName>
    <definedName name="LMT_MixedCases" localSheetId="3">'[4]Large &amp; Medium Traditional'!#REF!</definedName>
    <definedName name="LMT_MixedCases" localSheetId="2">'[4]Large &amp; Medium Traditional'!#REF!</definedName>
    <definedName name="LMT_PossibleConfigurationofInitiativeLevel" localSheetId="3">'[4]Large &amp; Medium Traditional'!#REF!</definedName>
    <definedName name="LMT_PossibleConfigurationofInitiativeLevel" localSheetId="2">'[4]Large &amp; Medium Traditional'!#REF!</definedName>
    <definedName name="LMT_ProportionateMultiples" localSheetId="3">'[4]Large &amp; Medium Traditional'!#REF!</definedName>
    <definedName name="LMT_ProportionateMultiples" localSheetId="2">'[4]Large &amp; Medium Traditional'!#REF!</definedName>
    <definedName name="LP" localSheetId="3">#REF!</definedName>
    <definedName name="LP" localSheetId="2">#REF!</definedName>
    <definedName name="LP_BaseConditionProductLevel" localSheetId="3">'[4]Large Pharmacy'!#REF!</definedName>
    <definedName name="LP_BaseConditionProductLevel" localSheetId="2">'[4]Large Pharmacy'!#REF!</definedName>
    <definedName name="LP_BaseConditionProductList" localSheetId="3">'[4]Large Pharmacy'!#REF!</definedName>
    <definedName name="LP_BaseConditionProductList" localSheetId="2">'[4]Large Pharmacy'!#REF!</definedName>
    <definedName name="LP_CategoryLevel" localSheetId="3">'[4]Large Pharmacy'!#REF!</definedName>
    <definedName name="LP_CategoryLevel" localSheetId="2">'[4]Large Pharmacy'!#REF!</definedName>
    <definedName name="LP_ConditionCheck" localSheetId="3">'[4]Large Pharmacy'!#REF!</definedName>
    <definedName name="LP_ConditionCheck" localSheetId="2">'[4]Large Pharmacy'!#REF!</definedName>
    <definedName name="LP_CustomerType" localSheetId="3">'[4]Large Pharmacy'!#REF!</definedName>
    <definedName name="LP_CustomerType" localSheetId="2">'[4]Large Pharmacy'!#REF!</definedName>
    <definedName name="LP_DisbursementCount" localSheetId="3">'[4]Large Pharmacy'!#REF!</definedName>
    <definedName name="LP_DisbursementCount" localSheetId="2">'[4]Large Pharmacy'!#REF!</definedName>
    <definedName name="LP_Disbursementlimit" localSheetId="3">'[4]Large Pharmacy'!#REF!</definedName>
    <definedName name="LP_Disbursementlimit" localSheetId="2">'[4]Large Pharmacy'!#REF!</definedName>
    <definedName name="LP_DisbursementProductLevel" localSheetId="3">'[4]Large Pharmacy'!#REF!</definedName>
    <definedName name="LP_DisbursementProductLevel" localSheetId="2">'[4]Large Pharmacy'!#REF!</definedName>
    <definedName name="LP_DisbursementProductList" localSheetId="3">'[4]Large Pharmacy'!#REF!</definedName>
    <definedName name="LP_DisbursementProductList" localSheetId="2">'[4]Large Pharmacy'!#REF!</definedName>
    <definedName name="LP_InitiativeCodeNeeded" localSheetId="3">'[4]Large Pharmacy'!#REF!</definedName>
    <definedName name="LP_InitiativeCodeNeeded" localSheetId="2">'[4]Large Pharmacy'!#REF!</definedName>
    <definedName name="LP_MixedCases" localSheetId="3">'[4]Large Pharmacy'!#REF!</definedName>
    <definedName name="LP_MixedCases" localSheetId="2">'[4]Large Pharmacy'!#REF!</definedName>
    <definedName name="LP_PossibleConfigurationofInitiativeLevel" localSheetId="3">'[4]Large Pharmacy'!#REF!</definedName>
    <definedName name="LP_PossibleConfigurationofInitiativeLevel" localSheetId="2">'[4]Large Pharmacy'!#REF!</definedName>
    <definedName name="LP_ProportionateMultiples" localSheetId="3">'[4]Large Pharmacy'!#REF!</definedName>
    <definedName name="LP_ProportionateMultiples" localSheetId="2">'[4]Large Pharmacy'!#REF!</definedName>
    <definedName name="MM" localSheetId="3">#REF!</definedName>
    <definedName name="MM" localSheetId="2">#REF!</definedName>
    <definedName name="MM">'[1]CHANNEL MAPPING'!#REF!</definedName>
    <definedName name="MOD" localSheetId="3">#REF!</definedName>
    <definedName name="MOD" localSheetId="2">#REF!</definedName>
    <definedName name="MOD">'[1]INITIATIVES TYPE COMBINATION'!$A$5:$A$16</definedName>
    <definedName name="NR" localSheetId="3">#REF!</definedName>
    <definedName name="NR" localSheetId="2">#REF!</definedName>
    <definedName name="NR_BaseConditionProductLevel" localSheetId="3">'[4]Non Retail'!#REF!</definedName>
    <definedName name="NR_BaseConditionProductLevel" localSheetId="2">'[4]Non Retail'!#REF!</definedName>
    <definedName name="NR_BaseConditionProductList" localSheetId="3">'[4]Non Retail'!#REF!</definedName>
    <definedName name="NR_BaseConditionProductList" localSheetId="2">'[4]Non Retail'!#REF!</definedName>
    <definedName name="NR_CategoryLevel" localSheetId="3">'[4]Non Retail'!#REF!</definedName>
    <definedName name="NR_CategoryLevel" localSheetId="2">'[4]Non Retail'!#REF!</definedName>
    <definedName name="NR_ConditionCheck" localSheetId="3">'[4]Non Retail'!#REF!</definedName>
    <definedName name="NR_ConditionCheck" localSheetId="2">'[4]Non Retail'!#REF!</definedName>
    <definedName name="NR_CustomerType" localSheetId="3">'[4]Non Retail'!#REF!</definedName>
    <definedName name="NR_CustomerType" localSheetId="2">'[4]Non Retail'!#REF!</definedName>
    <definedName name="NR_DisbursementCount" localSheetId="3">'[4]Non Retail'!#REF!</definedName>
    <definedName name="NR_DisbursementCount" localSheetId="2">'[4]Non Retail'!#REF!</definedName>
    <definedName name="NR_Disbursementlimit" localSheetId="3">'[4]Non Retail'!#REF!</definedName>
    <definedName name="NR_Disbursementlimit" localSheetId="2">'[4]Non Retail'!#REF!</definedName>
    <definedName name="NR_DisbursementProductLevel" localSheetId="3">'[4]Non Retail'!#REF!</definedName>
    <definedName name="NR_DisbursementProductLevel" localSheetId="2">'[4]Non Retail'!#REF!</definedName>
    <definedName name="NR_DisbursementProductList" localSheetId="3">'[4]Non Retail'!#REF!</definedName>
    <definedName name="NR_DisbursementProductList" localSheetId="2">'[4]Non Retail'!#REF!</definedName>
    <definedName name="NR_InitiativeCodeNeeded" localSheetId="3">'[4]Non Retail'!#REF!</definedName>
    <definedName name="NR_InitiativeCodeNeeded" localSheetId="2">'[4]Non Retail'!#REF!</definedName>
    <definedName name="NR_MixedCases" localSheetId="3">'[4]Non Retail'!#REF!</definedName>
    <definedName name="NR_MixedCases" localSheetId="2">'[4]Non Retail'!#REF!</definedName>
    <definedName name="NR_PossibleConfigurationofInitiativeLevel" localSheetId="3">'[4]Non Retail'!#REF!</definedName>
    <definedName name="NR_PossibleConfigurationofInitiativeLevel" localSheetId="2">'[4]Non Retail'!#REF!</definedName>
    <definedName name="NR_ProportionateMultiples" localSheetId="3">'[4]Non Retail'!#REF!</definedName>
    <definedName name="NR_ProportionateMultiples" localSheetId="2">'[4]Non Retail'!#REF!</definedName>
    <definedName name="PCTYPEA" localSheetId="3">#REF!</definedName>
    <definedName name="PCTYPEA" localSheetId="2">#REF!</definedName>
    <definedName name="PCTYPEB" localSheetId="3">#REF!</definedName>
    <definedName name="PCTYPEB" localSheetId="2">#REF!</definedName>
    <definedName name="PCTYPEC" localSheetId="3">#REF!</definedName>
    <definedName name="PCTYPEC" localSheetId="2">#REF!</definedName>
    <definedName name="PCTYPED" localSheetId="3">#REF!</definedName>
    <definedName name="PCTYPED" localSheetId="2">#REF!</definedName>
    <definedName name="PCTYPEE" localSheetId="3">#REF!</definedName>
    <definedName name="PCTYPEE" localSheetId="2">#REF!</definedName>
    <definedName name="PCTYPEF" localSheetId="3">#REF!</definedName>
    <definedName name="PCTYPEF" localSheetId="2">#REF!</definedName>
    <definedName name="PCTYPEG" localSheetId="3">#REF!</definedName>
    <definedName name="PCTYPEG" localSheetId="2">#REF!</definedName>
    <definedName name="PCTYPEH" localSheetId="3">#REF!</definedName>
    <definedName name="PCTYPEH" localSheetId="2">#REF!</definedName>
    <definedName name="PCTYPEI" localSheetId="3">#REF!</definedName>
    <definedName name="PCTYPEI" localSheetId="2">#REF!</definedName>
    <definedName name="PLEVEL" localSheetId="3">'[7]PRODUCT HIERARCHY'!$A$4:$A$9</definedName>
    <definedName name="PLEVEL" localSheetId="2">'[7]PRODUCT HIERARCHY'!$A$4:$A$9</definedName>
    <definedName name="PLEVEL">'[7]PRODUCT HIERARCHY'!$A$4:$A$9</definedName>
    <definedName name="PROPORTIONATEA" localSheetId="3">#REF!</definedName>
    <definedName name="PROPORTIONATEA" localSheetId="2">#REF!</definedName>
    <definedName name="PROPORTIONATEB" localSheetId="3">#REF!</definedName>
    <definedName name="PROPORTIONATEB" localSheetId="2">#REF!</definedName>
    <definedName name="PROPORTIONATEC" localSheetId="3">#REF!</definedName>
    <definedName name="PROPORTIONATEC" localSheetId="2">#REF!</definedName>
    <definedName name="PROPORTIONATED" localSheetId="3">#REF!</definedName>
    <definedName name="PROPORTIONATED" localSheetId="2">#REF!</definedName>
    <definedName name="q" localSheetId="3">'[8]INITIATIVES TYPE COMBINATION'!$A$5:$A$15</definedName>
    <definedName name="q" localSheetId="2">'[8]INITIATIVES TYPE COMBINATION'!$A$5:$A$15</definedName>
    <definedName name="q">'[9]INITIATIVES TYPE COMBINATION'!$A$5:$A$15</definedName>
    <definedName name="REVERSA" localSheetId="3">#REF!</definedName>
    <definedName name="REVERSA" localSheetId="2">#REF!</definedName>
    <definedName name="REVERSA">'[1]INITIATIVES TYPE COMBINATION'!$A$138:$A$139</definedName>
    <definedName name="REVERSB" localSheetId="3">#REF!</definedName>
    <definedName name="REVERSB" localSheetId="2">#REF!</definedName>
    <definedName name="REVERSC" localSheetId="3">#REF!</definedName>
    <definedName name="REVERSC" localSheetId="2">#REF!</definedName>
    <definedName name="s" localSheetId="3">[10]MPH!$B$2:$B$13</definedName>
    <definedName name="s" localSheetId="2">[10]MPH!$B$2:$B$13</definedName>
    <definedName name="s">[11]MPH!$B$2:$B$13</definedName>
    <definedName name="SGBb">[1]SubBFGroup!$I$3:$I$66</definedName>
    <definedName name="SGFa">[1]SubBFGroup!$D$3:$D$115</definedName>
    <definedName name="SGFb">[1]SubBFGroup!$L$3:$L$94</definedName>
    <definedName name="SGG">[1]SubBFGroup!$C$3:$C$135</definedName>
    <definedName name="SGHa">[1]SubBFGroup!$E$3:$E$46</definedName>
    <definedName name="SGHc">[1]SubBFGroup!$G$3:$G$64</definedName>
    <definedName name="SGO">[1]SubBFGroup!$H$3:$H$158</definedName>
    <definedName name="SGP">[1]SubBFGroup!$J$3:$J$134</definedName>
    <definedName name="SGS">[1]SubBFGroup!$K$3:$K$144</definedName>
    <definedName name="SheetState" hidden="1">"'0:2:-1:0:-1:0:-1:-1:-1:-1:-1:-1:-1:-1:-1:0:0:0:-1:-1:-1:-1:-1:-1:-1:0:0:0:-1:-1"</definedName>
    <definedName name="SiteNames" localSheetId="3">'[12]CHANNEL MAPPING'!$A$142:$A$174</definedName>
    <definedName name="SiteNames" localSheetId="2">'[12]CHANNEL MAPPING'!$A$142:$A$174</definedName>
    <definedName name="SiteNames">'[1]CHANNEL MAPPING'!$A$142:$A$174</definedName>
    <definedName name="SMM" localSheetId="3">#REF!</definedName>
    <definedName name="SMM" localSheetId="2">#REF!</definedName>
    <definedName name="SMM_BaseConditionProductLevel" localSheetId="3">'[4] Mini Market'!#REF!</definedName>
    <definedName name="SMM_BaseConditionProductLevel" localSheetId="2">'[4] Mini Market'!#REF!</definedName>
    <definedName name="SMM_BaseConditionProductLevel">'Self Service'!$BU$9:$BU$158</definedName>
    <definedName name="SMM_BaseConditionProductList" localSheetId="3">'[4] Mini Market'!#REF!</definedName>
    <definedName name="SMM_BaseConditionProductList" localSheetId="2">'[4] Mini Market'!#REF!</definedName>
    <definedName name="SMM_BaseConditionProductList">'Self Service'!$BV$9:$BV$158</definedName>
    <definedName name="SMM_CategoryLevel" localSheetId="3">'[4] Mini Market'!#REF!</definedName>
    <definedName name="SMM_CategoryLevel" localSheetId="2">'[4] Mini Market'!#REF!</definedName>
    <definedName name="SMM_CategoryLevel">'Self Service'!$BT$9:$BT$158</definedName>
    <definedName name="SMM_ConditionCheck" localSheetId="3">'[4] Mini Market'!#REF!</definedName>
    <definedName name="SMM_ConditionCheck" localSheetId="2">'[4] Mini Market'!#REF!</definedName>
    <definedName name="SMM_ConditionCheck">'Self Service'!$CA$9:$CA$158</definedName>
    <definedName name="SMM_CustomerType" localSheetId="3">'[4] Mini Market'!#REF!</definedName>
    <definedName name="SMM_CustomerType" localSheetId="2">'[4] Mini Market'!#REF!</definedName>
    <definedName name="SMM_CustomerType">'Self Service'!$BY$9:$BY$158</definedName>
    <definedName name="SMM_DisbursementCount" localSheetId="3">'[4] Mini Market'!#REF!</definedName>
    <definedName name="SMM_DisbursementCount" localSheetId="2">'[4] Mini Market'!#REF!</definedName>
    <definedName name="SMM_DisbursementCount">'Self Service'!$CB$9:$CB$158</definedName>
    <definedName name="SMM_Disbursementlimit" localSheetId="3">'[4] Mini Market'!#REF!</definedName>
    <definedName name="SMM_Disbursementlimit" localSheetId="2">'[4] Mini Market'!#REF!</definedName>
    <definedName name="SMM_Disbursementlimit">'Self Service'!$CC$9:$CC$158</definedName>
    <definedName name="SMM_DisbursementProductLevel" localSheetId="3">'[4] Mini Market'!#REF!</definedName>
    <definedName name="SMM_DisbursementProductLevel" localSheetId="2">'[4] Mini Market'!#REF!</definedName>
    <definedName name="SMM_DisbursementProductLevel">'Self Service'!$BW$9:$BW$158</definedName>
    <definedName name="SMM_DisbursementProductList" localSheetId="3">'[4] Mini Market'!#REF!</definedName>
    <definedName name="SMM_DisbursementProductList" localSheetId="2">'[4] Mini Market'!#REF!</definedName>
    <definedName name="SMM_DisbursementProductList">'Self Service'!$BX$9:$BX$158</definedName>
    <definedName name="SMM_InitiativeCodeNeeded" localSheetId="3">'[4] Mini Market'!#REF!</definedName>
    <definedName name="SMM_InitiativeCodeNeeded" localSheetId="2">'[4] Mini Market'!#REF!</definedName>
    <definedName name="SMM_InitiativeCodeNeeded">'Self Service'!$BS$9:$BS$158</definedName>
    <definedName name="SMM_Methodofdisbursement">'Self Service'!$K$9:$K$158</definedName>
    <definedName name="SMM_MixedCases" localSheetId="3">'[4] Mini Market'!#REF!</definedName>
    <definedName name="SMM_MixedCases" localSheetId="2">'[4] Mini Market'!#REF!</definedName>
    <definedName name="SMM_MixedCases">'Self Service'!$CE$9:$CE$158</definedName>
    <definedName name="SMM_PlanFor">'Self Service'!$B$9:$B$158</definedName>
    <definedName name="SMM_PossibleConfigurationofInitiativeLevel" localSheetId="3">'[4] Mini Market'!#REF!</definedName>
    <definedName name="SMM_PossibleConfigurationofInitiativeLevel" localSheetId="2">'[4] Mini Market'!#REF!</definedName>
    <definedName name="SMM_PossibleConfigurationofInitiativeLevel">'Self Service'!$BZ$9:$BZ$158</definedName>
    <definedName name="SMM_ProportionateMultiples" localSheetId="3">'[4] Mini Market'!#REF!</definedName>
    <definedName name="SMM_ProportionateMultiples" localSheetId="2">'[4] Mini Market'!#REF!</definedName>
    <definedName name="SMM_ProportionateMultiples">'Self Service'!$CD$9:$CD$158</definedName>
    <definedName name="SMM_Reversible">'Self Service'!$Q$9:$Q$158</definedName>
    <definedName name="SMM_VATImpact">'Self Service'!$P$9:$P$158</definedName>
    <definedName name="SP" localSheetId="3">#REF!</definedName>
    <definedName name="SP" localSheetId="2">#REF!</definedName>
    <definedName name="SP_BaseConditionProductLevel" localSheetId="3">'[4]Small Beauty &amp; Pharmacy'!#REF!</definedName>
    <definedName name="SP_BaseConditionProductLevel" localSheetId="2">'[4]Small Beauty &amp; Pharmacy'!#REF!</definedName>
    <definedName name="SP_BaseConditionProductList" localSheetId="3">'[4]Small Beauty &amp; Pharmacy'!#REF!</definedName>
    <definedName name="SP_BaseConditionProductList" localSheetId="2">'[4]Small Beauty &amp; Pharmacy'!#REF!</definedName>
    <definedName name="SP_CategoryLevel" localSheetId="3">'[4]Small Beauty &amp; Pharmacy'!#REF!</definedName>
    <definedName name="SP_CategoryLevel" localSheetId="2">'[4]Small Beauty &amp; Pharmacy'!#REF!</definedName>
    <definedName name="SP_ConditionCheck" localSheetId="3">'[4]Small Beauty &amp; Pharmacy'!#REF!</definedName>
    <definedName name="SP_ConditionCheck" localSheetId="2">'[4]Small Beauty &amp; Pharmacy'!#REF!</definedName>
    <definedName name="SP_CustomerType" localSheetId="3">'[4]Small Beauty &amp; Pharmacy'!#REF!</definedName>
    <definedName name="SP_CustomerType" localSheetId="2">'[4]Small Beauty &amp; Pharmacy'!#REF!</definedName>
    <definedName name="SP_DisbursementCount" localSheetId="3">'[4]Small Beauty &amp; Pharmacy'!#REF!</definedName>
    <definedName name="SP_DisbursementCount" localSheetId="2">'[4]Small Beauty &amp; Pharmacy'!#REF!</definedName>
    <definedName name="SP_Disbursementlimit" localSheetId="3">'[4]Small Beauty &amp; Pharmacy'!#REF!</definedName>
    <definedName name="SP_Disbursementlimit" localSheetId="2">'[4]Small Beauty &amp; Pharmacy'!#REF!</definedName>
    <definedName name="SP_DisbursementProductLevel" localSheetId="3">'[4]Small Beauty &amp; Pharmacy'!#REF!</definedName>
    <definedName name="SP_DisbursementProductLevel" localSheetId="2">'[4]Small Beauty &amp; Pharmacy'!#REF!</definedName>
    <definedName name="SP_DisbursementProductList" localSheetId="3">'[4]Small Beauty &amp; Pharmacy'!#REF!</definedName>
    <definedName name="SP_DisbursementProductList" localSheetId="2">'[4]Small Beauty &amp; Pharmacy'!#REF!</definedName>
    <definedName name="SP_InitiativeCodeNeeded" localSheetId="3">'[4]Small Beauty &amp; Pharmacy'!#REF!</definedName>
    <definedName name="SP_InitiativeCodeNeeded" localSheetId="2">'[4]Small Beauty &amp; Pharmacy'!#REF!</definedName>
    <definedName name="SP_MixedCases" localSheetId="3">'[4]Small Beauty &amp; Pharmacy'!#REF!</definedName>
    <definedName name="SP_MixedCases" localSheetId="2">'[4]Small Beauty &amp; Pharmacy'!#REF!</definedName>
    <definedName name="SP_PossibleConfigurationofInitiativeLevel" localSheetId="3">'[4]Small Beauty &amp; Pharmacy'!#REF!</definedName>
    <definedName name="SP_PossibleConfigurationofInitiativeLevel" localSheetId="2">'[4]Small Beauty &amp; Pharmacy'!#REF!</definedName>
    <definedName name="SP_ProportionateMultiples" localSheetId="3">'[4]Small Beauty &amp; Pharmacy'!#REF!</definedName>
    <definedName name="SP_ProportionateMultiples" localSheetId="2">'[4]Small Beauty &amp; Pharmacy'!#REF!</definedName>
    <definedName name="SPC" localSheetId="3">#REF!</definedName>
    <definedName name="SPC" localSheetId="2">#REF!</definedName>
    <definedName name="SPL_BaseConditionProductLevel" localSheetId="3">[4]Speciality!#REF!</definedName>
    <definedName name="SPL_BaseConditionProductLevel" localSheetId="2">[4]Speciality!#REF!</definedName>
    <definedName name="SPL_BaseConditionProductList" localSheetId="3">[4]Speciality!#REF!</definedName>
    <definedName name="SPL_BaseConditionProductList" localSheetId="2">[4]Speciality!#REF!</definedName>
    <definedName name="SPL_CategoryLevel" localSheetId="3">[4]Speciality!#REF!</definedName>
    <definedName name="SPL_CategoryLevel" localSheetId="2">[4]Speciality!#REF!</definedName>
    <definedName name="SPL_ConditionCheck" localSheetId="3">[4]Speciality!#REF!</definedName>
    <definedName name="SPL_ConditionCheck" localSheetId="2">[4]Speciality!#REF!</definedName>
    <definedName name="SPL_CustomerType" localSheetId="3">[4]Speciality!#REF!</definedName>
    <definedName name="SPL_CustomerType" localSheetId="2">[4]Speciality!#REF!</definedName>
    <definedName name="SPL_DisbursementCount" localSheetId="3">[4]Speciality!#REF!</definedName>
    <definedName name="SPL_DisbursementCount" localSheetId="2">[4]Speciality!#REF!</definedName>
    <definedName name="SPL_Disbursementlimit" localSheetId="3">[4]Speciality!#REF!</definedName>
    <definedName name="SPL_Disbursementlimit" localSheetId="2">[4]Speciality!#REF!</definedName>
    <definedName name="SPL_DisbursementProductLevel" localSheetId="3">[4]Speciality!#REF!</definedName>
    <definedName name="SPL_DisbursementProductLevel" localSheetId="2">[4]Speciality!#REF!</definedName>
    <definedName name="SPL_DisbursementProductList" localSheetId="3">[4]Speciality!#REF!</definedName>
    <definedName name="SPL_DisbursementProductList" localSheetId="2">[4]Speciality!#REF!</definedName>
    <definedName name="SPL_InitiativeCodeNeeded" localSheetId="3">[4]Speciality!#REF!</definedName>
    <definedName name="SPL_InitiativeCodeNeeded" localSheetId="2">[4]Speciality!#REF!</definedName>
    <definedName name="SPL_MixedCases" localSheetId="3">[4]Speciality!#REF!</definedName>
    <definedName name="SPL_MixedCases" localSheetId="2">[4]Speciality!#REF!</definedName>
    <definedName name="SPL_PossibleConfigurationofInitiativeLevel" localSheetId="3">[4]Speciality!#REF!</definedName>
    <definedName name="SPL_PossibleConfigurationofInitiativeLevel" localSheetId="2">[4]Speciality!#REF!</definedName>
    <definedName name="SPL_ProportionateMultiples" localSheetId="3">[4]Speciality!#REF!</definedName>
    <definedName name="SPL_ProportionateMultiples" localSheetId="2">[4]Speciality!#REF!</definedName>
    <definedName name="SS_BaseConditionProductLevel" localSheetId="3">'[4]Site Specific'!#REF!</definedName>
    <definedName name="SS_BaseConditionProductLevel" localSheetId="2">'[4]Site Specific'!#REF!</definedName>
    <definedName name="SS_BaseConditionProductLevel">#REF!</definedName>
    <definedName name="SS_BaseConditionProductList" localSheetId="3">'[4]Site Specific'!#REF!</definedName>
    <definedName name="SS_BaseConditionProductList" localSheetId="2">'[4]Site Specific'!#REF!</definedName>
    <definedName name="SS_BaseConditionProductList">#REF!</definedName>
    <definedName name="SS_CategoryLevel" localSheetId="3">'[4]Site Specific'!#REF!</definedName>
    <definedName name="SS_CategoryLevel" localSheetId="2">'[4]Site Specific'!#REF!</definedName>
    <definedName name="SS_CategoryLevel">#REF!</definedName>
    <definedName name="SS_ConditionCheck" localSheetId="3">'[4]Site Specific'!#REF!</definedName>
    <definedName name="SS_ConditionCheck" localSheetId="2">'[4]Site Specific'!#REF!</definedName>
    <definedName name="SS_ConditionCheck">#REF!</definedName>
    <definedName name="SS_CustomerType" localSheetId="3">'[4]Site Specific'!#REF!</definedName>
    <definedName name="SS_CustomerType" localSheetId="2">'[4]Site Specific'!#REF!</definedName>
    <definedName name="SS_CustomerType">#REF!</definedName>
    <definedName name="SS_DisbursementCount" localSheetId="3">'[4]Site Specific'!#REF!</definedName>
    <definedName name="SS_DisbursementCount" localSheetId="2">'[4]Site Specific'!#REF!</definedName>
    <definedName name="SS_DisbursementCount">#REF!</definedName>
    <definedName name="SS_Disbursementlimit" localSheetId="3">'[4]Site Specific'!#REF!</definedName>
    <definedName name="SS_Disbursementlimit" localSheetId="2">'[4]Site Specific'!#REF!</definedName>
    <definedName name="SS_Disbursementlimit">#REF!</definedName>
    <definedName name="SS_DisbursementProductLevel" localSheetId="3">'[4]Site Specific'!#REF!</definedName>
    <definedName name="SS_DisbursementProductLevel" localSheetId="2">'[4]Site Specific'!#REF!</definedName>
    <definedName name="SS_DisbursementProductLevel">#REF!</definedName>
    <definedName name="SS_DisbursementProductList" localSheetId="3">'[4]Site Specific'!#REF!</definedName>
    <definedName name="SS_DisbursementProductList" localSheetId="2">'[4]Site Specific'!#REF!</definedName>
    <definedName name="SS_DisbursementProductList">#REF!</definedName>
    <definedName name="SS_InitiativeCodeNeeded" localSheetId="3">'[4]Site Specific'!#REF!</definedName>
    <definedName name="SS_InitiativeCodeNeeded" localSheetId="2">'[4]Site Specific'!#REF!</definedName>
    <definedName name="SS_InitiativeCodeNeeded">#REF!</definedName>
    <definedName name="SS_Methodofdisbursement">#REF!</definedName>
    <definedName name="SS_MixedCases" localSheetId="3">'[4]Site Specific'!#REF!</definedName>
    <definedName name="SS_MixedCases" localSheetId="2">'[4]Site Specific'!#REF!</definedName>
    <definedName name="SS_MixedCases">#REF!</definedName>
    <definedName name="SS_PlanFor">#REF!</definedName>
    <definedName name="SS_PossibleConfigurationofInitiativeLevel" localSheetId="3">'[4]Site Specific'!#REF!</definedName>
    <definedName name="SS_PossibleConfigurationofInitiativeLevel" localSheetId="2">'[4]Site Specific'!#REF!</definedName>
    <definedName name="SS_PossibleConfigurationofInitiativeLevel">#REF!</definedName>
    <definedName name="SS_ProportionateMultiples" localSheetId="3">'[4]Site Specific'!#REF!</definedName>
    <definedName name="SS_ProportionateMultiples" localSheetId="2">'[4]Site Specific'!#REF!</definedName>
    <definedName name="SS_ProportionateMultiples">#REF!</definedName>
    <definedName name="SS_Reversible">#REF!</definedName>
    <definedName name="SS_VATImpact">#REF!</definedName>
    <definedName name="SSPCH" localSheetId="3">#REF!</definedName>
    <definedName name="SSPCH" localSheetId="2">#REF!</definedName>
    <definedName name="SSPTY" localSheetId="3">#REF!</definedName>
    <definedName name="SSPTY" localSheetId="2">#REF!</definedName>
    <definedName name="ST" localSheetId="3">#REF!</definedName>
    <definedName name="ST" localSheetId="2">#REF!</definedName>
    <definedName name="ST_BaseConditionProductLevel" localSheetId="3">'[4]Small Traditional'!#REF!</definedName>
    <definedName name="ST_BaseConditionProductLevel" localSheetId="2">'[4]Small Traditional'!#REF!</definedName>
    <definedName name="ST_BaseConditionProductList" localSheetId="3">'[4]Small Traditional'!#REF!</definedName>
    <definedName name="ST_BaseConditionProductList" localSheetId="2">'[4]Small Traditional'!#REF!</definedName>
    <definedName name="ST_CategoryLevel" localSheetId="3">'[4]Small Traditional'!#REF!</definedName>
    <definedName name="ST_CategoryLevel" localSheetId="2">'[4]Small Traditional'!#REF!</definedName>
    <definedName name="ST_ConditionCheck" localSheetId="3">'[4]Small Traditional'!#REF!</definedName>
    <definedName name="ST_ConditionCheck" localSheetId="2">'[4]Small Traditional'!#REF!</definedName>
    <definedName name="ST_CustomerType" localSheetId="3">'[4]Small Traditional'!#REF!</definedName>
    <definedName name="ST_CustomerType" localSheetId="2">'[4]Small Traditional'!#REF!</definedName>
    <definedName name="ST_DisbursementCount" localSheetId="3">'[4]Small Traditional'!#REF!</definedName>
    <definedName name="ST_DisbursementCount" localSheetId="2">'[4]Small Traditional'!#REF!</definedName>
    <definedName name="ST_Disbursementlimit" localSheetId="3">'[4]Small Traditional'!#REF!</definedName>
    <definedName name="ST_Disbursementlimit" localSheetId="2">'[4]Small Traditional'!#REF!</definedName>
    <definedName name="ST_DisbursementProductLevel" localSheetId="3">'[4]Small Traditional'!#REF!</definedName>
    <definedName name="ST_DisbursementProductLevel" localSheetId="2">'[4]Small Traditional'!#REF!</definedName>
    <definedName name="ST_DisbursementProductList" localSheetId="3">'[4]Small Traditional'!#REF!</definedName>
    <definedName name="ST_DisbursementProductList" localSheetId="2">'[4]Small Traditional'!#REF!</definedName>
    <definedName name="ST_InitiativeCodeNeeded" localSheetId="3">'[4]Small Traditional'!#REF!</definedName>
    <definedName name="ST_InitiativeCodeNeeded" localSheetId="2">'[4]Small Traditional'!#REF!</definedName>
    <definedName name="ST_MixedCases" localSheetId="3">'[4]Small Traditional'!#REF!</definedName>
    <definedName name="ST_MixedCases" localSheetId="2">'[4]Small Traditional'!#REF!</definedName>
    <definedName name="ST_PossibleConfigurationofInitiativeLevel" localSheetId="3">'[4]Small Traditional'!#REF!</definedName>
    <definedName name="ST_PossibleConfigurationofInitiativeLevel" localSheetId="2">'[4]Small Traditional'!#REF!</definedName>
    <definedName name="ST_ProportionateMultiples" localSheetId="3">'[4]Small Traditional'!#REF!</definedName>
    <definedName name="ST_ProportionateMultiples" localSheetId="2">'[4]Small Traditional'!#REF!</definedName>
    <definedName name="SubBrandForm1" localSheetId="3">#REF!</definedName>
    <definedName name="SubBrandForm1" localSheetId="2">#REF!</definedName>
    <definedName name="SubBrandForm10" localSheetId="3">#REF!</definedName>
    <definedName name="SubBrandForm10" localSheetId="2">#REF!</definedName>
    <definedName name="SubBrandForm11" localSheetId="3">#REF!</definedName>
    <definedName name="SubBrandForm11" localSheetId="2">#REF!</definedName>
    <definedName name="SubBrandForm12" localSheetId="3">#REF!</definedName>
    <definedName name="SubBrandForm12" localSheetId="2">#REF!</definedName>
    <definedName name="SubBrandForm2" localSheetId="3">#REF!</definedName>
    <definedName name="SubBrandForm2" localSheetId="2">#REF!</definedName>
    <definedName name="SubBrandForm3" localSheetId="3">#REF!</definedName>
    <definedName name="SubBrandForm3" localSheetId="2">#REF!</definedName>
    <definedName name="SubBrandForm4" localSheetId="3">#REF!</definedName>
    <definedName name="SubBrandForm4" localSheetId="2">#REF!</definedName>
    <definedName name="SubBrandForm5" localSheetId="3">#REF!</definedName>
    <definedName name="SubBrandForm5" localSheetId="2">#REF!</definedName>
    <definedName name="SubBrandForm6" localSheetId="3">#REF!</definedName>
    <definedName name="SubBrandForm6" localSheetId="2">#REF!</definedName>
    <definedName name="SubBrandForm7" localSheetId="3">#REF!</definedName>
    <definedName name="SubBrandForm7" localSheetId="2">#REF!</definedName>
    <definedName name="SubBrandForm8" localSheetId="3">#REF!</definedName>
    <definedName name="SubBrandForm8" localSheetId="2">#REF!</definedName>
    <definedName name="SubBrandForm9" localSheetId="3">#REF!</definedName>
    <definedName name="SubBrandForm9" localSheetId="2">#REF!</definedName>
    <definedName name="ToKeepCellBlank" localSheetId="3">#REF!</definedName>
    <definedName name="ToKeepCellBlank" localSheetId="2">#REF!</definedName>
    <definedName name="TotalBrand" localSheetId="3">#REF!</definedName>
    <definedName name="TotalBrand" localSheetId="2">#REF!</definedName>
    <definedName name="TotalBrandform" localSheetId="3">#REF!</definedName>
    <definedName name="TotalBrandform" localSheetId="2">#REF!</definedName>
    <definedName name="TotalCategory" localSheetId="3">#REF!</definedName>
    <definedName name="TotalCategory" localSheetId="2">#REF!</definedName>
    <definedName name="TotalSubBrandForm" localSheetId="3">#REF!</definedName>
    <definedName name="TotalSubBrandForm" localSheetId="2">#REF!</definedName>
    <definedName name="TYPELMT" localSheetId="3">#REF!</definedName>
    <definedName name="TYPELMT" localSheetId="2">#REF!</definedName>
    <definedName name="TYPELP" localSheetId="3">#REF!</definedName>
    <definedName name="TYPELP" localSheetId="2">#REF!</definedName>
    <definedName name="TYPEMM" localSheetId="3">#REF!</definedName>
    <definedName name="TYPEMM" localSheetId="2">#REF!</definedName>
    <definedName name="TYPENR" localSheetId="3">#REF!</definedName>
    <definedName name="TYPENR" localSheetId="2">#REF!</definedName>
    <definedName name="TYPESP" localSheetId="3">#REF!</definedName>
    <definedName name="TYPESP" localSheetId="2">#REF!</definedName>
    <definedName name="TYPESPC" localSheetId="3">#REF!</definedName>
    <definedName name="TYPESPC" localSheetId="2">#REF!</definedName>
    <definedName name="TYPEST" localSheetId="3">#REF!</definedName>
    <definedName name="TYPEST" localSheetId="2">#REF!</definedName>
    <definedName name="VIMPACTA" localSheetId="3">#REF!</definedName>
    <definedName name="VIMPACTA" localSheetId="2">#REF!</definedName>
    <definedName name="VIMPACTA">'[1]INITIATIVES TYPE COMBINATION'!$A$79:$A$80</definedName>
    <definedName name="VIMPACTB" localSheetId="3">#REF!</definedName>
    <definedName name="VIMPACTB" localSheetId="2">#REF!</definedName>
    <definedName name="VIMPACTC" localSheetId="3">#REF!</definedName>
    <definedName name="VIMPACTC" localSheetId="2">#REF!</definedName>
    <definedName name="X" localSheetId="3">#REF!</definedName>
    <definedName name="X" localSheetId="2">#REF!</definedName>
    <definedName name="X">[1]MPH!$B$23:$B$28</definedName>
    <definedName name="XNA" localSheetId="3">#REF!</definedName>
    <definedName name="XNA" localSheetId="2">#REF!</definedName>
    <definedName name="z" localSheetId="3">[13]MPH!$B$23:$B$28</definedName>
    <definedName name="z" localSheetId="2">[13]MPH!$B$23:$B$28</definedName>
    <definedName name="z">[13]MPH!$B$23:$B$28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V506" i="5" l="1"/>
  <c r="CU506" i="5"/>
  <c r="CT506" i="5"/>
  <c r="CS506" i="5"/>
  <c r="CR506" i="5"/>
  <c r="CQ506" i="5"/>
  <c r="CP506" i="5"/>
  <c r="CN506" i="5"/>
  <c r="CM506" i="5"/>
  <c r="CL506" i="5"/>
  <c r="CK506" i="5"/>
  <c r="CJ506" i="5"/>
  <c r="CV505" i="5"/>
  <c r="CU505" i="5"/>
  <c r="CT505" i="5"/>
  <c r="CS505" i="5"/>
  <c r="CR505" i="5"/>
  <c r="CQ505" i="5"/>
  <c r="CP505" i="5"/>
  <c r="CN505" i="5"/>
  <c r="CM505" i="5"/>
  <c r="CL505" i="5"/>
  <c r="CK505" i="5"/>
  <c r="CJ505" i="5"/>
  <c r="CV504" i="5"/>
  <c r="CU504" i="5"/>
  <c r="CT504" i="5"/>
  <c r="CS504" i="5"/>
  <c r="CR504" i="5"/>
  <c r="CQ504" i="5"/>
  <c r="CP504" i="5"/>
  <c r="CN504" i="5"/>
  <c r="CM504" i="5"/>
  <c r="CL504" i="5"/>
  <c r="CK504" i="5"/>
  <c r="CJ504" i="5"/>
  <c r="CV503" i="5"/>
  <c r="CU503" i="5"/>
  <c r="CT503" i="5"/>
  <c r="CS503" i="5"/>
  <c r="CR503" i="5"/>
  <c r="CQ503" i="5"/>
  <c r="CP503" i="5"/>
  <c r="CN503" i="5"/>
  <c r="CM503" i="5"/>
  <c r="CL503" i="5"/>
  <c r="CK503" i="5"/>
  <c r="CJ503" i="5"/>
  <c r="CV502" i="5"/>
  <c r="CU502" i="5"/>
  <c r="CT502" i="5"/>
  <c r="CS502" i="5"/>
  <c r="CR502" i="5"/>
  <c r="CQ502" i="5"/>
  <c r="CP502" i="5"/>
  <c r="CN502" i="5"/>
  <c r="CM502" i="5"/>
  <c r="CL502" i="5"/>
  <c r="CK502" i="5"/>
  <c r="CJ502" i="5"/>
  <c r="CV501" i="5"/>
  <c r="CU501" i="5"/>
  <c r="CT501" i="5"/>
  <c r="CS501" i="5"/>
  <c r="CR501" i="5"/>
  <c r="CQ501" i="5"/>
  <c r="CP501" i="5"/>
  <c r="CN501" i="5"/>
  <c r="CM501" i="5"/>
  <c r="CL501" i="5"/>
  <c r="CK501" i="5"/>
  <c r="CJ501" i="5"/>
  <c r="CV500" i="5"/>
  <c r="CU500" i="5"/>
  <c r="CT500" i="5"/>
  <c r="CS500" i="5"/>
  <c r="CR500" i="5"/>
  <c r="CQ500" i="5"/>
  <c r="CP500" i="5"/>
  <c r="CN500" i="5"/>
  <c r="CM500" i="5"/>
  <c r="CL500" i="5"/>
  <c r="CK500" i="5"/>
  <c r="CJ500" i="5"/>
  <c r="CV499" i="5"/>
  <c r="CU499" i="5"/>
  <c r="CT499" i="5"/>
  <c r="CS499" i="5"/>
  <c r="CR499" i="5"/>
  <c r="CQ499" i="5"/>
  <c r="CP499" i="5"/>
  <c r="CN499" i="5"/>
  <c r="CM499" i="5"/>
  <c r="CL499" i="5"/>
  <c r="CK499" i="5"/>
  <c r="CJ499" i="5"/>
  <c r="CV498" i="5"/>
  <c r="CU498" i="5"/>
  <c r="CT498" i="5"/>
  <c r="CS498" i="5"/>
  <c r="CR498" i="5"/>
  <c r="CQ498" i="5"/>
  <c r="CP498" i="5"/>
  <c r="CN498" i="5"/>
  <c r="CM498" i="5"/>
  <c r="CL498" i="5"/>
  <c r="CK498" i="5"/>
  <c r="CJ498" i="5"/>
  <c r="CV497" i="5"/>
  <c r="CU497" i="5"/>
  <c r="CT497" i="5"/>
  <c r="CS497" i="5"/>
  <c r="CR497" i="5"/>
  <c r="CQ497" i="5"/>
  <c r="CP497" i="5"/>
  <c r="CN497" i="5"/>
  <c r="CM497" i="5"/>
  <c r="CL497" i="5"/>
  <c r="CK497" i="5"/>
  <c r="CJ497" i="5"/>
  <c r="CV496" i="5"/>
  <c r="CU496" i="5"/>
  <c r="CT496" i="5"/>
  <c r="CS496" i="5"/>
  <c r="CR496" i="5"/>
  <c r="CQ496" i="5"/>
  <c r="CP496" i="5"/>
  <c r="CN496" i="5"/>
  <c r="CM496" i="5"/>
  <c r="CL496" i="5"/>
  <c r="CK496" i="5"/>
  <c r="CJ496" i="5"/>
  <c r="CV495" i="5"/>
  <c r="CU495" i="5"/>
  <c r="CT495" i="5"/>
  <c r="CS495" i="5"/>
  <c r="CR495" i="5"/>
  <c r="CQ495" i="5"/>
  <c r="CP495" i="5"/>
  <c r="CN495" i="5"/>
  <c r="CM495" i="5"/>
  <c r="CL495" i="5"/>
  <c r="CK495" i="5"/>
  <c r="CJ495" i="5"/>
  <c r="CV494" i="5"/>
  <c r="CU494" i="5"/>
  <c r="CT494" i="5"/>
  <c r="CS494" i="5"/>
  <c r="CR494" i="5"/>
  <c r="CQ494" i="5"/>
  <c r="CP494" i="5"/>
  <c r="CN494" i="5"/>
  <c r="CM494" i="5"/>
  <c r="CL494" i="5"/>
  <c r="CK494" i="5"/>
  <c r="CJ494" i="5"/>
  <c r="CV493" i="5"/>
  <c r="CU493" i="5"/>
  <c r="CT493" i="5"/>
  <c r="CS493" i="5"/>
  <c r="CR493" i="5"/>
  <c r="CQ493" i="5"/>
  <c r="CP493" i="5"/>
  <c r="CN493" i="5"/>
  <c r="CM493" i="5"/>
  <c r="CL493" i="5"/>
  <c r="CK493" i="5"/>
  <c r="CJ493" i="5"/>
  <c r="CV492" i="5"/>
  <c r="CU492" i="5"/>
  <c r="CT492" i="5"/>
  <c r="CS492" i="5"/>
  <c r="CR492" i="5"/>
  <c r="CQ492" i="5"/>
  <c r="CP492" i="5"/>
  <c r="CN492" i="5"/>
  <c r="CM492" i="5"/>
  <c r="CL492" i="5"/>
  <c r="CK492" i="5"/>
  <c r="CJ492" i="5"/>
  <c r="CV491" i="5"/>
  <c r="CU491" i="5"/>
  <c r="CT491" i="5"/>
  <c r="CS491" i="5"/>
  <c r="CR491" i="5"/>
  <c r="CQ491" i="5"/>
  <c r="CP491" i="5"/>
  <c r="CN491" i="5"/>
  <c r="CM491" i="5"/>
  <c r="CL491" i="5"/>
  <c r="CK491" i="5"/>
  <c r="CJ491" i="5"/>
  <c r="CV490" i="5"/>
  <c r="CU490" i="5"/>
  <c r="CT490" i="5"/>
  <c r="CS490" i="5"/>
  <c r="CR490" i="5"/>
  <c r="CQ490" i="5"/>
  <c r="CP490" i="5"/>
  <c r="CN490" i="5"/>
  <c r="CM490" i="5"/>
  <c r="CL490" i="5"/>
  <c r="CK490" i="5"/>
  <c r="CJ490" i="5"/>
  <c r="CV489" i="5"/>
  <c r="CU489" i="5"/>
  <c r="CT489" i="5"/>
  <c r="CS489" i="5"/>
  <c r="CR489" i="5"/>
  <c r="CQ489" i="5"/>
  <c r="CP489" i="5"/>
  <c r="CN489" i="5"/>
  <c r="CM489" i="5"/>
  <c r="CL489" i="5"/>
  <c r="CK489" i="5"/>
  <c r="CJ489" i="5"/>
  <c r="CV488" i="5"/>
  <c r="CU488" i="5"/>
  <c r="CT488" i="5"/>
  <c r="CS488" i="5"/>
  <c r="CR488" i="5"/>
  <c r="CQ488" i="5"/>
  <c r="CP488" i="5"/>
  <c r="CN488" i="5"/>
  <c r="CM488" i="5"/>
  <c r="CL488" i="5"/>
  <c r="CK488" i="5"/>
  <c r="CJ488" i="5"/>
  <c r="CV487" i="5"/>
  <c r="CU487" i="5"/>
  <c r="CT487" i="5"/>
  <c r="CS487" i="5"/>
  <c r="CR487" i="5"/>
  <c r="CQ487" i="5"/>
  <c r="CP487" i="5"/>
  <c r="CN487" i="5"/>
  <c r="CM487" i="5"/>
  <c r="CL487" i="5"/>
  <c r="CK487" i="5"/>
  <c r="CJ487" i="5"/>
  <c r="CV486" i="5"/>
  <c r="CU486" i="5"/>
  <c r="CT486" i="5"/>
  <c r="CS486" i="5"/>
  <c r="CR486" i="5"/>
  <c r="CQ486" i="5"/>
  <c r="CP486" i="5"/>
  <c r="CN486" i="5"/>
  <c r="CM486" i="5"/>
  <c r="CL486" i="5"/>
  <c r="CK486" i="5"/>
  <c r="CJ486" i="5"/>
  <c r="CV485" i="5"/>
  <c r="CU485" i="5"/>
  <c r="CT485" i="5"/>
  <c r="CS485" i="5"/>
  <c r="CR485" i="5"/>
  <c r="CQ485" i="5"/>
  <c r="CP485" i="5"/>
  <c r="CN485" i="5"/>
  <c r="CM485" i="5"/>
  <c r="CL485" i="5"/>
  <c r="CK485" i="5"/>
  <c r="CJ485" i="5"/>
  <c r="CV484" i="5"/>
  <c r="CU484" i="5"/>
  <c r="CT484" i="5"/>
  <c r="CS484" i="5"/>
  <c r="CR484" i="5"/>
  <c r="CQ484" i="5"/>
  <c r="CP484" i="5"/>
  <c r="CN484" i="5"/>
  <c r="CM484" i="5"/>
  <c r="CL484" i="5"/>
  <c r="CK484" i="5"/>
  <c r="CJ484" i="5"/>
  <c r="CV483" i="5"/>
  <c r="CU483" i="5"/>
  <c r="CT483" i="5"/>
  <c r="CS483" i="5"/>
  <c r="CR483" i="5"/>
  <c r="CQ483" i="5"/>
  <c r="CP483" i="5"/>
  <c r="CN483" i="5"/>
  <c r="CM483" i="5"/>
  <c r="CL483" i="5"/>
  <c r="CK483" i="5"/>
  <c r="CJ483" i="5"/>
  <c r="CV482" i="5"/>
  <c r="CU482" i="5"/>
  <c r="CT482" i="5"/>
  <c r="CS482" i="5"/>
  <c r="CR482" i="5"/>
  <c r="CQ482" i="5"/>
  <c r="CP482" i="5"/>
  <c r="CN482" i="5"/>
  <c r="CM482" i="5"/>
  <c r="CL482" i="5"/>
  <c r="CK482" i="5"/>
  <c r="CJ482" i="5"/>
  <c r="CV481" i="5"/>
  <c r="CU481" i="5"/>
  <c r="CT481" i="5"/>
  <c r="CS481" i="5"/>
  <c r="CR481" i="5"/>
  <c r="CQ481" i="5"/>
  <c r="CP481" i="5"/>
  <c r="CN481" i="5"/>
  <c r="CM481" i="5"/>
  <c r="CL481" i="5"/>
  <c r="CK481" i="5"/>
  <c r="CJ481" i="5"/>
  <c r="CV480" i="5"/>
  <c r="CU480" i="5"/>
  <c r="CT480" i="5"/>
  <c r="CS480" i="5"/>
  <c r="CR480" i="5"/>
  <c r="CQ480" i="5"/>
  <c r="CP480" i="5"/>
  <c r="CN480" i="5"/>
  <c r="CM480" i="5"/>
  <c r="CL480" i="5"/>
  <c r="CK480" i="5"/>
  <c r="CJ480" i="5"/>
  <c r="CV479" i="5"/>
  <c r="CU479" i="5"/>
  <c r="CT479" i="5"/>
  <c r="CS479" i="5"/>
  <c r="CR479" i="5"/>
  <c r="CQ479" i="5"/>
  <c r="CP479" i="5"/>
  <c r="CN479" i="5"/>
  <c r="CM479" i="5"/>
  <c r="CL479" i="5"/>
  <c r="CK479" i="5"/>
  <c r="CJ479" i="5"/>
  <c r="CV478" i="5"/>
  <c r="CU478" i="5"/>
  <c r="CT478" i="5"/>
  <c r="CS478" i="5"/>
  <c r="CR478" i="5"/>
  <c r="CQ478" i="5"/>
  <c r="CP478" i="5"/>
  <c r="CN478" i="5"/>
  <c r="CM478" i="5"/>
  <c r="CL478" i="5"/>
  <c r="CK478" i="5"/>
  <c r="CJ478" i="5"/>
  <c r="CV477" i="5"/>
  <c r="CU477" i="5"/>
  <c r="CT477" i="5"/>
  <c r="CS477" i="5"/>
  <c r="CR477" i="5"/>
  <c r="CQ477" i="5"/>
  <c r="CP477" i="5"/>
  <c r="CN477" i="5"/>
  <c r="CM477" i="5"/>
  <c r="CL477" i="5"/>
  <c r="CK477" i="5"/>
  <c r="CJ477" i="5"/>
  <c r="CV476" i="5"/>
  <c r="CU476" i="5"/>
  <c r="CT476" i="5"/>
  <c r="CS476" i="5"/>
  <c r="CR476" i="5"/>
  <c r="CQ476" i="5"/>
  <c r="CP476" i="5"/>
  <c r="CN476" i="5"/>
  <c r="CM476" i="5"/>
  <c r="CL476" i="5"/>
  <c r="CK476" i="5"/>
  <c r="CJ476" i="5"/>
  <c r="CV475" i="5"/>
  <c r="CU475" i="5"/>
  <c r="CT475" i="5"/>
  <c r="CS475" i="5"/>
  <c r="CR475" i="5"/>
  <c r="CQ475" i="5"/>
  <c r="CP475" i="5"/>
  <c r="CN475" i="5"/>
  <c r="CM475" i="5"/>
  <c r="CL475" i="5"/>
  <c r="CK475" i="5"/>
  <c r="CJ475" i="5"/>
  <c r="CV474" i="5"/>
  <c r="CU474" i="5"/>
  <c r="CT474" i="5"/>
  <c r="CS474" i="5"/>
  <c r="CR474" i="5"/>
  <c r="CQ474" i="5"/>
  <c r="CP474" i="5"/>
  <c r="CN474" i="5"/>
  <c r="CM474" i="5"/>
  <c r="CL474" i="5"/>
  <c r="CK474" i="5"/>
  <c r="CJ474" i="5"/>
  <c r="CV473" i="5"/>
  <c r="CU473" i="5"/>
  <c r="CT473" i="5"/>
  <c r="CS473" i="5"/>
  <c r="CR473" i="5"/>
  <c r="CQ473" i="5"/>
  <c r="CP473" i="5"/>
  <c r="CN473" i="5"/>
  <c r="CM473" i="5"/>
  <c r="CL473" i="5"/>
  <c r="CK473" i="5"/>
  <c r="CJ473" i="5"/>
  <c r="CV472" i="5"/>
  <c r="CU472" i="5"/>
  <c r="CT472" i="5"/>
  <c r="CS472" i="5"/>
  <c r="CR472" i="5"/>
  <c r="CQ472" i="5"/>
  <c r="CP472" i="5"/>
  <c r="CN472" i="5"/>
  <c r="CM472" i="5"/>
  <c r="CL472" i="5"/>
  <c r="CK472" i="5"/>
  <c r="CJ472" i="5"/>
  <c r="CV471" i="5"/>
  <c r="CU471" i="5"/>
  <c r="CT471" i="5"/>
  <c r="CS471" i="5"/>
  <c r="CR471" i="5"/>
  <c r="CQ471" i="5"/>
  <c r="CP471" i="5"/>
  <c r="CN471" i="5"/>
  <c r="CM471" i="5"/>
  <c r="CL471" i="5"/>
  <c r="CK471" i="5"/>
  <c r="CJ471" i="5"/>
  <c r="CV470" i="5"/>
  <c r="CU470" i="5"/>
  <c r="CT470" i="5"/>
  <c r="CS470" i="5"/>
  <c r="CR470" i="5"/>
  <c r="CQ470" i="5"/>
  <c r="CP470" i="5"/>
  <c r="CN470" i="5"/>
  <c r="CM470" i="5"/>
  <c r="CL470" i="5"/>
  <c r="CK470" i="5"/>
  <c r="CJ470" i="5"/>
  <c r="CV469" i="5"/>
  <c r="CU469" i="5"/>
  <c r="CT469" i="5"/>
  <c r="CS469" i="5"/>
  <c r="CR469" i="5"/>
  <c r="CQ469" i="5"/>
  <c r="CP469" i="5"/>
  <c r="CN469" i="5"/>
  <c r="CM469" i="5"/>
  <c r="CL469" i="5"/>
  <c r="CK469" i="5"/>
  <c r="CJ469" i="5"/>
  <c r="CV468" i="5"/>
  <c r="CU468" i="5"/>
  <c r="CT468" i="5"/>
  <c r="CS468" i="5"/>
  <c r="CR468" i="5"/>
  <c r="CQ468" i="5"/>
  <c r="CP468" i="5"/>
  <c r="CN468" i="5"/>
  <c r="CM468" i="5"/>
  <c r="CL468" i="5"/>
  <c r="CK468" i="5"/>
  <c r="CJ468" i="5"/>
  <c r="CV467" i="5"/>
  <c r="CU467" i="5"/>
  <c r="CT467" i="5"/>
  <c r="CS467" i="5"/>
  <c r="CR467" i="5"/>
  <c r="CQ467" i="5"/>
  <c r="CP467" i="5"/>
  <c r="CN467" i="5"/>
  <c r="CM467" i="5"/>
  <c r="CL467" i="5"/>
  <c r="CK467" i="5"/>
  <c r="CJ467" i="5"/>
  <c r="CV466" i="5"/>
  <c r="CU466" i="5"/>
  <c r="CT466" i="5"/>
  <c r="CS466" i="5"/>
  <c r="CR466" i="5"/>
  <c r="CQ466" i="5"/>
  <c r="CP466" i="5"/>
  <c r="CN466" i="5"/>
  <c r="CM466" i="5"/>
  <c r="CL466" i="5"/>
  <c r="CK466" i="5"/>
  <c r="CJ466" i="5"/>
  <c r="CV465" i="5"/>
  <c r="CU465" i="5"/>
  <c r="CT465" i="5"/>
  <c r="CS465" i="5"/>
  <c r="CR465" i="5"/>
  <c r="CQ465" i="5"/>
  <c r="CP465" i="5"/>
  <c r="CN465" i="5"/>
  <c r="CM465" i="5"/>
  <c r="CL465" i="5"/>
  <c r="CK465" i="5"/>
  <c r="CJ465" i="5"/>
  <c r="CV464" i="5"/>
  <c r="CU464" i="5"/>
  <c r="CT464" i="5"/>
  <c r="CS464" i="5"/>
  <c r="CR464" i="5"/>
  <c r="CQ464" i="5"/>
  <c r="CP464" i="5"/>
  <c r="CN464" i="5"/>
  <c r="CM464" i="5"/>
  <c r="CL464" i="5"/>
  <c r="CK464" i="5"/>
  <c r="CJ464" i="5"/>
  <c r="CV463" i="5"/>
  <c r="CU463" i="5"/>
  <c r="CT463" i="5"/>
  <c r="CS463" i="5"/>
  <c r="CR463" i="5"/>
  <c r="CQ463" i="5"/>
  <c r="CP463" i="5"/>
  <c r="CN463" i="5"/>
  <c r="CM463" i="5"/>
  <c r="CL463" i="5"/>
  <c r="CK463" i="5"/>
  <c r="CJ463" i="5"/>
  <c r="CV462" i="5"/>
  <c r="CU462" i="5"/>
  <c r="CT462" i="5"/>
  <c r="CS462" i="5"/>
  <c r="CR462" i="5"/>
  <c r="CQ462" i="5"/>
  <c r="CP462" i="5"/>
  <c r="CN462" i="5"/>
  <c r="CM462" i="5"/>
  <c r="CL462" i="5"/>
  <c r="CK462" i="5"/>
  <c r="CJ462" i="5"/>
  <c r="CV461" i="5"/>
  <c r="CU461" i="5"/>
  <c r="CT461" i="5"/>
  <c r="CS461" i="5"/>
  <c r="CR461" i="5"/>
  <c r="CQ461" i="5"/>
  <c r="CP461" i="5"/>
  <c r="CN461" i="5"/>
  <c r="CM461" i="5"/>
  <c r="CL461" i="5"/>
  <c r="CK461" i="5"/>
  <c r="CJ461" i="5"/>
  <c r="CV460" i="5"/>
  <c r="CU460" i="5"/>
  <c r="CT460" i="5"/>
  <c r="CS460" i="5"/>
  <c r="CR460" i="5"/>
  <c r="CQ460" i="5"/>
  <c r="CP460" i="5"/>
  <c r="CN460" i="5"/>
  <c r="CM460" i="5"/>
  <c r="CL460" i="5"/>
  <c r="CK460" i="5"/>
  <c r="CJ460" i="5"/>
  <c r="CV459" i="5"/>
  <c r="CU459" i="5"/>
  <c r="CT459" i="5"/>
  <c r="CS459" i="5"/>
  <c r="CR459" i="5"/>
  <c r="CQ459" i="5"/>
  <c r="CP459" i="5"/>
  <c r="CN459" i="5"/>
  <c r="CM459" i="5"/>
  <c r="CL459" i="5"/>
  <c r="CK459" i="5"/>
  <c r="CJ459" i="5"/>
  <c r="CV458" i="5"/>
  <c r="CU458" i="5"/>
  <c r="CT458" i="5"/>
  <c r="CS458" i="5"/>
  <c r="CR458" i="5"/>
  <c r="CQ458" i="5"/>
  <c r="CP458" i="5"/>
  <c r="CN458" i="5"/>
  <c r="CM458" i="5"/>
  <c r="CL458" i="5"/>
  <c r="CK458" i="5"/>
  <c r="CJ458" i="5"/>
  <c r="CV457" i="5"/>
  <c r="CU457" i="5"/>
  <c r="CT457" i="5"/>
  <c r="CS457" i="5"/>
  <c r="CR457" i="5"/>
  <c r="CQ457" i="5"/>
  <c r="CP457" i="5"/>
  <c r="CN457" i="5"/>
  <c r="CM457" i="5"/>
  <c r="CL457" i="5"/>
  <c r="CK457" i="5"/>
  <c r="CJ457" i="5"/>
  <c r="CV456" i="5"/>
  <c r="CU456" i="5"/>
  <c r="CT456" i="5"/>
  <c r="CS456" i="5"/>
  <c r="CR456" i="5"/>
  <c r="CQ456" i="5"/>
  <c r="CP456" i="5"/>
  <c r="CN456" i="5"/>
  <c r="CM456" i="5"/>
  <c r="CL456" i="5"/>
  <c r="CK456" i="5"/>
  <c r="CJ456" i="5"/>
  <c r="CV455" i="5"/>
  <c r="CU455" i="5"/>
  <c r="CT455" i="5"/>
  <c r="CS455" i="5"/>
  <c r="CR455" i="5"/>
  <c r="CQ455" i="5"/>
  <c r="CP455" i="5"/>
  <c r="CN455" i="5"/>
  <c r="CM455" i="5"/>
  <c r="CL455" i="5"/>
  <c r="CK455" i="5"/>
  <c r="CJ455" i="5"/>
  <c r="CV454" i="5"/>
  <c r="CU454" i="5"/>
  <c r="CT454" i="5"/>
  <c r="CS454" i="5"/>
  <c r="CR454" i="5"/>
  <c r="CQ454" i="5"/>
  <c r="CP454" i="5"/>
  <c r="CN454" i="5"/>
  <c r="CM454" i="5"/>
  <c r="CL454" i="5"/>
  <c r="CK454" i="5"/>
  <c r="CJ454" i="5"/>
  <c r="CV453" i="5"/>
  <c r="CU453" i="5"/>
  <c r="CT453" i="5"/>
  <c r="CS453" i="5"/>
  <c r="CR453" i="5"/>
  <c r="CQ453" i="5"/>
  <c r="CP453" i="5"/>
  <c r="CN453" i="5"/>
  <c r="CM453" i="5"/>
  <c r="CL453" i="5"/>
  <c r="CK453" i="5"/>
  <c r="CJ453" i="5"/>
  <c r="CV452" i="5"/>
  <c r="CU452" i="5"/>
  <c r="CT452" i="5"/>
  <c r="CS452" i="5"/>
  <c r="CR452" i="5"/>
  <c r="CQ452" i="5"/>
  <c r="CP452" i="5"/>
  <c r="CN452" i="5"/>
  <c r="CM452" i="5"/>
  <c r="CL452" i="5"/>
  <c r="CK452" i="5"/>
  <c r="CJ452" i="5"/>
  <c r="CV451" i="5"/>
  <c r="CU451" i="5"/>
  <c r="CT451" i="5"/>
  <c r="CS451" i="5"/>
  <c r="CR451" i="5"/>
  <c r="CQ451" i="5"/>
  <c r="CP451" i="5"/>
  <c r="CN451" i="5"/>
  <c r="CM451" i="5"/>
  <c r="CL451" i="5"/>
  <c r="CK451" i="5"/>
  <c r="CJ451" i="5"/>
  <c r="CV450" i="5"/>
  <c r="CU450" i="5"/>
  <c r="CT450" i="5"/>
  <c r="CS450" i="5"/>
  <c r="CR450" i="5"/>
  <c r="CQ450" i="5"/>
  <c r="CP450" i="5"/>
  <c r="CN450" i="5"/>
  <c r="CM450" i="5"/>
  <c r="CL450" i="5"/>
  <c r="CK450" i="5"/>
  <c r="CJ450" i="5"/>
  <c r="CV449" i="5"/>
  <c r="CU449" i="5"/>
  <c r="CT449" i="5"/>
  <c r="CS449" i="5"/>
  <c r="CR449" i="5"/>
  <c r="CQ449" i="5"/>
  <c r="CP449" i="5"/>
  <c r="CN449" i="5"/>
  <c r="CM449" i="5"/>
  <c r="CL449" i="5"/>
  <c r="CK449" i="5"/>
  <c r="CJ449" i="5"/>
  <c r="CV448" i="5"/>
  <c r="CU448" i="5"/>
  <c r="CT448" i="5"/>
  <c r="CS448" i="5"/>
  <c r="CR448" i="5"/>
  <c r="CQ448" i="5"/>
  <c r="CP448" i="5"/>
  <c r="CN448" i="5"/>
  <c r="CM448" i="5"/>
  <c r="CL448" i="5"/>
  <c r="CK448" i="5"/>
  <c r="CJ448" i="5"/>
  <c r="CV447" i="5"/>
  <c r="CU447" i="5"/>
  <c r="CT447" i="5"/>
  <c r="CS447" i="5"/>
  <c r="CR447" i="5"/>
  <c r="CQ447" i="5"/>
  <c r="CP447" i="5"/>
  <c r="CN447" i="5"/>
  <c r="CM447" i="5"/>
  <c r="CL447" i="5"/>
  <c r="CK447" i="5"/>
  <c r="CJ447" i="5"/>
  <c r="CV446" i="5"/>
  <c r="CU446" i="5"/>
  <c r="CT446" i="5"/>
  <c r="CS446" i="5"/>
  <c r="CR446" i="5"/>
  <c r="CQ446" i="5"/>
  <c r="CP446" i="5"/>
  <c r="CN446" i="5"/>
  <c r="CM446" i="5"/>
  <c r="CL446" i="5"/>
  <c r="CK446" i="5"/>
  <c r="CJ446" i="5"/>
  <c r="CV445" i="5"/>
  <c r="CU445" i="5"/>
  <c r="CT445" i="5"/>
  <c r="CS445" i="5"/>
  <c r="CR445" i="5"/>
  <c r="CQ445" i="5"/>
  <c r="CP445" i="5"/>
  <c r="CN445" i="5"/>
  <c r="CM445" i="5"/>
  <c r="CL445" i="5"/>
  <c r="CK445" i="5"/>
  <c r="CJ445" i="5"/>
  <c r="CV444" i="5"/>
  <c r="CU444" i="5"/>
  <c r="CT444" i="5"/>
  <c r="CS444" i="5"/>
  <c r="CR444" i="5"/>
  <c r="CQ444" i="5"/>
  <c r="CP444" i="5"/>
  <c r="CN444" i="5"/>
  <c r="CM444" i="5"/>
  <c r="CL444" i="5"/>
  <c r="CK444" i="5"/>
  <c r="CJ444" i="5"/>
  <c r="CV443" i="5"/>
  <c r="CU443" i="5"/>
  <c r="CT443" i="5"/>
  <c r="CS443" i="5"/>
  <c r="CR443" i="5"/>
  <c r="CQ443" i="5"/>
  <c r="CP443" i="5"/>
  <c r="CN443" i="5"/>
  <c r="CM443" i="5"/>
  <c r="CL443" i="5"/>
  <c r="CK443" i="5"/>
  <c r="CJ443" i="5"/>
  <c r="CV442" i="5"/>
  <c r="CU442" i="5"/>
  <c r="CT442" i="5"/>
  <c r="CS442" i="5"/>
  <c r="CR442" i="5"/>
  <c r="CQ442" i="5"/>
  <c r="CP442" i="5"/>
  <c r="CN442" i="5"/>
  <c r="CM442" i="5"/>
  <c r="CL442" i="5"/>
  <c r="CK442" i="5"/>
  <c r="CJ442" i="5"/>
  <c r="CV441" i="5"/>
  <c r="CU441" i="5"/>
  <c r="CT441" i="5"/>
  <c r="CS441" i="5"/>
  <c r="CR441" i="5"/>
  <c r="CQ441" i="5"/>
  <c r="CP441" i="5"/>
  <c r="CN441" i="5"/>
  <c r="CM441" i="5"/>
  <c r="CL441" i="5"/>
  <c r="CK441" i="5"/>
  <c r="CJ441" i="5"/>
  <c r="CV440" i="5"/>
  <c r="CU440" i="5"/>
  <c r="CT440" i="5"/>
  <c r="CS440" i="5"/>
  <c r="CR440" i="5"/>
  <c r="CQ440" i="5"/>
  <c r="CP440" i="5"/>
  <c r="CN440" i="5"/>
  <c r="CM440" i="5"/>
  <c r="CL440" i="5"/>
  <c r="CK440" i="5"/>
  <c r="CJ440" i="5"/>
  <c r="CV439" i="5"/>
  <c r="CU439" i="5"/>
  <c r="CT439" i="5"/>
  <c r="CS439" i="5"/>
  <c r="CR439" i="5"/>
  <c r="CQ439" i="5"/>
  <c r="CP439" i="5"/>
  <c r="CN439" i="5"/>
  <c r="CM439" i="5"/>
  <c r="CL439" i="5"/>
  <c r="CK439" i="5"/>
  <c r="CJ439" i="5"/>
  <c r="CV438" i="5"/>
  <c r="CU438" i="5"/>
  <c r="CT438" i="5"/>
  <c r="CS438" i="5"/>
  <c r="CR438" i="5"/>
  <c r="CQ438" i="5"/>
  <c r="CP438" i="5"/>
  <c r="CN438" i="5"/>
  <c r="CM438" i="5"/>
  <c r="CL438" i="5"/>
  <c r="CK438" i="5"/>
  <c r="CJ438" i="5"/>
  <c r="CV437" i="5"/>
  <c r="CU437" i="5"/>
  <c r="CT437" i="5"/>
  <c r="CS437" i="5"/>
  <c r="CR437" i="5"/>
  <c r="CQ437" i="5"/>
  <c r="CP437" i="5"/>
  <c r="CN437" i="5"/>
  <c r="CM437" i="5"/>
  <c r="CL437" i="5"/>
  <c r="CK437" i="5"/>
  <c r="CJ437" i="5"/>
  <c r="CV436" i="5"/>
  <c r="CU436" i="5"/>
  <c r="CT436" i="5"/>
  <c r="CS436" i="5"/>
  <c r="CR436" i="5"/>
  <c r="CQ436" i="5"/>
  <c r="CP436" i="5"/>
  <c r="CN436" i="5"/>
  <c r="CM436" i="5"/>
  <c r="CL436" i="5"/>
  <c r="CK436" i="5"/>
  <c r="CJ436" i="5"/>
  <c r="CV435" i="5"/>
  <c r="CU435" i="5"/>
  <c r="CT435" i="5"/>
  <c r="CS435" i="5"/>
  <c r="CR435" i="5"/>
  <c r="CQ435" i="5"/>
  <c r="CP435" i="5"/>
  <c r="CN435" i="5"/>
  <c r="CM435" i="5"/>
  <c r="CL435" i="5"/>
  <c r="CK435" i="5"/>
  <c r="CJ435" i="5"/>
  <c r="CV434" i="5"/>
  <c r="CU434" i="5"/>
  <c r="CT434" i="5"/>
  <c r="CS434" i="5"/>
  <c r="CR434" i="5"/>
  <c r="CQ434" i="5"/>
  <c r="CP434" i="5"/>
  <c r="CN434" i="5"/>
  <c r="CM434" i="5"/>
  <c r="CL434" i="5"/>
  <c r="CK434" i="5"/>
  <c r="CJ434" i="5"/>
  <c r="CV433" i="5"/>
  <c r="CU433" i="5"/>
  <c r="CT433" i="5"/>
  <c r="CS433" i="5"/>
  <c r="CR433" i="5"/>
  <c r="CQ433" i="5"/>
  <c r="CP433" i="5"/>
  <c r="CN433" i="5"/>
  <c r="CM433" i="5"/>
  <c r="CL433" i="5"/>
  <c r="CK433" i="5"/>
  <c r="CJ433" i="5"/>
  <c r="CV432" i="5"/>
  <c r="CU432" i="5"/>
  <c r="CT432" i="5"/>
  <c r="CS432" i="5"/>
  <c r="CR432" i="5"/>
  <c r="CQ432" i="5"/>
  <c r="CP432" i="5"/>
  <c r="CN432" i="5"/>
  <c r="CM432" i="5"/>
  <c r="CL432" i="5"/>
  <c r="CK432" i="5"/>
  <c r="CJ432" i="5"/>
  <c r="CV431" i="5"/>
  <c r="CU431" i="5"/>
  <c r="CT431" i="5"/>
  <c r="CS431" i="5"/>
  <c r="CR431" i="5"/>
  <c r="CQ431" i="5"/>
  <c r="CP431" i="5"/>
  <c r="CN431" i="5"/>
  <c r="CM431" i="5"/>
  <c r="CL431" i="5"/>
  <c r="CK431" i="5"/>
  <c r="CJ431" i="5"/>
  <c r="CV430" i="5"/>
  <c r="CU430" i="5"/>
  <c r="CT430" i="5"/>
  <c r="CS430" i="5"/>
  <c r="CR430" i="5"/>
  <c r="CQ430" i="5"/>
  <c r="CP430" i="5"/>
  <c r="CN430" i="5"/>
  <c r="CM430" i="5"/>
  <c r="CL430" i="5"/>
  <c r="CK430" i="5"/>
  <c r="CJ430" i="5"/>
  <c r="CV429" i="5"/>
  <c r="CU429" i="5"/>
  <c r="CT429" i="5"/>
  <c r="CS429" i="5"/>
  <c r="CR429" i="5"/>
  <c r="CQ429" i="5"/>
  <c r="CP429" i="5"/>
  <c r="CN429" i="5"/>
  <c r="CM429" i="5"/>
  <c r="CL429" i="5"/>
  <c r="CK429" i="5"/>
  <c r="CJ429" i="5"/>
  <c r="CV428" i="5"/>
  <c r="CU428" i="5"/>
  <c r="CT428" i="5"/>
  <c r="CS428" i="5"/>
  <c r="CR428" i="5"/>
  <c r="CQ428" i="5"/>
  <c r="CP428" i="5"/>
  <c r="CN428" i="5"/>
  <c r="CM428" i="5"/>
  <c r="CL428" i="5"/>
  <c r="CK428" i="5"/>
  <c r="CJ428" i="5"/>
  <c r="CV427" i="5"/>
  <c r="CU427" i="5"/>
  <c r="CT427" i="5"/>
  <c r="CS427" i="5"/>
  <c r="CR427" i="5"/>
  <c r="CQ427" i="5"/>
  <c r="CP427" i="5"/>
  <c r="CN427" i="5"/>
  <c r="CM427" i="5"/>
  <c r="CL427" i="5"/>
  <c r="CK427" i="5"/>
  <c r="CJ427" i="5"/>
  <c r="CV426" i="5"/>
  <c r="CU426" i="5"/>
  <c r="CT426" i="5"/>
  <c r="CS426" i="5"/>
  <c r="CR426" i="5"/>
  <c r="CQ426" i="5"/>
  <c r="CP426" i="5"/>
  <c r="CN426" i="5"/>
  <c r="CM426" i="5"/>
  <c r="CL426" i="5"/>
  <c r="CK426" i="5"/>
  <c r="CJ426" i="5"/>
  <c r="CV425" i="5"/>
  <c r="CU425" i="5"/>
  <c r="CT425" i="5"/>
  <c r="CS425" i="5"/>
  <c r="CR425" i="5"/>
  <c r="CQ425" i="5"/>
  <c r="CP425" i="5"/>
  <c r="CN425" i="5"/>
  <c r="CM425" i="5"/>
  <c r="CL425" i="5"/>
  <c r="CK425" i="5"/>
  <c r="CJ425" i="5"/>
  <c r="CV424" i="5"/>
  <c r="CU424" i="5"/>
  <c r="CT424" i="5"/>
  <c r="CS424" i="5"/>
  <c r="CR424" i="5"/>
  <c r="CQ424" i="5"/>
  <c r="CP424" i="5"/>
  <c r="CN424" i="5"/>
  <c r="CM424" i="5"/>
  <c r="CL424" i="5"/>
  <c r="CK424" i="5"/>
  <c r="CJ424" i="5"/>
  <c r="CV423" i="5"/>
  <c r="CU423" i="5"/>
  <c r="CT423" i="5"/>
  <c r="CS423" i="5"/>
  <c r="CR423" i="5"/>
  <c r="CQ423" i="5"/>
  <c r="CP423" i="5"/>
  <c r="CN423" i="5"/>
  <c r="CM423" i="5"/>
  <c r="CL423" i="5"/>
  <c r="CK423" i="5"/>
  <c r="CJ423" i="5"/>
  <c r="CV422" i="5"/>
  <c r="CU422" i="5"/>
  <c r="CT422" i="5"/>
  <c r="CS422" i="5"/>
  <c r="CR422" i="5"/>
  <c r="CQ422" i="5"/>
  <c r="CP422" i="5"/>
  <c r="CN422" i="5"/>
  <c r="CM422" i="5"/>
  <c r="CL422" i="5"/>
  <c r="CK422" i="5"/>
  <c r="CJ422" i="5"/>
  <c r="CV421" i="5"/>
  <c r="CU421" i="5"/>
  <c r="CT421" i="5"/>
  <c r="CS421" i="5"/>
  <c r="CR421" i="5"/>
  <c r="CQ421" i="5"/>
  <c r="CP421" i="5"/>
  <c r="CN421" i="5"/>
  <c r="CM421" i="5"/>
  <c r="CL421" i="5"/>
  <c r="CK421" i="5"/>
  <c r="CJ421" i="5"/>
  <c r="CV420" i="5"/>
  <c r="CU420" i="5"/>
  <c r="CT420" i="5"/>
  <c r="CS420" i="5"/>
  <c r="CR420" i="5"/>
  <c r="CQ420" i="5"/>
  <c r="CP420" i="5"/>
  <c r="CN420" i="5"/>
  <c r="CM420" i="5"/>
  <c r="CL420" i="5"/>
  <c r="CK420" i="5"/>
  <c r="CJ420" i="5"/>
  <c r="CV419" i="5"/>
  <c r="CU419" i="5"/>
  <c r="CT419" i="5"/>
  <c r="CS419" i="5"/>
  <c r="CR419" i="5"/>
  <c r="CQ419" i="5"/>
  <c r="CP419" i="5"/>
  <c r="CN419" i="5"/>
  <c r="CM419" i="5"/>
  <c r="CL419" i="5"/>
  <c r="CK419" i="5"/>
  <c r="CJ419" i="5"/>
  <c r="CV418" i="5"/>
  <c r="CU418" i="5"/>
  <c r="CT418" i="5"/>
  <c r="CS418" i="5"/>
  <c r="CR418" i="5"/>
  <c r="CQ418" i="5"/>
  <c r="CP418" i="5"/>
  <c r="CN418" i="5"/>
  <c r="CM418" i="5"/>
  <c r="CL418" i="5"/>
  <c r="CK418" i="5"/>
  <c r="CJ418" i="5"/>
  <c r="CV417" i="5"/>
  <c r="CU417" i="5"/>
  <c r="CT417" i="5"/>
  <c r="CS417" i="5"/>
  <c r="CR417" i="5"/>
  <c r="CQ417" i="5"/>
  <c r="CP417" i="5"/>
  <c r="CN417" i="5"/>
  <c r="CM417" i="5"/>
  <c r="CL417" i="5"/>
  <c r="CK417" i="5"/>
  <c r="CJ417" i="5"/>
  <c r="CV416" i="5"/>
  <c r="CU416" i="5"/>
  <c r="CT416" i="5"/>
  <c r="CS416" i="5"/>
  <c r="CR416" i="5"/>
  <c r="CQ416" i="5"/>
  <c r="CP416" i="5"/>
  <c r="CN416" i="5"/>
  <c r="CM416" i="5"/>
  <c r="CL416" i="5"/>
  <c r="CK416" i="5"/>
  <c r="CJ416" i="5"/>
  <c r="CV415" i="5"/>
  <c r="CU415" i="5"/>
  <c r="CT415" i="5"/>
  <c r="CS415" i="5"/>
  <c r="CR415" i="5"/>
  <c r="CQ415" i="5"/>
  <c r="CP415" i="5"/>
  <c r="CN415" i="5"/>
  <c r="CM415" i="5"/>
  <c r="CL415" i="5"/>
  <c r="CK415" i="5"/>
  <c r="CJ415" i="5"/>
  <c r="CV414" i="5"/>
  <c r="CU414" i="5"/>
  <c r="CT414" i="5"/>
  <c r="CS414" i="5"/>
  <c r="CR414" i="5"/>
  <c r="CQ414" i="5"/>
  <c r="CP414" i="5"/>
  <c r="CN414" i="5"/>
  <c r="CM414" i="5"/>
  <c r="CL414" i="5"/>
  <c r="CK414" i="5"/>
  <c r="CJ414" i="5"/>
  <c r="CV413" i="5"/>
  <c r="CU413" i="5"/>
  <c r="CT413" i="5"/>
  <c r="CS413" i="5"/>
  <c r="CR413" i="5"/>
  <c r="CQ413" i="5"/>
  <c r="CP413" i="5"/>
  <c r="CN413" i="5"/>
  <c r="CM413" i="5"/>
  <c r="CL413" i="5"/>
  <c r="CK413" i="5"/>
  <c r="CJ413" i="5"/>
  <c r="CV412" i="5"/>
  <c r="CU412" i="5"/>
  <c r="CT412" i="5"/>
  <c r="CS412" i="5"/>
  <c r="CR412" i="5"/>
  <c r="CQ412" i="5"/>
  <c r="CP412" i="5"/>
  <c r="CN412" i="5"/>
  <c r="CM412" i="5"/>
  <c r="CL412" i="5"/>
  <c r="CK412" i="5"/>
  <c r="CJ412" i="5"/>
  <c r="CV411" i="5"/>
  <c r="CU411" i="5"/>
  <c r="CT411" i="5"/>
  <c r="CS411" i="5"/>
  <c r="CR411" i="5"/>
  <c r="CQ411" i="5"/>
  <c r="CP411" i="5"/>
  <c r="CN411" i="5"/>
  <c r="CM411" i="5"/>
  <c r="CL411" i="5"/>
  <c r="CK411" i="5"/>
  <c r="CJ411" i="5"/>
  <c r="CV410" i="5"/>
  <c r="CU410" i="5"/>
  <c r="CT410" i="5"/>
  <c r="CS410" i="5"/>
  <c r="CR410" i="5"/>
  <c r="CQ410" i="5"/>
  <c r="CP410" i="5"/>
  <c r="CN410" i="5"/>
  <c r="CM410" i="5"/>
  <c r="CL410" i="5"/>
  <c r="CK410" i="5"/>
  <c r="CJ410" i="5"/>
  <c r="CV409" i="5"/>
  <c r="CU409" i="5"/>
  <c r="CT409" i="5"/>
  <c r="CS409" i="5"/>
  <c r="CR409" i="5"/>
  <c r="CQ409" i="5"/>
  <c r="CP409" i="5"/>
  <c r="CN409" i="5"/>
  <c r="CM409" i="5"/>
  <c r="CL409" i="5"/>
  <c r="CK409" i="5"/>
  <c r="CJ409" i="5"/>
  <c r="CV408" i="5"/>
  <c r="CU408" i="5"/>
  <c r="CT408" i="5"/>
  <c r="CS408" i="5"/>
  <c r="CR408" i="5"/>
  <c r="CQ408" i="5"/>
  <c r="CP408" i="5"/>
  <c r="CN408" i="5"/>
  <c r="CM408" i="5"/>
  <c r="CL408" i="5"/>
  <c r="CK408" i="5"/>
  <c r="CJ408" i="5"/>
  <c r="CV407" i="5"/>
  <c r="CU407" i="5"/>
  <c r="CT407" i="5"/>
  <c r="CS407" i="5"/>
  <c r="CR407" i="5"/>
  <c r="CQ407" i="5"/>
  <c r="CP407" i="5"/>
  <c r="CN407" i="5"/>
  <c r="CM407" i="5"/>
  <c r="CL407" i="5"/>
  <c r="CK407" i="5"/>
  <c r="CJ407" i="5"/>
  <c r="CV406" i="5"/>
  <c r="CU406" i="5"/>
  <c r="CT406" i="5"/>
  <c r="CS406" i="5"/>
  <c r="CR406" i="5"/>
  <c r="CQ406" i="5"/>
  <c r="CP406" i="5"/>
  <c r="CN406" i="5"/>
  <c r="CM406" i="5"/>
  <c r="CL406" i="5"/>
  <c r="CK406" i="5"/>
  <c r="CJ406" i="5"/>
  <c r="CV405" i="5"/>
  <c r="CU405" i="5"/>
  <c r="CT405" i="5"/>
  <c r="CS405" i="5"/>
  <c r="CR405" i="5"/>
  <c r="CQ405" i="5"/>
  <c r="CP405" i="5"/>
  <c r="CN405" i="5"/>
  <c r="CM405" i="5"/>
  <c r="CL405" i="5"/>
  <c r="CK405" i="5"/>
  <c r="CJ405" i="5"/>
  <c r="CV404" i="5"/>
  <c r="CU404" i="5"/>
  <c r="CT404" i="5"/>
  <c r="CS404" i="5"/>
  <c r="CR404" i="5"/>
  <c r="CQ404" i="5"/>
  <c r="CP404" i="5"/>
  <c r="CN404" i="5"/>
  <c r="CM404" i="5"/>
  <c r="CL404" i="5"/>
  <c r="CK404" i="5"/>
  <c r="CJ404" i="5"/>
  <c r="CV403" i="5"/>
  <c r="CU403" i="5"/>
  <c r="CT403" i="5"/>
  <c r="CS403" i="5"/>
  <c r="CR403" i="5"/>
  <c r="CQ403" i="5"/>
  <c r="CP403" i="5"/>
  <c r="CN403" i="5"/>
  <c r="CM403" i="5"/>
  <c r="CL403" i="5"/>
  <c r="CK403" i="5"/>
  <c r="CJ403" i="5"/>
  <c r="CV402" i="5"/>
  <c r="CU402" i="5"/>
  <c r="CT402" i="5"/>
  <c r="CS402" i="5"/>
  <c r="CR402" i="5"/>
  <c r="CQ402" i="5"/>
  <c r="CP402" i="5"/>
  <c r="CN402" i="5"/>
  <c r="CM402" i="5"/>
  <c r="CL402" i="5"/>
  <c r="CK402" i="5"/>
  <c r="CJ402" i="5"/>
  <c r="CV401" i="5"/>
  <c r="CU401" i="5"/>
  <c r="CT401" i="5"/>
  <c r="CS401" i="5"/>
  <c r="CR401" i="5"/>
  <c r="CQ401" i="5"/>
  <c r="CP401" i="5"/>
  <c r="CN401" i="5"/>
  <c r="CM401" i="5"/>
  <c r="CL401" i="5"/>
  <c r="CK401" i="5"/>
  <c r="CJ401" i="5"/>
  <c r="CV400" i="5"/>
  <c r="CU400" i="5"/>
  <c r="CT400" i="5"/>
  <c r="CS400" i="5"/>
  <c r="CR400" i="5"/>
  <c r="CQ400" i="5"/>
  <c r="CP400" i="5"/>
  <c r="CN400" i="5"/>
  <c r="CM400" i="5"/>
  <c r="CL400" i="5"/>
  <c r="CK400" i="5"/>
  <c r="CJ400" i="5"/>
  <c r="CV399" i="5"/>
  <c r="CU399" i="5"/>
  <c r="CT399" i="5"/>
  <c r="CS399" i="5"/>
  <c r="CR399" i="5"/>
  <c r="CQ399" i="5"/>
  <c r="CP399" i="5"/>
  <c r="CN399" i="5"/>
  <c r="CM399" i="5"/>
  <c r="CL399" i="5"/>
  <c r="CK399" i="5"/>
  <c r="CJ399" i="5"/>
  <c r="CV398" i="5"/>
  <c r="CU398" i="5"/>
  <c r="CT398" i="5"/>
  <c r="CS398" i="5"/>
  <c r="CR398" i="5"/>
  <c r="CQ398" i="5"/>
  <c r="CP398" i="5"/>
  <c r="CN398" i="5"/>
  <c r="CM398" i="5"/>
  <c r="CL398" i="5"/>
  <c r="CK398" i="5"/>
  <c r="CJ398" i="5"/>
  <c r="CV397" i="5"/>
  <c r="CU397" i="5"/>
  <c r="CT397" i="5"/>
  <c r="CS397" i="5"/>
  <c r="CR397" i="5"/>
  <c r="CQ397" i="5"/>
  <c r="CP397" i="5"/>
  <c r="CN397" i="5"/>
  <c r="CM397" i="5"/>
  <c r="CL397" i="5"/>
  <c r="CK397" i="5"/>
  <c r="CJ397" i="5"/>
  <c r="CV396" i="5"/>
  <c r="CU396" i="5"/>
  <c r="CT396" i="5"/>
  <c r="CS396" i="5"/>
  <c r="CR396" i="5"/>
  <c r="CQ396" i="5"/>
  <c r="CP396" i="5"/>
  <c r="CN396" i="5"/>
  <c r="CM396" i="5"/>
  <c r="CL396" i="5"/>
  <c r="CK396" i="5"/>
  <c r="CJ396" i="5"/>
  <c r="CV395" i="5"/>
  <c r="CU395" i="5"/>
  <c r="CT395" i="5"/>
  <c r="CS395" i="5"/>
  <c r="CR395" i="5"/>
  <c r="CQ395" i="5"/>
  <c r="CP395" i="5"/>
  <c r="CN395" i="5"/>
  <c r="CM395" i="5"/>
  <c r="CL395" i="5"/>
  <c r="CK395" i="5"/>
  <c r="CJ395" i="5"/>
  <c r="CV394" i="5"/>
  <c r="CU394" i="5"/>
  <c r="CT394" i="5"/>
  <c r="CS394" i="5"/>
  <c r="CR394" i="5"/>
  <c r="CQ394" i="5"/>
  <c r="CP394" i="5"/>
  <c r="CN394" i="5"/>
  <c r="CM394" i="5"/>
  <c r="CL394" i="5"/>
  <c r="CK394" i="5"/>
  <c r="CJ394" i="5"/>
  <c r="CV393" i="5"/>
  <c r="CU393" i="5"/>
  <c r="CT393" i="5"/>
  <c r="CS393" i="5"/>
  <c r="CR393" i="5"/>
  <c r="CQ393" i="5"/>
  <c r="CP393" i="5"/>
  <c r="CN393" i="5"/>
  <c r="CM393" i="5"/>
  <c r="CL393" i="5"/>
  <c r="CK393" i="5"/>
  <c r="CJ393" i="5"/>
  <c r="CV392" i="5"/>
  <c r="CU392" i="5"/>
  <c r="CT392" i="5"/>
  <c r="CS392" i="5"/>
  <c r="CR392" i="5"/>
  <c r="CQ392" i="5"/>
  <c r="CP392" i="5"/>
  <c r="CN392" i="5"/>
  <c r="CM392" i="5"/>
  <c r="CL392" i="5"/>
  <c r="CK392" i="5"/>
  <c r="CJ392" i="5"/>
  <c r="CV391" i="5"/>
  <c r="CU391" i="5"/>
  <c r="CT391" i="5"/>
  <c r="CS391" i="5"/>
  <c r="CR391" i="5"/>
  <c r="CQ391" i="5"/>
  <c r="CP391" i="5"/>
  <c r="CN391" i="5"/>
  <c r="CM391" i="5"/>
  <c r="CL391" i="5"/>
  <c r="CK391" i="5"/>
  <c r="CJ391" i="5"/>
  <c r="CV390" i="5"/>
  <c r="CU390" i="5"/>
  <c r="CT390" i="5"/>
  <c r="CS390" i="5"/>
  <c r="CR390" i="5"/>
  <c r="CQ390" i="5"/>
  <c r="CP390" i="5"/>
  <c r="CN390" i="5"/>
  <c r="CM390" i="5"/>
  <c r="CL390" i="5"/>
  <c r="CK390" i="5"/>
  <c r="CJ390" i="5"/>
  <c r="CV389" i="5"/>
  <c r="CU389" i="5"/>
  <c r="CT389" i="5"/>
  <c r="CS389" i="5"/>
  <c r="CR389" i="5"/>
  <c r="CQ389" i="5"/>
  <c r="CP389" i="5"/>
  <c r="CN389" i="5"/>
  <c r="CM389" i="5"/>
  <c r="CL389" i="5"/>
  <c r="CK389" i="5"/>
  <c r="CJ389" i="5"/>
  <c r="CV388" i="5"/>
  <c r="CU388" i="5"/>
  <c r="CT388" i="5"/>
  <c r="CS388" i="5"/>
  <c r="CR388" i="5"/>
  <c r="CQ388" i="5"/>
  <c r="CP388" i="5"/>
  <c r="CN388" i="5"/>
  <c r="CM388" i="5"/>
  <c r="CL388" i="5"/>
  <c r="CK388" i="5"/>
  <c r="CJ388" i="5"/>
  <c r="CV387" i="5"/>
  <c r="CU387" i="5"/>
  <c r="CT387" i="5"/>
  <c r="CS387" i="5"/>
  <c r="CR387" i="5"/>
  <c r="CQ387" i="5"/>
  <c r="CP387" i="5"/>
  <c r="CN387" i="5"/>
  <c r="CM387" i="5"/>
  <c r="CL387" i="5"/>
  <c r="CK387" i="5"/>
  <c r="CJ387" i="5"/>
  <c r="CV386" i="5"/>
  <c r="CU386" i="5"/>
  <c r="CT386" i="5"/>
  <c r="CS386" i="5"/>
  <c r="CR386" i="5"/>
  <c r="CQ386" i="5"/>
  <c r="CP386" i="5"/>
  <c r="CN386" i="5"/>
  <c r="CM386" i="5"/>
  <c r="CL386" i="5"/>
  <c r="CK386" i="5"/>
  <c r="CJ386" i="5"/>
  <c r="CV385" i="5"/>
  <c r="CU385" i="5"/>
  <c r="CT385" i="5"/>
  <c r="CS385" i="5"/>
  <c r="CR385" i="5"/>
  <c r="CQ385" i="5"/>
  <c r="CP385" i="5"/>
  <c r="CN385" i="5"/>
  <c r="CM385" i="5"/>
  <c r="CL385" i="5"/>
  <c r="CK385" i="5"/>
  <c r="CJ385" i="5"/>
  <c r="CV384" i="5"/>
  <c r="CU384" i="5"/>
  <c r="CT384" i="5"/>
  <c r="CS384" i="5"/>
  <c r="CR384" i="5"/>
  <c r="CQ384" i="5"/>
  <c r="CP384" i="5"/>
  <c r="CN384" i="5"/>
  <c r="CM384" i="5"/>
  <c r="CL384" i="5"/>
  <c r="CK384" i="5"/>
  <c r="CJ384" i="5"/>
  <c r="CV383" i="5"/>
  <c r="CU383" i="5"/>
  <c r="CT383" i="5"/>
  <c r="CS383" i="5"/>
  <c r="CR383" i="5"/>
  <c r="CQ383" i="5"/>
  <c r="CP383" i="5"/>
  <c r="CN383" i="5"/>
  <c r="CM383" i="5"/>
  <c r="CL383" i="5"/>
  <c r="CK383" i="5"/>
  <c r="CJ383" i="5"/>
  <c r="CV382" i="5"/>
  <c r="CU382" i="5"/>
  <c r="CT382" i="5"/>
  <c r="CS382" i="5"/>
  <c r="CR382" i="5"/>
  <c r="CQ382" i="5"/>
  <c r="CP382" i="5"/>
  <c r="CN382" i="5"/>
  <c r="CM382" i="5"/>
  <c r="CL382" i="5"/>
  <c r="CK382" i="5"/>
  <c r="CJ382" i="5"/>
  <c r="CV381" i="5"/>
  <c r="CU381" i="5"/>
  <c r="CT381" i="5"/>
  <c r="CS381" i="5"/>
  <c r="CR381" i="5"/>
  <c r="CQ381" i="5"/>
  <c r="CP381" i="5"/>
  <c r="CN381" i="5"/>
  <c r="CM381" i="5"/>
  <c r="CL381" i="5"/>
  <c r="CK381" i="5"/>
  <c r="CJ381" i="5"/>
  <c r="CV380" i="5"/>
  <c r="CU380" i="5"/>
  <c r="CT380" i="5"/>
  <c r="CS380" i="5"/>
  <c r="CR380" i="5"/>
  <c r="CQ380" i="5"/>
  <c r="CP380" i="5"/>
  <c r="CN380" i="5"/>
  <c r="CM380" i="5"/>
  <c r="CL380" i="5"/>
  <c r="CK380" i="5"/>
  <c r="CJ380" i="5"/>
  <c r="CV379" i="5"/>
  <c r="CU379" i="5"/>
  <c r="CT379" i="5"/>
  <c r="CS379" i="5"/>
  <c r="CR379" i="5"/>
  <c r="CQ379" i="5"/>
  <c r="CP379" i="5"/>
  <c r="CN379" i="5"/>
  <c r="CM379" i="5"/>
  <c r="CL379" i="5"/>
  <c r="CK379" i="5"/>
  <c r="CJ379" i="5"/>
  <c r="CV378" i="5"/>
  <c r="CU378" i="5"/>
  <c r="CT378" i="5"/>
  <c r="CS378" i="5"/>
  <c r="CR378" i="5"/>
  <c r="CQ378" i="5"/>
  <c r="CP378" i="5"/>
  <c r="CN378" i="5"/>
  <c r="CM378" i="5"/>
  <c r="CL378" i="5"/>
  <c r="CK378" i="5"/>
  <c r="CJ378" i="5"/>
  <c r="CV377" i="5"/>
  <c r="CU377" i="5"/>
  <c r="CT377" i="5"/>
  <c r="CS377" i="5"/>
  <c r="CR377" i="5"/>
  <c r="CQ377" i="5"/>
  <c r="CP377" i="5"/>
  <c r="CN377" i="5"/>
  <c r="CM377" i="5"/>
  <c r="CL377" i="5"/>
  <c r="CK377" i="5"/>
  <c r="CJ377" i="5"/>
  <c r="CV376" i="5"/>
  <c r="CU376" i="5"/>
  <c r="CT376" i="5"/>
  <c r="CS376" i="5"/>
  <c r="CR376" i="5"/>
  <c r="CQ376" i="5"/>
  <c r="CP376" i="5"/>
  <c r="CN376" i="5"/>
  <c r="CM376" i="5"/>
  <c r="CL376" i="5"/>
  <c r="CK376" i="5"/>
  <c r="CJ376" i="5"/>
  <c r="CV375" i="5"/>
  <c r="CU375" i="5"/>
  <c r="CT375" i="5"/>
  <c r="CS375" i="5"/>
  <c r="CR375" i="5"/>
  <c r="CQ375" i="5"/>
  <c r="CP375" i="5"/>
  <c r="CN375" i="5"/>
  <c r="CM375" i="5"/>
  <c r="CL375" i="5"/>
  <c r="CK375" i="5"/>
  <c r="CJ375" i="5"/>
  <c r="CV374" i="5"/>
  <c r="CU374" i="5"/>
  <c r="CT374" i="5"/>
  <c r="CS374" i="5"/>
  <c r="CR374" i="5"/>
  <c r="CQ374" i="5"/>
  <c r="CP374" i="5"/>
  <c r="CN374" i="5"/>
  <c r="CM374" i="5"/>
  <c r="CL374" i="5"/>
  <c r="CK374" i="5"/>
  <c r="CJ374" i="5"/>
  <c r="CV373" i="5"/>
  <c r="CU373" i="5"/>
  <c r="CT373" i="5"/>
  <c r="CS373" i="5"/>
  <c r="CR373" i="5"/>
  <c r="CQ373" i="5"/>
  <c r="CP373" i="5"/>
  <c r="CN373" i="5"/>
  <c r="CM373" i="5"/>
  <c r="CL373" i="5"/>
  <c r="CK373" i="5"/>
  <c r="CJ373" i="5"/>
  <c r="CV372" i="5"/>
  <c r="CU372" i="5"/>
  <c r="CT372" i="5"/>
  <c r="CS372" i="5"/>
  <c r="CR372" i="5"/>
  <c r="CQ372" i="5"/>
  <c r="CP372" i="5"/>
  <c r="CN372" i="5"/>
  <c r="CM372" i="5"/>
  <c r="CL372" i="5"/>
  <c r="CK372" i="5"/>
  <c r="CJ372" i="5"/>
  <c r="CV371" i="5"/>
  <c r="CU371" i="5"/>
  <c r="CT371" i="5"/>
  <c r="CS371" i="5"/>
  <c r="CR371" i="5"/>
  <c r="CQ371" i="5"/>
  <c r="CP371" i="5"/>
  <c r="CN371" i="5"/>
  <c r="CM371" i="5"/>
  <c r="CL371" i="5"/>
  <c r="CK371" i="5"/>
  <c r="CJ371" i="5"/>
  <c r="CV370" i="5"/>
  <c r="CU370" i="5"/>
  <c r="CT370" i="5"/>
  <c r="CS370" i="5"/>
  <c r="CR370" i="5"/>
  <c r="CQ370" i="5"/>
  <c r="CP370" i="5"/>
  <c r="CN370" i="5"/>
  <c r="CM370" i="5"/>
  <c r="CL370" i="5"/>
  <c r="CK370" i="5"/>
  <c r="CJ370" i="5"/>
  <c r="CV369" i="5"/>
  <c r="CU369" i="5"/>
  <c r="CT369" i="5"/>
  <c r="CS369" i="5"/>
  <c r="CR369" i="5"/>
  <c r="CQ369" i="5"/>
  <c r="CP369" i="5"/>
  <c r="CN369" i="5"/>
  <c r="CM369" i="5"/>
  <c r="CL369" i="5"/>
  <c r="CK369" i="5"/>
  <c r="CJ369" i="5"/>
  <c r="CV368" i="5"/>
  <c r="CU368" i="5"/>
  <c r="CT368" i="5"/>
  <c r="CS368" i="5"/>
  <c r="CR368" i="5"/>
  <c r="CQ368" i="5"/>
  <c r="CP368" i="5"/>
  <c r="CN368" i="5"/>
  <c r="CM368" i="5"/>
  <c r="CL368" i="5"/>
  <c r="CK368" i="5"/>
  <c r="CJ368" i="5"/>
  <c r="CV367" i="5"/>
  <c r="CU367" i="5"/>
  <c r="CT367" i="5"/>
  <c r="CS367" i="5"/>
  <c r="CR367" i="5"/>
  <c r="CQ367" i="5"/>
  <c r="CP367" i="5"/>
  <c r="CN367" i="5"/>
  <c r="CM367" i="5"/>
  <c r="CL367" i="5"/>
  <c r="CK367" i="5"/>
  <c r="CJ367" i="5"/>
  <c r="CV366" i="5"/>
  <c r="CU366" i="5"/>
  <c r="CT366" i="5"/>
  <c r="CS366" i="5"/>
  <c r="CR366" i="5"/>
  <c r="CQ366" i="5"/>
  <c r="CP366" i="5"/>
  <c r="CN366" i="5"/>
  <c r="CM366" i="5"/>
  <c r="CL366" i="5"/>
  <c r="CK366" i="5"/>
  <c r="CJ366" i="5"/>
  <c r="CV365" i="5"/>
  <c r="CU365" i="5"/>
  <c r="CT365" i="5"/>
  <c r="CS365" i="5"/>
  <c r="CR365" i="5"/>
  <c r="CQ365" i="5"/>
  <c r="CP365" i="5"/>
  <c r="CN365" i="5"/>
  <c r="CM365" i="5"/>
  <c r="CL365" i="5"/>
  <c r="CK365" i="5"/>
  <c r="CJ365" i="5"/>
  <c r="CV364" i="5"/>
  <c r="CU364" i="5"/>
  <c r="CT364" i="5"/>
  <c r="CS364" i="5"/>
  <c r="CR364" i="5"/>
  <c r="CQ364" i="5"/>
  <c r="CP364" i="5"/>
  <c r="CN364" i="5"/>
  <c r="CM364" i="5"/>
  <c r="CL364" i="5"/>
  <c r="CK364" i="5"/>
  <c r="CJ364" i="5"/>
  <c r="CV363" i="5"/>
  <c r="CU363" i="5"/>
  <c r="CT363" i="5"/>
  <c r="CS363" i="5"/>
  <c r="CR363" i="5"/>
  <c r="CQ363" i="5"/>
  <c r="CP363" i="5"/>
  <c r="CN363" i="5"/>
  <c r="CM363" i="5"/>
  <c r="CL363" i="5"/>
  <c r="CK363" i="5"/>
  <c r="CJ363" i="5"/>
  <c r="CV362" i="5"/>
  <c r="CU362" i="5"/>
  <c r="CT362" i="5"/>
  <c r="CS362" i="5"/>
  <c r="CR362" i="5"/>
  <c r="CQ362" i="5"/>
  <c r="CP362" i="5"/>
  <c r="CN362" i="5"/>
  <c r="CM362" i="5"/>
  <c r="CL362" i="5"/>
  <c r="CK362" i="5"/>
  <c r="CJ362" i="5"/>
  <c r="CV361" i="5"/>
  <c r="CU361" i="5"/>
  <c r="CT361" i="5"/>
  <c r="CS361" i="5"/>
  <c r="CR361" i="5"/>
  <c r="CQ361" i="5"/>
  <c r="CP361" i="5"/>
  <c r="CN361" i="5"/>
  <c r="CM361" i="5"/>
  <c r="CL361" i="5"/>
  <c r="CK361" i="5"/>
  <c r="CJ361" i="5"/>
  <c r="CV360" i="5"/>
  <c r="CU360" i="5"/>
  <c r="CT360" i="5"/>
  <c r="CS360" i="5"/>
  <c r="CR360" i="5"/>
  <c r="CQ360" i="5"/>
  <c r="CP360" i="5"/>
  <c r="CN360" i="5"/>
  <c r="CM360" i="5"/>
  <c r="CL360" i="5"/>
  <c r="CK360" i="5"/>
  <c r="CJ360" i="5"/>
  <c r="CV359" i="5"/>
  <c r="CU359" i="5"/>
  <c r="CT359" i="5"/>
  <c r="CS359" i="5"/>
  <c r="CR359" i="5"/>
  <c r="CQ359" i="5"/>
  <c r="CP359" i="5"/>
  <c r="CN359" i="5"/>
  <c r="CM359" i="5"/>
  <c r="CL359" i="5"/>
  <c r="CK359" i="5"/>
  <c r="CJ359" i="5"/>
  <c r="CV358" i="5"/>
  <c r="CU358" i="5"/>
  <c r="CT358" i="5"/>
  <c r="CS358" i="5"/>
  <c r="CR358" i="5"/>
  <c r="CQ358" i="5"/>
  <c r="CP358" i="5"/>
  <c r="CN358" i="5"/>
  <c r="CM358" i="5"/>
  <c r="CL358" i="5"/>
  <c r="CK358" i="5"/>
  <c r="CJ358" i="5"/>
  <c r="CV357" i="5"/>
  <c r="CU357" i="5"/>
  <c r="CT357" i="5"/>
  <c r="CS357" i="5"/>
  <c r="CR357" i="5"/>
  <c r="CQ357" i="5"/>
  <c r="CP357" i="5"/>
  <c r="CN357" i="5"/>
  <c r="CM357" i="5"/>
  <c r="CL357" i="5"/>
  <c r="CK357" i="5"/>
  <c r="CJ357" i="5"/>
  <c r="CV356" i="5"/>
  <c r="CU356" i="5"/>
  <c r="CT356" i="5"/>
  <c r="CS356" i="5"/>
  <c r="CR356" i="5"/>
  <c r="CQ356" i="5"/>
  <c r="CP356" i="5"/>
  <c r="CN356" i="5"/>
  <c r="CM356" i="5"/>
  <c r="CL356" i="5"/>
  <c r="CK356" i="5"/>
  <c r="CJ356" i="5"/>
  <c r="CV355" i="5"/>
  <c r="CU355" i="5"/>
  <c r="CT355" i="5"/>
  <c r="CS355" i="5"/>
  <c r="CR355" i="5"/>
  <c r="CQ355" i="5"/>
  <c r="CP355" i="5"/>
  <c r="CN355" i="5"/>
  <c r="CM355" i="5"/>
  <c r="CL355" i="5"/>
  <c r="CK355" i="5"/>
  <c r="CJ355" i="5"/>
  <c r="CV354" i="5"/>
  <c r="CU354" i="5"/>
  <c r="CT354" i="5"/>
  <c r="CS354" i="5"/>
  <c r="CR354" i="5"/>
  <c r="CQ354" i="5"/>
  <c r="CP354" i="5"/>
  <c r="CN354" i="5"/>
  <c r="CM354" i="5"/>
  <c r="CL354" i="5"/>
  <c r="CK354" i="5"/>
  <c r="CJ354" i="5"/>
  <c r="CV353" i="5"/>
  <c r="CU353" i="5"/>
  <c r="CT353" i="5"/>
  <c r="CS353" i="5"/>
  <c r="CR353" i="5"/>
  <c r="CQ353" i="5"/>
  <c r="CP353" i="5"/>
  <c r="CN353" i="5"/>
  <c r="CM353" i="5"/>
  <c r="CL353" i="5"/>
  <c r="CK353" i="5"/>
  <c r="CJ353" i="5"/>
  <c r="CV352" i="5"/>
  <c r="CU352" i="5"/>
  <c r="CT352" i="5"/>
  <c r="CS352" i="5"/>
  <c r="CR352" i="5"/>
  <c r="CQ352" i="5"/>
  <c r="CP352" i="5"/>
  <c r="CN352" i="5"/>
  <c r="CM352" i="5"/>
  <c r="CL352" i="5"/>
  <c r="CK352" i="5"/>
  <c r="CJ352" i="5"/>
  <c r="CV351" i="5"/>
  <c r="CU351" i="5"/>
  <c r="CT351" i="5"/>
  <c r="CS351" i="5"/>
  <c r="CR351" i="5"/>
  <c r="CQ351" i="5"/>
  <c r="CP351" i="5"/>
  <c r="CN351" i="5"/>
  <c r="CM351" i="5"/>
  <c r="CL351" i="5"/>
  <c r="CK351" i="5"/>
  <c r="CJ351" i="5"/>
  <c r="CV350" i="5"/>
  <c r="CU350" i="5"/>
  <c r="CT350" i="5"/>
  <c r="CS350" i="5"/>
  <c r="CR350" i="5"/>
  <c r="CQ350" i="5"/>
  <c r="CP350" i="5"/>
  <c r="CN350" i="5"/>
  <c r="CM350" i="5"/>
  <c r="CL350" i="5"/>
  <c r="CK350" i="5"/>
  <c r="CJ350" i="5"/>
  <c r="CV349" i="5"/>
  <c r="CU349" i="5"/>
  <c r="CT349" i="5"/>
  <c r="CS349" i="5"/>
  <c r="CR349" i="5"/>
  <c r="CQ349" i="5"/>
  <c r="CP349" i="5"/>
  <c r="CN349" i="5"/>
  <c r="CM349" i="5"/>
  <c r="CL349" i="5"/>
  <c r="CK349" i="5"/>
  <c r="CJ349" i="5"/>
  <c r="CV348" i="5"/>
  <c r="CU348" i="5"/>
  <c r="CT348" i="5"/>
  <c r="CS348" i="5"/>
  <c r="CR348" i="5"/>
  <c r="CQ348" i="5"/>
  <c r="CP348" i="5"/>
  <c r="CN348" i="5"/>
  <c r="CM348" i="5"/>
  <c r="CL348" i="5"/>
  <c r="CK348" i="5"/>
  <c r="CJ348" i="5"/>
  <c r="CV347" i="5"/>
  <c r="CU347" i="5"/>
  <c r="CT347" i="5"/>
  <c r="CS347" i="5"/>
  <c r="CR347" i="5"/>
  <c r="CQ347" i="5"/>
  <c r="CP347" i="5"/>
  <c r="CN347" i="5"/>
  <c r="CM347" i="5"/>
  <c r="CL347" i="5"/>
  <c r="CK347" i="5"/>
  <c r="CJ347" i="5"/>
  <c r="CV346" i="5"/>
  <c r="CU346" i="5"/>
  <c r="CT346" i="5"/>
  <c r="CS346" i="5"/>
  <c r="CR346" i="5"/>
  <c r="CQ346" i="5"/>
  <c r="CP346" i="5"/>
  <c r="CN346" i="5"/>
  <c r="CM346" i="5"/>
  <c r="CL346" i="5"/>
  <c r="CK346" i="5"/>
  <c r="CJ346" i="5"/>
  <c r="CV345" i="5"/>
  <c r="CU345" i="5"/>
  <c r="CT345" i="5"/>
  <c r="CS345" i="5"/>
  <c r="CR345" i="5"/>
  <c r="CQ345" i="5"/>
  <c r="CP345" i="5"/>
  <c r="CN345" i="5"/>
  <c r="CM345" i="5"/>
  <c r="CL345" i="5"/>
  <c r="CK345" i="5"/>
  <c r="CJ345" i="5"/>
  <c r="CV344" i="5"/>
  <c r="CU344" i="5"/>
  <c r="CT344" i="5"/>
  <c r="CS344" i="5"/>
  <c r="CR344" i="5"/>
  <c r="CQ344" i="5"/>
  <c r="CP344" i="5"/>
  <c r="CN344" i="5"/>
  <c r="CM344" i="5"/>
  <c r="CL344" i="5"/>
  <c r="CK344" i="5"/>
  <c r="CJ344" i="5"/>
  <c r="CV343" i="5"/>
  <c r="CU343" i="5"/>
  <c r="CT343" i="5"/>
  <c r="CS343" i="5"/>
  <c r="CR343" i="5"/>
  <c r="CQ343" i="5"/>
  <c r="CP343" i="5"/>
  <c r="CN343" i="5"/>
  <c r="CM343" i="5"/>
  <c r="CL343" i="5"/>
  <c r="CK343" i="5"/>
  <c r="CJ343" i="5"/>
  <c r="CV342" i="5"/>
  <c r="CU342" i="5"/>
  <c r="CT342" i="5"/>
  <c r="CS342" i="5"/>
  <c r="CR342" i="5"/>
  <c r="CQ342" i="5"/>
  <c r="CP342" i="5"/>
  <c r="CN342" i="5"/>
  <c r="CM342" i="5"/>
  <c r="CL342" i="5"/>
  <c r="CK342" i="5"/>
  <c r="CJ342" i="5"/>
  <c r="CV341" i="5"/>
  <c r="CU341" i="5"/>
  <c r="CT341" i="5"/>
  <c r="CS341" i="5"/>
  <c r="CR341" i="5"/>
  <c r="CQ341" i="5"/>
  <c r="CP341" i="5"/>
  <c r="CN341" i="5"/>
  <c r="CM341" i="5"/>
  <c r="CL341" i="5"/>
  <c r="CK341" i="5"/>
  <c r="CJ341" i="5"/>
  <c r="CV340" i="5"/>
  <c r="CU340" i="5"/>
  <c r="CT340" i="5"/>
  <c r="CS340" i="5"/>
  <c r="CR340" i="5"/>
  <c r="CQ340" i="5"/>
  <c r="CP340" i="5"/>
  <c r="CN340" i="5"/>
  <c r="CM340" i="5"/>
  <c r="CL340" i="5"/>
  <c r="CK340" i="5"/>
  <c r="CJ340" i="5"/>
  <c r="CV339" i="5"/>
  <c r="CU339" i="5"/>
  <c r="CT339" i="5"/>
  <c r="CS339" i="5"/>
  <c r="CR339" i="5"/>
  <c r="CQ339" i="5"/>
  <c r="CP339" i="5"/>
  <c r="CN339" i="5"/>
  <c r="CM339" i="5"/>
  <c r="CL339" i="5"/>
  <c r="CK339" i="5"/>
  <c r="CJ339" i="5"/>
  <c r="CV338" i="5"/>
  <c r="CU338" i="5"/>
  <c r="CT338" i="5"/>
  <c r="CS338" i="5"/>
  <c r="CR338" i="5"/>
  <c r="CQ338" i="5"/>
  <c r="CP338" i="5"/>
  <c r="CN338" i="5"/>
  <c r="CM338" i="5"/>
  <c r="CL338" i="5"/>
  <c r="CK338" i="5"/>
  <c r="CJ338" i="5"/>
  <c r="CV337" i="5"/>
  <c r="CU337" i="5"/>
  <c r="CT337" i="5"/>
  <c r="CS337" i="5"/>
  <c r="CR337" i="5"/>
  <c r="CQ337" i="5"/>
  <c r="CP337" i="5"/>
  <c r="CN337" i="5"/>
  <c r="CM337" i="5"/>
  <c r="CL337" i="5"/>
  <c r="CK337" i="5"/>
  <c r="CJ337" i="5"/>
  <c r="CV336" i="5"/>
  <c r="CU336" i="5"/>
  <c r="CT336" i="5"/>
  <c r="CS336" i="5"/>
  <c r="CR336" i="5"/>
  <c r="CQ336" i="5"/>
  <c r="CP336" i="5"/>
  <c r="CN336" i="5"/>
  <c r="CM336" i="5"/>
  <c r="CL336" i="5"/>
  <c r="CK336" i="5"/>
  <c r="CJ336" i="5"/>
  <c r="CV335" i="5"/>
  <c r="CU335" i="5"/>
  <c r="CT335" i="5"/>
  <c r="CS335" i="5"/>
  <c r="CR335" i="5"/>
  <c r="CQ335" i="5"/>
  <c r="CP335" i="5"/>
  <c r="CN335" i="5"/>
  <c r="CM335" i="5"/>
  <c r="CL335" i="5"/>
  <c r="CK335" i="5"/>
  <c r="CJ335" i="5"/>
  <c r="CV334" i="5"/>
  <c r="CU334" i="5"/>
  <c r="CT334" i="5"/>
  <c r="CS334" i="5"/>
  <c r="CR334" i="5"/>
  <c r="CQ334" i="5"/>
  <c r="CP334" i="5"/>
  <c r="CN334" i="5"/>
  <c r="CM334" i="5"/>
  <c r="CL334" i="5"/>
  <c r="CK334" i="5"/>
  <c r="CJ334" i="5"/>
  <c r="CV333" i="5"/>
  <c r="CU333" i="5"/>
  <c r="CT333" i="5"/>
  <c r="CS333" i="5"/>
  <c r="CR333" i="5"/>
  <c r="CQ333" i="5"/>
  <c r="CP333" i="5"/>
  <c r="CN333" i="5"/>
  <c r="CM333" i="5"/>
  <c r="CL333" i="5"/>
  <c r="CK333" i="5"/>
  <c r="CJ333" i="5"/>
  <c r="CV332" i="5"/>
  <c r="CU332" i="5"/>
  <c r="CT332" i="5"/>
  <c r="CS332" i="5"/>
  <c r="CR332" i="5"/>
  <c r="CQ332" i="5"/>
  <c r="CP332" i="5"/>
  <c r="CN332" i="5"/>
  <c r="CM332" i="5"/>
  <c r="CL332" i="5"/>
  <c r="CK332" i="5"/>
  <c r="CJ332" i="5"/>
  <c r="CV331" i="5"/>
  <c r="CU331" i="5"/>
  <c r="CT331" i="5"/>
  <c r="CS331" i="5"/>
  <c r="CR331" i="5"/>
  <c r="CQ331" i="5"/>
  <c r="CP331" i="5"/>
  <c r="CN331" i="5"/>
  <c r="CM331" i="5"/>
  <c r="CL331" i="5"/>
  <c r="CK331" i="5"/>
  <c r="CJ331" i="5"/>
  <c r="CV330" i="5"/>
  <c r="CU330" i="5"/>
  <c r="CT330" i="5"/>
  <c r="CS330" i="5"/>
  <c r="CR330" i="5"/>
  <c r="CQ330" i="5"/>
  <c r="CP330" i="5"/>
  <c r="CN330" i="5"/>
  <c r="CM330" i="5"/>
  <c r="CL330" i="5"/>
  <c r="CK330" i="5"/>
  <c r="CJ330" i="5"/>
  <c r="CV329" i="5"/>
  <c r="CU329" i="5"/>
  <c r="CT329" i="5"/>
  <c r="CS329" i="5"/>
  <c r="CR329" i="5"/>
  <c r="CQ329" i="5"/>
  <c r="CP329" i="5"/>
  <c r="CN329" i="5"/>
  <c r="CM329" i="5"/>
  <c r="CL329" i="5"/>
  <c r="CK329" i="5"/>
  <c r="CJ329" i="5"/>
  <c r="CV328" i="5"/>
  <c r="CU328" i="5"/>
  <c r="CT328" i="5"/>
  <c r="CS328" i="5"/>
  <c r="CR328" i="5"/>
  <c r="CQ328" i="5"/>
  <c r="CP328" i="5"/>
  <c r="CN328" i="5"/>
  <c r="CM328" i="5"/>
  <c r="CL328" i="5"/>
  <c r="CK328" i="5"/>
  <c r="CJ328" i="5"/>
  <c r="CV327" i="5"/>
  <c r="CU327" i="5"/>
  <c r="CT327" i="5"/>
  <c r="CS327" i="5"/>
  <c r="CR327" i="5"/>
  <c r="CQ327" i="5"/>
  <c r="CP327" i="5"/>
  <c r="CN327" i="5"/>
  <c r="CM327" i="5"/>
  <c r="CL327" i="5"/>
  <c r="CK327" i="5"/>
  <c r="CJ327" i="5"/>
  <c r="CV326" i="5"/>
  <c r="CU326" i="5"/>
  <c r="CT326" i="5"/>
  <c r="CS326" i="5"/>
  <c r="CR326" i="5"/>
  <c r="CQ326" i="5"/>
  <c r="CP326" i="5"/>
  <c r="CN326" i="5"/>
  <c r="CM326" i="5"/>
  <c r="CL326" i="5"/>
  <c r="CK326" i="5"/>
  <c r="CJ326" i="5"/>
  <c r="CV325" i="5"/>
  <c r="CU325" i="5"/>
  <c r="CT325" i="5"/>
  <c r="CS325" i="5"/>
  <c r="CR325" i="5"/>
  <c r="CQ325" i="5"/>
  <c r="CP325" i="5"/>
  <c r="CN325" i="5"/>
  <c r="CM325" i="5"/>
  <c r="CL325" i="5"/>
  <c r="CK325" i="5"/>
  <c r="CJ325" i="5"/>
  <c r="CV324" i="5"/>
  <c r="CU324" i="5"/>
  <c r="CT324" i="5"/>
  <c r="CS324" i="5"/>
  <c r="CR324" i="5"/>
  <c r="CQ324" i="5"/>
  <c r="CP324" i="5"/>
  <c r="CN324" i="5"/>
  <c r="CM324" i="5"/>
  <c r="CL324" i="5"/>
  <c r="CK324" i="5"/>
  <c r="CJ324" i="5"/>
  <c r="CV323" i="5"/>
  <c r="CU323" i="5"/>
  <c r="CT323" i="5"/>
  <c r="CS323" i="5"/>
  <c r="CR323" i="5"/>
  <c r="CQ323" i="5"/>
  <c r="CP323" i="5"/>
  <c r="CN323" i="5"/>
  <c r="CM323" i="5"/>
  <c r="CL323" i="5"/>
  <c r="CK323" i="5"/>
  <c r="CJ323" i="5"/>
  <c r="CV322" i="5"/>
  <c r="CU322" i="5"/>
  <c r="CT322" i="5"/>
  <c r="CS322" i="5"/>
  <c r="CR322" i="5"/>
  <c r="CQ322" i="5"/>
  <c r="CP322" i="5"/>
  <c r="CN322" i="5"/>
  <c r="CM322" i="5"/>
  <c r="CL322" i="5"/>
  <c r="CK322" i="5"/>
  <c r="CJ322" i="5"/>
  <c r="CV321" i="5"/>
  <c r="CU321" i="5"/>
  <c r="CT321" i="5"/>
  <c r="CS321" i="5"/>
  <c r="CR321" i="5"/>
  <c r="CQ321" i="5"/>
  <c r="CP321" i="5"/>
  <c r="CN321" i="5"/>
  <c r="CM321" i="5"/>
  <c r="CL321" i="5"/>
  <c r="CK321" i="5"/>
  <c r="CJ321" i="5"/>
  <c r="CV320" i="5"/>
  <c r="CU320" i="5"/>
  <c r="CT320" i="5"/>
  <c r="CS320" i="5"/>
  <c r="CR320" i="5"/>
  <c r="CQ320" i="5"/>
  <c r="CP320" i="5"/>
  <c r="CN320" i="5"/>
  <c r="CM320" i="5"/>
  <c r="CL320" i="5"/>
  <c r="CK320" i="5"/>
  <c r="CJ320" i="5"/>
  <c r="CV319" i="5"/>
  <c r="CU319" i="5"/>
  <c r="CT319" i="5"/>
  <c r="CS319" i="5"/>
  <c r="CR319" i="5"/>
  <c r="CQ319" i="5"/>
  <c r="CP319" i="5"/>
  <c r="CN319" i="5"/>
  <c r="CM319" i="5"/>
  <c r="CL319" i="5"/>
  <c r="CK319" i="5"/>
  <c r="CJ319" i="5"/>
  <c r="CV318" i="5"/>
  <c r="CU318" i="5"/>
  <c r="CT318" i="5"/>
  <c r="CS318" i="5"/>
  <c r="CR318" i="5"/>
  <c r="CQ318" i="5"/>
  <c r="CP318" i="5"/>
  <c r="CN318" i="5"/>
  <c r="CM318" i="5"/>
  <c r="CL318" i="5"/>
  <c r="CK318" i="5"/>
  <c r="CJ318" i="5"/>
  <c r="CV317" i="5"/>
  <c r="CU317" i="5"/>
  <c r="CT317" i="5"/>
  <c r="CS317" i="5"/>
  <c r="CR317" i="5"/>
  <c r="CQ317" i="5"/>
  <c r="CP317" i="5"/>
  <c r="CN317" i="5"/>
  <c r="CM317" i="5"/>
  <c r="CL317" i="5"/>
  <c r="CK317" i="5"/>
  <c r="CJ317" i="5"/>
  <c r="CV316" i="5"/>
  <c r="CU316" i="5"/>
  <c r="CT316" i="5"/>
  <c r="CS316" i="5"/>
  <c r="CR316" i="5"/>
  <c r="CQ316" i="5"/>
  <c r="CP316" i="5"/>
  <c r="CN316" i="5"/>
  <c r="CM316" i="5"/>
  <c r="CL316" i="5"/>
  <c r="CK316" i="5"/>
  <c r="CJ316" i="5"/>
  <c r="CV315" i="5"/>
  <c r="CU315" i="5"/>
  <c r="CT315" i="5"/>
  <c r="CS315" i="5"/>
  <c r="CR315" i="5"/>
  <c r="CQ315" i="5"/>
  <c r="CP315" i="5"/>
  <c r="CN315" i="5"/>
  <c r="CM315" i="5"/>
  <c r="CL315" i="5"/>
  <c r="CK315" i="5"/>
  <c r="CJ315" i="5"/>
  <c r="CV314" i="5"/>
  <c r="CU314" i="5"/>
  <c r="CT314" i="5"/>
  <c r="CS314" i="5"/>
  <c r="CR314" i="5"/>
  <c r="CQ314" i="5"/>
  <c r="CP314" i="5"/>
  <c r="CN314" i="5"/>
  <c r="CM314" i="5"/>
  <c r="CL314" i="5"/>
  <c r="CK314" i="5"/>
  <c r="CJ314" i="5"/>
  <c r="CV313" i="5"/>
  <c r="CU313" i="5"/>
  <c r="CT313" i="5"/>
  <c r="CS313" i="5"/>
  <c r="CR313" i="5"/>
  <c r="CQ313" i="5"/>
  <c r="CP313" i="5"/>
  <c r="CN313" i="5"/>
  <c r="CM313" i="5"/>
  <c r="CL313" i="5"/>
  <c r="CK313" i="5"/>
  <c r="CJ313" i="5"/>
  <c r="CV312" i="5"/>
  <c r="CU312" i="5"/>
  <c r="CT312" i="5"/>
  <c r="CS312" i="5"/>
  <c r="CR312" i="5"/>
  <c r="CQ312" i="5"/>
  <c r="CP312" i="5"/>
  <c r="CN312" i="5"/>
  <c r="CM312" i="5"/>
  <c r="CL312" i="5"/>
  <c r="CK312" i="5"/>
  <c r="CJ312" i="5"/>
  <c r="CV311" i="5"/>
  <c r="CU311" i="5"/>
  <c r="CT311" i="5"/>
  <c r="CS311" i="5"/>
  <c r="CR311" i="5"/>
  <c r="CQ311" i="5"/>
  <c r="CP311" i="5"/>
  <c r="CN311" i="5"/>
  <c r="CM311" i="5"/>
  <c r="CL311" i="5"/>
  <c r="CK311" i="5"/>
  <c r="CJ311" i="5"/>
  <c r="CV310" i="5"/>
  <c r="CU310" i="5"/>
  <c r="CT310" i="5"/>
  <c r="CS310" i="5"/>
  <c r="CR310" i="5"/>
  <c r="CQ310" i="5"/>
  <c r="CP310" i="5"/>
  <c r="CN310" i="5"/>
  <c r="CM310" i="5"/>
  <c r="CL310" i="5"/>
  <c r="CK310" i="5"/>
  <c r="CJ310" i="5"/>
  <c r="CV309" i="5"/>
  <c r="CU309" i="5"/>
  <c r="CT309" i="5"/>
  <c r="CS309" i="5"/>
  <c r="CR309" i="5"/>
  <c r="CQ309" i="5"/>
  <c r="CP309" i="5"/>
  <c r="CN309" i="5"/>
  <c r="CM309" i="5"/>
  <c r="CL309" i="5"/>
  <c r="CK309" i="5"/>
  <c r="CJ309" i="5"/>
  <c r="CV308" i="5"/>
  <c r="CU308" i="5"/>
  <c r="CT308" i="5"/>
  <c r="CS308" i="5"/>
  <c r="CR308" i="5"/>
  <c r="CQ308" i="5"/>
  <c r="CP308" i="5"/>
  <c r="CN308" i="5"/>
  <c r="CM308" i="5"/>
  <c r="CL308" i="5"/>
  <c r="CK308" i="5"/>
  <c r="CJ308" i="5"/>
  <c r="CV307" i="5"/>
  <c r="CU307" i="5"/>
  <c r="CT307" i="5"/>
  <c r="CS307" i="5"/>
  <c r="CR307" i="5"/>
  <c r="CQ307" i="5"/>
  <c r="CP307" i="5"/>
  <c r="CN307" i="5"/>
  <c r="CM307" i="5"/>
  <c r="CL307" i="5"/>
  <c r="CK307" i="5"/>
  <c r="CJ307" i="5"/>
  <c r="CV306" i="5"/>
  <c r="CU306" i="5"/>
  <c r="CT306" i="5"/>
  <c r="CS306" i="5"/>
  <c r="CR306" i="5"/>
  <c r="CQ306" i="5"/>
  <c r="CP306" i="5"/>
  <c r="CN306" i="5"/>
  <c r="CM306" i="5"/>
  <c r="CL306" i="5"/>
  <c r="CK306" i="5"/>
  <c r="CJ306" i="5"/>
  <c r="CV305" i="5"/>
  <c r="CU305" i="5"/>
  <c r="CT305" i="5"/>
  <c r="CS305" i="5"/>
  <c r="CR305" i="5"/>
  <c r="CQ305" i="5"/>
  <c r="CP305" i="5"/>
  <c r="CN305" i="5"/>
  <c r="CM305" i="5"/>
  <c r="CL305" i="5"/>
  <c r="CK305" i="5"/>
  <c r="CJ305" i="5"/>
  <c r="F305" i="5"/>
  <c r="E305" i="5"/>
  <c r="CV304" i="5"/>
  <c r="CU304" i="5"/>
  <c r="CT304" i="5"/>
  <c r="CS304" i="5"/>
  <c r="CR304" i="5"/>
  <c r="CQ304" i="5"/>
  <c r="CP304" i="5"/>
  <c r="CN304" i="5"/>
  <c r="CM304" i="5"/>
  <c r="CL304" i="5"/>
  <c r="CK304" i="5"/>
  <c r="CJ304" i="5"/>
  <c r="CV303" i="5"/>
  <c r="CU303" i="5"/>
  <c r="CT303" i="5"/>
  <c r="CS303" i="5"/>
  <c r="CR303" i="5"/>
  <c r="CQ303" i="5"/>
  <c r="CP303" i="5"/>
  <c r="CN303" i="5"/>
  <c r="CM303" i="5"/>
  <c r="CL303" i="5"/>
  <c r="CK303" i="5"/>
  <c r="CJ303" i="5"/>
  <c r="F303" i="5"/>
  <c r="E303" i="5"/>
  <c r="CV302" i="5"/>
  <c r="CU302" i="5"/>
  <c r="CT302" i="5"/>
  <c r="CS302" i="5"/>
  <c r="CR302" i="5"/>
  <c r="CQ302" i="5"/>
  <c r="CP302" i="5"/>
  <c r="CN302" i="5"/>
  <c r="CM302" i="5"/>
  <c r="CL302" i="5"/>
  <c r="CK302" i="5"/>
  <c r="CJ302" i="5"/>
  <c r="CV301" i="5"/>
  <c r="CU301" i="5"/>
  <c r="CT301" i="5"/>
  <c r="CS301" i="5"/>
  <c r="CR301" i="5"/>
  <c r="CQ301" i="5"/>
  <c r="CP301" i="5"/>
  <c r="CN301" i="5"/>
  <c r="CM301" i="5"/>
  <c r="CL301" i="5"/>
  <c r="CK301" i="5"/>
  <c r="CJ301" i="5"/>
  <c r="Z301" i="5"/>
  <c r="Y301" i="5"/>
  <c r="W301" i="5"/>
  <c r="V301" i="5"/>
  <c r="T301" i="5"/>
  <c r="F301" i="5"/>
  <c r="E301" i="5"/>
  <c r="CV300" i="5"/>
  <c r="CU300" i="5"/>
  <c r="CT300" i="5"/>
  <c r="CS300" i="5"/>
  <c r="CR300" i="5"/>
  <c r="CQ300" i="5"/>
  <c r="CP300" i="5"/>
  <c r="CN300" i="5"/>
  <c r="CM300" i="5"/>
  <c r="CL300" i="5"/>
  <c r="CK300" i="5"/>
  <c r="CJ300" i="5"/>
  <c r="CV299" i="5"/>
  <c r="CU299" i="5"/>
  <c r="CT299" i="5"/>
  <c r="CS299" i="5"/>
  <c r="CR299" i="5"/>
  <c r="CQ299" i="5"/>
  <c r="CP299" i="5"/>
  <c r="CN299" i="5"/>
  <c r="CM299" i="5"/>
  <c r="CL299" i="5"/>
  <c r="CK299" i="5"/>
  <c r="CJ299" i="5"/>
  <c r="Z299" i="5"/>
  <c r="Y299" i="5"/>
  <c r="W299" i="5"/>
  <c r="V299" i="5"/>
  <c r="T299" i="5"/>
  <c r="F299" i="5"/>
  <c r="E299" i="5"/>
  <c r="CV298" i="5"/>
  <c r="CU298" i="5"/>
  <c r="CT298" i="5"/>
  <c r="CS298" i="5"/>
  <c r="CR298" i="5"/>
  <c r="CQ298" i="5"/>
  <c r="CP298" i="5"/>
  <c r="CN298" i="5"/>
  <c r="CM298" i="5"/>
  <c r="CL298" i="5"/>
  <c r="CK298" i="5"/>
  <c r="CJ298" i="5"/>
  <c r="CV297" i="5"/>
  <c r="CU297" i="5"/>
  <c r="CT297" i="5"/>
  <c r="CS297" i="5"/>
  <c r="CR297" i="5"/>
  <c r="CQ297" i="5"/>
  <c r="CP297" i="5"/>
  <c r="CN297" i="5"/>
  <c r="CM297" i="5"/>
  <c r="CL297" i="5"/>
  <c r="CK297" i="5"/>
  <c r="CJ297" i="5"/>
  <c r="Z297" i="5"/>
  <c r="Y297" i="5"/>
  <c r="W297" i="5"/>
  <c r="V297" i="5"/>
  <c r="T297" i="5"/>
  <c r="F297" i="5"/>
  <c r="E297" i="5"/>
  <c r="CV296" i="5"/>
  <c r="CU296" i="5"/>
  <c r="CT296" i="5"/>
  <c r="CS296" i="5"/>
  <c r="CR296" i="5"/>
  <c r="CQ296" i="5"/>
  <c r="CP296" i="5"/>
  <c r="CN296" i="5"/>
  <c r="CM296" i="5"/>
  <c r="CL296" i="5"/>
  <c r="CK296" i="5"/>
  <c r="CJ296" i="5"/>
  <c r="CV295" i="5"/>
  <c r="CU295" i="5"/>
  <c r="CT295" i="5"/>
  <c r="CS295" i="5"/>
  <c r="CR295" i="5"/>
  <c r="CQ295" i="5"/>
  <c r="CP295" i="5"/>
  <c r="CN295" i="5"/>
  <c r="CM295" i="5"/>
  <c r="CL295" i="5"/>
  <c r="CK295" i="5"/>
  <c r="CJ295" i="5"/>
  <c r="Z295" i="5"/>
  <c r="Y295" i="5"/>
  <c r="W295" i="5"/>
  <c r="V295" i="5"/>
  <c r="T295" i="5"/>
  <c r="F295" i="5"/>
  <c r="E295" i="5"/>
  <c r="CV294" i="5"/>
  <c r="CU294" i="5"/>
  <c r="CT294" i="5"/>
  <c r="CS294" i="5"/>
  <c r="CR294" i="5"/>
  <c r="CQ294" i="5"/>
  <c r="CP294" i="5"/>
  <c r="CN294" i="5"/>
  <c r="CM294" i="5"/>
  <c r="CL294" i="5"/>
  <c r="CK294" i="5"/>
  <c r="CJ294" i="5"/>
  <c r="CV293" i="5"/>
  <c r="CU293" i="5"/>
  <c r="CT293" i="5"/>
  <c r="CS293" i="5"/>
  <c r="CR293" i="5"/>
  <c r="CQ293" i="5"/>
  <c r="CP293" i="5"/>
  <c r="CN293" i="5"/>
  <c r="CM293" i="5"/>
  <c r="CL293" i="5"/>
  <c r="CK293" i="5"/>
  <c r="CJ293" i="5"/>
  <c r="Z293" i="5"/>
  <c r="Y293" i="5"/>
  <c r="W293" i="5"/>
  <c r="V293" i="5"/>
  <c r="T293" i="5"/>
  <c r="F293" i="5"/>
  <c r="E293" i="5"/>
  <c r="CV292" i="5"/>
  <c r="CU292" i="5"/>
  <c r="CT292" i="5"/>
  <c r="CS292" i="5"/>
  <c r="CR292" i="5"/>
  <c r="CQ292" i="5"/>
  <c r="CP292" i="5"/>
  <c r="CN292" i="5"/>
  <c r="CM292" i="5"/>
  <c r="CL292" i="5"/>
  <c r="CK292" i="5"/>
  <c r="CJ292" i="5"/>
  <c r="CV291" i="5"/>
  <c r="CU291" i="5"/>
  <c r="CT291" i="5"/>
  <c r="CS291" i="5"/>
  <c r="CR291" i="5"/>
  <c r="CQ291" i="5"/>
  <c r="CP291" i="5"/>
  <c r="CN291" i="5"/>
  <c r="CM291" i="5"/>
  <c r="CL291" i="5"/>
  <c r="CK291" i="5"/>
  <c r="CJ291" i="5"/>
  <c r="Z291" i="5"/>
  <c r="Y291" i="5"/>
  <c r="W291" i="5"/>
  <c r="V291" i="5"/>
  <c r="T291" i="5"/>
  <c r="F291" i="5"/>
  <c r="E291" i="5"/>
  <c r="CV290" i="5"/>
  <c r="CU290" i="5"/>
  <c r="CT290" i="5"/>
  <c r="CS290" i="5"/>
  <c r="CR290" i="5"/>
  <c r="CQ290" i="5"/>
  <c r="CP290" i="5"/>
  <c r="CN290" i="5"/>
  <c r="CM290" i="5"/>
  <c r="CL290" i="5"/>
  <c r="CK290" i="5"/>
  <c r="CJ290" i="5"/>
  <c r="CV289" i="5"/>
  <c r="CU289" i="5"/>
  <c r="CT289" i="5"/>
  <c r="CS289" i="5"/>
  <c r="CR289" i="5"/>
  <c r="CQ289" i="5"/>
  <c r="CP289" i="5"/>
  <c r="CN289" i="5"/>
  <c r="CM289" i="5"/>
  <c r="CL289" i="5"/>
  <c r="CK289" i="5"/>
  <c r="CJ289" i="5"/>
  <c r="Z289" i="5"/>
  <c r="Y289" i="5"/>
  <c r="W289" i="5"/>
  <c r="V289" i="5"/>
  <c r="T289" i="5"/>
  <c r="F289" i="5"/>
  <c r="E289" i="5"/>
  <c r="CV288" i="5"/>
  <c r="CU288" i="5"/>
  <c r="CT288" i="5"/>
  <c r="CS288" i="5"/>
  <c r="CR288" i="5"/>
  <c r="CQ288" i="5"/>
  <c r="CP288" i="5"/>
  <c r="CN288" i="5"/>
  <c r="CM288" i="5"/>
  <c r="CL288" i="5"/>
  <c r="CK288" i="5"/>
  <c r="CJ288" i="5"/>
  <c r="CV287" i="5"/>
  <c r="CU287" i="5"/>
  <c r="CT287" i="5"/>
  <c r="CS287" i="5"/>
  <c r="CR287" i="5"/>
  <c r="CQ287" i="5"/>
  <c r="CP287" i="5"/>
  <c r="CN287" i="5"/>
  <c r="CM287" i="5"/>
  <c r="CL287" i="5"/>
  <c r="CK287" i="5"/>
  <c r="CJ287" i="5"/>
  <c r="Z287" i="5"/>
  <c r="Y287" i="5"/>
  <c r="W287" i="5"/>
  <c r="V287" i="5"/>
  <c r="T287" i="5"/>
  <c r="F287" i="5"/>
  <c r="E287" i="5"/>
  <c r="CV286" i="5"/>
  <c r="CU286" i="5"/>
  <c r="CT286" i="5"/>
  <c r="CS286" i="5"/>
  <c r="CR286" i="5"/>
  <c r="CQ286" i="5"/>
  <c r="CP286" i="5"/>
  <c r="CN286" i="5"/>
  <c r="CM286" i="5"/>
  <c r="CL286" i="5"/>
  <c r="CK286" i="5"/>
  <c r="CJ286" i="5"/>
  <c r="CV285" i="5"/>
  <c r="CU285" i="5"/>
  <c r="CT285" i="5"/>
  <c r="CS285" i="5"/>
  <c r="CR285" i="5"/>
  <c r="CQ285" i="5"/>
  <c r="CP285" i="5"/>
  <c r="CN285" i="5"/>
  <c r="CM285" i="5"/>
  <c r="CL285" i="5"/>
  <c r="CK285" i="5"/>
  <c r="CJ285" i="5"/>
  <c r="Z285" i="5"/>
  <c r="Y285" i="5"/>
  <c r="W285" i="5"/>
  <c r="V285" i="5"/>
  <c r="T285" i="5"/>
  <c r="F285" i="5"/>
  <c r="E285" i="5"/>
  <c r="CV284" i="5"/>
  <c r="CU284" i="5"/>
  <c r="CT284" i="5"/>
  <c r="CS284" i="5"/>
  <c r="CR284" i="5"/>
  <c r="CQ284" i="5"/>
  <c r="CP284" i="5"/>
  <c r="CN284" i="5"/>
  <c r="CM284" i="5"/>
  <c r="CL284" i="5"/>
  <c r="CK284" i="5"/>
  <c r="CJ284" i="5"/>
  <c r="CV283" i="5"/>
  <c r="CU283" i="5"/>
  <c r="CT283" i="5"/>
  <c r="CS283" i="5"/>
  <c r="CR283" i="5"/>
  <c r="CQ283" i="5"/>
  <c r="CP283" i="5"/>
  <c r="CN283" i="5"/>
  <c r="CM283" i="5"/>
  <c r="CL283" i="5"/>
  <c r="CK283" i="5"/>
  <c r="CJ283" i="5"/>
  <c r="Z283" i="5"/>
  <c r="Y283" i="5"/>
  <c r="W283" i="5"/>
  <c r="V283" i="5"/>
  <c r="T283" i="5"/>
  <c r="F283" i="5"/>
  <c r="E283" i="5"/>
  <c r="CV282" i="5"/>
  <c r="CU282" i="5"/>
  <c r="CT282" i="5"/>
  <c r="CS282" i="5"/>
  <c r="CR282" i="5"/>
  <c r="CQ282" i="5"/>
  <c r="CP282" i="5"/>
  <c r="CN282" i="5"/>
  <c r="CM282" i="5"/>
  <c r="CL282" i="5"/>
  <c r="CK282" i="5"/>
  <c r="CJ282" i="5"/>
  <c r="CV281" i="5"/>
  <c r="CU281" i="5"/>
  <c r="CT281" i="5"/>
  <c r="CS281" i="5"/>
  <c r="CR281" i="5"/>
  <c r="CQ281" i="5"/>
  <c r="CP281" i="5"/>
  <c r="CN281" i="5"/>
  <c r="CM281" i="5"/>
  <c r="CL281" i="5"/>
  <c r="CK281" i="5"/>
  <c r="CJ281" i="5"/>
  <c r="Z281" i="5"/>
  <c r="Y281" i="5"/>
  <c r="W281" i="5"/>
  <c r="V281" i="5"/>
  <c r="T281" i="5"/>
  <c r="F281" i="5"/>
  <c r="E281" i="5"/>
  <c r="CV280" i="5"/>
  <c r="CU280" i="5"/>
  <c r="CT280" i="5"/>
  <c r="CS280" i="5"/>
  <c r="CR280" i="5"/>
  <c r="CQ280" i="5"/>
  <c r="CP280" i="5"/>
  <c r="CN280" i="5"/>
  <c r="CM280" i="5"/>
  <c r="CL280" i="5"/>
  <c r="CK280" i="5"/>
  <c r="CJ280" i="5"/>
  <c r="CV279" i="5"/>
  <c r="CU279" i="5"/>
  <c r="CT279" i="5"/>
  <c r="CS279" i="5"/>
  <c r="CR279" i="5"/>
  <c r="CQ279" i="5"/>
  <c r="CP279" i="5"/>
  <c r="CN279" i="5"/>
  <c r="CM279" i="5"/>
  <c r="CL279" i="5"/>
  <c r="CK279" i="5"/>
  <c r="CJ279" i="5"/>
  <c r="Z279" i="5"/>
  <c r="Y279" i="5"/>
  <c r="W279" i="5"/>
  <c r="V279" i="5"/>
  <c r="T279" i="5"/>
  <c r="F279" i="5"/>
  <c r="E279" i="5"/>
  <c r="CV278" i="5"/>
  <c r="CU278" i="5"/>
  <c r="CT278" i="5"/>
  <c r="CS278" i="5"/>
  <c r="CR278" i="5"/>
  <c r="CQ278" i="5"/>
  <c r="CP278" i="5"/>
  <c r="CN278" i="5"/>
  <c r="CM278" i="5"/>
  <c r="CL278" i="5"/>
  <c r="CK278" i="5"/>
  <c r="CJ278" i="5"/>
  <c r="CV277" i="5"/>
  <c r="CU277" i="5"/>
  <c r="CT277" i="5"/>
  <c r="CS277" i="5"/>
  <c r="CR277" i="5"/>
  <c r="CQ277" i="5"/>
  <c r="CP277" i="5"/>
  <c r="CN277" i="5"/>
  <c r="CM277" i="5"/>
  <c r="CL277" i="5"/>
  <c r="CK277" i="5"/>
  <c r="CJ277" i="5"/>
  <c r="Z277" i="5"/>
  <c r="Y277" i="5"/>
  <c r="W277" i="5"/>
  <c r="V277" i="5"/>
  <c r="T277" i="5"/>
  <c r="F277" i="5"/>
  <c r="E277" i="5"/>
  <c r="CV276" i="5"/>
  <c r="CU276" i="5"/>
  <c r="CT276" i="5"/>
  <c r="CS276" i="5"/>
  <c r="CR276" i="5"/>
  <c r="CQ276" i="5"/>
  <c r="CP276" i="5"/>
  <c r="CN276" i="5"/>
  <c r="CM276" i="5"/>
  <c r="CL276" i="5"/>
  <c r="CK276" i="5"/>
  <c r="CJ276" i="5"/>
  <c r="CV275" i="5"/>
  <c r="CU275" i="5"/>
  <c r="CT275" i="5"/>
  <c r="CS275" i="5"/>
  <c r="CR275" i="5"/>
  <c r="CQ275" i="5"/>
  <c r="CP275" i="5"/>
  <c r="CN275" i="5"/>
  <c r="CM275" i="5"/>
  <c r="CL275" i="5"/>
  <c r="CK275" i="5"/>
  <c r="CJ275" i="5"/>
  <c r="Z275" i="5"/>
  <c r="Y275" i="5"/>
  <c r="W275" i="5"/>
  <c r="V275" i="5"/>
  <c r="T275" i="5"/>
  <c r="F275" i="5"/>
  <c r="E275" i="5"/>
  <c r="CV274" i="5"/>
  <c r="CU274" i="5"/>
  <c r="CT274" i="5"/>
  <c r="CS274" i="5"/>
  <c r="CR274" i="5"/>
  <c r="CQ274" i="5"/>
  <c r="CP274" i="5"/>
  <c r="CN274" i="5"/>
  <c r="CM274" i="5"/>
  <c r="CL274" i="5"/>
  <c r="CK274" i="5"/>
  <c r="CJ274" i="5"/>
  <c r="CV273" i="5"/>
  <c r="CU273" i="5"/>
  <c r="CT273" i="5"/>
  <c r="CS273" i="5"/>
  <c r="CR273" i="5"/>
  <c r="CQ273" i="5"/>
  <c r="CP273" i="5"/>
  <c r="CN273" i="5"/>
  <c r="CM273" i="5"/>
  <c r="CL273" i="5"/>
  <c r="CK273" i="5"/>
  <c r="CJ273" i="5"/>
  <c r="Z273" i="5"/>
  <c r="Y273" i="5"/>
  <c r="W273" i="5"/>
  <c r="V273" i="5"/>
  <c r="T273" i="5"/>
  <c r="F273" i="5"/>
  <c r="E273" i="5"/>
  <c r="CV272" i="5"/>
  <c r="CU272" i="5"/>
  <c r="CT272" i="5"/>
  <c r="CS272" i="5"/>
  <c r="CR272" i="5"/>
  <c r="CQ272" i="5"/>
  <c r="CP272" i="5"/>
  <c r="CN272" i="5"/>
  <c r="CM272" i="5"/>
  <c r="CL272" i="5"/>
  <c r="CK272" i="5"/>
  <c r="CJ272" i="5"/>
  <c r="CV271" i="5"/>
  <c r="CU271" i="5"/>
  <c r="CT271" i="5"/>
  <c r="CS271" i="5"/>
  <c r="CR271" i="5"/>
  <c r="CQ271" i="5"/>
  <c r="CP271" i="5"/>
  <c r="CN271" i="5"/>
  <c r="CM271" i="5"/>
  <c r="CL271" i="5"/>
  <c r="CK271" i="5"/>
  <c r="CJ271" i="5"/>
  <c r="Z271" i="5"/>
  <c r="Y271" i="5"/>
  <c r="W271" i="5"/>
  <c r="V271" i="5"/>
  <c r="T271" i="5"/>
  <c r="F271" i="5"/>
  <c r="E271" i="5"/>
  <c r="CV270" i="5"/>
  <c r="CU270" i="5"/>
  <c r="CT270" i="5"/>
  <c r="CS270" i="5"/>
  <c r="CR270" i="5"/>
  <c r="CQ270" i="5"/>
  <c r="CP270" i="5"/>
  <c r="CN270" i="5"/>
  <c r="CM270" i="5"/>
  <c r="CL270" i="5"/>
  <c r="CK270" i="5"/>
  <c r="CJ270" i="5"/>
  <c r="CV269" i="5"/>
  <c r="CU269" i="5"/>
  <c r="CT269" i="5"/>
  <c r="CS269" i="5"/>
  <c r="CR269" i="5"/>
  <c r="CQ269" i="5"/>
  <c r="CP269" i="5"/>
  <c r="CN269" i="5"/>
  <c r="CM269" i="5"/>
  <c r="CL269" i="5"/>
  <c r="CK269" i="5"/>
  <c r="CJ269" i="5"/>
  <c r="Z269" i="5"/>
  <c r="Y269" i="5"/>
  <c r="W269" i="5"/>
  <c r="V269" i="5"/>
  <c r="T269" i="5"/>
  <c r="F269" i="5"/>
  <c r="E269" i="5"/>
  <c r="CV268" i="5"/>
  <c r="CU268" i="5"/>
  <c r="CT268" i="5"/>
  <c r="CS268" i="5"/>
  <c r="CR268" i="5"/>
  <c r="CQ268" i="5"/>
  <c r="CP268" i="5"/>
  <c r="CN268" i="5"/>
  <c r="CM268" i="5"/>
  <c r="CL268" i="5"/>
  <c r="CK268" i="5"/>
  <c r="CJ268" i="5"/>
  <c r="CV267" i="5"/>
  <c r="CU267" i="5"/>
  <c r="CT267" i="5"/>
  <c r="CS267" i="5"/>
  <c r="CR267" i="5"/>
  <c r="CQ267" i="5"/>
  <c r="CP267" i="5"/>
  <c r="CN267" i="5"/>
  <c r="CM267" i="5"/>
  <c r="CL267" i="5"/>
  <c r="CK267" i="5"/>
  <c r="CJ267" i="5"/>
  <c r="Z267" i="5"/>
  <c r="Y267" i="5"/>
  <c r="W267" i="5"/>
  <c r="V267" i="5"/>
  <c r="T267" i="5"/>
  <c r="F267" i="5"/>
  <c r="E267" i="5"/>
  <c r="CV266" i="5"/>
  <c r="CU266" i="5"/>
  <c r="CT266" i="5"/>
  <c r="CS266" i="5"/>
  <c r="CR266" i="5"/>
  <c r="CQ266" i="5"/>
  <c r="CP266" i="5"/>
  <c r="CN266" i="5"/>
  <c r="CM266" i="5"/>
  <c r="CL266" i="5"/>
  <c r="CK266" i="5"/>
  <c r="CJ266" i="5"/>
  <c r="CV265" i="5"/>
  <c r="CU265" i="5"/>
  <c r="CT265" i="5"/>
  <c r="CS265" i="5"/>
  <c r="CR265" i="5"/>
  <c r="CQ265" i="5"/>
  <c r="CP265" i="5"/>
  <c r="CN265" i="5"/>
  <c r="CM265" i="5"/>
  <c r="CL265" i="5"/>
  <c r="CK265" i="5"/>
  <c r="CJ265" i="5"/>
  <c r="Z265" i="5"/>
  <c r="Y265" i="5"/>
  <c r="W265" i="5"/>
  <c r="V265" i="5"/>
  <c r="T265" i="5"/>
  <c r="F265" i="5"/>
  <c r="E265" i="5"/>
  <c r="CV264" i="5"/>
  <c r="CU264" i="5"/>
  <c r="CT264" i="5"/>
  <c r="CS264" i="5"/>
  <c r="CR264" i="5"/>
  <c r="CQ264" i="5"/>
  <c r="CP264" i="5"/>
  <c r="CN264" i="5"/>
  <c r="CM264" i="5"/>
  <c r="CL264" i="5"/>
  <c r="CK264" i="5"/>
  <c r="CJ264" i="5"/>
  <c r="CV263" i="5"/>
  <c r="CU263" i="5"/>
  <c r="CT263" i="5"/>
  <c r="CS263" i="5"/>
  <c r="CR263" i="5"/>
  <c r="CQ263" i="5"/>
  <c r="CP263" i="5"/>
  <c r="CN263" i="5"/>
  <c r="CM263" i="5"/>
  <c r="CL263" i="5"/>
  <c r="CK263" i="5"/>
  <c r="CJ263" i="5"/>
  <c r="Z263" i="5"/>
  <c r="Y263" i="5"/>
  <c r="W263" i="5"/>
  <c r="V263" i="5"/>
  <c r="T263" i="5"/>
  <c r="F263" i="5"/>
  <c r="E263" i="5"/>
  <c r="CV262" i="5"/>
  <c r="CU262" i="5"/>
  <c r="CT262" i="5"/>
  <c r="CS262" i="5"/>
  <c r="CR262" i="5"/>
  <c r="CQ262" i="5"/>
  <c r="CP262" i="5"/>
  <c r="CN262" i="5"/>
  <c r="CM262" i="5"/>
  <c r="CL262" i="5"/>
  <c r="CK262" i="5"/>
  <c r="CJ262" i="5"/>
  <c r="CV261" i="5"/>
  <c r="CU261" i="5"/>
  <c r="CT261" i="5"/>
  <c r="CS261" i="5"/>
  <c r="CR261" i="5"/>
  <c r="CQ261" i="5"/>
  <c r="CP261" i="5"/>
  <c r="CN261" i="5"/>
  <c r="CM261" i="5"/>
  <c r="CL261" i="5"/>
  <c r="CK261" i="5"/>
  <c r="CJ261" i="5"/>
  <c r="Z261" i="5"/>
  <c r="Y261" i="5"/>
  <c r="W261" i="5"/>
  <c r="V261" i="5"/>
  <c r="T261" i="5"/>
  <c r="F261" i="5"/>
  <c r="E261" i="5"/>
  <c r="CV260" i="5"/>
  <c r="CU260" i="5"/>
  <c r="CT260" i="5"/>
  <c r="CS260" i="5"/>
  <c r="CR260" i="5"/>
  <c r="CQ260" i="5"/>
  <c r="CP260" i="5"/>
  <c r="CN260" i="5"/>
  <c r="CM260" i="5"/>
  <c r="CL260" i="5"/>
  <c r="CK260" i="5"/>
  <c r="CJ260" i="5"/>
  <c r="CV259" i="5"/>
  <c r="CU259" i="5"/>
  <c r="CT259" i="5"/>
  <c r="CS259" i="5"/>
  <c r="CR259" i="5"/>
  <c r="CQ259" i="5"/>
  <c r="CP259" i="5"/>
  <c r="CN259" i="5"/>
  <c r="CM259" i="5"/>
  <c r="CL259" i="5"/>
  <c r="CK259" i="5"/>
  <c r="CJ259" i="5"/>
  <c r="Z259" i="5"/>
  <c r="Y259" i="5"/>
  <c r="W259" i="5"/>
  <c r="V259" i="5"/>
  <c r="T259" i="5"/>
  <c r="F259" i="5"/>
  <c r="E259" i="5"/>
  <c r="CV258" i="5"/>
  <c r="CU258" i="5"/>
  <c r="CT258" i="5"/>
  <c r="CS258" i="5"/>
  <c r="CR258" i="5"/>
  <c r="CQ258" i="5"/>
  <c r="CP258" i="5"/>
  <c r="CN258" i="5"/>
  <c r="CM258" i="5"/>
  <c r="CL258" i="5"/>
  <c r="CK258" i="5"/>
  <c r="CJ258" i="5"/>
  <c r="CV257" i="5"/>
  <c r="CU257" i="5"/>
  <c r="CT257" i="5"/>
  <c r="CS257" i="5"/>
  <c r="CR257" i="5"/>
  <c r="CQ257" i="5"/>
  <c r="CP257" i="5"/>
  <c r="CN257" i="5"/>
  <c r="CM257" i="5"/>
  <c r="CL257" i="5"/>
  <c r="CK257" i="5"/>
  <c r="CJ257" i="5"/>
  <c r="Z257" i="5"/>
  <c r="Y257" i="5"/>
  <c r="W257" i="5"/>
  <c r="V257" i="5"/>
  <c r="T257" i="5"/>
  <c r="F257" i="5"/>
  <c r="E257" i="5"/>
  <c r="CV256" i="5"/>
  <c r="CU256" i="5"/>
  <c r="CT256" i="5"/>
  <c r="CS256" i="5"/>
  <c r="CR256" i="5"/>
  <c r="CQ256" i="5"/>
  <c r="CP256" i="5"/>
  <c r="CN256" i="5"/>
  <c r="CM256" i="5"/>
  <c r="CL256" i="5"/>
  <c r="CK256" i="5"/>
  <c r="CJ256" i="5"/>
  <c r="CV255" i="5"/>
  <c r="CU255" i="5"/>
  <c r="CT255" i="5"/>
  <c r="CS255" i="5"/>
  <c r="CR255" i="5"/>
  <c r="CQ255" i="5"/>
  <c r="CP255" i="5"/>
  <c r="CN255" i="5"/>
  <c r="CM255" i="5"/>
  <c r="CL255" i="5"/>
  <c r="CK255" i="5"/>
  <c r="CJ255" i="5"/>
  <c r="Z255" i="5"/>
  <c r="Y255" i="5"/>
  <c r="W255" i="5"/>
  <c r="V255" i="5"/>
  <c r="T255" i="5"/>
  <c r="F255" i="5"/>
  <c r="E255" i="5"/>
  <c r="CV254" i="5"/>
  <c r="CU254" i="5"/>
  <c r="CT254" i="5"/>
  <c r="CS254" i="5"/>
  <c r="CR254" i="5"/>
  <c r="CQ254" i="5"/>
  <c r="CP254" i="5"/>
  <c r="CN254" i="5"/>
  <c r="CM254" i="5"/>
  <c r="CL254" i="5"/>
  <c r="CK254" i="5"/>
  <c r="CJ254" i="5"/>
  <c r="CV253" i="5"/>
  <c r="CU253" i="5"/>
  <c r="CT253" i="5"/>
  <c r="CS253" i="5"/>
  <c r="CR253" i="5"/>
  <c r="CQ253" i="5"/>
  <c r="CP253" i="5"/>
  <c r="CN253" i="5"/>
  <c r="CM253" i="5"/>
  <c r="CL253" i="5"/>
  <c r="CK253" i="5"/>
  <c r="CJ253" i="5"/>
  <c r="Z253" i="5"/>
  <c r="Y253" i="5"/>
  <c r="W253" i="5"/>
  <c r="V253" i="5"/>
  <c r="T253" i="5"/>
  <c r="F253" i="5"/>
  <c r="E253" i="5"/>
  <c r="CV252" i="5"/>
  <c r="CU252" i="5"/>
  <c r="CT252" i="5"/>
  <c r="CS252" i="5"/>
  <c r="CR252" i="5"/>
  <c r="CQ252" i="5"/>
  <c r="CP252" i="5"/>
  <c r="CN252" i="5"/>
  <c r="CM252" i="5"/>
  <c r="CL252" i="5"/>
  <c r="CK252" i="5"/>
  <c r="CJ252" i="5"/>
  <c r="CV251" i="5"/>
  <c r="CU251" i="5"/>
  <c r="CT251" i="5"/>
  <c r="CS251" i="5"/>
  <c r="CR251" i="5"/>
  <c r="CQ251" i="5"/>
  <c r="CP251" i="5"/>
  <c r="CN251" i="5"/>
  <c r="CM251" i="5"/>
  <c r="CL251" i="5"/>
  <c r="CK251" i="5"/>
  <c r="CJ251" i="5"/>
  <c r="Z251" i="5"/>
  <c r="Y251" i="5"/>
  <c r="W251" i="5"/>
  <c r="V251" i="5"/>
  <c r="T251" i="5"/>
  <c r="F251" i="5"/>
  <c r="E251" i="5"/>
  <c r="CV250" i="5"/>
  <c r="CU250" i="5"/>
  <c r="CT250" i="5"/>
  <c r="CS250" i="5"/>
  <c r="CR250" i="5"/>
  <c r="CQ250" i="5"/>
  <c r="CP250" i="5"/>
  <c r="CN250" i="5"/>
  <c r="CM250" i="5"/>
  <c r="CL250" i="5"/>
  <c r="CK250" i="5"/>
  <c r="CJ250" i="5"/>
  <c r="CV249" i="5"/>
  <c r="CU249" i="5"/>
  <c r="CT249" i="5"/>
  <c r="CS249" i="5"/>
  <c r="CR249" i="5"/>
  <c r="CQ249" i="5"/>
  <c r="CP249" i="5"/>
  <c r="CN249" i="5"/>
  <c r="CM249" i="5"/>
  <c r="CL249" i="5"/>
  <c r="CK249" i="5"/>
  <c r="CJ249" i="5"/>
  <c r="Z249" i="5"/>
  <c r="Y249" i="5"/>
  <c r="W249" i="5"/>
  <c r="V249" i="5"/>
  <c r="T249" i="5"/>
  <c r="F249" i="5"/>
  <c r="E249" i="5"/>
  <c r="CV248" i="5"/>
  <c r="CU248" i="5"/>
  <c r="CT248" i="5"/>
  <c r="CS248" i="5"/>
  <c r="CR248" i="5"/>
  <c r="CQ248" i="5"/>
  <c r="CP248" i="5"/>
  <c r="CN248" i="5"/>
  <c r="CM248" i="5"/>
  <c r="CL248" i="5"/>
  <c r="CK248" i="5"/>
  <c r="CJ248" i="5"/>
  <c r="CV247" i="5"/>
  <c r="CU247" i="5"/>
  <c r="CT247" i="5"/>
  <c r="CS247" i="5"/>
  <c r="CR247" i="5"/>
  <c r="CQ247" i="5"/>
  <c r="CP247" i="5"/>
  <c r="CN247" i="5"/>
  <c r="CM247" i="5"/>
  <c r="CL247" i="5"/>
  <c r="CK247" i="5"/>
  <c r="CJ247" i="5"/>
  <c r="F247" i="5"/>
  <c r="E247" i="5"/>
  <c r="CV246" i="5"/>
  <c r="CU246" i="5"/>
  <c r="CT246" i="5"/>
  <c r="CS246" i="5"/>
  <c r="CR246" i="5"/>
  <c r="CQ246" i="5"/>
  <c r="CP246" i="5"/>
  <c r="CN246" i="5"/>
  <c r="CM246" i="5"/>
  <c r="CL246" i="5"/>
  <c r="CK246" i="5"/>
  <c r="CJ246" i="5"/>
  <c r="CV245" i="5"/>
  <c r="CU245" i="5"/>
  <c r="CT245" i="5"/>
  <c r="CS245" i="5"/>
  <c r="CR245" i="5"/>
  <c r="CQ245" i="5"/>
  <c r="CP245" i="5"/>
  <c r="CN245" i="5"/>
  <c r="CM245" i="5"/>
  <c r="CL245" i="5"/>
  <c r="CK245" i="5"/>
  <c r="CJ245" i="5"/>
  <c r="F245" i="5"/>
  <c r="E245" i="5"/>
  <c r="CV244" i="5"/>
  <c r="CU244" i="5"/>
  <c r="CT244" i="5"/>
  <c r="CS244" i="5"/>
  <c r="CR244" i="5"/>
  <c r="CQ244" i="5"/>
  <c r="CP244" i="5"/>
  <c r="CN244" i="5"/>
  <c r="CM244" i="5"/>
  <c r="CL244" i="5"/>
  <c r="CK244" i="5"/>
  <c r="CJ244" i="5"/>
  <c r="CV243" i="5"/>
  <c r="CU243" i="5"/>
  <c r="CT243" i="5"/>
  <c r="CS243" i="5"/>
  <c r="CR243" i="5"/>
  <c r="CQ243" i="5"/>
  <c r="CP243" i="5"/>
  <c r="CN243" i="5"/>
  <c r="CM243" i="5"/>
  <c r="CL243" i="5"/>
  <c r="CK243" i="5"/>
  <c r="CJ243" i="5"/>
  <c r="F243" i="5"/>
  <c r="E243" i="5"/>
  <c r="CV242" i="5"/>
  <c r="CU242" i="5"/>
  <c r="CT242" i="5"/>
  <c r="CS242" i="5"/>
  <c r="CR242" i="5"/>
  <c r="CQ242" i="5"/>
  <c r="CP242" i="5"/>
  <c r="CN242" i="5"/>
  <c r="CM242" i="5"/>
  <c r="CL242" i="5"/>
  <c r="CK242" i="5"/>
  <c r="CJ242" i="5"/>
  <c r="CV241" i="5"/>
  <c r="CU241" i="5"/>
  <c r="CT241" i="5"/>
  <c r="CS241" i="5"/>
  <c r="CR241" i="5"/>
  <c r="CQ241" i="5"/>
  <c r="CP241" i="5"/>
  <c r="CN241" i="5"/>
  <c r="CM241" i="5"/>
  <c r="CL241" i="5"/>
  <c r="CK241" i="5"/>
  <c r="CJ241" i="5"/>
  <c r="F241" i="5"/>
  <c r="E241" i="5"/>
  <c r="CV240" i="5"/>
  <c r="CU240" i="5"/>
  <c r="CT240" i="5"/>
  <c r="CS240" i="5"/>
  <c r="CR240" i="5"/>
  <c r="CQ240" i="5"/>
  <c r="CP240" i="5"/>
  <c r="CN240" i="5"/>
  <c r="CM240" i="5"/>
  <c r="CL240" i="5"/>
  <c r="CK240" i="5"/>
  <c r="CJ240" i="5"/>
  <c r="CV239" i="5"/>
  <c r="CU239" i="5"/>
  <c r="CT239" i="5"/>
  <c r="CS239" i="5"/>
  <c r="CR239" i="5"/>
  <c r="CQ239" i="5"/>
  <c r="CP239" i="5"/>
  <c r="CN239" i="5"/>
  <c r="CM239" i="5"/>
  <c r="CL239" i="5"/>
  <c r="CK239" i="5"/>
  <c r="CJ239" i="5"/>
  <c r="F239" i="5"/>
  <c r="E239" i="5"/>
  <c r="CV238" i="5"/>
  <c r="CU238" i="5"/>
  <c r="CT238" i="5"/>
  <c r="CS238" i="5"/>
  <c r="CR238" i="5"/>
  <c r="CQ238" i="5"/>
  <c r="CP238" i="5"/>
  <c r="CN238" i="5"/>
  <c r="CM238" i="5"/>
  <c r="CL238" i="5"/>
  <c r="CK238" i="5"/>
  <c r="CJ238" i="5"/>
  <c r="CV237" i="5"/>
  <c r="CU237" i="5"/>
  <c r="CT237" i="5"/>
  <c r="CS237" i="5"/>
  <c r="CR237" i="5"/>
  <c r="CQ237" i="5"/>
  <c r="CP237" i="5"/>
  <c r="CN237" i="5"/>
  <c r="CM237" i="5"/>
  <c r="CL237" i="5"/>
  <c r="CK237" i="5"/>
  <c r="CJ237" i="5"/>
  <c r="F237" i="5"/>
  <c r="E237" i="5"/>
  <c r="CV236" i="5"/>
  <c r="CU236" i="5"/>
  <c r="CT236" i="5"/>
  <c r="CS236" i="5"/>
  <c r="CR236" i="5"/>
  <c r="CQ236" i="5"/>
  <c r="CP236" i="5"/>
  <c r="CN236" i="5"/>
  <c r="CM236" i="5"/>
  <c r="CL236" i="5"/>
  <c r="CK236" i="5"/>
  <c r="CJ236" i="5"/>
  <c r="CV235" i="5"/>
  <c r="CU235" i="5"/>
  <c r="CT235" i="5"/>
  <c r="CS235" i="5"/>
  <c r="CR235" i="5"/>
  <c r="CQ235" i="5"/>
  <c r="CP235" i="5"/>
  <c r="CN235" i="5"/>
  <c r="CM235" i="5"/>
  <c r="CL235" i="5"/>
  <c r="CK235" i="5"/>
  <c r="CJ235" i="5"/>
  <c r="F235" i="5"/>
  <c r="E235" i="5"/>
  <c r="CV234" i="5"/>
  <c r="CU234" i="5"/>
  <c r="CT234" i="5"/>
  <c r="CS234" i="5"/>
  <c r="CR234" i="5"/>
  <c r="CQ234" i="5"/>
  <c r="CP234" i="5"/>
  <c r="CN234" i="5"/>
  <c r="CM234" i="5"/>
  <c r="CL234" i="5"/>
  <c r="CK234" i="5"/>
  <c r="CJ234" i="5"/>
  <c r="CV233" i="5"/>
  <c r="CU233" i="5"/>
  <c r="CT233" i="5"/>
  <c r="CS233" i="5"/>
  <c r="CR233" i="5"/>
  <c r="CQ233" i="5"/>
  <c r="CP233" i="5"/>
  <c r="CN233" i="5"/>
  <c r="CM233" i="5"/>
  <c r="CL233" i="5"/>
  <c r="CK233" i="5"/>
  <c r="CJ233" i="5"/>
  <c r="F233" i="5"/>
  <c r="E233" i="5"/>
  <c r="CV232" i="5"/>
  <c r="CU232" i="5"/>
  <c r="CT232" i="5"/>
  <c r="CS232" i="5"/>
  <c r="CR232" i="5"/>
  <c r="CQ232" i="5"/>
  <c r="CP232" i="5"/>
  <c r="CN232" i="5"/>
  <c r="CM232" i="5"/>
  <c r="CL232" i="5"/>
  <c r="CK232" i="5"/>
  <c r="CJ232" i="5"/>
  <c r="CV231" i="5"/>
  <c r="CU231" i="5"/>
  <c r="CT231" i="5"/>
  <c r="CS231" i="5"/>
  <c r="CR231" i="5"/>
  <c r="CQ231" i="5"/>
  <c r="CP231" i="5"/>
  <c r="CN231" i="5"/>
  <c r="CM231" i="5"/>
  <c r="CL231" i="5"/>
  <c r="CK231" i="5"/>
  <c r="CJ231" i="5"/>
  <c r="F231" i="5"/>
  <c r="E231" i="5"/>
  <c r="CV230" i="5"/>
  <c r="CU230" i="5"/>
  <c r="CT230" i="5"/>
  <c r="CS230" i="5"/>
  <c r="CR230" i="5"/>
  <c r="CQ230" i="5"/>
  <c r="CP230" i="5"/>
  <c r="CN230" i="5"/>
  <c r="CM230" i="5"/>
  <c r="CL230" i="5"/>
  <c r="CK230" i="5"/>
  <c r="CJ230" i="5"/>
  <c r="CV229" i="5"/>
  <c r="CU229" i="5"/>
  <c r="CT229" i="5"/>
  <c r="CS229" i="5"/>
  <c r="CR229" i="5"/>
  <c r="CQ229" i="5"/>
  <c r="CP229" i="5"/>
  <c r="CN229" i="5"/>
  <c r="CM229" i="5"/>
  <c r="CL229" i="5"/>
  <c r="CK229" i="5"/>
  <c r="CJ229" i="5"/>
  <c r="F229" i="5"/>
  <c r="E229" i="5"/>
  <c r="CV228" i="5"/>
  <c r="CU228" i="5"/>
  <c r="CT228" i="5"/>
  <c r="CS228" i="5"/>
  <c r="CR228" i="5"/>
  <c r="CQ228" i="5"/>
  <c r="CP228" i="5"/>
  <c r="CN228" i="5"/>
  <c r="CM228" i="5"/>
  <c r="CL228" i="5"/>
  <c r="CK228" i="5"/>
  <c r="CJ228" i="5"/>
  <c r="CV227" i="5"/>
  <c r="CU227" i="5"/>
  <c r="CT227" i="5"/>
  <c r="CS227" i="5"/>
  <c r="CR227" i="5"/>
  <c r="CQ227" i="5"/>
  <c r="CP227" i="5"/>
  <c r="CN227" i="5"/>
  <c r="CM227" i="5"/>
  <c r="CL227" i="5"/>
  <c r="CK227" i="5"/>
  <c r="CJ227" i="5"/>
  <c r="F227" i="5"/>
  <c r="E227" i="5"/>
  <c r="CV226" i="5"/>
  <c r="CU226" i="5"/>
  <c r="CT226" i="5"/>
  <c r="CS226" i="5"/>
  <c r="CR226" i="5"/>
  <c r="CQ226" i="5"/>
  <c r="CP226" i="5"/>
  <c r="CN226" i="5"/>
  <c r="CM226" i="5"/>
  <c r="CL226" i="5"/>
  <c r="CK226" i="5"/>
  <c r="CJ226" i="5"/>
  <c r="CV225" i="5"/>
  <c r="CU225" i="5"/>
  <c r="CT225" i="5"/>
  <c r="CS225" i="5"/>
  <c r="CR225" i="5"/>
  <c r="CQ225" i="5"/>
  <c r="CP225" i="5"/>
  <c r="CN225" i="5"/>
  <c r="CM225" i="5"/>
  <c r="CL225" i="5"/>
  <c r="CK225" i="5"/>
  <c r="CJ225" i="5"/>
  <c r="F225" i="5"/>
  <c r="E225" i="5"/>
  <c r="CV224" i="5"/>
  <c r="CU224" i="5"/>
  <c r="CT224" i="5"/>
  <c r="CS224" i="5"/>
  <c r="CR224" i="5"/>
  <c r="CQ224" i="5"/>
  <c r="CP224" i="5"/>
  <c r="CN224" i="5"/>
  <c r="CM224" i="5"/>
  <c r="CL224" i="5"/>
  <c r="CK224" i="5"/>
  <c r="CJ224" i="5"/>
  <c r="CV223" i="5"/>
  <c r="CU223" i="5"/>
  <c r="CT223" i="5"/>
  <c r="CS223" i="5"/>
  <c r="CR223" i="5"/>
  <c r="CQ223" i="5"/>
  <c r="CP223" i="5"/>
  <c r="CN223" i="5"/>
  <c r="CM223" i="5"/>
  <c r="CL223" i="5"/>
  <c r="CK223" i="5"/>
  <c r="CJ223" i="5"/>
  <c r="F223" i="5"/>
  <c r="E223" i="5"/>
  <c r="CV222" i="5"/>
  <c r="CU222" i="5"/>
  <c r="CT222" i="5"/>
  <c r="CS222" i="5"/>
  <c r="CR222" i="5"/>
  <c r="CQ222" i="5"/>
  <c r="CP222" i="5"/>
  <c r="CN222" i="5"/>
  <c r="CM222" i="5"/>
  <c r="CL222" i="5"/>
  <c r="CK222" i="5"/>
  <c r="CJ222" i="5"/>
  <c r="CV221" i="5"/>
  <c r="CU221" i="5"/>
  <c r="CT221" i="5"/>
  <c r="CS221" i="5"/>
  <c r="CR221" i="5"/>
  <c r="CQ221" i="5"/>
  <c r="CP221" i="5"/>
  <c r="CN221" i="5"/>
  <c r="CM221" i="5"/>
  <c r="CL221" i="5"/>
  <c r="CK221" i="5"/>
  <c r="CJ221" i="5"/>
  <c r="CF221" i="5"/>
  <c r="F221" i="5"/>
  <c r="E221" i="5"/>
  <c r="CV220" i="5"/>
  <c r="CU220" i="5"/>
  <c r="CT220" i="5"/>
  <c r="CS220" i="5"/>
  <c r="CR220" i="5"/>
  <c r="CQ220" i="5"/>
  <c r="CP220" i="5"/>
  <c r="CN220" i="5"/>
  <c r="CM220" i="5"/>
  <c r="CL220" i="5"/>
  <c r="CK220" i="5"/>
  <c r="CJ220" i="5"/>
  <c r="CV219" i="5"/>
  <c r="CU219" i="5"/>
  <c r="CT219" i="5"/>
  <c r="CS219" i="5"/>
  <c r="CR219" i="5"/>
  <c r="CQ219" i="5"/>
  <c r="CP219" i="5"/>
  <c r="CN219" i="5"/>
  <c r="CM219" i="5"/>
  <c r="CL219" i="5"/>
  <c r="CK219" i="5"/>
  <c r="CJ219" i="5"/>
  <c r="F219" i="5"/>
  <c r="E219" i="5"/>
  <c r="CV218" i="5"/>
  <c r="CU218" i="5"/>
  <c r="CT218" i="5"/>
  <c r="CS218" i="5"/>
  <c r="CR218" i="5"/>
  <c r="CQ218" i="5"/>
  <c r="CP218" i="5"/>
  <c r="CN218" i="5"/>
  <c r="CM218" i="5"/>
  <c r="CL218" i="5"/>
  <c r="CK218" i="5"/>
  <c r="CJ218" i="5"/>
  <c r="CV217" i="5"/>
  <c r="CU217" i="5"/>
  <c r="CT217" i="5"/>
  <c r="CS217" i="5"/>
  <c r="CR217" i="5"/>
  <c r="CQ217" i="5"/>
  <c r="CP217" i="5"/>
  <c r="CN217" i="5"/>
  <c r="CM217" i="5"/>
  <c r="CL217" i="5"/>
  <c r="CK217" i="5"/>
  <c r="CJ217" i="5"/>
  <c r="F217" i="5"/>
  <c r="E217" i="5"/>
  <c r="CV216" i="5"/>
  <c r="CU216" i="5"/>
  <c r="CT216" i="5"/>
  <c r="CS216" i="5"/>
  <c r="CR216" i="5"/>
  <c r="CQ216" i="5"/>
  <c r="CP216" i="5"/>
  <c r="CN216" i="5"/>
  <c r="CM216" i="5"/>
  <c r="CL216" i="5"/>
  <c r="CK216" i="5"/>
  <c r="CJ216" i="5"/>
  <c r="CV215" i="5"/>
  <c r="CU215" i="5"/>
  <c r="CT215" i="5"/>
  <c r="CS215" i="5"/>
  <c r="CR215" i="5"/>
  <c r="CQ215" i="5"/>
  <c r="CP215" i="5"/>
  <c r="CN215" i="5"/>
  <c r="CM215" i="5"/>
  <c r="CL215" i="5"/>
  <c r="CK215" i="5"/>
  <c r="CJ215" i="5"/>
  <c r="F215" i="5"/>
  <c r="E215" i="5"/>
  <c r="CV214" i="5"/>
  <c r="CU214" i="5"/>
  <c r="CT214" i="5"/>
  <c r="CS214" i="5"/>
  <c r="CR214" i="5"/>
  <c r="CQ214" i="5"/>
  <c r="CP214" i="5"/>
  <c r="CN214" i="5"/>
  <c r="CM214" i="5"/>
  <c r="CL214" i="5"/>
  <c r="CK214" i="5"/>
  <c r="CJ214" i="5"/>
  <c r="CV213" i="5"/>
  <c r="CU213" i="5"/>
  <c r="CT213" i="5"/>
  <c r="CS213" i="5"/>
  <c r="CR213" i="5"/>
  <c r="CQ213" i="5"/>
  <c r="CP213" i="5"/>
  <c r="CN213" i="5"/>
  <c r="CM213" i="5"/>
  <c r="CL213" i="5"/>
  <c r="CK213" i="5"/>
  <c r="CJ213" i="5"/>
  <c r="F213" i="5"/>
  <c r="E213" i="5"/>
  <c r="CV212" i="5"/>
  <c r="CU212" i="5"/>
  <c r="CT212" i="5"/>
  <c r="CS212" i="5"/>
  <c r="CR212" i="5"/>
  <c r="CQ212" i="5"/>
  <c r="CP212" i="5"/>
  <c r="CN212" i="5"/>
  <c r="CM212" i="5"/>
  <c r="CL212" i="5"/>
  <c r="CK212" i="5"/>
  <c r="CJ212" i="5"/>
  <c r="CV211" i="5"/>
  <c r="CU211" i="5"/>
  <c r="CT211" i="5"/>
  <c r="CS211" i="5"/>
  <c r="CR211" i="5"/>
  <c r="CQ211" i="5"/>
  <c r="CP211" i="5"/>
  <c r="CN211" i="5"/>
  <c r="CM211" i="5"/>
  <c r="CL211" i="5"/>
  <c r="CK211" i="5"/>
  <c r="CJ211" i="5"/>
  <c r="F211" i="5"/>
  <c r="E211" i="5"/>
  <c r="CV210" i="5"/>
  <c r="CU210" i="5"/>
  <c r="CT210" i="5"/>
  <c r="CS210" i="5"/>
  <c r="CR210" i="5"/>
  <c r="CQ210" i="5"/>
  <c r="CP210" i="5"/>
  <c r="CN210" i="5"/>
  <c r="CM210" i="5"/>
  <c r="CL210" i="5"/>
  <c r="CK210" i="5"/>
  <c r="CJ210" i="5"/>
  <c r="CV209" i="5"/>
  <c r="CU209" i="5"/>
  <c r="CT209" i="5"/>
  <c r="CS209" i="5"/>
  <c r="CR209" i="5"/>
  <c r="CQ209" i="5"/>
  <c r="CP209" i="5"/>
  <c r="CN209" i="5"/>
  <c r="CM209" i="5"/>
  <c r="CL209" i="5"/>
  <c r="CK209" i="5"/>
  <c r="CJ209" i="5"/>
  <c r="Z209" i="5"/>
  <c r="Y209" i="5"/>
  <c r="W209" i="5"/>
  <c r="V209" i="5"/>
  <c r="T209" i="5"/>
  <c r="F209" i="5"/>
  <c r="E209" i="5"/>
  <c r="CV208" i="5"/>
  <c r="CU208" i="5"/>
  <c r="CT208" i="5"/>
  <c r="CS208" i="5"/>
  <c r="CR208" i="5"/>
  <c r="CQ208" i="5"/>
  <c r="CP208" i="5"/>
  <c r="CN208" i="5"/>
  <c r="CM208" i="5"/>
  <c r="CL208" i="5"/>
  <c r="CK208" i="5"/>
  <c r="CJ208" i="5"/>
  <c r="CV207" i="5"/>
  <c r="CU207" i="5"/>
  <c r="CT207" i="5"/>
  <c r="CS207" i="5"/>
  <c r="CR207" i="5"/>
  <c r="CQ207" i="5"/>
  <c r="CP207" i="5"/>
  <c r="CN207" i="5"/>
  <c r="CM207" i="5"/>
  <c r="CL207" i="5"/>
  <c r="CK207" i="5"/>
  <c r="CJ207" i="5"/>
  <c r="Z207" i="5"/>
  <c r="Y207" i="5"/>
  <c r="V207" i="5"/>
  <c r="T207" i="5"/>
  <c r="F207" i="5"/>
  <c r="W207" i="5" s="1"/>
  <c r="E207" i="5"/>
  <c r="CV206" i="5"/>
  <c r="CU206" i="5"/>
  <c r="CT206" i="5"/>
  <c r="CS206" i="5"/>
  <c r="CR206" i="5"/>
  <c r="CQ206" i="5"/>
  <c r="CP206" i="5"/>
  <c r="CN206" i="5"/>
  <c r="CM206" i="5"/>
  <c r="CL206" i="5"/>
  <c r="CK206" i="5"/>
  <c r="CJ206" i="5"/>
  <c r="CV205" i="5"/>
  <c r="CU205" i="5"/>
  <c r="CT205" i="5"/>
  <c r="CS205" i="5"/>
  <c r="CR205" i="5"/>
  <c r="CQ205" i="5"/>
  <c r="CP205" i="5"/>
  <c r="CN205" i="5"/>
  <c r="CM205" i="5"/>
  <c r="CL205" i="5"/>
  <c r="CK205" i="5"/>
  <c r="CJ205" i="5"/>
  <c r="Z205" i="5"/>
  <c r="Y205" i="5"/>
  <c r="T205" i="5"/>
  <c r="F205" i="5"/>
  <c r="W205" i="5" s="1"/>
  <c r="E205" i="5"/>
  <c r="V205" i="5" s="1"/>
  <c r="CV204" i="5"/>
  <c r="CU204" i="5"/>
  <c r="CT204" i="5"/>
  <c r="CS204" i="5"/>
  <c r="CR204" i="5"/>
  <c r="CQ204" i="5"/>
  <c r="CP204" i="5"/>
  <c r="CN204" i="5"/>
  <c r="CM204" i="5"/>
  <c r="CL204" i="5"/>
  <c r="CK204" i="5"/>
  <c r="CJ204" i="5"/>
  <c r="CV203" i="5"/>
  <c r="CU203" i="5"/>
  <c r="CT203" i="5"/>
  <c r="CS203" i="5"/>
  <c r="CR203" i="5"/>
  <c r="CQ203" i="5"/>
  <c r="CP203" i="5"/>
  <c r="CN203" i="5"/>
  <c r="CM203" i="5"/>
  <c r="CL203" i="5"/>
  <c r="CK203" i="5"/>
  <c r="CJ203" i="5"/>
  <c r="CV202" i="5"/>
  <c r="CU202" i="5"/>
  <c r="CT202" i="5"/>
  <c r="CS202" i="5"/>
  <c r="CR202" i="5"/>
  <c r="CQ202" i="5"/>
  <c r="CP202" i="5"/>
  <c r="CN202" i="5"/>
  <c r="CM202" i="5"/>
  <c r="CL202" i="5"/>
  <c r="CK202" i="5"/>
  <c r="CJ202" i="5"/>
  <c r="CV201" i="5"/>
  <c r="CU201" i="5"/>
  <c r="CT201" i="5"/>
  <c r="CS201" i="5"/>
  <c r="CR201" i="5"/>
  <c r="CQ201" i="5"/>
  <c r="CP201" i="5"/>
  <c r="CN201" i="5"/>
  <c r="CM201" i="5"/>
  <c r="CL201" i="5"/>
  <c r="CK201" i="5"/>
  <c r="CJ201" i="5"/>
  <c r="CV200" i="5"/>
  <c r="CU200" i="5"/>
  <c r="CT200" i="5"/>
  <c r="CS200" i="5"/>
  <c r="CR200" i="5"/>
  <c r="CQ200" i="5"/>
  <c r="CP200" i="5"/>
  <c r="CN200" i="5"/>
  <c r="CM200" i="5"/>
  <c r="CL200" i="5"/>
  <c r="CK200" i="5"/>
  <c r="CJ200" i="5"/>
  <c r="CV199" i="5"/>
  <c r="CU199" i="5"/>
  <c r="CT199" i="5"/>
  <c r="CS199" i="5"/>
  <c r="CR199" i="5"/>
  <c r="CQ199" i="5"/>
  <c r="CP199" i="5"/>
  <c r="CN199" i="5"/>
  <c r="CM199" i="5"/>
  <c r="CL199" i="5"/>
  <c r="CK199" i="5"/>
  <c r="CJ199" i="5"/>
  <c r="CV198" i="5"/>
  <c r="CU198" i="5"/>
  <c r="CT198" i="5"/>
  <c r="CS198" i="5"/>
  <c r="CR198" i="5"/>
  <c r="CQ198" i="5"/>
  <c r="CP198" i="5"/>
  <c r="CN198" i="5"/>
  <c r="CM198" i="5"/>
  <c r="CL198" i="5"/>
  <c r="CK198" i="5"/>
  <c r="CJ198" i="5"/>
  <c r="CV197" i="5"/>
  <c r="CU197" i="5"/>
  <c r="CT197" i="5"/>
  <c r="CS197" i="5"/>
  <c r="CR197" i="5"/>
  <c r="CQ197" i="5"/>
  <c r="CP197" i="5"/>
  <c r="CN197" i="5"/>
  <c r="CM197" i="5"/>
  <c r="CL197" i="5"/>
  <c r="CK197" i="5"/>
  <c r="CJ197" i="5"/>
  <c r="CV196" i="5"/>
  <c r="CU196" i="5"/>
  <c r="CT196" i="5"/>
  <c r="CS196" i="5"/>
  <c r="CR196" i="5"/>
  <c r="CQ196" i="5"/>
  <c r="CP196" i="5"/>
  <c r="CN196" i="5"/>
  <c r="CM196" i="5"/>
  <c r="CL196" i="5"/>
  <c r="CK196" i="5"/>
  <c r="CJ196" i="5"/>
  <c r="CV195" i="5"/>
  <c r="CU195" i="5"/>
  <c r="CT195" i="5"/>
  <c r="CS195" i="5"/>
  <c r="CR195" i="5"/>
  <c r="CQ195" i="5"/>
  <c r="CP195" i="5"/>
  <c r="CN195" i="5"/>
  <c r="CM195" i="5"/>
  <c r="CL195" i="5"/>
  <c r="CK195" i="5"/>
  <c r="CJ195" i="5"/>
  <c r="CV194" i="5"/>
  <c r="CU194" i="5"/>
  <c r="CT194" i="5"/>
  <c r="CS194" i="5"/>
  <c r="CR194" i="5"/>
  <c r="CQ194" i="5"/>
  <c r="CP194" i="5"/>
  <c r="CN194" i="5"/>
  <c r="CM194" i="5"/>
  <c r="CL194" i="5"/>
  <c r="CK194" i="5"/>
  <c r="CJ194" i="5"/>
  <c r="CV193" i="5"/>
  <c r="CU193" i="5"/>
  <c r="CT193" i="5"/>
  <c r="CS193" i="5"/>
  <c r="CR193" i="5"/>
  <c r="CQ193" i="5"/>
  <c r="CP193" i="5"/>
  <c r="CN193" i="5"/>
  <c r="CM193" i="5"/>
  <c r="CL193" i="5"/>
  <c r="CK193" i="5"/>
  <c r="CJ193" i="5"/>
  <c r="Z193" i="5"/>
  <c r="Y193" i="5"/>
  <c r="W193" i="5"/>
  <c r="V193" i="5"/>
  <c r="T193" i="5"/>
  <c r="CV192" i="5"/>
  <c r="CU192" i="5"/>
  <c r="CT192" i="5"/>
  <c r="CS192" i="5"/>
  <c r="CR192" i="5"/>
  <c r="CQ192" i="5"/>
  <c r="CP192" i="5"/>
  <c r="CN192" i="5"/>
  <c r="CM192" i="5"/>
  <c r="CL192" i="5"/>
  <c r="CK192" i="5"/>
  <c r="CJ192" i="5"/>
  <c r="CV191" i="5"/>
  <c r="CU191" i="5"/>
  <c r="CT191" i="5"/>
  <c r="CS191" i="5"/>
  <c r="CR191" i="5"/>
  <c r="CQ191" i="5"/>
  <c r="CP191" i="5"/>
  <c r="CN191" i="5"/>
  <c r="CM191" i="5"/>
  <c r="CL191" i="5"/>
  <c r="CK191" i="5"/>
  <c r="CJ191" i="5"/>
  <c r="Z191" i="5"/>
  <c r="Y191" i="5"/>
  <c r="W191" i="5"/>
  <c r="V191" i="5"/>
  <c r="T191" i="5"/>
  <c r="CV190" i="5"/>
  <c r="CU190" i="5"/>
  <c r="CT190" i="5"/>
  <c r="CS190" i="5"/>
  <c r="CR190" i="5"/>
  <c r="CQ190" i="5"/>
  <c r="CP190" i="5"/>
  <c r="CN190" i="5"/>
  <c r="CM190" i="5"/>
  <c r="CL190" i="5"/>
  <c r="CK190" i="5"/>
  <c r="CJ190" i="5"/>
  <c r="CV189" i="5"/>
  <c r="CU189" i="5"/>
  <c r="CT189" i="5"/>
  <c r="CS189" i="5"/>
  <c r="CR189" i="5"/>
  <c r="CQ189" i="5"/>
  <c r="CP189" i="5"/>
  <c r="CN189" i="5"/>
  <c r="CM189" i="5"/>
  <c r="CL189" i="5"/>
  <c r="CK189" i="5"/>
  <c r="CJ189" i="5"/>
  <c r="CV188" i="5"/>
  <c r="CU188" i="5"/>
  <c r="CT188" i="5"/>
  <c r="CS188" i="5"/>
  <c r="CR188" i="5"/>
  <c r="CQ188" i="5"/>
  <c r="CP188" i="5"/>
  <c r="CN188" i="5"/>
  <c r="CM188" i="5"/>
  <c r="CL188" i="5"/>
  <c r="CK188" i="5"/>
  <c r="CJ188" i="5"/>
  <c r="CV187" i="5"/>
  <c r="CU187" i="5"/>
  <c r="CT187" i="5"/>
  <c r="CS187" i="5"/>
  <c r="CR187" i="5"/>
  <c r="CQ187" i="5"/>
  <c r="CP187" i="5"/>
  <c r="CN187" i="5"/>
  <c r="CM187" i="5"/>
  <c r="CL187" i="5"/>
  <c r="CK187" i="5"/>
  <c r="CJ187" i="5"/>
  <c r="CV186" i="5"/>
  <c r="CU186" i="5"/>
  <c r="CT186" i="5"/>
  <c r="CS186" i="5"/>
  <c r="CR186" i="5"/>
  <c r="CQ186" i="5"/>
  <c r="CP186" i="5"/>
  <c r="CN186" i="5"/>
  <c r="CM186" i="5"/>
  <c r="CL186" i="5"/>
  <c r="CK186" i="5"/>
  <c r="CJ186" i="5"/>
  <c r="CV185" i="5"/>
  <c r="CU185" i="5"/>
  <c r="CT185" i="5"/>
  <c r="CS185" i="5"/>
  <c r="CR185" i="5"/>
  <c r="CQ185" i="5"/>
  <c r="CP185" i="5"/>
  <c r="CN185" i="5"/>
  <c r="CM185" i="5"/>
  <c r="CL185" i="5"/>
  <c r="CK185" i="5"/>
  <c r="CJ185" i="5"/>
  <c r="Z185" i="5"/>
  <c r="Y185" i="5"/>
  <c r="W185" i="5"/>
  <c r="V185" i="5"/>
  <c r="T185" i="5"/>
  <c r="CV184" i="5"/>
  <c r="CU184" i="5"/>
  <c r="CT184" i="5"/>
  <c r="CS184" i="5"/>
  <c r="CR184" i="5"/>
  <c r="CQ184" i="5"/>
  <c r="CP184" i="5"/>
  <c r="CN184" i="5"/>
  <c r="CM184" i="5"/>
  <c r="CL184" i="5"/>
  <c r="CK184" i="5"/>
  <c r="CJ184" i="5"/>
  <c r="CV183" i="5"/>
  <c r="CU183" i="5"/>
  <c r="CT183" i="5"/>
  <c r="CS183" i="5"/>
  <c r="CR183" i="5"/>
  <c r="CQ183" i="5"/>
  <c r="CP183" i="5"/>
  <c r="CN183" i="5"/>
  <c r="CM183" i="5"/>
  <c r="CL183" i="5"/>
  <c r="CK183" i="5"/>
  <c r="CJ183" i="5"/>
  <c r="CV182" i="5"/>
  <c r="CU182" i="5"/>
  <c r="CT182" i="5"/>
  <c r="CS182" i="5"/>
  <c r="CR182" i="5"/>
  <c r="CQ182" i="5"/>
  <c r="CP182" i="5"/>
  <c r="CN182" i="5"/>
  <c r="CM182" i="5"/>
  <c r="CL182" i="5"/>
  <c r="CK182" i="5"/>
  <c r="CJ182" i="5"/>
  <c r="CV181" i="5"/>
  <c r="CU181" i="5"/>
  <c r="CT181" i="5"/>
  <c r="CS181" i="5"/>
  <c r="CR181" i="5"/>
  <c r="CQ181" i="5"/>
  <c r="CP181" i="5"/>
  <c r="CN181" i="5"/>
  <c r="CM181" i="5"/>
  <c r="CL181" i="5"/>
  <c r="CK181" i="5"/>
  <c r="CJ181" i="5"/>
  <c r="Z181" i="5"/>
  <c r="Y181" i="5"/>
  <c r="W181" i="5"/>
  <c r="V181" i="5"/>
  <c r="T181" i="5"/>
  <c r="CV180" i="5"/>
  <c r="CU180" i="5"/>
  <c r="CT180" i="5"/>
  <c r="CS180" i="5"/>
  <c r="CR180" i="5"/>
  <c r="CQ180" i="5"/>
  <c r="CP180" i="5"/>
  <c r="CN180" i="5"/>
  <c r="CM180" i="5"/>
  <c r="CL180" i="5"/>
  <c r="CK180" i="5"/>
  <c r="CJ180" i="5"/>
  <c r="CV179" i="5"/>
  <c r="CU179" i="5"/>
  <c r="CT179" i="5"/>
  <c r="CS179" i="5"/>
  <c r="CR179" i="5"/>
  <c r="CQ179" i="5"/>
  <c r="CP179" i="5"/>
  <c r="CN179" i="5"/>
  <c r="CM179" i="5"/>
  <c r="CL179" i="5"/>
  <c r="CK179" i="5"/>
  <c r="CJ179" i="5"/>
  <c r="Z179" i="5"/>
  <c r="Y179" i="5"/>
  <c r="W179" i="5"/>
  <c r="V179" i="5"/>
  <c r="T179" i="5"/>
  <c r="CV178" i="5"/>
  <c r="CU178" i="5"/>
  <c r="CT178" i="5"/>
  <c r="CS178" i="5"/>
  <c r="CR178" i="5"/>
  <c r="CQ178" i="5"/>
  <c r="CP178" i="5"/>
  <c r="CN178" i="5"/>
  <c r="CM178" i="5"/>
  <c r="CL178" i="5"/>
  <c r="CK178" i="5"/>
  <c r="CJ178" i="5"/>
  <c r="CV177" i="5"/>
  <c r="CU177" i="5"/>
  <c r="CT177" i="5"/>
  <c r="CS177" i="5"/>
  <c r="CR177" i="5"/>
  <c r="CQ177" i="5"/>
  <c r="CP177" i="5"/>
  <c r="CN177" i="5"/>
  <c r="CM177" i="5"/>
  <c r="CL177" i="5"/>
  <c r="CK177" i="5"/>
  <c r="CJ177" i="5"/>
  <c r="Z177" i="5"/>
  <c r="Y177" i="5"/>
  <c r="W177" i="5"/>
  <c r="V177" i="5"/>
  <c r="T177" i="5"/>
  <c r="CV176" i="5"/>
  <c r="CU176" i="5"/>
  <c r="CT176" i="5"/>
  <c r="CS176" i="5"/>
  <c r="CR176" i="5"/>
  <c r="CQ176" i="5"/>
  <c r="CP176" i="5"/>
  <c r="CN176" i="5"/>
  <c r="CM176" i="5"/>
  <c r="CL176" i="5"/>
  <c r="CK176" i="5"/>
  <c r="CJ176" i="5"/>
  <c r="CV175" i="5"/>
  <c r="CU175" i="5"/>
  <c r="CT175" i="5"/>
  <c r="CS175" i="5"/>
  <c r="CR175" i="5"/>
  <c r="CQ175" i="5"/>
  <c r="CP175" i="5"/>
  <c r="CN175" i="5"/>
  <c r="CM175" i="5"/>
  <c r="CL175" i="5"/>
  <c r="CK175" i="5"/>
  <c r="CJ175" i="5"/>
  <c r="CV174" i="5"/>
  <c r="CU174" i="5"/>
  <c r="CT174" i="5"/>
  <c r="CS174" i="5"/>
  <c r="CR174" i="5"/>
  <c r="CQ174" i="5"/>
  <c r="CP174" i="5"/>
  <c r="CN174" i="5"/>
  <c r="CM174" i="5"/>
  <c r="CL174" i="5"/>
  <c r="CK174" i="5"/>
  <c r="CJ174" i="5"/>
  <c r="CV173" i="5"/>
  <c r="CU173" i="5"/>
  <c r="CT173" i="5"/>
  <c r="CS173" i="5"/>
  <c r="CR173" i="5"/>
  <c r="CQ173" i="5"/>
  <c r="CP173" i="5"/>
  <c r="CN173" i="5"/>
  <c r="CM173" i="5"/>
  <c r="CL173" i="5"/>
  <c r="CK173" i="5"/>
  <c r="CJ173" i="5"/>
  <c r="Z173" i="5"/>
  <c r="Y173" i="5"/>
  <c r="W173" i="5"/>
  <c r="V173" i="5"/>
  <c r="T173" i="5"/>
  <c r="CV172" i="5"/>
  <c r="CU172" i="5"/>
  <c r="CT172" i="5"/>
  <c r="CS172" i="5"/>
  <c r="CR172" i="5"/>
  <c r="CQ172" i="5"/>
  <c r="CP172" i="5"/>
  <c r="CN172" i="5"/>
  <c r="CM172" i="5"/>
  <c r="CL172" i="5"/>
  <c r="CK172" i="5"/>
  <c r="CJ172" i="5"/>
  <c r="CV171" i="5"/>
  <c r="CU171" i="5"/>
  <c r="CT171" i="5"/>
  <c r="CS171" i="5"/>
  <c r="CR171" i="5"/>
  <c r="CQ171" i="5"/>
  <c r="CP171" i="5"/>
  <c r="CN171" i="5"/>
  <c r="CM171" i="5"/>
  <c r="CL171" i="5"/>
  <c r="CK171" i="5"/>
  <c r="CJ171" i="5"/>
  <c r="CV170" i="5"/>
  <c r="CU170" i="5"/>
  <c r="CT170" i="5"/>
  <c r="CS170" i="5"/>
  <c r="CR170" i="5"/>
  <c r="CQ170" i="5"/>
  <c r="CP170" i="5"/>
  <c r="CN170" i="5"/>
  <c r="CM170" i="5"/>
  <c r="CL170" i="5"/>
  <c r="CK170" i="5"/>
  <c r="CJ170" i="5"/>
  <c r="CV169" i="5"/>
  <c r="CU169" i="5"/>
  <c r="CT169" i="5"/>
  <c r="CS169" i="5"/>
  <c r="CR169" i="5"/>
  <c r="CQ169" i="5"/>
  <c r="CP169" i="5"/>
  <c r="CN169" i="5"/>
  <c r="CM169" i="5"/>
  <c r="CL169" i="5"/>
  <c r="CK169" i="5"/>
  <c r="CJ169" i="5"/>
  <c r="Z169" i="5"/>
  <c r="Y169" i="5"/>
  <c r="W169" i="5"/>
  <c r="V169" i="5"/>
  <c r="T169" i="5"/>
  <c r="CV168" i="5"/>
  <c r="CU168" i="5"/>
  <c r="CT168" i="5"/>
  <c r="CS168" i="5"/>
  <c r="CR168" i="5"/>
  <c r="CQ168" i="5"/>
  <c r="CP168" i="5"/>
  <c r="CN168" i="5"/>
  <c r="CM168" i="5"/>
  <c r="CL168" i="5"/>
  <c r="CK168" i="5"/>
  <c r="CJ168" i="5"/>
  <c r="CV167" i="5"/>
  <c r="CU167" i="5"/>
  <c r="CT167" i="5"/>
  <c r="CS167" i="5"/>
  <c r="CR167" i="5"/>
  <c r="CQ167" i="5"/>
  <c r="CP167" i="5"/>
  <c r="CN167" i="5"/>
  <c r="CM167" i="5"/>
  <c r="CL167" i="5"/>
  <c r="CK167" i="5"/>
  <c r="CJ167" i="5"/>
  <c r="Z167" i="5"/>
  <c r="Y167" i="5"/>
  <c r="W167" i="5"/>
  <c r="V167" i="5"/>
  <c r="T167" i="5"/>
  <c r="CV166" i="5"/>
  <c r="CU166" i="5"/>
  <c r="CT166" i="5"/>
  <c r="CS166" i="5"/>
  <c r="CR166" i="5"/>
  <c r="CQ166" i="5"/>
  <c r="CP166" i="5"/>
  <c r="CN166" i="5"/>
  <c r="CM166" i="5"/>
  <c r="CL166" i="5"/>
  <c r="CK166" i="5"/>
  <c r="CJ166" i="5"/>
  <c r="CV165" i="5"/>
  <c r="CU165" i="5"/>
  <c r="CT165" i="5"/>
  <c r="CS165" i="5"/>
  <c r="CR165" i="5"/>
  <c r="CQ165" i="5"/>
  <c r="CP165" i="5"/>
  <c r="CN165" i="5"/>
  <c r="CM165" i="5"/>
  <c r="CL165" i="5"/>
  <c r="CK165" i="5"/>
  <c r="CJ165" i="5"/>
  <c r="Z165" i="5"/>
  <c r="Y165" i="5"/>
  <c r="W165" i="5"/>
  <c r="V165" i="5"/>
  <c r="T165" i="5"/>
  <c r="CV164" i="5"/>
  <c r="CU164" i="5"/>
  <c r="CT164" i="5"/>
  <c r="CS164" i="5"/>
  <c r="CR164" i="5"/>
  <c r="CQ164" i="5"/>
  <c r="CP164" i="5"/>
  <c r="CN164" i="5"/>
  <c r="CM164" i="5"/>
  <c r="CL164" i="5"/>
  <c r="CK164" i="5"/>
  <c r="CJ164" i="5"/>
  <c r="CV163" i="5"/>
  <c r="CU163" i="5"/>
  <c r="CT163" i="5"/>
  <c r="CS163" i="5"/>
  <c r="CR163" i="5"/>
  <c r="CQ163" i="5"/>
  <c r="CP163" i="5"/>
  <c r="CN163" i="5"/>
  <c r="CM163" i="5"/>
  <c r="CL163" i="5"/>
  <c r="CK163" i="5"/>
  <c r="CJ163" i="5"/>
  <c r="Z163" i="5"/>
  <c r="Y163" i="5"/>
  <c r="W163" i="5"/>
  <c r="V163" i="5"/>
  <c r="T163" i="5"/>
  <c r="CV162" i="5"/>
  <c r="CU162" i="5"/>
  <c r="CT162" i="5"/>
  <c r="CS162" i="5"/>
  <c r="CR162" i="5"/>
  <c r="CQ162" i="5"/>
  <c r="CP162" i="5"/>
  <c r="CN162" i="5"/>
  <c r="CM162" i="5"/>
  <c r="CL162" i="5"/>
  <c r="CK162" i="5"/>
  <c r="CJ162" i="5"/>
  <c r="CV161" i="5"/>
  <c r="CU161" i="5"/>
  <c r="CT161" i="5"/>
  <c r="CS161" i="5"/>
  <c r="CR161" i="5"/>
  <c r="CQ161" i="5"/>
  <c r="CP161" i="5"/>
  <c r="CN161" i="5"/>
  <c r="CM161" i="5"/>
  <c r="CL161" i="5"/>
  <c r="CK161" i="5"/>
  <c r="CJ161" i="5"/>
  <c r="Z161" i="5"/>
  <c r="Y161" i="5"/>
  <c r="W161" i="5"/>
  <c r="V161" i="5"/>
  <c r="T161" i="5"/>
  <c r="CV160" i="5"/>
  <c r="CU160" i="5"/>
  <c r="CT160" i="5"/>
  <c r="CS160" i="5"/>
  <c r="CR160" i="5"/>
  <c r="CQ160" i="5"/>
  <c r="CP160" i="5"/>
  <c r="CN160" i="5"/>
  <c r="CM160" i="5"/>
  <c r="CL160" i="5"/>
  <c r="CK160" i="5"/>
  <c r="CJ160" i="5"/>
  <c r="CV159" i="5"/>
  <c r="CU159" i="5"/>
  <c r="CT159" i="5"/>
  <c r="CS159" i="5"/>
  <c r="CR159" i="5"/>
  <c r="CQ159" i="5"/>
  <c r="CP159" i="5"/>
  <c r="CN159" i="5"/>
  <c r="CM159" i="5"/>
  <c r="CL159" i="5"/>
  <c r="CK159" i="5"/>
  <c r="CJ159" i="5"/>
  <c r="Z159" i="5"/>
  <c r="Y159" i="5"/>
  <c r="W159" i="5"/>
  <c r="V159" i="5"/>
  <c r="T159" i="5"/>
  <c r="CV158" i="5"/>
  <c r="CU158" i="5"/>
  <c r="CT158" i="5"/>
  <c r="CS158" i="5"/>
  <c r="CR158" i="5"/>
  <c r="CQ158" i="5"/>
  <c r="CP158" i="5"/>
  <c r="CN158" i="5"/>
  <c r="CM158" i="5"/>
  <c r="CL158" i="5"/>
  <c r="CK158" i="5"/>
  <c r="CJ158" i="5"/>
  <c r="CV157" i="5"/>
  <c r="CU157" i="5"/>
  <c r="CT157" i="5"/>
  <c r="CS157" i="5"/>
  <c r="CR157" i="5"/>
  <c r="CQ157" i="5"/>
  <c r="CP157" i="5"/>
  <c r="CN157" i="5"/>
  <c r="CM157" i="5"/>
  <c r="CL157" i="5"/>
  <c r="CK157" i="5"/>
  <c r="CJ157" i="5"/>
  <c r="Z157" i="5"/>
  <c r="Y157" i="5"/>
  <c r="W157" i="5"/>
  <c r="V157" i="5"/>
  <c r="T157" i="5"/>
  <c r="CV156" i="5"/>
  <c r="CU156" i="5"/>
  <c r="CT156" i="5"/>
  <c r="CS156" i="5"/>
  <c r="CR156" i="5"/>
  <c r="CQ156" i="5"/>
  <c r="CP156" i="5"/>
  <c r="CN156" i="5"/>
  <c r="CM156" i="5"/>
  <c r="CL156" i="5"/>
  <c r="CK156" i="5"/>
  <c r="CJ156" i="5"/>
  <c r="CV155" i="5"/>
  <c r="CU155" i="5"/>
  <c r="CT155" i="5"/>
  <c r="CS155" i="5"/>
  <c r="CR155" i="5"/>
  <c r="CQ155" i="5"/>
  <c r="CP155" i="5"/>
  <c r="CN155" i="5"/>
  <c r="CM155" i="5"/>
  <c r="CL155" i="5"/>
  <c r="CK155" i="5"/>
  <c r="CJ155" i="5"/>
  <c r="Z155" i="5"/>
  <c r="Y155" i="5"/>
  <c r="W155" i="5"/>
  <c r="V155" i="5"/>
  <c r="T155" i="5"/>
  <c r="CV154" i="5"/>
  <c r="CU154" i="5"/>
  <c r="CT154" i="5"/>
  <c r="CS154" i="5"/>
  <c r="CR154" i="5"/>
  <c r="CQ154" i="5"/>
  <c r="CP154" i="5"/>
  <c r="CN154" i="5"/>
  <c r="CM154" i="5"/>
  <c r="CL154" i="5"/>
  <c r="CK154" i="5"/>
  <c r="CJ154" i="5"/>
  <c r="CV153" i="5"/>
  <c r="CU153" i="5"/>
  <c r="CT153" i="5"/>
  <c r="CS153" i="5"/>
  <c r="CR153" i="5"/>
  <c r="CQ153" i="5"/>
  <c r="CP153" i="5"/>
  <c r="CN153" i="5"/>
  <c r="CM153" i="5"/>
  <c r="CL153" i="5"/>
  <c r="CK153" i="5"/>
  <c r="CJ153" i="5"/>
  <c r="Z153" i="5"/>
  <c r="Y153" i="5"/>
  <c r="W153" i="5"/>
  <c r="V153" i="5"/>
  <c r="T153" i="5"/>
  <c r="CV152" i="5"/>
  <c r="CU152" i="5"/>
  <c r="CT152" i="5"/>
  <c r="CS152" i="5"/>
  <c r="CR152" i="5"/>
  <c r="CQ152" i="5"/>
  <c r="CP152" i="5"/>
  <c r="CN152" i="5"/>
  <c r="CM152" i="5"/>
  <c r="CL152" i="5"/>
  <c r="CK152" i="5"/>
  <c r="CJ152" i="5"/>
  <c r="CV151" i="5"/>
  <c r="CU151" i="5"/>
  <c r="CT151" i="5"/>
  <c r="CS151" i="5"/>
  <c r="CR151" i="5"/>
  <c r="CQ151" i="5"/>
  <c r="CP151" i="5"/>
  <c r="CN151" i="5"/>
  <c r="CM151" i="5"/>
  <c r="CL151" i="5"/>
  <c r="CK151" i="5"/>
  <c r="CJ151" i="5"/>
  <c r="Z151" i="5"/>
  <c r="Y151" i="5"/>
  <c r="W151" i="5"/>
  <c r="V151" i="5"/>
  <c r="T151" i="5"/>
  <c r="CV150" i="5"/>
  <c r="CU150" i="5"/>
  <c r="CT150" i="5"/>
  <c r="CS150" i="5"/>
  <c r="CR150" i="5"/>
  <c r="CQ150" i="5"/>
  <c r="CP150" i="5"/>
  <c r="CN150" i="5"/>
  <c r="CM150" i="5"/>
  <c r="CL150" i="5"/>
  <c r="CK150" i="5"/>
  <c r="CJ150" i="5"/>
  <c r="CV149" i="5"/>
  <c r="CU149" i="5"/>
  <c r="CT149" i="5"/>
  <c r="CS149" i="5"/>
  <c r="CR149" i="5"/>
  <c r="CQ149" i="5"/>
  <c r="CP149" i="5"/>
  <c r="CN149" i="5"/>
  <c r="CM149" i="5"/>
  <c r="CL149" i="5"/>
  <c r="CK149" i="5"/>
  <c r="CJ149" i="5"/>
  <c r="Z149" i="5"/>
  <c r="Y149" i="5"/>
  <c r="W149" i="5"/>
  <c r="V149" i="5"/>
  <c r="T149" i="5"/>
  <c r="CV148" i="5"/>
  <c r="CU148" i="5"/>
  <c r="CT148" i="5"/>
  <c r="CS148" i="5"/>
  <c r="CR148" i="5"/>
  <c r="CQ148" i="5"/>
  <c r="CP148" i="5"/>
  <c r="CN148" i="5"/>
  <c r="CM148" i="5"/>
  <c r="CL148" i="5"/>
  <c r="CK148" i="5"/>
  <c r="CJ148" i="5"/>
  <c r="CV147" i="5"/>
  <c r="CU147" i="5"/>
  <c r="CT147" i="5"/>
  <c r="CS147" i="5"/>
  <c r="CR147" i="5"/>
  <c r="CQ147" i="5"/>
  <c r="CP147" i="5"/>
  <c r="CN147" i="5"/>
  <c r="CM147" i="5"/>
  <c r="CL147" i="5"/>
  <c r="CK147" i="5"/>
  <c r="CJ147" i="5"/>
  <c r="Z147" i="5"/>
  <c r="Y147" i="5"/>
  <c r="W147" i="5"/>
  <c r="V147" i="5"/>
  <c r="T147" i="5"/>
  <c r="CV146" i="5"/>
  <c r="CU146" i="5"/>
  <c r="CT146" i="5"/>
  <c r="CS146" i="5"/>
  <c r="CR146" i="5"/>
  <c r="CQ146" i="5"/>
  <c r="CP146" i="5"/>
  <c r="CN146" i="5"/>
  <c r="CM146" i="5"/>
  <c r="CL146" i="5"/>
  <c r="CK146" i="5"/>
  <c r="CJ146" i="5"/>
  <c r="CV145" i="5"/>
  <c r="CU145" i="5"/>
  <c r="CT145" i="5"/>
  <c r="CS145" i="5"/>
  <c r="CR145" i="5"/>
  <c r="CQ145" i="5"/>
  <c r="CP145" i="5"/>
  <c r="CN145" i="5"/>
  <c r="CM145" i="5"/>
  <c r="CL145" i="5"/>
  <c r="CK145" i="5"/>
  <c r="CJ145" i="5"/>
  <c r="Z145" i="5"/>
  <c r="Y145" i="5"/>
  <c r="W145" i="5"/>
  <c r="V145" i="5"/>
  <c r="T145" i="5"/>
  <c r="F145" i="5"/>
  <c r="E145" i="5"/>
  <c r="CV144" i="5"/>
  <c r="CU144" i="5"/>
  <c r="CT144" i="5"/>
  <c r="CS144" i="5"/>
  <c r="CR144" i="5"/>
  <c r="CQ144" i="5"/>
  <c r="CP144" i="5"/>
  <c r="CN144" i="5"/>
  <c r="CM144" i="5"/>
  <c r="CL144" i="5"/>
  <c r="CK144" i="5"/>
  <c r="CJ144" i="5"/>
  <c r="CV143" i="5"/>
  <c r="CU143" i="5"/>
  <c r="CT143" i="5"/>
  <c r="CS143" i="5"/>
  <c r="CR143" i="5"/>
  <c r="CQ143" i="5"/>
  <c r="CP143" i="5"/>
  <c r="CN143" i="5"/>
  <c r="CM143" i="5"/>
  <c r="CL143" i="5"/>
  <c r="CK143" i="5"/>
  <c r="CJ143" i="5"/>
  <c r="CV142" i="5"/>
  <c r="CU142" i="5"/>
  <c r="CT142" i="5"/>
  <c r="CS142" i="5"/>
  <c r="CR142" i="5"/>
  <c r="CQ142" i="5"/>
  <c r="CP142" i="5"/>
  <c r="CN142" i="5"/>
  <c r="CM142" i="5"/>
  <c r="CL142" i="5"/>
  <c r="CK142" i="5"/>
  <c r="CJ142" i="5"/>
  <c r="CV141" i="5"/>
  <c r="CU141" i="5"/>
  <c r="CT141" i="5"/>
  <c r="CS141" i="5"/>
  <c r="CR141" i="5"/>
  <c r="CQ141" i="5"/>
  <c r="CP141" i="5"/>
  <c r="CN141" i="5"/>
  <c r="CM141" i="5"/>
  <c r="CL141" i="5"/>
  <c r="CK141" i="5"/>
  <c r="CJ141" i="5"/>
  <c r="CV140" i="5"/>
  <c r="CU140" i="5"/>
  <c r="CT140" i="5"/>
  <c r="CS140" i="5"/>
  <c r="CR140" i="5"/>
  <c r="CQ140" i="5"/>
  <c r="CP140" i="5"/>
  <c r="CN140" i="5"/>
  <c r="CM140" i="5"/>
  <c r="CL140" i="5"/>
  <c r="CK140" i="5"/>
  <c r="CJ140" i="5"/>
  <c r="CV139" i="5"/>
  <c r="CU139" i="5"/>
  <c r="CT139" i="5"/>
  <c r="CS139" i="5"/>
  <c r="CR139" i="5"/>
  <c r="CQ139" i="5"/>
  <c r="CP139" i="5"/>
  <c r="CN139" i="5"/>
  <c r="CM139" i="5"/>
  <c r="CL139" i="5"/>
  <c r="CK139" i="5"/>
  <c r="CJ139" i="5"/>
  <c r="CV138" i="5"/>
  <c r="CU138" i="5"/>
  <c r="CT138" i="5"/>
  <c r="CS138" i="5"/>
  <c r="CR138" i="5"/>
  <c r="CQ138" i="5"/>
  <c r="CP138" i="5"/>
  <c r="CN138" i="5"/>
  <c r="CM138" i="5"/>
  <c r="CL138" i="5"/>
  <c r="CK138" i="5"/>
  <c r="CJ138" i="5"/>
  <c r="CV137" i="5"/>
  <c r="CU137" i="5"/>
  <c r="CT137" i="5"/>
  <c r="CS137" i="5"/>
  <c r="CR137" i="5"/>
  <c r="CQ137" i="5"/>
  <c r="CP137" i="5"/>
  <c r="CN137" i="5"/>
  <c r="CM137" i="5"/>
  <c r="CL137" i="5"/>
  <c r="CK137" i="5"/>
  <c r="CJ137" i="5"/>
  <c r="CV136" i="5"/>
  <c r="CU136" i="5"/>
  <c r="CT136" i="5"/>
  <c r="CS136" i="5"/>
  <c r="CR136" i="5"/>
  <c r="CQ136" i="5"/>
  <c r="CP136" i="5"/>
  <c r="CN136" i="5"/>
  <c r="CM136" i="5"/>
  <c r="CL136" i="5"/>
  <c r="CK136" i="5"/>
  <c r="CJ136" i="5"/>
  <c r="CV135" i="5"/>
  <c r="CU135" i="5"/>
  <c r="CT135" i="5"/>
  <c r="CS135" i="5"/>
  <c r="CR135" i="5"/>
  <c r="CQ135" i="5"/>
  <c r="CP135" i="5"/>
  <c r="CN135" i="5"/>
  <c r="CM135" i="5"/>
  <c r="CL135" i="5"/>
  <c r="CK135" i="5"/>
  <c r="CJ135" i="5"/>
  <c r="CV134" i="5"/>
  <c r="CU134" i="5"/>
  <c r="CT134" i="5"/>
  <c r="CS134" i="5"/>
  <c r="CR134" i="5"/>
  <c r="CQ134" i="5"/>
  <c r="CP134" i="5"/>
  <c r="CN134" i="5"/>
  <c r="CM134" i="5"/>
  <c r="CL134" i="5"/>
  <c r="CK134" i="5"/>
  <c r="CJ134" i="5"/>
  <c r="CV133" i="5"/>
  <c r="CU133" i="5"/>
  <c r="CT133" i="5"/>
  <c r="CS133" i="5"/>
  <c r="CR133" i="5"/>
  <c r="CQ133" i="5"/>
  <c r="CP133" i="5"/>
  <c r="CN133" i="5"/>
  <c r="CM133" i="5"/>
  <c r="CL133" i="5"/>
  <c r="CK133" i="5"/>
  <c r="CJ133" i="5"/>
  <c r="CV132" i="5"/>
  <c r="CU132" i="5"/>
  <c r="CT132" i="5"/>
  <c r="CS132" i="5"/>
  <c r="CR132" i="5"/>
  <c r="CQ132" i="5"/>
  <c r="CP132" i="5"/>
  <c r="CN132" i="5"/>
  <c r="CM132" i="5"/>
  <c r="CL132" i="5"/>
  <c r="CK132" i="5"/>
  <c r="CJ132" i="5"/>
  <c r="CV131" i="5"/>
  <c r="CU131" i="5"/>
  <c r="CT131" i="5"/>
  <c r="CS131" i="5"/>
  <c r="CR131" i="5"/>
  <c r="CQ131" i="5"/>
  <c r="CP131" i="5"/>
  <c r="CN131" i="5"/>
  <c r="CM131" i="5"/>
  <c r="CL131" i="5"/>
  <c r="CK131" i="5"/>
  <c r="CJ131" i="5"/>
  <c r="CV130" i="5"/>
  <c r="CU130" i="5"/>
  <c r="CT130" i="5"/>
  <c r="CS130" i="5"/>
  <c r="CR130" i="5"/>
  <c r="CQ130" i="5"/>
  <c r="CP130" i="5"/>
  <c r="CN130" i="5"/>
  <c r="CM130" i="5"/>
  <c r="CL130" i="5"/>
  <c r="CK130" i="5"/>
  <c r="CJ130" i="5"/>
  <c r="CV129" i="5"/>
  <c r="CU129" i="5"/>
  <c r="CT129" i="5"/>
  <c r="CS129" i="5"/>
  <c r="CR129" i="5"/>
  <c r="CQ129" i="5"/>
  <c r="CP129" i="5"/>
  <c r="CN129" i="5"/>
  <c r="CM129" i="5"/>
  <c r="CL129" i="5"/>
  <c r="CK129" i="5"/>
  <c r="CJ129" i="5"/>
  <c r="CV128" i="5"/>
  <c r="CU128" i="5"/>
  <c r="CT128" i="5"/>
  <c r="CS128" i="5"/>
  <c r="CR128" i="5"/>
  <c r="CQ128" i="5"/>
  <c r="CP128" i="5"/>
  <c r="CN128" i="5"/>
  <c r="CM128" i="5"/>
  <c r="CL128" i="5"/>
  <c r="CK128" i="5"/>
  <c r="CJ128" i="5"/>
  <c r="CV127" i="5"/>
  <c r="CU127" i="5"/>
  <c r="CT127" i="5"/>
  <c r="CS127" i="5"/>
  <c r="CR127" i="5"/>
  <c r="CQ127" i="5"/>
  <c r="CP127" i="5"/>
  <c r="CN127" i="5"/>
  <c r="CM127" i="5"/>
  <c r="CL127" i="5"/>
  <c r="CK127" i="5"/>
  <c r="CJ127" i="5"/>
  <c r="CV126" i="5"/>
  <c r="CU126" i="5"/>
  <c r="CT126" i="5"/>
  <c r="CS126" i="5"/>
  <c r="CR126" i="5"/>
  <c r="CQ126" i="5"/>
  <c r="CP126" i="5"/>
  <c r="CN126" i="5"/>
  <c r="CM126" i="5"/>
  <c r="CL126" i="5"/>
  <c r="CK126" i="5"/>
  <c r="CJ126" i="5"/>
  <c r="CV125" i="5"/>
  <c r="CU125" i="5"/>
  <c r="CT125" i="5"/>
  <c r="CS125" i="5"/>
  <c r="CR125" i="5"/>
  <c r="CQ125" i="5"/>
  <c r="CP125" i="5"/>
  <c r="CN125" i="5"/>
  <c r="CM125" i="5"/>
  <c r="CL125" i="5"/>
  <c r="CK125" i="5"/>
  <c r="CJ125" i="5"/>
  <c r="CV124" i="5"/>
  <c r="CU124" i="5"/>
  <c r="CT124" i="5"/>
  <c r="CS124" i="5"/>
  <c r="CR124" i="5"/>
  <c r="CQ124" i="5"/>
  <c r="CP124" i="5"/>
  <c r="CN124" i="5"/>
  <c r="CM124" i="5"/>
  <c r="CL124" i="5"/>
  <c r="CK124" i="5"/>
  <c r="CJ124" i="5"/>
  <c r="CV123" i="5"/>
  <c r="CU123" i="5"/>
  <c r="CT123" i="5"/>
  <c r="CS123" i="5"/>
  <c r="CR123" i="5"/>
  <c r="CQ123" i="5"/>
  <c r="CP123" i="5"/>
  <c r="CN123" i="5"/>
  <c r="CM123" i="5"/>
  <c r="CL123" i="5"/>
  <c r="CK123" i="5"/>
  <c r="CJ123" i="5"/>
  <c r="CV122" i="5"/>
  <c r="CU122" i="5"/>
  <c r="CT122" i="5"/>
  <c r="CS122" i="5"/>
  <c r="CR122" i="5"/>
  <c r="CQ122" i="5"/>
  <c r="CP122" i="5"/>
  <c r="CN122" i="5"/>
  <c r="CM122" i="5"/>
  <c r="CL122" i="5"/>
  <c r="CK122" i="5"/>
  <c r="CJ122" i="5"/>
  <c r="CV121" i="5"/>
  <c r="CU121" i="5"/>
  <c r="CT121" i="5"/>
  <c r="CS121" i="5"/>
  <c r="CR121" i="5"/>
  <c r="CQ121" i="5"/>
  <c r="CP121" i="5"/>
  <c r="CN121" i="5"/>
  <c r="CM121" i="5"/>
  <c r="CL121" i="5"/>
  <c r="CK121" i="5"/>
  <c r="CJ121" i="5"/>
  <c r="CV120" i="5"/>
  <c r="CU120" i="5"/>
  <c r="CT120" i="5"/>
  <c r="CS120" i="5"/>
  <c r="CR120" i="5"/>
  <c r="CQ120" i="5"/>
  <c r="CP120" i="5"/>
  <c r="CN120" i="5"/>
  <c r="CM120" i="5"/>
  <c r="CL120" i="5"/>
  <c r="CK120" i="5"/>
  <c r="CJ120" i="5"/>
  <c r="CV119" i="5"/>
  <c r="CU119" i="5"/>
  <c r="CT119" i="5"/>
  <c r="CS119" i="5"/>
  <c r="CR119" i="5"/>
  <c r="CQ119" i="5"/>
  <c r="CP119" i="5"/>
  <c r="CN119" i="5"/>
  <c r="CM119" i="5"/>
  <c r="CL119" i="5"/>
  <c r="CK119" i="5"/>
  <c r="CJ119" i="5"/>
  <c r="CV118" i="5"/>
  <c r="CU118" i="5"/>
  <c r="CT118" i="5"/>
  <c r="CS118" i="5"/>
  <c r="CR118" i="5"/>
  <c r="CQ118" i="5"/>
  <c r="CP118" i="5"/>
  <c r="CN118" i="5"/>
  <c r="CM118" i="5"/>
  <c r="CL118" i="5"/>
  <c r="CK118" i="5"/>
  <c r="CJ118" i="5"/>
  <c r="CV117" i="5"/>
  <c r="CU117" i="5"/>
  <c r="CT117" i="5"/>
  <c r="CS117" i="5"/>
  <c r="CR117" i="5"/>
  <c r="CQ117" i="5"/>
  <c r="CP117" i="5"/>
  <c r="CN117" i="5"/>
  <c r="CM117" i="5"/>
  <c r="CL117" i="5"/>
  <c r="CK117" i="5"/>
  <c r="CJ117" i="5"/>
  <c r="CV116" i="5"/>
  <c r="CU116" i="5"/>
  <c r="CT116" i="5"/>
  <c r="CS116" i="5"/>
  <c r="CR116" i="5"/>
  <c r="CQ116" i="5"/>
  <c r="CP116" i="5"/>
  <c r="CN116" i="5"/>
  <c r="CM116" i="5"/>
  <c r="CL116" i="5"/>
  <c r="CK116" i="5"/>
  <c r="CJ116" i="5"/>
  <c r="CV115" i="5"/>
  <c r="CU115" i="5"/>
  <c r="CT115" i="5"/>
  <c r="CS115" i="5"/>
  <c r="CR115" i="5"/>
  <c r="CQ115" i="5"/>
  <c r="CP115" i="5"/>
  <c r="CN115" i="5"/>
  <c r="CM115" i="5"/>
  <c r="CL115" i="5"/>
  <c r="CK115" i="5"/>
  <c r="CJ115" i="5"/>
  <c r="CV114" i="5"/>
  <c r="CU114" i="5"/>
  <c r="CT114" i="5"/>
  <c r="CS114" i="5"/>
  <c r="CR114" i="5"/>
  <c r="CQ114" i="5"/>
  <c r="CP114" i="5"/>
  <c r="CN114" i="5"/>
  <c r="CM114" i="5"/>
  <c r="CL114" i="5"/>
  <c r="CK114" i="5"/>
  <c r="CJ114" i="5"/>
  <c r="CV113" i="5"/>
  <c r="CU113" i="5"/>
  <c r="CT113" i="5"/>
  <c r="CS113" i="5"/>
  <c r="CR113" i="5"/>
  <c r="CQ113" i="5"/>
  <c r="CP113" i="5"/>
  <c r="CN113" i="5"/>
  <c r="CM113" i="5"/>
  <c r="CL113" i="5"/>
  <c r="CK113" i="5"/>
  <c r="CJ113" i="5"/>
  <c r="CV112" i="5"/>
  <c r="CU112" i="5"/>
  <c r="CT112" i="5"/>
  <c r="CS112" i="5"/>
  <c r="CR112" i="5"/>
  <c r="CQ112" i="5"/>
  <c r="CP112" i="5"/>
  <c r="CN112" i="5"/>
  <c r="CM112" i="5"/>
  <c r="CL112" i="5"/>
  <c r="CK112" i="5"/>
  <c r="CJ112" i="5"/>
  <c r="CV111" i="5"/>
  <c r="CU111" i="5"/>
  <c r="CT111" i="5"/>
  <c r="CS111" i="5"/>
  <c r="CR111" i="5"/>
  <c r="CQ111" i="5"/>
  <c r="CP111" i="5"/>
  <c r="CN111" i="5"/>
  <c r="CM111" i="5"/>
  <c r="CL111" i="5"/>
  <c r="CK111" i="5"/>
  <c r="CJ111" i="5"/>
  <c r="CV110" i="5"/>
  <c r="CU110" i="5"/>
  <c r="CT110" i="5"/>
  <c r="CS110" i="5"/>
  <c r="CR110" i="5"/>
  <c r="CQ110" i="5"/>
  <c r="CP110" i="5"/>
  <c r="CN110" i="5"/>
  <c r="CM110" i="5"/>
  <c r="CL110" i="5"/>
  <c r="CK110" i="5"/>
  <c r="CJ110" i="5"/>
  <c r="CV109" i="5"/>
  <c r="CU109" i="5"/>
  <c r="CT109" i="5"/>
  <c r="CS109" i="5"/>
  <c r="CR109" i="5"/>
  <c r="CQ109" i="5"/>
  <c r="CP109" i="5"/>
  <c r="CN109" i="5"/>
  <c r="CM109" i="5"/>
  <c r="CL109" i="5"/>
  <c r="CK109" i="5"/>
  <c r="CJ109" i="5"/>
  <c r="CV108" i="5"/>
  <c r="CU108" i="5"/>
  <c r="CT108" i="5"/>
  <c r="CS108" i="5"/>
  <c r="CR108" i="5"/>
  <c r="CQ108" i="5"/>
  <c r="CP108" i="5"/>
  <c r="CN108" i="5"/>
  <c r="CM108" i="5"/>
  <c r="CL108" i="5"/>
  <c r="CK108" i="5"/>
  <c r="CJ108" i="5"/>
  <c r="CV107" i="5"/>
  <c r="CU107" i="5"/>
  <c r="CT107" i="5"/>
  <c r="CS107" i="5"/>
  <c r="CR107" i="5"/>
  <c r="CQ107" i="5"/>
  <c r="CP107" i="5"/>
  <c r="CN107" i="5"/>
  <c r="CM107" i="5"/>
  <c r="CL107" i="5"/>
  <c r="CK107" i="5"/>
  <c r="CJ107" i="5"/>
  <c r="CV106" i="5"/>
  <c r="CU106" i="5"/>
  <c r="CT106" i="5"/>
  <c r="CS106" i="5"/>
  <c r="CR106" i="5"/>
  <c r="CQ106" i="5"/>
  <c r="CP106" i="5"/>
  <c r="CN106" i="5"/>
  <c r="CM106" i="5"/>
  <c r="CL106" i="5"/>
  <c r="CK106" i="5"/>
  <c r="CJ106" i="5"/>
  <c r="CV105" i="5"/>
  <c r="CU105" i="5"/>
  <c r="CT105" i="5"/>
  <c r="CS105" i="5"/>
  <c r="CR105" i="5"/>
  <c r="CQ105" i="5"/>
  <c r="CP105" i="5"/>
  <c r="CN105" i="5"/>
  <c r="CM105" i="5"/>
  <c r="CL105" i="5"/>
  <c r="CK105" i="5"/>
  <c r="CJ105" i="5"/>
  <c r="CV104" i="5"/>
  <c r="CU104" i="5"/>
  <c r="CT104" i="5"/>
  <c r="CS104" i="5"/>
  <c r="CR104" i="5"/>
  <c r="CQ104" i="5"/>
  <c r="CP104" i="5"/>
  <c r="CN104" i="5"/>
  <c r="CM104" i="5"/>
  <c r="CL104" i="5"/>
  <c r="CK104" i="5"/>
  <c r="CJ104" i="5"/>
  <c r="CV103" i="5"/>
  <c r="CU103" i="5"/>
  <c r="CT103" i="5"/>
  <c r="CS103" i="5"/>
  <c r="CR103" i="5"/>
  <c r="CQ103" i="5"/>
  <c r="CP103" i="5"/>
  <c r="CN103" i="5"/>
  <c r="CM103" i="5"/>
  <c r="CL103" i="5"/>
  <c r="CK103" i="5"/>
  <c r="CJ103" i="5"/>
  <c r="CV102" i="5"/>
  <c r="CU102" i="5"/>
  <c r="CT102" i="5"/>
  <c r="CS102" i="5"/>
  <c r="CR102" i="5"/>
  <c r="CQ102" i="5"/>
  <c r="CP102" i="5"/>
  <c r="CN102" i="5"/>
  <c r="CM102" i="5"/>
  <c r="CL102" i="5"/>
  <c r="CK102" i="5"/>
  <c r="CJ102" i="5"/>
  <c r="CV101" i="5"/>
  <c r="CU101" i="5"/>
  <c r="CT101" i="5"/>
  <c r="CS101" i="5"/>
  <c r="CR101" i="5"/>
  <c r="CQ101" i="5"/>
  <c r="CP101" i="5"/>
  <c r="CN101" i="5"/>
  <c r="CM101" i="5"/>
  <c r="CL101" i="5"/>
  <c r="CK101" i="5"/>
  <c r="CJ101" i="5"/>
  <c r="CV100" i="5"/>
  <c r="CU100" i="5"/>
  <c r="CT100" i="5"/>
  <c r="CS100" i="5"/>
  <c r="CR100" i="5"/>
  <c r="CQ100" i="5"/>
  <c r="CP100" i="5"/>
  <c r="CN100" i="5"/>
  <c r="CM100" i="5"/>
  <c r="CL100" i="5"/>
  <c r="CK100" i="5"/>
  <c r="CJ100" i="5"/>
  <c r="CV99" i="5"/>
  <c r="CU99" i="5"/>
  <c r="CT99" i="5"/>
  <c r="CS99" i="5"/>
  <c r="CR99" i="5"/>
  <c r="CQ99" i="5"/>
  <c r="CP99" i="5"/>
  <c r="CN99" i="5"/>
  <c r="CM99" i="5"/>
  <c r="CL99" i="5"/>
  <c r="CK99" i="5"/>
  <c r="CJ99" i="5"/>
  <c r="CV98" i="5"/>
  <c r="CU98" i="5"/>
  <c r="CT98" i="5"/>
  <c r="CS98" i="5"/>
  <c r="CR98" i="5"/>
  <c r="CQ98" i="5"/>
  <c r="CP98" i="5"/>
  <c r="CN98" i="5"/>
  <c r="CM98" i="5"/>
  <c r="CL98" i="5"/>
  <c r="CK98" i="5"/>
  <c r="CJ98" i="5"/>
  <c r="CV97" i="5"/>
  <c r="CU97" i="5"/>
  <c r="CT97" i="5"/>
  <c r="CS97" i="5"/>
  <c r="CR97" i="5"/>
  <c r="CQ97" i="5"/>
  <c r="CP97" i="5"/>
  <c r="CN97" i="5"/>
  <c r="CM97" i="5"/>
  <c r="CL97" i="5"/>
  <c r="CK97" i="5"/>
  <c r="CJ97" i="5"/>
  <c r="CV96" i="5"/>
  <c r="CU96" i="5"/>
  <c r="CT96" i="5"/>
  <c r="CS96" i="5"/>
  <c r="CR96" i="5"/>
  <c r="CQ96" i="5"/>
  <c r="CP96" i="5"/>
  <c r="CN96" i="5"/>
  <c r="CM96" i="5"/>
  <c r="CL96" i="5"/>
  <c r="CK96" i="5"/>
  <c r="CJ96" i="5"/>
  <c r="CV95" i="5"/>
  <c r="CU95" i="5"/>
  <c r="CT95" i="5"/>
  <c r="CS95" i="5"/>
  <c r="CR95" i="5"/>
  <c r="CQ95" i="5"/>
  <c r="CP95" i="5"/>
  <c r="CN95" i="5"/>
  <c r="CM95" i="5"/>
  <c r="CL95" i="5"/>
  <c r="CK95" i="5"/>
  <c r="CJ95" i="5"/>
  <c r="CV94" i="5"/>
  <c r="CU94" i="5"/>
  <c r="CT94" i="5"/>
  <c r="CS94" i="5"/>
  <c r="CR94" i="5"/>
  <c r="CQ94" i="5"/>
  <c r="CP94" i="5"/>
  <c r="CN94" i="5"/>
  <c r="CM94" i="5"/>
  <c r="CL94" i="5"/>
  <c r="CK94" i="5"/>
  <c r="CJ94" i="5"/>
  <c r="CV93" i="5"/>
  <c r="CU93" i="5"/>
  <c r="CT93" i="5"/>
  <c r="CS93" i="5"/>
  <c r="CR93" i="5"/>
  <c r="CQ93" i="5"/>
  <c r="CP93" i="5"/>
  <c r="CN93" i="5"/>
  <c r="CM93" i="5"/>
  <c r="CL93" i="5"/>
  <c r="CK93" i="5"/>
  <c r="CJ93" i="5"/>
  <c r="CV92" i="5"/>
  <c r="CU92" i="5"/>
  <c r="CT92" i="5"/>
  <c r="CS92" i="5"/>
  <c r="CR92" i="5"/>
  <c r="CQ92" i="5"/>
  <c r="CP92" i="5"/>
  <c r="CN92" i="5"/>
  <c r="CM92" i="5"/>
  <c r="CL92" i="5"/>
  <c r="CK92" i="5"/>
  <c r="CJ92" i="5"/>
  <c r="CV91" i="5"/>
  <c r="CU91" i="5"/>
  <c r="CT91" i="5"/>
  <c r="CS91" i="5"/>
  <c r="CR91" i="5"/>
  <c r="CQ91" i="5"/>
  <c r="CP91" i="5"/>
  <c r="CN91" i="5"/>
  <c r="CM91" i="5"/>
  <c r="CL91" i="5"/>
  <c r="CK91" i="5"/>
  <c r="CJ91" i="5"/>
  <c r="CV90" i="5"/>
  <c r="CU90" i="5"/>
  <c r="CT90" i="5"/>
  <c r="CS90" i="5"/>
  <c r="CR90" i="5"/>
  <c r="CQ90" i="5"/>
  <c r="CP90" i="5"/>
  <c r="CN90" i="5"/>
  <c r="CM90" i="5"/>
  <c r="CL90" i="5"/>
  <c r="CK90" i="5"/>
  <c r="CJ90" i="5"/>
  <c r="CV89" i="5"/>
  <c r="CU89" i="5"/>
  <c r="CT89" i="5"/>
  <c r="CS89" i="5"/>
  <c r="CR89" i="5"/>
  <c r="CQ89" i="5"/>
  <c r="CP89" i="5"/>
  <c r="CN89" i="5"/>
  <c r="CM89" i="5"/>
  <c r="CL89" i="5"/>
  <c r="CK89" i="5"/>
  <c r="CJ89" i="5"/>
  <c r="CV88" i="5"/>
  <c r="CU88" i="5"/>
  <c r="CT88" i="5"/>
  <c r="CS88" i="5"/>
  <c r="CR88" i="5"/>
  <c r="CQ88" i="5"/>
  <c r="CP88" i="5"/>
  <c r="CN88" i="5"/>
  <c r="CM88" i="5"/>
  <c r="CL88" i="5"/>
  <c r="CK88" i="5"/>
  <c r="CJ88" i="5"/>
  <c r="CV87" i="5"/>
  <c r="CU87" i="5"/>
  <c r="CT87" i="5"/>
  <c r="CS87" i="5"/>
  <c r="CR87" i="5"/>
  <c r="CQ87" i="5"/>
  <c r="CP87" i="5"/>
  <c r="CN87" i="5"/>
  <c r="CM87" i="5"/>
  <c r="CL87" i="5"/>
  <c r="CK87" i="5"/>
  <c r="CJ87" i="5"/>
  <c r="CV86" i="5"/>
  <c r="CU86" i="5"/>
  <c r="CT86" i="5"/>
  <c r="CS86" i="5"/>
  <c r="CR86" i="5"/>
  <c r="CQ86" i="5"/>
  <c r="CP86" i="5"/>
  <c r="CN86" i="5"/>
  <c r="CM86" i="5"/>
  <c r="CL86" i="5"/>
  <c r="CK86" i="5"/>
  <c r="CJ86" i="5"/>
  <c r="CV85" i="5"/>
  <c r="CU85" i="5"/>
  <c r="CT85" i="5"/>
  <c r="CS85" i="5"/>
  <c r="CR85" i="5"/>
  <c r="CQ85" i="5"/>
  <c r="CP85" i="5"/>
  <c r="CN85" i="5"/>
  <c r="CM85" i="5"/>
  <c r="CL85" i="5"/>
  <c r="CK85" i="5"/>
  <c r="CJ85" i="5"/>
  <c r="CV84" i="5"/>
  <c r="CU84" i="5"/>
  <c r="CT84" i="5"/>
  <c r="CS84" i="5"/>
  <c r="CR84" i="5"/>
  <c r="CQ84" i="5"/>
  <c r="CP84" i="5"/>
  <c r="CN84" i="5"/>
  <c r="CM84" i="5"/>
  <c r="CL84" i="5"/>
  <c r="CK84" i="5"/>
  <c r="CJ84" i="5"/>
  <c r="CV83" i="5"/>
  <c r="CU83" i="5"/>
  <c r="CT83" i="5"/>
  <c r="CS83" i="5"/>
  <c r="CR83" i="5"/>
  <c r="CQ83" i="5"/>
  <c r="CP83" i="5"/>
  <c r="CN83" i="5"/>
  <c r="CM83" i="5"/>
  <c r="CL83" i="5"/>
  <c r="CK83" i="5"/>
  <c r="CJ83" i="5"/>
  <c r="CV82" i="5"/>
  <c r="CU82" i="5"/>
  <c r="CT82" i="5"/>
  <c r="CS82" i="5"/>
  <c r="CR82" i="5"/>
  <c r="CQ82" i="5"/>
  <c r="CP82" i="5"/>
  <c r="CN82" i="5"/>
  <c r="CM82" i="5"/>
  <c r="CL82" i="5"/>
  <c r="CK82" i="5"/>
  <c r="CJ82" i="5"/>
  <c r="CV81" i="5"/>
  <c r="CU81" i="5"/>
  <c r="CT81" i="5"/>
  <c r="CS81" i="5"/>
  <c r="CR81" i="5"/>
  <c r="CQ81" i="5"/>
  <c r="CP81" i="5"/>
  <c r="CN81" i="5"/>
  <c r="CM81" i="5"/>
  <c r="CL81" i="5"/>
  <c r="CK81" i="5"/>
  <c r="CJ81" i="5"/>
  <c r="CV80" i="5"/>
  <c r="CU80" i="5"/>
  <c r="CT80" i="5"/>
  <c r="CS80" i="5"/>
  <c r="CR80" i="5"/>
  <c r="CQ80" i="5"/>
  <c r="CP80" i="5"/>
  <c r="CN80" i="5"/>
  <c r="CM80" i="5"/>
  <c r="CL80" i="5"/>
  <c r="CK80" i="5"/>
  <c r="CJ80" i="5"/>
  <c r="CV79" i="5"/>
  <c r="CU79" i="5"/>
  <c r="CT79" i="5"/>
  <c r="CS79" i="5"/>
  <c r="CR79" i="5"/>
  <c r="CQ79" i="5"/>
  <c r="CP79" i="5"/>
  <c r="CN79" i="5"/>
  <c r="CM79" i="5"/>
  <c r="CL79" i="5"/>
  <c r="CK79" i="5"/>
  <c r="CJ79" i="5"/>
  <c r="CV78" i="5"/>
  <c r="CU78" i="5"/>
  <c r="CT78" i="5"/>
  <c r="CS78" i="5"/>
  <c r="CR78" i="5"/>
  <c r="CQ78" i="5"/>
  <c r="CP78" i="5"/>
  <c r="CN78" i="5"/>
  <c r="CM78" i="5"/>
  <c r="CL78" i="5"/>
  <c r="CK78" i="5"/>
  <c r="CJ78" i="5"/>
  <c r="CV77" i="5"/>
  <c r="CU77" i="5"/>
  <c r="CT77" i="5"/>
  <c r="CS77" i="5"/>
  <c r="CR77" i="5"/>
  <c r="CQ77" i="5"/>
  <c r="CP77" i="5"/>
  <c r="CN77" i="5"/>
  <c r="CM77" i="5"/>
  <c r="CL77" i="5"/>
  <c r="CK77" i="5"/>
  <c r="CJ77" i="5"/>
  <c r="CV76" i="5"/>
  <c r="CU76" i="5"/>
  <c r="CT76" i="5"/>
  <c r="CS76" i="5"/>
  <c r="CR76" i="5"/>
  <c r="CQ76" i="5"/>
  <c r="CP76" i="5"/>
  <c r="CN76" i="5"/>
  <c r="CM76" i="5"/>
  <c r="CL76" i="5"/>
  <c r="CK76" i="5"/>
  <c r="CJ76" i="5"/>
  <c r="CV75" i="5"/>
  <c r="CU75" i="5"/>
  <c r="CT75" i="5"/>
  <c r="CS75" i="5"/>
  <c r="CR75" i="5"/>
  <c r="CQ75" i="5"/>
  <c r="CP75" i="5"/>
  <c r="CN75" i="5"/>
  <c r="CM75" i="5"/>
  <c r="CL75" i="5"/>
  <c r="CK75" i="5"/>
  <c r="CJ75" i="5"/>
  <c r="CV74" i="5"/>
  <c r="CU74" i="5"/>
  <c r="CT74" i="5"/>
  <c r="CS74" i="5"/>
  <c r="CR74" i="5"/>
  <c r="CQ74" i="5"/>
  <c r="CP74" i="5"/>
  <c r="CN74" i="5"/>
  <c r="CM74" i="5"/>
  <c r="CL74" i="5"/>
  <c r="CK74" i="5"/>
  <c r="CJ74" i="5"/>
  <c r="CV73" i="5"/>
  <c r="CU73" i="5"/>
  <c r="CT73" i="5"/>
  <c r="CS73" i="5"/>
  <c r="CR73" i="5"/>
  <c r="CQ73" i="5"/>
  <c r="CP73" i="5"/>
  <c r="CN73" i="5"/>
  <c r="CM73" i="5"/>
  <c r="CL73" i="5"/>
  <c r="CK73" i="5"/>
  <c r="CJ73" i="5"/>
  <c r="CV72" i="5"/>
  <c r="CU72" i="5"/>
  <c r="CT72" i="5"/>
  <c r="CS72" i="5"/>
  <c r="CR72" i="5"/>
  <c r="CQ72" i="5"/>
  <c r="CP72" i="5"/>
  <c r="CN72" i="5"/>
  <c r="CM72" i="5"/>
  <c r="CL72" i="5"/>
  <c r="CK72" i="5"/>
  <c r="CJ72" i="5"/>
  <c r="CV71" i="5"/>
  <c r="CU71" i="5"/>
  <c r="CT71" i="5"/>
  <c r="CS71" i="5"/>
  <c r="CR71" i="5"/>
  <c r="CQ71" i="5"/>
  <c r="CP71" i="5"/>
  <c r="CN71" i="5"/>
  <c r="CM71" i="5"/>
  <c r="CL71" i="5"/>
  <c r="CK71" i="5"/>
  <c r="CJ71" i="5"/>
  <c r="CV70" i="5"/>
  <c r="CU70" i="5"/>
  <c r="CT70" i="5"/>
  <c r="CS70" i="5"/>
  <c r="CR70" i="5"/>
  <c r="CQ70" i="5"/>
  <c r="CP70" i="5"/>
  <c r="CN70" i="5"/>
  <c r="CM70" i="5"/>
  <c r="CL70" i="5"/>
  <c r="CK70" i="5"/>
  <c r="CJ70" i="5"/>
  <c r="CV69" i="5"/>
  <c r="CU69" i="5"/>
  <c r="CT69" i="5"/>
  <c r="CS69" i="5"/>
  <c r="CR69" i="5"/>
  <c r="CQ69" i="5"/>
  <c r="CP69" i="5"/>
  <c r="CN69" i="5"/>
  <c r="CM69" i="5"/>
  <c r="CL69" i="5"/>
  <c r="CK69" i="5"/>
  <c r="CJ69" i="5"/>
  <c r="CV68" i="5"/>
  <c r="CU68" i="5"/>
  <c r="CT68" i="5"/>
  <c r="CS68" i="5"/>
  <c r="CR68" i="5"/>
  <c r="CQ68" i="5"/>
  <c r="CP68" i="5"/>
  <c r="CN68" i="5"/>
  <c r="CM68" i="5"/>
  <c r="CL68" i="5"/>
  <c r="CK68" i="5"/>
  <c r="CJ68" i="5"/>
  <c r="CV67" i="5"/>
  <c r="CU67" i="5"/>
  <c r="CT67" i="5"/>
  <c r="CS67" i="5"/>
  <c r="CR67" i="5"/>
  <c r="CQ67" i="5"/>
  <c r="CP67" i="5"/>
  <c r="CN67" i="5"/>
  <c r="CM67" i="5"/>
  <c r="CL67" i="5"/>
  <c r="CK67" i="5"/>
  <c r="CJ67" i="5"/>
  <c r="CV66" i="5"/>
  <c r="CU66" i="5"/>
  <c r="CT66" i="5"/>
  <c r="CS66" i="5"/>
  <c r="CR66" i="5"/>
  <c r="CQ66" i="5"/>
  <c r="CP66" i="5"/>
  <c r="CN66" i="5"/>
  <c r="CM66" i="5"/>
  <c r="CL66" i="5"/>
  <c r="CK66" i="5"/>
  <c r="CJ66" i="5"/>
  <c r="CV65" i="5"/>
  <c r="CU65" i="5"/>
  <c r="CT65" i="5"/>
  <c r="CS65" i="5"/>
  <c r="CR65" i="5"/>
  <c r="CQ65" i="5"/>
  <c r="CP65" i="5"/>
  <c r="CN65" i="5"/>
  <c r="CM65" i="5"/>
  <c r="CL65" i="5"/>
  <c r="CK65" i="5"/>
  <c r="CJ65" i="5"/>
  <c r="CV64" i="5"/>
  <c r="CU64" i="5"/>
  <c r="CT64" i="5"/>
  <c r="CS64" i="5"/>
  <c r="CR64" i="5"/>
  <c r="CQ64" i="5"/>
  <c r="CP64" i="5"/>
  <c r="CN64" i="5"/>
  <c r="CM64" i="5"/>
  <c r="CL64" i="5"/>
  <c r="CK64" i="5"/>
  <c r="CJ64" i="5"/>
  <c r="CV63" i="5"/>
  <c r="CU63" i="5"/>
  <c r="CT63" i="5"/>
  <c r="CS63" i="5"/>
  <c r="CR63" i="5"/>
  <c r="CQ63" i="5"/>
  <c r="CP63" i="5"/>
  <c r="CN63" i="5"/>
  <c r="CM63" i="5"/>
  <c r="CL63" i="5"/>
  <c r="CK63" i="5"/>
  <c r="CJ63" i="5"/>
  <c r="CV62" i="5"/>
  <c r="CU62" i="5"/>
  <c r="CT62" i="5"/>
  <c r="CS62" i="5"/>
  <c r="CR62" i="5"/>
  <c r="CQ62" i="5"/>
  <c r="CP62" i="5"/>
  <c r="CN62" i="5"/>
  <c r="CM62" i="5"/>
  <c r="CL62" i="5"/>
  <c r="CK62" i="5"/>
  <c r="CJ62" i="5"/>
  <c r="CV61" i="5"/>
  <c r="CU61" i="5"/>
  <c r="CT61" i="5"/>
  <c r="CS61" i="5"/>
  <c r="CR61" i="5"/>
  <c r="CQ61" i="5"/>
  <c r="CP61" i="5"/>
  <c r="CN61" i="5"/>
  <c r="CM61" i="5"/>
  <c r="CL61" i="5"/>
  <c r="CK61" i="5"/>
  <c r="CJ61" i="5"/>
  <c r="CV60" i="5"/>
  <c r="CU60" i="5"/>
  <c r="CT60" i="5"/>
  <c r="CS60" i="5"/>
  <c r="CR60" i="5"/>
  <c r="CQ60" i="5"/>
  <c r="CP60" i="5"/>
  <c r="CN60" i="5"/>
  <c r="CM60" i="5"/>
  <c r="CL60" i="5"/>
  <c r="CK60" i="5"/>
  <c r="CJ60" i="5"/>
  <c r="CV59" i="5"/>
  <c r="CU59" i="5"/>
  <c r="CT59" i="5"/>
  <c r="CS59" i="5"/>
  <c r="CR59" i="5"/>
  <c r="CQ59" i="5"/>
  <c r="CP59" i="5"/>
  <c r="CN59" i="5"/>
  <c r="CM59" i="5"/>
  <c r="CL59" i="5"/>
  <c r="CK59" i="5"/>
  <c r="CJ59" i="5"/>
  <c r="CV58" i="5"/>
  <c r="CU58" i="5"/>
  <c r="CT58" i="5"/>
  <c r="CS58" i="5"/>
  <c r="CR58" i="5"/>
  <c r="CQ58" i="5"/>
  <c r="CP58" i="5"/>
  <c r="CN58" i="5"/>
  <c r="CM58" i="5"/>
  <c r="CL58" i="5"/>
  <c r="CK58" i="5"/>
  <c r="CJ58" i="5"/>
  <c r="CV57" i="5"/>
  <c r="CU57" i="5"/>
  <c r="CT57" i="5"/>
  <c r="CS57" i="5"/>
  <c r="CR57" i="5"/>
  <c r="CQ57" i="5"/>
  <c r="CP57" i="5"/>
  <c r="CN57" i="5"/>
  <c r="CM57" i="5"/>
  <c r="CL57" i="5"/>
  <c r="CK57" i="5"/>
  <c r="CJ57" i="5"/>
  <c r="CV56" i="5"/>
  <c r="CU56" i="5"/>
  <c r="CT56" i="5"/>
  <c r="CS56" i="5"/>
  <c r="CR56" i="5"/>
  <c r="CQ56" i="5"/>
  <c r="CP56" i="5"/>
  <c r="CN56" i="5"/>
  <c r="CM56" i="5"/>
  <c r="CL56" i="5"/>
  <c r="CK56" i="5"/>
  <c r="CJ56" i="5"/>
  <c r="CV55" i="5"/>
  <c r="CU55" i="5"/>
  <c r="CT55" i="5"/>
  <c r="CS55" i="5"/>
  <c r="CR55" i="5"/>
  <c r="CQ55" i="5"/>
  <c r="CP55" i="5"/>
  <c r="CN55" i="5"/>
  <c r="CM55" i="5"/>
  <c r="CL55" i="5"/>
  <c r="CK55" i="5"/>
  <c r="CJ55" i="5"/>
  <c r="CV54" i="5"/>
  <c r="CU54" i="5"/>
  <c r="CT54" i="5"/>
  <c r="CS54" i="5"/>
  <c r="CR54" i="5"/>
  <c r="CQ54" i="5"/>
  <c r="CP54" i="5"/>
  <c r="CN54" i="5"/>
  <c r="CM54" i="5"/>
  <c r="CL54" i="5"/>
  <c r="CK54" i="5"/>
  <c r="CJ54" i="5"/>
  <c r="CV53" i="5"/>
  <c r="CU53" i="5"/>
  <c r="CT53" i="5"/>
  <c r="CS53" i="5"/>
  <c r="CR53" i="5"/>
  <c r="CQ53" i="5"/>
  <c r="CP53" i="5"/>
  <c r="CN53" i="5"/>
  <c r="CM53" i="5"/>
  <c r="CL53" i="5"/>
  <c r="CK53" i="5"/>
  <c r="CJ53" i="5"/>
  <c r="CV52" i="5"/>
  <c r="CU52" i="5"/>
  <c r="CT52" i="5"/>
  <c r="CS52" i="5"/>
  <c r="CR52" i="5"/>
  <c r="CQ52" i="5"/>
  <c r="CP52" i="5"/>
  <c r="CN52" i="5"/>
  <c r="CM52" i="5"/>
  <c r="CL52" i="5"/>
  <c r="CK52" i="5"/>
  <c r="CJ52" i="5"/>
  <c r="CV51" i="5"/>
  <c r="CU51" i="5"/>
  <c r="CT51" i="5"/>
  <c r="CS51" i="5"/>
  <c r="CR51" i="5"/>
  <c r="CQ51" i="5"/>
  <c r="CP51" i="5"/>
  <c r="CN51" i="5"/>
  <c r="CM51" i="5"/>
  <c r="CL51" i="5"/>
  <c r="CK51" i="5"/>
  <c r="CJ51" i="5"/>
  <c r="CV50" i="5"/>
  <c r="CU50" i="5"/>
  <c r="CT50" i="5"/>
  <c r="CS50" i="5"/>
  <c r="CR50" i="5"/>
  <c r="CQ50" i="5"/>
  <c r="CP50" i="5"/>
  <c r="CN50" i="5"/>
  <c r="CM50" i="5"/>
  <c r="CL50" i="5"/>
  <c r="CK50" i="5"/>
  <c r="CJ50" i="5"/>
  <c r="CV49" i="5"/>
  <c r="CU49" i="5"/>
  <c r="CT49" i="5"/>
  <c r="CS49" i="5"/>
  <c r="CR49" i="5"/>
  <c r="CQ49" i="5"/>
  <c r="CP49" i="5"/>
  <c r="CN49" i="5"/>
  <c r="CM49" i="5"/>
  <c r="CL49" i="5"/>
  <c r="CK49" i="5"/>
  <c r="CJ49" i="5"/>
  <c r="CV48" i="5"/>
  <c r="CU48" i="5"/>
  <c r="CT48" i="5"/>
  <c r="CS48" i="5"/>
  <c r="CR48" i="5"/>
  <c r="CQ48" i="5"/>
  <c r="CP48" i="5"/>
  <c r="CN48" i="5"/>
  <c r="CM48" i="5"/>
  <c r="CL48" i="5"/>
  <c r="CK48" i="5"/>
  <c r="CJ48" i="5"/>
  <c r="CV47" i="5"/>
  <c r="CU47" i="5"/>
  <c r="CT47" i="5"/>
  <c r="CS47" i="5"/>
  <c r="CR47" i="5"/>
  <c r="CQ47" i="5"/>
  <c r="CP47" i="5"/>
  <c r="CN47" i="5"/>
  <c r="CM47" i="5"/>
  <c r="CL47" i="5"/>
  <c r="CK47" i="5"/>
  <c r="CJ47" i="5"/>
  <c r="CV46" i="5"/>
  <c r="CU46" i="5"/>
  <c r="CT46" i="5"/>
  <c r="CS46" i="5"/>
  <c r="CR46" i="5"/>
  <c r="CQ46" i="5"/>
  <c r="CP46" i="5"/>
  <c r="CN46" i="5"/>
  <c r="CM46" i="5"/>
  <c r="CL46" i="5"/>
  <c r="CK46" i="5"/>
  <c r="CJ46" i="5"/>
  <c r="CV45" i="5"/>
  <c r="CU45" i="5"/>
  <c r="CT45" i="5"/>
  <c r="CS45" i="5"/>
  <c r="CR45" i="5"/>
  <c r="CQ45" i="5"/>
  <c r="CP45" i="5"/>
  <c r="CN45" i="5"/>
  <c r="CM45" i="5"/>
  <c r="CL45" i="5"/>
  <c r="CK45" i="5"/>
  <c r="CJ45" i="5"/>
  <c r="CV44" i="5"/>
  <c r="CU44" i="5"/>
  <c r="CT44" i="5"/>
  <c r="CS44" i="5"/>
  <c r="CR44" i="5"/>
  <c r="CQ44" i="5"/>
  <c r="CP44" i="5"/>
  <c r="CN44" i="5"/>
  <c r="CM44" i="5"/>
  <c r="CL44" i="5"/>
  <c r="CK44" i="5"/>
  <c r="CJ44" i="5"/>
  <c r="CV43" i="5"/>
  <c r="CU43" i="5"/>
  <c r="CT43" i="5"/>
  <c r="CS43" i="5"/>
  <c r="CR43" i="5"/>
  <c r="CQ43" i="5"/>
  <c r="CP43" i="5"/>
  <c r="CN43" i="5"/>
  <c r="CM43" i="5"/>
  <c r="CL43" i="5"/>
  <c r="CK43" i="5"/>
  <c r="CJ43" i="5"/>
  <c r="CV42" i="5"/>
  <c r="CU42" i="5"/>
  <c r="CT42" i="5"/>
  <c r="CS42" i="5"/>
  <c r="CR42" i="5"/>
  <c r="CQ42" i="5"/>
  <c r="CP42" i="5"/>
  <c r="CN42" i="5"/>
  <c r="CM42" i="5"/>
  <c r="CL42" i="5"/>
  <c r="CK42" i="5"/>
  <c r="CJ42" i="5"/>
  <c r="CV41" i="5"/>
  <c r="CU41" i="5"/>
  <c r="CT41" i="5"/>
  <c r="CS41" i="5"/>
  <c r="CR41" i="5"/>
  <c r="CQ41" i="5"/>
  <c r="CP41" i="5"/>
  <c r="CN41" i="5"/>
  <c r="CM41" i="5"/>
  <c r="CL41" i="5"/>
  <c r="CK41" i="5"/>
  <c r="CJ41" i="5"/>
  <c r="CV40" i="5"/>
  <c r="CU40" i="5"/>
  <c r="CT40" i="5"/>
  <c r="CS40" i="5"/>
  <c r="CR40" i="5"/>
  <c r="CQ40" i="5"/>
  <c r="CP40" i="5"/>
  <c r="CN40" i="5"/>
  <c r="CM40" i="5"/>
  <c r="CL40" i="5"/>
  <c r="CK40" i="5"/>
  <c r="CJ40" i="5"/>
  <c r="CV39" i="5"/>
  <c r="CU39" i="5"/>
  <c r="CT39" i="5"/>
  <c r="CS39" i="5"/>
  <c r="CR39" i="5"/>
  <c r="CQ39" i="5"/>
  <c r="CP39" i="5"/>
  <c r="CN39" i="5"/>
  <c r="CM39" i="5"/>
  <c r="CL39" i="5"/>
  <c r="CK39" i="5"/>
  <c r="CJ39" i="5"/>
  <c r="CV38" i="5"/>
  <c r="CU38" i="5"/>
  <c r="CT38" i="5"/>
  <c r="CS38" i="5"/>
  <c r="CR38" i="5"/>
  <c r="CQ38" i="5"/>
  <c r="CP38" i="5"/>
  <c r="CN38" i="5"/>
  <c r="CM38" i="5"/>
  <c r="CL38" i="5"/>
  <c r="CK38" i="5"/>
  <c r="CJ38" i="5"/>
  <c r="CV37" i="5"/>
  <c r="CU37" i="5"/>
  <c r="CT37" i="5"/>
  <c r="CS37" i="5"/>
  <c r="CR37" i="5"/>
  <c r="CQ37" i="5"/>
  <c r="CP37" i="5"/>
  <c r="CN37" i="5"/>
  <c r="CM37" i="5"/>
  <c r="CL37" i="5"/>
  <c r="CK37" i="5"/>
  <c r="CJ37" i="5"/>
  <c r="CV36" i="5"/>
  <c r="CU36" i="5"/>
  <c r="CT36" i="5"/>
  <c r="CS36" i="5"/>
  <c r="CR36" i="5"/>
  <c r="CQ36" i="5"/>
  <c r="CP36" i="5"/>
  <c r="CN36" i="5"/>
  <c r="CM36" i="5"/>
  <c r="CL36" i="5"/>
  <c r="CK36" i="5"/>
  <c r="CJ36" i="5"/>
  <c r="CV35" i="5"/>
  <c r="CU35" i="5"/>
  <c r="CT35" i="5"/>
  <c r="CS35" i="5"/>
  <c r="CR35" i="5"/>
  <c r="CQ35" i="5"/>
  <c r="CP35" i="5"/>
  <c r="CN35" i="5"/>
  <c r="CM35" i="5"/>
  <c r="CL35" i="5"/>
  <c r="CK35" i="5"/>
  <c r="CJ35" i="5"/>
  <c r="CV34" i="5"/>
  <c r="CU34" i="5"/>
  <c r="CT34" i="5"/>
  <c r="CS34" i="5"/>
  <c r="CR34" i="5"/>
  <c r="CQ34" i="5"/>
  <c r="CP34" i="5"/>
  <c r="CN34" i="5"/>
  <c r="CM34" i="5"/>
  <c r="CL34" i="5"/>
  <c r="CK34" i="5"/>
  <c r="CJ34" i="5"/>
  <c r="CV33" i="5"/>
  <c r="CU33" i="5"/>
  <c r="CT33" i="5"/>
  <c r="CS33" i="5"/>
  <c r="CR33" i="5"/>
  <c r="CQ33" i="5"/>
  <c r="CP33" i="5"/>
  <c r="CN33" i="5"/>
  <c r="CM33" i="5"/>
  <c r="CL33" i="5"/>
  <c r="CK33" i="5"/>
  <c r="CJ33" i="5"/>
  <c r="CV32" i="5"/>
  <c r="CU32" i="5"/>
  <c r="CT32" i="5"/>
  <c r="CS32" i="5"/>
  <c r="CR32" i="5"/>
  <c r="CQ32" i="5"/>
  <c r="CP32" i="5"/>
  <c r="CN32" i="5"/>
  <c r="CM32" i="5"/>
  <c r="CL32" i="5"/>
  <c r="CK32" i="5"/>
  <c r="CJ32" i="5"/>
  <c r="CF32" i="5"/>
  <c r="CV31" i="5"/>
  <c r="CU31" i="5"/>
  <c r="CT31" i="5"/>
  <c r="CS31" i="5"/>
  <c r="CR31" i="5"/>
  <c r="CQ31" i="5"/>
  <c r="CP31" i="5"/>
  <c r="CN31" i="5"/>
  <c r="CM31" i="5"/>
  <c r="CL31" i="5"/>
  <c r="CK31" i="5"/>
  <c r="CJ31" i="5"/>
  <c r="CV30" i="5"/>
  <c r="CU30" i="5"/>
  <c r="CT30" i="5"/>
  <c r="CS30" i="5"/>
  <c r="CR30" i="5"/>
  <c r="CQ30" i="5"/>
  <c r="CP30" i="5"/>
  <c r="CN30" i="5"/>
  <c r="CM30" i="5"/>
  <c r="CL30" i="5"/>
  <c r="CK30" i="5"/>
  <c r="CJ30" i="5"/>
  <c r="CF30" i="5"/>
  <c r="CV29" i="5"/>
  <c r="CU29" i="5"/>
  <c r="CT29" i="5"/>
  <c r="CS29" i="5"/>
  <c r="CR29" i="5"/>
  <c r="CQ29" i="5"/>
  <c r="CP29" i="5"/>
  <c r="CN29" i="5"/>
  <c r="CM29" i="5"/>
  <c r="CL29" i="5"/>
  <c r="CK29" i="5"/>
  <c r="CJ29" i="5"/>
  <c r="CV28" i="5"/>
  <c r="CU28" i="5"/>
  <c r="CT28" i="5"/>
  <c r="CS28" i="5"/>
  <c r="CR28" i="5"/>
  <c r="CQ28" i="5"/>
  <c r="CP28" i="5"/>
  <c r="CN28" i="5"/>
  <c r="CM28" i="5"/>
  <c r="CL28" i="5"/>
  <c r="CK28" i="5"/>
  <c r="CJ28" i="5"/>
  <c r="CV27" i="5"/>
  <c r="CU27" i="5"/>
  <c r="CT27" i="5"/>
  <c r="CS27" i="5"/>
  <c r="CR27" i="5"/>
  <c r="CQ27" i="5"/>
  <c r="CP27" i="5"/>
  <c r="CN27" i="5"/>
  <c r="CM27" i="5"/>
  <c r="CL27" i="5"/>
  <c r="CK27" i="5"/>
  <c r="CJ27" i="5"/>
  <c r="CV26" i="5"/>
  <c r="CU26" i="5"/>
  <c r="CT26" i="5"/>
  <c r="CS26" i="5"/>
  <c r="CR26" i="5"/>
  <c r="CQ26" i="5"/>
  <c r="CP26" i="5"/>
  <c r="CN26" i="5"/>
  <c r="CM26" i="5"/>
  <c r="CL26" i="5"/>
  <c r="CK26" i="5"/>
  <c r="CJ26" i="5"/>
  <c r="CV25" i="5"/>
  <c r="CU25" i="5"/>
  <c r="CT25" i="5"/>
  <c r="CS25" i="5"/>
  <c r="CR25" i="5"/>
  <c r="CQ25" i="5"/>
  <c r="CP25" i="5"/>
  <c r="CN25" i="5"/>
  <c r="CM25" i="5"/>
  <c r="CL25" i="5"/>
  <c r="CK25" i="5"/>
  <c r="CJ25" i="5"/>
  <c r="CV24" i="5"/>
  <c r="CU24" i="5"/>
  <c r="CT24" i="5"/>
  <c r="CS24" i="5"/>
  <c r="CR24" i="5"/>
  <c r="CQ24" i="5"/>
  <c r="CP24" i="5"/>
  <c r="CN24" i="5"/>
  <c r="CM24" i="5"/>
  <c r="CL24" i="5"/>
  <c r="CK24" i="5"/>
  <c r="CJ24" i="5"/>
  <c r="CF24" i="5"/>
  <c r="CV23" i="5"/>
  <c r="CU23" i="5"/>
  <c r="CT23" i="5"/>
  <c r="CS23" i="5"/>
  <c r="CR23" i="5"/>
  <c r="CQ23" i="5"/>
  <c r="CP23" i="5"/>
  <c r="CN23" i="5"/>
  <c r="CM23" i="5"/>
  <c r="CL23" i="5"/>
  <c r="CK23" i="5"/>
  <c r="CJ23" i="5"/>
  <c r="CV22" i="5"/>
  <c r="CU22" i="5"/>
  <c r="CT22" i="5"/>
  <c r="CS22" i="5"/>
  <c r="CR22" i="5"/>
  <c r="CQ22" i="5"/>
  <c r="CP22" i="5"/>
  <c r="CN22" i="5"/>
  <c r="CM22" i="5"/>
  <c r="CL22" i="5"/>
  <c r="CK22" i="5"/>
  <c r="CJ22" i="5"/>
  <c r="CV21" i="5"/>
  <c r="CU21" i="5"/>
  <c r="CT21" i="5"/>
  <c r="CS21" i="5"/>
  <c r="CR21" i="5"/>
  <c r="CQ21" i="5"/>
  <c r="CP21" i="5"/>
  <c r="CN21" i="5"/>
  <c r="CM21" i="5"/>
  <c r="CL21" i="5"/>
  <c r="CK21" i="5"/>
  <c r="CJ21" i="5"/>
  <c r="CV20" i="5"/>
  <c r="CU20" i="5"/>
  <c r="CT20" i="5"/>
  <c r="CS20" i="5"/>
  <c r="CR20" i="5"/>
  <c r="CQ20" i="5"/>
  <c r="CP20" i="5"/>
  <c r="CN20" i="5"/>
  <c r="CM20" i="5"/>
  <c r="CL20" i="5"/>
  <c r="CK20" i="5"/>
  <c r="CJ20" i="5"/>
  <c r="CV19" i="5"/>
  <c r="CU19" i="5"/>
  <c r="CT19" i="5"/>
  <c r="CS19" i="5"/>
  <c r="CR19" i="5"/>
  <c r="CQ19" i="5"/>
  <c r="CP19" i="5"/>
  <c r="CN19" i="5"/>
  <c r="CM19" i="5"/>
  <c r="CL19" i="5"/>
  <c r="CK19" i="5"/>
  <c r="CJ19" i="5"/>
  <c r="CV18" i="5"/>
  <c r="CU18" i="5"/>
  <c r="CT18" i="5"/>
  <c r="CS18" i="5"/>
  <c r="CR18" i="5"/>
  <c r="CQ18" i="5"/>
  <c r="CP18" i="5"/>
  <c r="CN18" i="5"/>
  <c r="CM18" i="5"/>
  <c r="CL18" i="5"/>
  <c r="CK18" i="5"/>
  <c r="CJ18" i="5"/>
  <c r="CV17" i="5"/>
  <c r="CU17" i="5"/>
  <c r="CT17" i="5"/>
  <c r="CS17" i="5"/>
  <c r="CR17" i="5"/>
  <c r="CQ17" i="5"/>
  <c r="CP17" i="5"/>
  <c r="CN17" i="5"/>
  <c r="CM17" i="5"/>
  <c r="CL17" i="5"/>
  <c r="CK17" i="5"/>
  <c r="CJ17" i="5"/>
  <c r="CV16" i="5"/>
  <c r="CU16" i="5"/>
  <c r="CT16" i="5"/>
  <c r="CS16" i="5"/>
  <c r="CR16" i="5"/>
  <c r="CQ16" i="5"/>
  <c r="CP16" i="5"/>
  <c r="CN16" i="5"/>
  <c r="CM16" i="5"/>
  <c r="CL16" i="5"/>
  <c r="CK16" i="5"/>
  <c r="CJ16" i="5"/>
  <c r="CV15" i="5"/>
  <c r="CU15" i="5"/>
  <c r="CT15" i="5"/>
  <c r="CS15" i="5"/>
  <c r="CR15" i="5"/>
  <c r="CQ15" i="5"/>
  <c r="CP15" i="5"/>
  <c r="CN15" i="5"/>
  <c r="CM15" i="5"/>
  <c r="CL15" i="5"/>
  <c r="CK15" i="5"/>
  <c r="CJ15" i="5"/>
  <c r="CV14" i="5"/>
  <c r="CU14" i="5"/>
  <c r="CT14" i="5"/>
  <c r="CS14" i="5"/>
  <c r="CR14" i="5"/>
  <c r="CQ14" i="5"/>
  <c r="CP14" i="5"/>
  <c r="CN14" i="5"/>
  <c r="CM14" i="5"/>
  <c r="CL14" i="5"/>
  <c r="CK14" i="5"/>
  <c r="CJ14" i="5"/>
  <c r="CV13" i="5"/>
  <c r="CU13" i="5"/>
  <c r="CT13" i="5"/>
  <c r="CS13" i="5"/>
  <c r="CR13" i="5"/>
  <c r="CQ13" i="5"/>
  <c r="CP13" i="5"/>
  <c r="CN13" i="5"/>
  <c r="CM13" i="5"/>
  <c r="CL13" i="5"/>
  <c r="CK13" i="5"/>
  <c r="CJ13" i="5"/>
  <c r="CV12" i="5"/>
  <c r="CU12" i="5"/>
  <c r="CT12" i="5"/>
  <c r="CS12" i="5"/>
  <c r="CR12" i="5"/>
  <c r="CQ12" i="5"/>
  <c r="CP12" i="5"/>
  <c r="CN12" i="5"/>
  <c r="CM12" i="5"/>
  <c r="CL12" i="5"/>
  <c r="CK12" i="5"/>
  <c r="CJ12" i="5"/>
  <c r="CV11" i="5"/>
  <c r="CU11" i="5"/>
  <c r="CT11" i="5"/>
  <c r="CS11" i="5"/>
  <c r="CR11" i="5"/>
  <c r="CQ11" i="5"/>
  <c r="CP11" i="5"/>
  <c r="CN11" i="5"/>
  <c r="CM11" i="5"/>
  <c r="CL11" i="5"/>
  <c r="CK11" i="5"/>
  <c r="CJ11" i="5"/>
  <c r="CV10" i="5"/>
  <c r="CU10" i="5"/>
  <c r="CT10" i="5"/>
  <c r="CS10" i="5"/>
  <c r="CR10" i="5"/>
  <c r="CQ10" i="5"/>
  <c r="CP10" i="5"/>
  <c r="CN10" i="5"/>
  <c r="CM10" i="5"/>
  <c r="CL10" i="5"/>
  <c r="CK10" i="5"/>
  <c r="CJ10" i="5"/>
  <c r="CV9" i="5"/>
  <c r="CU9" i="5"/>
  <c r="CT9" i="5"/>
  <c r="CS9" i="5"/>
  <c r="CR9" i="5"/>
  <c r="CQ9" i="5"/>
  <c r="CP9" i="5"/>
  <c r="CN9" i="5"/>
  <c r="CM9" i="5"/>
  <c r="CL9" i="5"/>
  <c r="CK9" i="5"/>
  <c r="CJ9" i="5"/>
  <c r="CV8" i="5"/>
  <c r="CU8" i="5"/>
  <c r="CT8" i="5"/>
  <c r="CS8" i="5"/>
  <c r="CR8" i="5"/>
  <c r="CQ8" i="5"/>
  <c r="CP8" i="5"/>
  <c r="CN8" i="5"/>
  <c r="CM8" i="5"/>
  <c r="CL8" i="5"/>
  <c r="CK8" i="5"/>
  <c r="CJ8" i="5"/>
  <c r="CV7" i="5"/>
  <c r="CU7" i="5"/>
  <c r="CT7" i="5"/>
  <c r="CS7" i="5"/>
  <c r="CR7" i="5"/>
  <c r="CQ7" i="5"/>
  <c r="CP7" i="5"/>
  <c r="CN7" i="5"/>
  <c r="CM7" i="5"/>
  <c r="CL7" i="5"/>
  <c r="CK7" i="5"/>
  <c r="CJ7" i="5"/>
  <c r="CV6" i="5"/>
  <c r="CU6" i="5"/>
  <c r="CT6" i="5"/>
  <c r="CS6" i="5"/>
  <c r="CR6" i="5"/>
  <c r="CQ6" i="5"/>
  <c r="CP6" i="5"/>
  <c r="CN6" i="5"/>
  <c r="CM6" i="5"/>
  <c r="CL6" i="5"/>
  <c r="CK6" i="5"/>
  <c r="CJ6" i="5"/>
  <c r="CV5" i="5"/>
  <c r="CU5" i="5"/>
  <c r="CT5" i="5"/>
  <c r="CS5" i="5"/>
  <c r="CR5" i="5"/>
  <c r="CQ5" i="5"/>
  <c r="CP5" i="5"/>
  <c r="CN5" i="5"/>
  <c r="CM5" i="5"/>
  <c r="CL5" i="5"/>
  <c r="CK5" i="5"/>
  <c r="CJ5" i="5"/>
  <c r="C5" i="5"/>
  <c r="B5" i="5"/>
  <c r="CV4" i="5"/>
  <c r="CU4" i="5"/>
  <c r="CT4" i="5"/>
  <c r="CS4" i="5"/>
  <c r="CR4" i="5"/>
  <c r="CQ4" i="5"/>
  <c r="CP4" i="5"/>
  <c r="CN4" i="5"/>
  <c r="CM4" i="5"/>
  <c r="CL4" i="5"/>
  <c r="CK4" i="5"/>
  <c r="CJ4" i="5"/>
  <c r="CV3" i="5"/>
  <c r="CU3" i="5"/>
  <c r="CT3" i="5"/>
  <c r="CS3" i="5"/>
  <c r="CR3" i="5"/>
  <c r="CQ3" i="5"/>
  <c r="CP3" i="5"/>
  <c r="CN3" i="5"/>
  <c r="CM3" i="5"/>
  <c r="CL3" i="5"/>
  <c r="CK3" i="5"/>
  <c r="CJ3" i="5"/>
  <c r="CV2" i="5"/>
  <c r="CS2" i="5"/>
  <c r="CR2" i="5"/>
  <c r="CQ2" i="5"/>
  <c r="CP2" i="5"/>
  <c r="CN2" i="5"/>
  <c r="CM2" i="5"/>
  <c r="CL2" i="5"/>
  <c r="CK2" i="5"/>
  <c r="CJ2" i="5"/>
  <c r="B34" i="4"/>
  <c r="B32" i="4"/>
  <c r="B30" i="4"/>
  <c r="B28" i="4"/>
  <c r="B26" i="4"/>
  <c r="B24" i="4"/>
  <c r="B22" i="4"/>
  <c r="B20" i="4"/>
  <c r="B18" i="4"/>
  <c r="B16" i="4"/>
  <c r="B14" i="4"/>
  <c r="B12" i="4"/>
  <c r="C232" i="3"/>
  <c r="C230" i="3"/>
  <c r="C228" i="3"/>
  <c r="C226" i="3"/>
  <c r="C224" i="3"/>
  <c r="C222" i="3"/>
  <c r="C220" i="3"/>
  <c r="C216" i="3"/>
  <c r="C214" i="3"/>
  <c r="C212" i="3"/>
  <c r="C210" i="3"/>
  <c r="AK205" i="3"/>
  <c r="AJ205" i="3"/>
  <c r="AI205" i="3"/>
  <c r="AH205" i="3"/>
  <c r="AG205" i="3"/>
  <c r="AF205" i="3"/>
  <c r="AE205" i="3"/>
  <c r="AD205" i="3"/>
  <c r="AC205" i="3"/>
  <c r="AB205" i="3"/>
  <c r="AA205" i="3"/>
  <c r="Z205" i="3"/>
  <c r="Y205" i="3"/>
  <c r="X205" i="3"/>
  <c r="W205" i="3"/>
  <c r="V205" i="3"/>
  <c r="U205" i="3"/>
  <c r="T205" i="3"/>
  <c r="S205" i="3"/>
  <c r="R205" i="3"/>
  <c r="Q205" i="3"/>
  <c r="P205" i="3"/>
  <c r="O205" i="3"/>
  <c r="N205" i="3"/>
  <c r="M205" i="3"/>
  <c r="L205" i="3"/>
  <c r="K205" i="3"/>
  <c r="J205" i="3"/>
  <c r="I205" i="3"/>
  <c r="H205" i="3"/>
  <c r="G205" i="3"/>
  <c r="F205" i="3"/>
  <c r="E205" i="3"/>
  <c r="C202" i="3"/>
  <c r="C200" i="3"/>
  <c r="C198" i="3"/>
  <c r="C196" i="3"/>
  <c r="C194" i="3"/>
  <c r="C192" i="3"/>
  <c r="C190" i="3"/>
  <c r="C188" i="3"/>
  <c r="C186" i="3"/>
  <c r="C184" i="3"/>
  <c r="C182" i="3"/>
  <c r="C180" i="3"/>
  <c r="C178" i="3"/>
  <c r="C176" i="3"/>
  <c r="C174" i="3"/>
  <c r="C172" i="3"/>
  <c r="C170" i="3"/>
  <c r="C168" i="3"/>
  <c r="C166" i="3"/>
  <c r="C164" i="3"/>
  <c r="C162" i="3"/>
  <c r="C160" i="3"/>
  <c r="C158" i="3"/>
  <c r="C156" i="3"/>
  <c r="C154" i="3"/>
  <c r="C152" i="3"/>
  <c r="C150" i="3"/>
  <c r="C148" i="3"/>
  <c r="C146" i="3"/>
  <c r="C144" i="3"/>
  <c r="C142" i="3"/>
  <c r="C140" i="3"/>
  <c r="C138" i="3"/>
  <c r="C136" i="3"/>
  <c r="C134" i="3"/>
  <c r="C132" i="3"/>
  <c r="C130" i="3"/>
  <c r="C128" i="3"/>
  <c r="C126" i="3"/>
  <c r="C124" i="3"/>
  <c r="C122" i="3"/>
  <c r="C120" i="3"/>
  <c r="C118" i="3"/>
  <c r="C116" i="3"/>
  <c r="C114" i="3"/>
  <c r="C112" i="3"/>
  <c r="C110" i="3"/>
  <c r="C108" i="3"/>
  <c r="C106" i="3"/>
  <c r="C104" i="3"/>
  <c r="C102" i="3"/>
  <c r="C100" i="3"/>
  <c r="C98" i="3"/>
  <c r="C96" i="3"/>
  <c r="C94" i="3"/>
  <c r="C92" i="3"/>
  <c r="C90" i="3"/>
  <c r="C88" i="3"/>
  <c r="C86" i="3"/>
  <c r="C84" i="3"/>
  <c r="C82" i="3"/>
  <c r="C80" i="3"/>
  <c r="C78" i="3"/>
  <c r="C76" i="3"/>
  <c r="C74" i="3"/>
  <c r="C72" i="3"/>
  <c r="C70" i="3"/>
  <c r="C68" i="3"/>
  <c r="C66" i="3"/>
  <c r="C64" i="3"/>
  <c r="C62" i="3"/>
  <c r="C60" i="3"/>
  <c r="C58" i="3"/>
  <c r="C56" i="3"/>
  <c r="C54" i="3"/>
  <c r="C52" i="3"/>
  <c r="C50" i="3"/>
  <c r="C48" i="3"/>
  <c r="C46" i="3"/>
  <c r="C44" i="3"/>
  <c r="C42" i="3"/>
  <c r="C40" i="3"/>
  <c r="C38" i="3"/>
  <c r="C36" i="3"/>
  <c r="C34" i="3"/>
  <c r="C32" i="3"/>
  <c r="C30" i="3"/>
  <c r="C28" i="3"/>
  <c r="C26" i="3"/>
  <c r="C24" i="3"/>
  <c r="C22" i="3"/>
  <c r="C20" i="3"/>
  <c r="C18" i="3"/>
  <c r="C16" i="3"/>
  <c r="C14" i="3"/>
  <c r="C12" i="3"/>
  <c r="I740" i="2"/>
  <c r="H740" i="2"/>
  <c r="G740" i="2"/>
  <c r="F740" i="2"/>
  <c r="E740" i="2"/>
  <c r="D740" i="2"/>
  <c r="C740" i="2"/>
  <c r="B740" i="2"/>
  <c r="I739" i="2"/>
  <c r="H739" i="2"/>
  <c r="G739" i="2"/>
  <c r="F739" i="2"/>
  <c r="E739" i="2"/>
  <c r="D739" i="2"/>
  <c r="C739" i="2"/>
  <c r="B739" i="2"/>
  <c r="I738" i="2"/>
  <c r="H738" i="2"/>
  <c r="G738" i="2"/>
  <c r="F738" i="2"/>
  <c r="E738" i="2"/>
  <c r="D738" i="2"/>
  <c r="C738" i="2"/>
  <c r="B738" i="2"/>
  <c r="I737" i="2"/>
  <c r="H737" i="2"/>
  <c r="G737" i="2"/>
  <c r="F737" i="2"/>
  <c r="E737" i="2"/>
  <c r="D737" i="2"/>
  <c r="C737" i="2"/>
  <c r="B737" i="2"/>
  <c r="I736" i="2"/>
  <c r="H736" i="2"/>
  <c r="G736" i="2"/>
  <c r="F736" i="2"/>
  <c r="E736" i="2"/>
  <c r="D736" i="2"/>
  <c r="C736" i="2"/>
  <c r="B736" i="2"/>
  <c r="I735" i="2"/>
  <c r="H735" i="2"/>
  <c r="G735" i="2"/>
  <c r="F735" i="2"/>
  <c r="E735" i="2"/>
  <c r="D735" i="2"/>
  <c r="C735" i="2"/>
  <c r="B735" i="2"/>
  <c r="I734" i="2"/>
  <c r="H734" i="2"/>
  <c r="G734" i="2"/>
  <c r="F734" i="2"/>
  <c r="E734" i="2"/>
  <c r="D734" i="2"/>
  <c r="C734" i="2"/>
  <c r="B734" i="2"/>
  <c r="I733" i="2"/>
  <c r="H733" i="2"/>
  <c r="G733" i="2"/>
  <c r="F733" i="2"/>
  <c r="E733" i="2"/>
  <c r="D733" i="2"/>
  <c r="C733" i="2"/>
  <c r="B733" i="2"/>
  <c r="I732" i="2"/>
  <c r="H732" i="2"/>
  <c r="G732" i="2"/>
  <c r="F732" i="2"/>
  <c r="E732" i="2"/>
  <c r="D732" i="2"/>
  <c r="C732" i="2"/>
  <c r="B732" i="2"/>
  <c r="I731" i="2"/>
  <c r="H731" i="2"/>
  <c r="G731" i="2"/>
  <c r="F731" i="2"/>
  <c r="E731" i="2"/>
  <c r="D731" i="2"/>
  <c r="C731" i="2"/>
  <c r="B731" i="2"/>
  <c r="I730" i="2"/>
  <c r="H730" i="2"/>
  <c r="G730" i="2"/>
  <c r="F730" i="2"/>
  <c r="E730" i="2"/>
  <c r="D730" i="2"/>
  <c r="C730" i="2"/>
  <c r="B730" i="2"/>
  <c r="I729" i="2"/>
  <c r="H729" i="2"/>
  <c r="G729" i="2"/>
  <c r="F729" i="2"/>
  <c r="E729" i="2"/>
  <c r="D729" i="2"/>
  <c r="C729" i="2"/>
  <c r="B729" i="2"/>
  <c r="I728" i="2"/>
  <c r="H728" i="2"/>
  <c r="G728" i="2"/>
  <c r="F728" i="2"/>
  <c r="E728" i="2"/>
  <c r="D728" i="2"/>
  <c r="C728" i="2"/>
  <c r="B728" i="2"/>
  <c r="I727" i="2"/>
  <c r="H727" i="2"/>
  <c r="G727" i="2"/>
  <c r="F727" i="2"/>
  <c r="E727" i="2"/>
  <c r="D727" i="2"/>
  <c r="C727" i="2"/>
  <c r="B727" i="2"/>
  <c r="I726" i="2"/>
  <c r="H726" i="2"/>
  <c r="G726" i="2"/>
  <c r="F726" i="2"/>
  <c r="E726" i="2"/>
  <c r="D726" i="2"/>
  <c r="C726" i="2"/>
  <c r="B726" i="2"/>
  <c r="I725" i="2"/>
  <c r="H725" i="2"/>
  <c r="G725" i="2"/>
  <c r="F725" i="2"/>
  <c r="E725" i="2"/>
  <c r="D725" i="2"/>
  <c r="C725" i="2"/>
  <c r="B725" i="2"/>
  <c r="I724" i="2"/>
  <c r="H724" i="2"/>
  <c r="G724" i="2"/>
  <c r="F724" i="2"/>
  <c r="E724" i="2"/>
  <c r="D724" i="2"/>
  <c r="C724" i="2"/>
  <c r="B724" i="2"/>
  <c r="I723" i="2"/>
  <c r="H723" i="2"/>
  <c r="G723" i="2"/>
  <c r="F723" i="2"/>
  <c r="E723" i="2"/>
  <c r="D723" i="2"/>
  <c r="C723" i="2"/>
  <c r="B723" i="2"/>
  <c r="I722" i="2"/>
  <c r="H722" i="2"/>
  <c r="G722" i="2"/>
  <c r="F722" i="2"/>
  <c r="E722" i="2"/>
  <c r="D722" i="2"/>
  <c r="C722" i="2"/>
  <c r="B722" i="2"/>
  <c r="I721" i="2"/>
  <c r="H721" i="2"/>
  <c r="G721" i="2"/>
  <c r="F721" i="2"/>
  <c r="E721" i="2"/>
  <c r="D721" i="2"/>
  <c r="C721" i="2"/>
  <c r="B721" i="2"/>
  <c r="I720" i="2"/>
  <c r="H720" i="2"/>
  <c r="G720" i="2"/>
  <c r="F720" i="2"/>
  <c r="E720" i="2"/>
  <c r="D720" i="2"/>
  <c r="C720" i="2"/>
  <c r="B720" i="2"/>
  <c r="I719" i="2"/>
  <c r="H719" i="2"/>
  <c r="G719" i="2"/>
  <c r="F719" i="2"/>
  <c r="E719" i="2"/>
  <c r="D719" i="2"/>
  <c r="C719" i="2"/>
  <c r="B719" i="2"/>
  <c r="I718" i="2"/>
  <c r="H718" i="2"/>
  <c r="G718" i="2"/>
  <c r="F718" i="2"/>
  <c r="E718" i="2"/>
  <c r="D718" i="2"/>
  <c r="C718" i="2"/>
  <c r="B718" i="2"/>
  <c r="I717" i="2"/>
  <c r="H717" i="2"/>
  <c r="G717" i="2"/>
  <c r="F717" i="2"/>
  <c r="E717" i="2"/>
  <c r="D717" i="2"/>
  <c r="C717" i="2"/>
  <c r="B717" i="2"/>
  <c r="I716" i="2"/>
  <c r="H716" i="2"/>
  <c r="G716" i="2"/>
  <c r="F716" i="2"/>
  <c r="E716" i="2"/>
  <c r="D716" i="2"/>
  <c r="C716" i="2"/>
  <c r="B716" i="2"/>
  <c r="I715" i="2"/>
  <c r="H715" i="2"/>
  <c r="G715" i="2"/>
  <c r="F715" i="2"/>
  <c r="E715" i="2"/>
  <c r="D715" i="2"/>
  <c r="C715" i="2"/>
  <c r="B715" i="2"/>
  <c r="I714" i="2"/>
  <c r="H714" i="2"/>
  <c r="G714" i="2"/>
  <c r="F714" i="2"/>
  <c r="E714" i="2"/>
  <c r="D714" i="2"/>
  <c r="C714" i="2"/>
  <c r="B714" i="2"/>
  <c r="I713" i="2"/>
  <c r="H713" i="2"/>
  <c r="G713" i="2"/>
  <c r="F713" i="2"/>
  <c r="E713" i="2"/>
  <c r="D713" i="2"/>
  <c r="C713" i="2"/>
  <c r="B713" i="2"/>
  <c r="I712" i="2"/>
  <c r="H712" i="2"/>
  <c r="G712" i="2"/>
  <c r="F712" i="2"/>
  <c r="E712" i="2"/>
  <c r="D712" i="2"/>
  <c r="C712" i="2"/>
  <c r="B712" i="2"/>
  <c r="I711" i="2"/>
  <c r="H711" i="2"/>
  <c r="G711" i="2"/>
  <c r="F711" i="2"/>
  <c r="E711" i="2"/>
  <c r="D711" i="2"/>
  <c r="C711" i="2"/>
  <c r="B711" i="2"/>
  <c r="I710" i="2"/>
  <c r="H710" i="2"/>
  <c r="G710" i="2"/>
  <c r="F710" i="2"/>
  <c r="E710" i="2"/>
  <c r="D710" i="2"/>
  <c r="C710" i="2"/>
  <c r="B710" i="2"/>
  <c r="I709" i="2"/>
  <c r="H709" i="2"/>
  <c r="G709" i="2"/>
  <c r="F709" i="2"/>
  <c r="E709" i="2"/>
  <c r="D709" i="2"/>
  <c r="C709" i="2"/>
  <c r="B709" i="2"/>
  <c r="I708" i="2"/>
  <c r="H708" i="2"/>
  <c r="G708" i="2"/>
  <c r="F708" i="2"/>
  <c r="E708" i="2"/>
  <c r="D708" i="2"/>
  <c r="C708" i="2"/>
  <c r="B708" i="2"/>
  <c r="I707" i="2"/>
  <c r="H707" i="2"/>
  <c r="G707" i="2"/>
  <c r="F707" i="2"/>
  <c r="E707" i="2"/>
  <c r="D707" i="2"/>
  <c r="C707" i="2"/>
  <c r="B707" i="2"/>
  <c r="I706" i="2"/>
  <c r="H706" i="2"/>
  <c r="G706" i="2"/>
  <c r="F706" i="2"/>
  <c r="E706" i="2"/>
  <c r="D706" i="2"/>
  <c r="C706" i="2"/>
  <c r="B706" i="2"/>
  <c r="I705" i="2"/>
  <c r="H705" i="2"/>
  <c r="G705" i="2"/>
  <c r="F705" i="2"/>
  <c r="E705" i="2"/>
  <c r="D705" i="2"/>
  <c r="C705" i="2"/>
  <c r="B705" i="2"/>
  <c r="I704" i="2"/>
  <c r="H704" i="2"/>
  <c r="G704" i="2"/>
  <c r="F704" i="2"/>
  <c r="E704" i="2"/>
  <c r="D704" i="2"/>
  <c r="C704" i="2"/>
  <c r="B704" i="2"/>
  <c r="I703" i="2"/>
  <c r="H703" i="2"/>
  <c r="G703" i="2"/>
  <c r="F703" i="2"/>
  <c r="E703" i="2"/>
  <c r="D703" i="2"/>
  <c r="C703" i="2"/>
  <c r="B703" i="2"/>
  <c r="I702" i="2"/>
  <c r="H702" i="2"/>
  <c r="G702" i="2"/>
  <c r="F702" i="2"/>
  <c r="E702" i="2"/>
  <c r="D702" i="2"/>
  <c r="C702" i="2"/>
  <c r="B702" i="2"/>
  <c r="I701" i="2"/>
  <c r="H701" i="2"/>
  <c r="G701" i="2"/>
  <c r="F701" i="2"/>
  <c r="E701" i="2"/>
  <c r="D701" i="2"/>
  <c r="C701" i="2"/>
  <c r="B701" i="2"/>
  <c r="I700" i="2"/>
  <c r="H700" i="2"/>
  <c r="G700" i="2"/>
  <c r="F700" i="2"/>
  <c r="E700" i="2"/>
  <c r="D700" i="2"/>
  <c r="C700" i="2"/>
  <c r="B700" i="2"/>
  <c r="I699" i="2"/>
  <c r="H699" i="2"/>
  <c r="G699" i="2"/>
  <c r="F699" i="2"/>
  <c r="E699" i="2"/>
  <c r="D699" i="2"/>
  <c r="C699" i="2"/>
  <c r="B699" i="2"/>
  <c r="I698" i="2"/>
  <c r="H698" i="2"/>
  <c r="G698" i="2"/>
  <c r="F698" i="2"/>
  <c r="E698" i="2"/>
  <c r="D698" i="2"/>
  <c r="C698" i="2"/>
  <c r="B698" i="2"/>
  <c r="I697" i="2"/>
  <c r="H697" i="2"/>
  <c r="G697" i="2"/>
  <c r="F697" i="2"/>
  <c r="E697" i="2"/>
  <c r="D697" i="2"/>
  <c r="C697" i="2"/>
  <c r="B697" i="2"/>
  <c r="I696" i="2"/>
  <c r="H696" i="2"/>
  <c r="G696" i="2"/>
  <c r="F696" i="2"/>
  <c r="E696" i="2"/>
  <c r="D696" i="2"/>
  <c r="C696" i="2"/>
  <c r="B696" i="2"/>
  <c r="I695" i="2"/>
  <c r="H695" i="2"/>
  <c r="G695" i="2"/>
  <c r="F695" i="2"/>
  <c r="E695" i="2"/>
  <c r="D695" i="2"/>
  <c r="C695" i="2"/>
  <c r="B695" i="2"/>
  <c r="I694" i="2"/>
  <c r="H694" i="2"/>
  <c r="G694" i="2"/>
  <c r="F694" i="2"/>
  <c r="E694" i="2"/>
  <c r="D694" i="2"/>
  <c r="C694" i="2"/>
  <c r="B694" i="2"/>
  <c r="I693" i="2"/>
  <c r="H693" i="2"/>
  <c r="G693" i="2"/>
  <c r="F693" i="2"/>
  <c r="E693" i="2"/>
  <c r="D693" i="2"/>
  <c r="C693" i="2"/>
  <c r="B693" i="2"/>
  <c r="I692" i="2"/>
  <c r="H692" i="2"/>
  <c r="G692" i="2"/>
  <c r="F692" i="2"/>
  <c r="E692" i="2"/>
  <c r="D692" i="2"/>
  <c r="C692" i="2"/>
  <c r="B692" i="2"/>
  <c r="I691" i="2"/>
  <c r="H691" i="2"/>
  <c r="G691" i="2"/>
  <c r="F691" i="2"/>
  <c r="E691" i="2"/>
  <c r="D691" i="2"/>
  <c r="C691" i="2"/>
  <c r="B691" i="2"/>
  <c r="I690" i="2"/>
  <c r="H690" i="2"/>
  <c r="G690" i="2"/>
  <c r="F690" i="2"/>
  <c r="E690" i="2"/>
  <c r="D690" i="2"/>
  <c r="C690" i="2"/>
  <c r="B690" i="2"/>
  <c r="I689" i="2"/>
  <c r="H689" i="2"/>
  <c r="G689" i="2"/>
  <c r="F689" i="2"/>
  <c r="E689" i="2"/>
  <c r="D689" i="2"/>
  <c r="C689" i="2"/>
  <c r="B689" i="2"/>
  <c r="I688" i="2"/>
  <c r="H688" i="2"/>
  <c r="G688" i="2"/>
  <c r="F688" i="2"/>
  <c r="E688" i="2"/>
  <c r="D688" i="2"/>
  <c r="C688" i="2"/>
  <c r="B688" i="2"/>
  <c r="I687" i="2"/>
  <c r="H687" i="2"/>
  <c r="G687" i="2"/>
  <c r="F687" i="2"/>
  <c r="E687" i="2"/>
  <c r="D687" i="2"/>
  <c r="C687" i="2"/>
  <c r="B687" i="2"/>
  <c r="I686" i="2"/>
  <c r="H686" i="2"/>
  <c r="G686" i="2"/>
  <c r="F686" i="2"/>
  <c r="E686" i="2"/>
  <c r="D686" i="2"/>
  <c r="C686" i="2"/>
  <c r="B686" i="2"/>
  <c r="I685" i="2"/>
  <c r="H685" i="2"/>
  <c r="G685" i="2"/>
  <c r="F685" i="2"/>
  <c r="E685" i="2"/>
  <c r="D685" i="2"/>
  <c r="C685" i="2"/>
  <c r="B685" i="2"/>
  <c r="I684" i="2"/>
  <c r="H684" i="2"/>
  <c r="G684" i="2"/>
  <c r="F684" i="2"/>
  <c r="E684" i="2"/>
  <c r="D684" i="2"/>
  <c r="C684" i="2"/>
  <c r="B684" i="2"/>
  <c r="I683" i="2"/>
  <c r="H683" i="2"/>
  <c r="G683" i="2"/>
  <c r="F683" i="2"/>
  <c r="E683" i="2"/>
  <c r="D683" i="2"/>
  <c r="C683" i="2"/>
  <c r="B683" i="2"/>
  <c r="I682" i="2"/>
  <c r="H682" i="2"/>
  <c r="G682" i="2"/>
  <c r="F682" i="2"/>
  <c r="E682" i="2"/>
  <c r="D682" i="2"/>
  <c r="C682" i="2"/>
  <c r="B682" i="2"/>
  <c r="I681" i="2"/>
  <c r="H681" i="2"/>
  <c r="G681" i="2"/>
  <c r="F681" i="2"/>
  <c r="E681" i="2"/>
  <c r="D681" i="2"/>
  <c r="C681" i="2"/>
  <c r="B681" i="2"/>
  <c r="I680" i="2"/>
  <c r="H680" i="2"/>
  <c r="G680" i="2"/>
  <c r="F680" i="2"/>
  <c r="E680" i="2"/>
  <c r="D680" i="2"/>
  <c r="C680" i="2"/>
  <c r="B680" i="2"/>
  <c r="I679" i="2"/>
  <c r="H679" i="2"/>
  <c r="G679" i="2"/>
  <c r="F679" i="2"/>
  <c r="E679" i="2"/>
  <c r="D679" i="2"/>
  <c r="C679" i="2"/>
  <c r="B679" i="2"/>
  <c r="I678" i="2"/>
  <c r="H678" i="2"/>
  <c r="G678" i="2"/>
  <c r="F678" i="2"/>
  <c r="E678" i="2"/>
  <c r="D678" i="2"/>
  <c r="C678" i="2"/>
  <c r="B678" i="2"/>
  <c r="I677" i="2"/>
  <c r="H677" i="2"/>
  <c r="G677" i="2"/>
  <c r="F677" i="2"/>
  <c r="E677" i="2"/>
  <c r="D677" i="2"/>
  <c r="C677" i="2"/>
  <c r="B677" i="2"/>
  <c r="I676" i="2"/>
  <c r="H676" i="2"/>
  <c r="G676" i="2"/>
  <c r="F676" i="2"/>
  <c r="E676" i="2"/>
  <c r="D676" i="2"/>
  <c r="C676" i="2"/>
  <c r="B676" i="2"/>
  <c r="I675" i="2"/>
  <c r="H675" i="2"/>
  <c r="G675" i="2"/>
  <c r="F675" i="2"/>
  <c r="E675" i="2"/>
  <c r="D675" i="2"/>
  <c r="C675" i="2"/>
  <c r="B675" i="2"/>
  <c r="I674" i="2"/>
  <c r="H674" i="2"/>
  <c r="G674" i="2"/>
  <c r="F674" i="2"/>
  <c r="E674" i="2"/>
  <c r="D674" i="2"/>
  <c r="C674" i="2"/>
  <c r="B674" i="2"/>
  <c r="I673" i="2"/>
  <c r="H673" i="2"/>
  <c r="G673" i="2"/>
  <c r="F673" i="2"/>
  <c r="E673" i="2"/>
  <c r="D673" i="2"/>
  <c r="C673" i="2"/>
  <c r="B673" i="2"/>
  <c r="I672" i="2"/>
  <c r="H672" i="2"/>
  <c r="G672" i="2"/>
  <c r="F672" i="2"/>
  <c r="E672" i="2"/>
  <c r="D672" i="2"/>
  <c r="C672" i="2"/>
  <c r="B672" i="2"/>
  <c r="I671" i="2"/>
  <c r="H671" i="2"/>
  <c r="G671" i="2"/>
  <c r="F671" i="2"/>
  <c r="E671" i="2"/>
  <c r="D671" i="2"/>
  <c r="C671" i="2"/>
  <c r="B671" i="2"/>
  <c r="I670" i="2"/>
  <c r="H670" i="2"/>
  <c r="G670" i="2"/>
  <c r="F670" i="2"/>
  <c r="E670" i="2"/>
  <c r="D670" i="2"/>
  <c r="C670" i="2"/>
  <c r="B670" i="2"/>
  <c r="I669" i="2"/>
  <c r="H669" i="2"/>
  <c r="G669" i="2"/>
  <c r="F669" i="2"/>
  <c r="E669" i="2"/>
  <c r="D669" i="2"/>
  <c r="C669" i="2"/>
  <c r="B669" i="2"/>
  <c r="I668" i="2"/>
  <c r="H668" i="2"/>
  <c r="G668" i="2"/>
  <c r="F668" i="2"/>
  <c r="E668" i="2"/>
  <c r="D668" i="2"/>
  <c r="C668" i="2"/>
  <c r="B668" i="2"/>
  <c r="I667" i="2"/>
  <c r="H667" i="2"/>
  <c r="G667" i="2"/>
  <c r="F667" i="2"/>
  <c r="E667" i="2"/>
  <c r="D667" i="2"/>
  <c r="C667" i="2"/>
  <c r="B667" i="2"/>
  <c r="I666" i="2"/>
  <c r="H666" i="2"/>
  <c r="G666" i="2"/>
  <c r="F666" i="2"/>
  <c r="E666" i="2"/>
  <c r="D666" i="2"/>
  <c r="C666" i="2"/>
  <c r="B666" i="2"/>
  <c r="I665" i="2"/>
  <c r="H665" i="2"/>
  <c r="G665" i="2"/>
  <c r="F665" i="2"/>
  <c r="E665" i="2"/>
  <c r="D665" i="2"/>
  <c r="C665" i="2"/>
  <c r="B665" i="2"/>
  <c r="I664" i="2"/>
  <c r="H664" i="2"/>
  <c r="G664" i="2"/>
  <c r="F664" i="2"/>
  <c r="E664" i="2"/>
  <c r="D664" i="2"/>
  <c r="C664" i="2"/>
  <c r="B664" i="2"/>
  <c r="I663" i="2"/>
  <c r="H663" i="2"/>
  <c r="G663" i="2"/>
  <c r="F663" i="2"/>
  <c r="E663" i="2"/>
  <c r="D663" i="2"/>
  <c r="C663" i="2"/>
  <c r="B663" i="2"/>
  <c r="I662" i="2"/>
  <c r="H662" i="2"/>
  <c r="G662" i="2"/>
  <c r="F662" i="2"/>
  <c r="E662" i="2"/>
  <c r="D662" i="2"/>
  <c r="C662" i="2"/>
  <c r="B662" i="2"/>
  <c r="I661" i="2"/>
  <c r="H661" i="2"/>
  <c r="G661" i="2"/>
  <c r="F661" i="2"/>
  <c r="E661" i="2"/>
  <c r="D661" i="2"/>
  <c r="C661" i="2"/>
  <c r="B661" i="2"/>
  <c r="I660" i="2"/>
  <c r="H660" i="2"/>
  <c r="G660" i="2"/>
  <c r="F660" i="2"/>
  <c r="E660" i="2"/>
  <c r="D660" i="2"/>
  <c r="C660" i="2"/>
  <c r="B660" i="2"/>
  <c r="I659" i="2"/>
  <c r="H659" i="2"/>
  <c r="G659" i="2"/>
  <c r="F659" i="2"/>
  <c r="E659" i="2"/>
  <c r="D659" i="2"/>
  <c r="C659" i="2"/>
  <c r="B659" i="2"/>
  <c r="I658" i="2"/>
  <c r="H658" i="2"/>
  <c r="G658" i="2"/>
  <c r="F658" i="2"/>
  <c r="E658" i="2"/>
  <c r="D658" i="2"/>
  <c r="C658" i="2"/>
  <c r="B658" i="2"/>
  <c r="I657" i="2"/>
  <c r="H657" i="2"/>
  <c r="G657" i="2"/>
  <c r="F657" i="2"/>
  <c r="E657" i="2"/>
  <c r="D657" i="2"/>
  <c r="C657" i="2"/>
  <c r="B657" i="2"/>
  <c r="I656" i="2"/>
  <c r="H656" i="2"/>
  <c r="G656" i="2"/>
  <c r="F656" i="2"/>
  <c r="E656" i="2"/>
  <c r="D656" i="2"/>
  <c r="C656" i="2"/>
  <c r="B656" i="2"/>
  <c r="I655" i="2"/>
  <c r="H655" i="2"/>
  <c r="G655" i="2"/>
  <c r="F655" i="2"/>
  <c r="E655" i="2"/>
  <c r="D655" i="2"/>
  <c r="C655" i="2"/>
  <c r="B655" i="2"/>
  <c r="I654" i="2"/>
  <c r="H654" i="2"/>
  <c r="G654" i="2"/>
  <c r="F654" i="2"/>
  <c r="E654" i="2"/>
  <c r="D654" i="2"/>
  <c r="C654" i="2"/>
  <c r="B654" i="2"/>
  <c r="I653" i="2"/>
  <c r="H653" i="2"/>
  <c r="G653" i="2"/>
  <c r="F653" i="2"/>
  <c r="E653" i="2"/>
  <c r="D653" i="2"/>
  <c r="C653" i="2"/>
  <c r="B653" i="2"/>
  <c r="I652" i="2"/>
  <c r="H652" i="2"/>
  <c r="G652" i="2"/>
  <c r="F652" i="2"/>
  <c r="E652" i="2"/>
  <c r="D652" i="2"/>
  <c r="C652" i="2"/>
  <c r="B652" i="2"/>
  <c r="I651" i="2"/>
  <c r="H651" i="2"/>
  <c r="G651" i="2"/>
  <c r="F651" i="2"/>
  <c r="E651" i="2"/>
  <c r="D651" i="2"/>
  <c r="C651" i="2"/>
  <c r="B651" i="2"/>
  <c r="I650" i="2"/>
  <c r="H650" i="2"/>
  <c r="G650" i="2"/>
  <c r="F650" i="2"/>
  <c r="E650" i="2"/>
  <c r="D650" i="2"/>
  <c r="C650" i="2"/>
  <c r="B650" i="2"/>
  <c r="I649" i="2"/>
  <c r="H649" i="2"/>
  <c r="G649" i="2"/>
  <c r="F649" i="2"/>
  <c r="E649" i="2"/>
  <c r="D649" i="2"/>
  <c r="C649" i="2"/>
  <c r="B649" i="2"/>
  <c r="I648" i="2"/>
  <c r="H648" i="2"/>
  <c r="G648" i="2"/>
  <c r="F648" i="2"/>
  <c r="E648" i="2"/>
  <c r="D648" i="2"/>
  <c r="C648" i="2"/>
  <c r="B648" i="2"/>
  <c r="I647" i="2"/>
  <c r="H647" i="2"/>
  <c r="G647" i="2"/>
  <c r="F647" i="2"/>
  <c r="E647" i="2"/>
  <c r="D647" i="2"/>
  <c r="C647" i="2"/>
  <c r="B647" i="2"/>
  <c r="I646" i="2"/>
  <c r="H646" i="2"/>
  <c r="G646" i="2"/>
  <c r="F646" i="2"/>
  <c r="E646" i="2"/>
  <c r="D646" i="2"/>
  <c r="C646" i="2"/>
  <c r="B646" i="2"/>
  <c r="I645" i="2"/>
  <c r="H645" i="2"/>
  <c r="G645" i="2"/>
  <c r="F645" i="2"/>
  <c r="E645" i="2"/>
  <c r="D645" i="2"/>
  <c r="C645" i="2"/>
  <c r="B645" i="2"/>
  <c r="I644" i="2"/>
  <c r="H644" i="2"/>
  <c r="G644" i="2"/>
  <c r="F644" i="2"/>
  <c r="E644" i="2"/>
  <c r="D644" i="2"/>
  <c r="C644" i="2"/>
  <c r="B644" i="2"/>
  <c r="I643" i="2"/>
  <c r="H643" i="2"/>
  <c r="G643" i="2"/>
  <c r="F643" i="2"/>
  <c r="E643" i="2"/>
  <c r="D643" i="2"/>
  <c r="C643" i="2"/>
  <c r="B643" i="2"/>
  <c r="I642" i="2"/>
  <c r="H642" i="2"/>
  <c r="G642" i="2"/>
  <c r="F642" i="2"/>
  <c r="E642" i="2"/>
  <c r="D642" i="2"/>
  <c r="C642" i="2"/>
  <c r="B642" i="2"/>
  <c r="I641" i="2"/>
  <c r="H641" i="2"/>
  <c r="G641" i="2"/>
  <c r="F641" i="2"/>
  <c r="E641" i="2"/>
  <c r="D641" i="2"/>
  <c r="C641" i="2"/>
  <c r="B641" i="2"/>
  <c r="I640" i="2"/>
  <c r="H640" i="2"/>
  <c r="G640" i="2"/>
  <c r="F640" i="2"/>
  <c r="E640" i="2"/>
  <c r="D640" i="2"/>
  <c r="C640" i="2"/>
  <c r="B640" i="2"/>
  <c r="I639" i="2"/>
  <c r="H639" i="2"/>
  <c r="G639" i="2"/>
  <c r="F639" i="2"/>
  <c r="E639" i="2"/>
  <c r="D639" i="2"/>
  <c r="C639" i="2"/>
  <c r="B639" i="2"/>
  <c r="I638" i="2"/>
  <c r="H638" i="2"/>
  <c r="G638" i="2"/>
  <c r="F638" i="2"/>
  <c r="E638" i="2"/>
  <c r="D638" i="2"/>
  <c r="C638" i="2"/>
  <c r="B638" i="2"/>
  <c r="I637" i="2"/>
  <c r="H637" i="2"/>
  <c r="G637" i="2"/>
  <c r="F637" i="2"/>
  <c r="E637" i="2"/>
  <c r="D637" i="2"/>
  <c r="C637" i="2"/>
  <c r="B637" i="2"/>
  <c r="I636" i="2"/>
  <c r="H636" i="2"/>
  <c r="G636" i="2"/>
  <c r="F636" i="2"/>
  <c r="E636" i="2"/>
  <c r="D636" i="2"/>
  <c r="C636" i="2"/>
  <c r="B636" i="2"/>
  <c r="I635" i="2"/>
  <c r="H635" i="2"/>
  <c r="G635" i="2"/>
  <c r="F635" i="2"/>
  <c r="E635" i="2"/>
  <c r="D635" i="2"/>
  <c r="C635" i="2"/>
  <c r="B635" i="2"/>
  <c r="I634" i="2"/>
  <c r="H634" i="2"/>
  <c r="G634" i="2"/>
  <c r="F634" i="2"/>
  <c r="E634" i="2"/>
  <c r="D634" i="2"/>
  <c r="C634" i="2"/>
  <c r="B634" i="2"/>
  <c r="I633" i="2"/>
  <c r="H633" i="2"/>
  <c r="G633" i="2"/>
  <c r="F633" i="2"/>
  <c r="E633" i="2"/>
  <c r="D633" i="2"/>
  <c r="C633" i="2"/>
  <c r="B633" i="2"/>
  <c r="I632" i="2"/>
  <c r="H632" i="2"/>
  <c r="G632" i="2"/>
  <c r="F632" i="2"/>
  <c r="E632" i="2"/>
  <c r="D632" i="2"/>
  <c r="C632" i="2"/>
  <c r="B632" i="2"/>
  <c r="I631" i="2"/>
  <c r="H631" i="2"/>
  <c r="G631" i="2"/>
  <c r="F631" i="2"/>
  <c r="E631" i="2"/>
  <c r="D631" i="2"/>
  <c r="C631" i="2"/>
  <c r="B631" i="2"/>
  <c r="I630" i="2"/>
  <c r="H630" i="2"/>
  <c r="G630" i="2"/>
  <c r="F630" i="2"/>
  <c r="E630" i="2"/>
  <c r="D630" i="2"/>
  <c r="C630" i="2"/>
  <c r="B630" i="2"/>
  <c r="I629" i="2"/>
  <c r="H629" i="2"/>
  <c r="G629" i="2"/>
  <c r="F629" i="2"/>
  <c r="E629" i="2"/>
  <c r="D629" i="2"/>
  <c r="C629" i="2"/>
  <c r="B629" i="2"/>
  <c r="I628" i="2"/>
  <c r="H628" i="2"/>
  <c r="G628" i="2"/>
  <c r="F628" i="2"/>
  <c r="E628" i="2"/>
  <c r="D628" i="2"/>
  <c r="C628" i="2"/>
  <c r="B628" i="2"/>
  <c r="I627" i="2"/>
  <c r="H627" i="2"/>
  <c r="G627" i="2"/>
  <c r="F627" i="2"/>
  <c r="E627" i="2"/>
  <c r="D627" i="2"/>
  <c r="C627" i="2"/>
  <c r="B627" i="2"/>
  <c r="I626" i="2"/>
  <c r="H626" i="2"/>
  <c r="G626" i="2"/>
  <c r="F626" i="2"/>
  <c r="E626" i="2"/>
  <c r="D626" i="2"/>
  <c r="C626" i="2"/>
  <c r="B626" i="2"/>
  <c r="I625" i="2"/>
  <c r="H625" i="2"/>
  <c r="G625" i="2"/>
  <c r="F625" i="2"/>
  <c r="E625" i="2"/>
  <c r="D625" i="2"/>
  <c r="C625" i="2"/>
  <c r="B625" i="2"/>
  <c r="I624" i="2"/>
  <c r="H624" i="2"/>
  <c r="G624" i="2"/>
  <c r="F624" i="2"/>
  <c r="E624" i="2"/>
  <c r="D624" i="2"/>
  <c r="C624" i="2"/>
  <c r="B624" i="2"/>
  <c r="I623" i="2"/>
  <c r="H623" i="2"/>
  <c r="G623" i="2"/>
  <c r="F623" i="2"/>
  <c r="E623" i="2"/>
  <c r="D623" i="2"/>
  <c r="C623" i="2"/>
  <c r="B623" i="2"/>
  <c r="I622" i="2"/>
  <c r="H622" i="2"/>
  <c r="G622" i="2"/>
  <c r="F622" i="2"/>
  <c r="E622" i="2"/>
  <c r="D622" i="2"/>
  <c r="C622" i="2"/>
  <c r="B622" i="2"/>
  <c r="I621" i="2"/>
  <c r="H621" i="2"/>
  <c r="G621" i="2"/>
  <c r="F621" i="2"/>
  <c r="E621" i="2"/>
  <c r="D621" i="2"/>
  <c r="C621" i="2"/>
  <c r="B621" i="2"/>
  <c r="I620" i="2"/>
  <c r="H620" i="2"/>
  <c r="G620" i="2"/>
  <c r="F620" i="2"/>
  <c r="E620" i="2"/>
  <c r="D620" i="2"/>
  <c r="C620" i="2"/>
  <c r="B620" i="2"/>
  <c r="I619" i="2"/>
  <c r="H619" i="2"/>
  <c r="G619" i="2"/>
  <c r="F619" i="2"/>
  <c r="E619" i="2"/>
  <c r="D619" i="2"/>
  <c r="C619" i="2"/>
  <c r="B619" i="2"/>
  <c r="I618" i="2"/>
  <c r="H618" i="2"/>
  <c r="G618" i="2"/>
  <c r="F618" i="2"/>
  <c r="E618" i="2"/>
  <c r="D618" i="2"/>
  <c r="C618" i="2"/>
  <c r="B618" i="2"/>
  <c r="I617" i="2"/>
  <c r="H617" i="2"/>
  <c r="G617" i="2"/>
  <c r="F617" i="2"/>
  <c r="E617" i="2"/>
  <c r="D617" i="2"/>
  <c r="C617" i="2"/>
  <c r="B617" i="2"/>
  <c r="I616" i="2"/>
  <c r="H616" i="2"/>
  <c r="G616" i="2"/>
  <c r="F616" i="2"/>
  <c r="E616" i="2"/>
  <c r="D616" i="2"/>
  <c r="C616" i="2"/>
  <c r="B616" i="2"/>
  <c r="I615" i="2"/>
  <c r="H615" i="2"/>
  <c r="G615" i="2"/>
  <c r="F615" i="2"/>
  <c r="E615" i="2"/>
  <c r="D615" i="2"/>
  <c r="C615" i="2"/>
  <c r="B615" i="2"/>
  <c r="I614" i="2"/>
  <c r="H614" i="2"/>
  <c r="G614" i="2"/>
  <c r="F614" i="2"/>
  <c r="E614" i="2"/>
  <c r="D614" i="2"/>
  <c r="C614" i="2"/>
  <c r="B614" i="2"/>
  <c r="I613" i="2"/>
  <c r="H613" i="2"/>
  <c r="G613" i="2"/>
  <c r="F613" i="2"/>
  <c r="E613" i="2"/>
  <c r="D613" i="2"/>
  <c r="C613" i="2"/>
  <c r="B613" i="2"/>
  <c r="I612" i="2"/>
  <c r="H612" i="2"/>
  <c r="G612" i="2"/>
  <c r="F612" i="2"/>
  <c r="E612" i="2"/>
  <c r="D612" i="2"/>
  <c r="C612" i="2"/>
  <c r="B612" i="2"/>
  <c r="I611" i="2"/>
  <c r="H611" i="2"/>
  <c r="G611" i="2"/>
  <c r="F611" i="2"/>
  <c r="E611" i="2"/>
  <c r="D611" i="2"/>
  <c r="C611" i="2"/>
  <c r="B611" i="2"/>
  <c r="I610" i="2"/>
  <c r="H610" i="2"/>
  <c r="G610" i="2"/>
  <c r="F610" i="2"/>
  <c r="E610" i="2"/>
  <c r="D610" i="2"/>
  <c r="C610" i="2"/>
  <c r="B610" i="2"/>
  <c r="I609" i="2"/>
  <c r="H609" i="2"/>
  <c r="G609" i="2"/>
  <c r="F609" i="2"/>
  <c r="E609" i="2"/>
  <c r="D609" i="2"/>
  <c r="C609" i="2"/>
  <c r="B609" i="2"/>
  <c r="I608" i="2"/>
  <c r="H608" i="2"/>
  <c r="G608" i="2"/>
  <c r="F608" i="2"/>
  <c r="E608" i="2"/>
  <c r="D608" i="2"/>
  <c r="C608" i="2"/>
  <c r="B608" i="2"/>
  <c r="I607" i="2"/>
  <c r="H607" i="2"/>
  <c r="G607" i="2"/>
  <c r="F607" i="2"/>
  <c r="E607" i="2"/>
  <c r="D607" i="2"/>
  <c r="C607" i="2"/>
  <c r="B607" i="2"/>
  <c r="I606" i="2"/>
  <c r="H606" i="2"/>
  <c r="G606" i="2"/>
  <c r="F606" i="2"/>
  <c r="E606" i="2"/>
  <c r="D606" i="2"/>
  <c r="C606" i="2"/>
  <c r="B606" i="2"/>
  <c r="I605" i="2"/>
  <c r="H605" i="2"/>
  <c r="G605" i="2"/>
  <c r="F605" i="2"/>
  <c r="E605" i="2"/>
  <c r="D605" i="2"/>
  <c r="C605" i="2"/>
  <c r="B605" i="2"/>
  <c r="I604" i="2"/>
  <c r="H604" i="2"/>
  <c r="G604" i="2"/>
  <c r="F604" i="2"/>
  <c r="E604" i="2"/>
  <c r="D604" i="2"/>
  <c r="C604" i="2"/>
  <c r="B604" i="2"/>
  <c r="I603" i="2"/>
  <c r="H603" i="2"/>
  <c r="G603" i="2"/>
  <c r="F603" i="2"/>
  <c r="E603" i="2"/>
  <c r="D603" i="2"/>
  <c r="C603" i="2"/>
  <c r="B603" i="2"/>
  <c r="I602" i="2"/>
  <c r="H602" i="2"/>
  <c r="G602" i="2"/>
  <c r="F602" i="2"/>
  <c r="E602" i="2"/>
  <c r="D602" i="2"/>
  <c r="C602" i="2"/>
  <c r="B602" i="2"/>
  <c r="I601" i="2"/>
  <c r="H601" i="2"/>
  <c r="G601" i="2"/>
  <c r="F601" i="2"/>
  <c r="E601" i="2"/>
  <c r="D601" i="2"/>
  <c r="C601" i="2"/>
  <c r="B601" i="2"/>
  <c r="I600" i="2"/>
  <c r="H600" i="2"/>
  <c r="G600" i="2"/>
  <c r="F600" i="2"/>
  <c r="E600" i="2"/>
  <c r="D600" i="2"/>
  <c r="C600" i="2"/>
  <c r="B600" i="2"/>
  <c r="I599" i="2"/>
  <c r="H599" i="2"/>
  <c r="G599" i="2"/>
  <c r="F599" i="2"/>
  <c r="E599" i="2"/>
  <c r="D599" i="2"/>
  <c r="C599" i="2"/>
  <c r="B599" i="2"/>
  <c r="I598" i="2"/>
  <c r="H598" i="2"/>
  <c r="G598" i="2"/>
  <c r="F598" i="2"/>
  <c r="E598" i="2"/>
  <c r="D598" i="2"/>
  <c r="C598" i="2"/>
  <c r="B598" i="2"/>
  <c r="I597" i="2"/>
  <c r="H597" i="2"/>
  <c r="G597" i="2"/>
  <c r="F597" i="2"/>
  <c r="E597" i="2"/>
  <c r="D597" i="2"/>
  <c r="C597" i="2"/>
  <c r="B597" i="2"/>
  <c r="I596" i="2"/>
  <c r="H596" i="2"/>
  <c r="G596" i="2"/>
  <c r="F596" i="2"/>
  <c r="E596" i="2"/>
  <c r="D596" i="2"/>
  <c r="C596" i="2"/>
  <c r="B596" i="2"/>
  <c r="I595" i="2"/>
  <c r="H595" i="2"/>
  <c r="G595" i="2"/>
  <c r="F595" i="2"/>
  <c r="E595" i="2"/>
  <c r="D595" i="2"/>
  <c r="C595" i="2"/>
  <c r="B595" i="2"/>
  <c r="I594" i="2"/>
  <c r="H594" i="2"/>
  <c r="G594" i="2"/>
  <c r="F594" i="2"/>
  <c r="E594" i="2"/>
  <c r="D594" i="2"/>
  <c r="C594" i="2"/>
  <c r="B594" i="2"/>
  <c r="I593" i="2"/>
  <c r="H593" i="2"/>
  <c r="G593" i="2"/>
  <c r="F593" i="2"/>
  <c r="E593" i="2"/>
  <c r="D593" i="2"/>
  <c r="C593" i="2"/>
  <c r="B593" i="2"/>
  <c r="I592" i="2"/>
  <c r="H592" i="2"/>
  <c r="G592" i="2"/>
  <c r="F592" i="2"/>
  <c r="E592" i="2"/>
  <c r="D592" i="2"/>
  <c r="C592" i="2"/>
  <c r="B592" i="2"/>
  <c r="I591" i="2"/>
  <c r="H591" i="2"/>
  <c r="G591" i="2"/>
  <c r="F591" i="2"/>
  <c r="E591" i="2"/>
  <c r="D591" i="2"/>
  <c r="C591" i="2"/>
  <c r="B591" i="2"/>
  <c r="I590" i="2"/>
  <c r="H590" i="2"/>
  <c r="G590" i="2"/>
  <c r="F590" i="2"/>
  <c r="E590" i="2"/>
  <c r="D590" i="2"/>
  <c r="C590" i="2"/>
  <c r="B590" i="2"/>
  <c r="I589" i="2"/>
  <c r="H589" i="2"/>
  <c r="G589" i="2"/>
  <c r="F589" i="2"/>
  <c r="E589" i="2"/>
  <c r="D589" i="2"/>
  <c r="C589" i="2"/>
  <c r="B589" i="2"/>
  <c r="I588" i="2"/>
  <c r="H588" i="2"/>
  <c r="G588" i="2"/>
  <c r="F588" i="2"/>
  <c r="E588" i="2"/>
  <c r="D588" i="2"/>
  <c r="C588" i="2"/>
  <c r="B588" i="2"/>
  <c r="I587" i="2"/>
  <c r="H587" i="2"/>
  <c r="G587" i="2"/>
  <c r="F587" i="2"/>
  <c r="E587" i="2"/>
  <c r="D587" i="2"/>
  <c r="C587" i="2"/>
  <c r="B587" i="2"/>
  <c r="I586" i="2"/>
  <c r="H586" i="2"/>
  <c r="G586" i="2"/>
  <c r="F586" i="2"/>
  <c r="E586" i="2"/>
  <c r="D586" i="2"/>
  <c r="C586" i="2"/>
  <c r="B586" i="2"/>
  <c r="I585" i="2"/>
  <c r="H585" i="2"/>
  <c r="G585" i="2"/>
  <c r="F585" i="2"/>
  <c r="E585" i="2"/>
  <c r="D585" i="2"/>
  <c r="C585" i="2"/>
  <c r="B585" i="2"/>
  <c r="I584" i="2"/>
  <c r="H584" i="2"/>
  <c r="G584" i="2"/>
  <c r="F584" i="2"/>
  <c r="E584" i="2"/>
  <c r="D584" i="2"/>
  <c r="C584" i="2"/>
  <c r="B584" i="2"/>
  <c r="I583" i="2"/>
  <c r="H583" i="2"/>
  <c r="G583" i="2"/>
  <c r="F583" i="2"/>
  <c r="E583" i="2"/>
  <c r="D583" i="2"/>
  <c r="C583" i="2"/>
  <c r="B583" i="2"/>
  <c r="I582" i="2"/>
  <c r="H582" i="2"/>
  <c r="G582" i="2"/>
  <c r="F582" i="2"/>
  <c r="E582" i="2"/>
  <c r="D582" i="2"/>
  <c r="C582" i="2"/>
  <c r="B582" i="2"/>
  <c r="I581" i="2"/>
  <c r="H581" i="2"/>
  <c r="G581" i="2"/>
  <c r="F581" i="2"/>
  <c r="E581" i="2"/>
  <c r="D581" i="2"/>
  <c r="C581" i="2"/>
  <c r="B581" i="2"/>
  <c r="I580" i="2"/>
  <c r="H580" i="2"/>
  <c r="G580" i="2"/>
  <c r="F580" i="2"/>
  <c r="E580" i="2"/>
  <c r="D580" i="2"/>
  <c r="C580" i="2"/>
  <c r="B580" i="2"/>
  <c r="I579" i="2"/>
  <c r="H579" i="2"/>
  <c r="G579" i="2"/>
  <c r="F579" i="2"/>
  <c r="E579" i="2"/>
  <c r="D579" i="2"/>
  <c r="C579" i="2"/>
  <c r="B579" i="2"/>
  <c r="I578" i="2"/>
  <c r="H578" i="2"/>
  <c r="G578" i="2"/>
  <c r="F578" i="2"/>
  <c r="E578" i="2"/>
  <c r="D578" i="2"/>
  <c r="C578" i="2"/>
  <c r="B578" i="2"/>
  <c r="I577" i="2"/>
  <c r="H577" i="2"/>
  <c r="G577" i="2"/>
  <c r="F577" i="2"/>
  <c r="E577" i="2"/>
  <c r="D577" i="2"/>
  <c r="C577" i="2"/>
  <c r="B577" i="2"/>
  <c r="I576" i="2"/>
  <c r="H576" i="2"/>
  <c r="G576" i="2"/>
  <c r="F576" i="2"/>
  <c r="E576" i="2"/>
  <c r="D576" i="2"/>
  <c r="C576" i="2"/>
  <c r="B576" i="2"/>
  <c r="I575" i="2"/>
  <c r="H575" i="2"/>
  <c r="G575" i="2"/>
  <c r="F575" i="2"/>
  <c r="E575" i="2"/>
  <c r="D575" i="2"/>
  <c r="C575" i="2"/>
  <c r="B575" i="2"/>
  <c r="I574" i="2"/>
  <c r="H574" i="2"/>
  <c r="G574" i="2"/>
  <c r="F574" i="2"/>
  <c r="E574" i="2"/>
  <c r="D574" i="2"/>
  <c r="C574" i="2"/>
  <c r="B574" i="2"/>
  <c r="I573" i="2"/>
  <c r="H573" i="2"/>
  <c r="G573" i="2"/>
  <c r="F573" i="2"/>
  <c r="E573" i="2"/>
  <c r="D573" i="2"/>
  <c r="C573" i="2"/>
  <c r="B573" i="2"/>
  <c r="I572" i="2"/>
  <c r="H572" i="2"/>
  <c r="G572" i="2"/>
  <c r="F572" i="2"/>
  <c r="E572" i="2"/>
  <c r="D572" i="2"/>
  <c r="C572" i="2"/>
  <c r="B572" i="2"/>
  <c r="I571" i="2"/>
  <c r="H571" i="2"/>
  <c r="G571" i="2"/>
  <c r="F571" i="2"/>
  <c r="E571" i="2"/>
  <c r="D571" i="2"/>
  <c r="C571" i="2"/>
  <c r="B571" i="2"/>
  <c r="I570" i="2"/>
  <c r="H570" i="2"/>
  <c r="G570" i="2"/>
  <c r="F570" i="2"/>
  <c r="E570" i="2"/>
  <c r="D570" i="2"/>
  <c r="C570" i="2"/>
  <c r="B570" i="2"/>
  <c r="I569" i="2"/>
  <c r="H569" i="2"/>
  <c r="G569" i="2"/>
  <c r="F569" i="2"/>
  <c r="E569" i="2"/>
  <c r="D569" i="2"/>
  <c r="C569" i="2"/>
  <c r="B569" i="2"/>
  <c r="I568" i="2"/>
  <c r="H568" i="2"/>
  <c r="G568" i="2"/>
  <c r="F568" i="2"/>
  <c r="E568" i="2"/>
  <c r="D568" i="2"/>
  <c r="C568" i="2"/>
  <c r="B568" i="2"/>
  <c r="I567" i="2"/>
  <c r="H567" i="2"/>
  <c r="G567" i="2"/>
  <c r="F567" i="2"/>
  <c r="E567" i="2"/>
  <c r="D567" i="2"/>
  <c r="C567" i="2"/>
  <c r="B567" i="2"/>
  <c r="I566" i="2"/>
  <c r="H566" i="2"/>
  <c r="G566" i="2"/>
  <c r="F566" i="2"/>
  <c r="E566" i="2"/>
  <c r="D566" i="2"/>
  <c r="C566" i="2"/>
  <c r="B566" i="2"/>
  <c r="I565" i="2"/>
  <c r="H565" i="2"/>
  <c r="G565" i="2"/>
  <c r="F565" i="2"/>
  <c r="E565" i="2"/>
  <c r="D565" i="2"/>
  <c r="C565" i="2"/>
  <c r="B565" i="2"/>
  <c r="I564" i="2"/>
  <c r="H564" i="2"/>
  <c r="G564" i="2"/>
  <c r="F564" i="2"/>
  <c r="E564" i="2"/>
  <c r="D564" i="2"/>
  <c r="C564" i="2"/>
  <c r="B564" i="2"/>
  <c r="I563" i="2"/>
  <c r="H563" i="2"/>
  <c r="G563" i="2"/>
  <c r="F563" i="2"/>
  <c r="E563" i="2"/>
  <c r="D563" i="2"/>
  <c r="C563" i="2"/>
  <c r="B563" i="2"/>
  <c r="I562" i="2"/>
  <c r="H562" i="2"/>
  <c r="G562" i="2"/>
  <c r="F562" i="2"/>
  <c r="E562" i="2"/>
  <c r="D562" i="2"/>
  <c r="C562" i="2"/>
  <c r="B562" i="2"/>
  <c r="I561" i="2"/>
  <c r="H561" i="2"/>
  <c r="G561" i="2"/>
  <c r="F561" i="2"/>
  <c r="E561" i="2"/>
  <c r="D561" i="2"/>
  <c r="C561" i="2"/>
  <c r="B561" i="2"/>
  <c r="I560" i="2"/>
  <c r="H560" i="2"/>
  <c r="G560" i="2"/>
  <c r="F560" i="2"/>
  <c r="E560" i="2"/>
  <c r="D560" i="2"/>
  <c r="C560" i="2"/>
  <c r="B560" i="2"/>
  <c r="I559" i="2"/>
  <c r="H559" i="2"/>
  <c r="G559" i="2"/>
  <c r="F559" i="2"/>
  <c r="E559" i="2"/>
  <c r="D559" i="2"/>
  <c r="C559" i="2"/>
  <c r="B559" i="2"/>
  <c r="I558" i="2"/>
  <c r="H558" i="2"/>
  <c r="G558" i="2"/>
  <c r="F558" i="2"/>
  <c r="E558" i="2"/>
  <c r="D558" i="2"/>
  <c r="C558" i="2"/>
  <c r="B558" i="2"/>
  <c r="I557" i="2"/>
  <c r="H557" i="2"/>
  <c r="G557" i="2"/>
  <c r="F557" i="2"/>
  <c r="E557" i="2"/>
  <c r="D557" i="2"/>
  <c r="C557" i="2"/>
  <c r="B557" i="2"/>
  <c r="I556" i="2"/>
  <c r="H556" i="2"/>
  <c r="G556" i="2"/>
  <c r="F556" i="2"/>
  <c r="E556" i="2"/>
  <c r="D556" i="2"/>
  <c r="C556" i="2"/>
  <c r="B556" i="2"/>
  <c r="I555" i="2"/>
  <c r="H555" i="2"/>
  <c r="G555" i="2"/>
  <c r="F555" i="2"/>
  <c r="E555" i="2"/>
  <c r="D555" i="2"/>
  <c r="C555" i="2"/>
  <c r="B555" i="2"/>
  <c r="I554" i="2"/>
  <c r="H554" i="2"/>
  <c r="G554" i="2"/>
  <c r="F554" i="2"/>
  <c r="E554" i="2"/>
  <c r="D554" i="2"/>
  <c r="C554" i="2"/>
  <c r="B554" i="2"/>
  <c r="I553" i="2"/>
  <c r="H553" i="2"/>
  <c r="G553" i="2"/>
  <c r="F553" i="2"/>
  <c r="E553" i="2"/>
  <c r="D553" i="2"/>
  <c r="C553" i="2"/>
  <c r="B553" i="2"/>
  <c r="I552" i="2"/>
  <c r="H552" i="2"/>
  <c r="G552" i="2"/>
  <c r="F552" i="2"/>
  <c r="E552" i="2"/>
  <c r="D552" i="2"/>
  <c r="C552" i="2"/>
  <c r="B552" i="2"/>
  <c r="I551" i="2"/>
  <c r="H551" i="2"/>
  <c r="G551" i="2"/>
  <c r="F551" i="2"/>
  <c r="E551" i="2"/>
  <c r="D551" i="2"/>
  <c r="C551" i="2"/>
  <c r="B551" i="2"/>
  <c r="I550" i="2"/>
  <c r="H550" i="2"/>
  <c r="G550" i="2"/>
  <c r="F550" i="2"/>
  <c r="E550" i="2"/>
  <c r="D550" i="2"/>
  <c r="C550" i="2"/>
  <c r="B550" i="2"/>
  <c r="I549" i="2"/>
  <c r="H549" i="2"/>
  <c r="G549" i="2"/>
  <c r="F549" i="2"/>
  <c r="E549" i="2"/>
  <c r="D549" i="2"/>
  <c r="C549" i="2"/>
  <c r="B549" i="2"/>
  <c r="I548" i="2"/>
  <c r="H548" i="2"/>
  <c r="G548" i="2"/>
  <c r="F548" i="2"/>
  <c r="E548" i="2"/>
  <c r="D548" i="2"/>
  <c r="C548" i="2"/>
  <c r="B548" i="2"/>
  <c r="I547" i="2"/>
  <c r="H547" i="2"/>
  <c r="G547" i="2"/>
  <c r="F547" i="2"/>
  <c r="E547" i="2"/>
  <c r="D547" i="2"/>
  <c r="C547" i="2"/>
  <c r="B547" i="2"/>
  <c r="I546" i="2"/>
  <c r="H546" i="2"/>
  <c r="G546" i="2"/>
  <c r="F546" i="2"/>
  <c r="E546" i="2"/>
  <c r="D546" i="2"/>
  <c r="C546" i="2"/>
  <c r="B546" i="2"/>
  <c r="I545" i="2"/>
  <c r="H545" i="2"/>
  <c r="G545" i="2"/>
  <c r="F545" i="2"/>
  <c r="E545" i="2"/>
  <c r="D545" i="2"/>
  <c r="C545" i="2"/>
  <c r="B545" i="2"/>
  <c r="I544" i="2"/>
  <c r="H544" i="2"/>
  <c r="G544" i="2"/>
  <c r="F544" i="2"/>
  <c r="E544" i="2"/>
  <c r="D544" i="2"/>
  <c r="C544" i="2"/>
  <c r="B544" i="2"/>
  <c r="I543" i="2"/>
  <c r="H543" i="2"/>
  <c r="G543" i="2"/>
  <c r="F543" i="2"/>
  <c r="E543" i="2"/>
  <c r="D543" i="2"/>
  <c r="C543" i="2"/>
  <c r="B543" i="2"/>
  <c r="I542" i="2"/>
  <c r="H542" i="2"/>
  <c r="G542" i="2"/>
  <c r="F542" i="2"/>
  <c r="E542" i="2"/>
  <c r="D542" i="2"/>
  <c r="C542" i="2"/>
  <c r="B542" i="2"/>
  <c r="I541" i="2"/>
  <c r="H541" i="2"/>
  <c r="G541" i="2"/>
  <c r="F541" i="2"/>
  <c r="E541" i="2"/>
  <c r="D541" i="2"/>
  <c r="C541" i="2"/>
  <c r="B541" i="2"/>
  <c r="I540" i="2"/>
  <c r="H540" i="2"/>
  <c r="G540" i="2"/>
  <c r="F540" i="2"/>
  <c r="E540" i="2"/>
  <c r="D540" i="2"/>
  <c r="C540" i="2"/>
  <c r="B540" i="2"/>
  <c r="I539" i="2"/>
  <c r="H539" i="2"/>
  <c r="G539" i="2"/>
  <c r="F539" i="2"/>
  <c r="E539" i="2"/>
  <c r="D539" i="2"/>
  <c r="C539" i="2"/>
  <c r="B539" i="2"/>
  <c r="I538" i="2"/>
  <c r="H538" i="2"/>
  <c r="G538" i="2"/>
  <c r="F538" i="2"/>
  <c r="E538" i="2"/>
  <c r="D538" i="2"/>
  <c r="C538" i="2"/>
  <c r="B538" i="2"/>
  <c r="I537" i="2"/>
  <c r="H537" i="2"/>
  <c r="G537" i="2"/>
  <c r="F537" i="2"/>
  <c r="E537" i="2"/>
  <c r="D537" i="2"/>
  <c r="C537" i="2"/>
  <c r="B537" i="2"/>
  <c r="I536" i="2"/>
  <c r="H536" i="2"/>
  <c r="G536" i="2"/>
  <c r="F536" i="2"/>
  <c r="E536" i="2"/>
  <c r="D536" i="2"/>
  <c r="C536" i="2"/>
  <c r="B536" i="2"/>
  <c r="I535" i="2"/>
  <c r="H535" i="2"/>
  <c r="G535" i="2"/>
  <c r="F535" i="2"/>
  <c r="E535" i="2"/>
  <c r="D535" i="2"/>
  <c r="C535" i="2"/>
  <c r="B535" i="2"/>
  <c r="I534" i="2"/>
  <c r="H534" i="2"/>
  <c r="G534" i="2"/>
  <c r="F534" i="2"/>
  <c r="E534" i="2"/>
  <c r="D534" i="2"/>
  <c r="C534" i="2"/>
  <c r="B534" i="2"/>
  <c r="I533" i="2"/>
  <c r="H533" i="2"/>
  <c r="G533" i="2"/>
  <c r="F533" i="2"/>
  <c r="E533" i="2"/>
  <c r="D533" i="2"/>
  <c r="C533" i="2"/>
  <c r="B533" i="2"/>
  <c r="I532" i="2"/>
  <c r="H532" i="2"/>
  <c r="G532" i="2"/>
  <c r="F532" i="2"/>
  <c r="E532" i="2"/>
  <c r="D532" i="2"/>
  <c r="C532" i="2"/>
  <c r="B532" i="2"/>
  <c r="I531" i="2"/>
  <c r="H531" i="2"/>
  <c r="G531" i="2"/>
  <c r="F531" i="2"/>
  <c r="E531" i="2"/>
  <c r="D531" i="2"/>
  <c r="C531" i="2"/>
  <c r="B531" i="2"/>
  <c r="I530" i="2"/>
  <c r="H530" i="2"/>
  <c r="G530" i="2"/>
  <c r="F530" i="2"/>
  <c r="E530" i="2"/>
  <c r="D530" i="2"/>
  <c r="C530" i="2"/>
  <c r="B530" i="2"/>
  <c r="I529" i="2"/>
  <c r="H529" i="2"/>
  <c r="G529" i="2"/>
  <c r="F529" i="2"/>
  <c r="E529" i="2"/>
  <c r="D529" i="2"/>
  <c r="C529" i="2"/>
  <c r="B529" i="2"/>
  <c r="I528" i="2"/>
  <c r="H528" i="2"/>
  <c r="G528" i="2"/>
  <c r="F528" i="2"/>
  <c r="E528" i="2"/>
  <c r="D528" i="2"/>
  <c r="C528" i="2"/>
  <c r="B528" i="2"/>
  <c r="I527" i="2"/>
  <c r="H527" i="2"/>
  <c r="G527" i="2"/>
  <c r="F527" i="2"/>
  <c r="E527" i="2"/>
  <c r="D527" i="2"/>
  <c r="C527" i="2"/>
  <c r="B527" i="2"/>
  <c r="I526" i="2"/>
  <c r="H526" i="2"/>
  <c r="G526" i="2"/>
  <c r="F526" i="2"/>
  <c r="E526" i="2"/>
  <c r="D526" i="2"/>
  <c r="C526" i="2"/>
  <c r="B526" i="2"/>
  <c r="I525" i="2"/>
  <c r="H525" i="2"/>
  <c r="G525" i="2"/>
  <c r="F525" i="2"/>
  <c r="E525" i="2"/>
  <c r="D525" i="2"/>
  <c r="C525" i="2"/>
  <c r="B525" i="2"/>
  <c r="I524" i="2"/>
  <c r="H524" i="2"/>
  <c r="G524" i="2"/>
  <c r="F524" i="2"/>
  <c r="E524" i="2"/>
  <c r="D524" i="2"/>
  <c r="C524" i="2"/>
  <c r="B524" i="2"/>
  <c r="I523" i="2"/>
  <c r="H523" i="2"/>
  <c r="G523" i="2"/>
  <c r="F523" i="2"/>
  <c r="E523" i="2"/>
  <c r="D523" i="2"/>
  <c r="C523" i="2"/>
  <c r="B523" i="2"/>
  <c r="I522" i="2"/>
  <c r="H522" i="2"/>
  <c r="G522" i="2"/>
  <c r="F522" i="2"/>
  <c r="E522" i="2"/>
  <c r="D522" i="2"/>
  <c r="C522" i="2"/>
  <c r="B522" i="2"/>
  <c r="I521" i="2"/>
  <c r="H521" i="2"/>
  <c r="G521" i="2"/>
  <c r="F521" i="2"/>
  <c r="E521" i="2"/>
  <c r="D521" i="2"/>
  <c r="C521" i="2"/>
  <c r="B521" i="2"/>
  <c r="I520" i="2"/>
  <c r="H520" i="2"/>
  <c r="G520" i="2"/>
  <c r="F520" i="2"/>
  <c r="E520" i="2"/>
  <c r="D520" i="2"/>
  <c r="C520" i="2"/>
  <c r="B520" i="2"/>
  <c r="I519" i="2"/>
  <c r="H519" i="2"/>
  <c r="G519" i="2"/>
  <c r="F519" i="2"/>
  <c r="E519" i="2"/>
  <c r="D519" i="2"/>
  <c r="C519" i="2"/>
  <c r="B519" i="2"/>
  <c r="I518" i="2"/>
  <c r="H518" i="2"/>
  <c r="G518" i="2"/>
  <c r="F518" i="2"/>
  <c r="E518" i="2"/>
  <c r="D518" i="2"/>
  <c r="C518" i="2"/>
  <c r="B518" i="2"/>
  <c r="I517" i="2"/>
  <c r="H517" i="2"/>
  <c r="G517" i="2"/>
  <c r="F517" i="2"/>
  <c r="E517" i="2"/>
  <c r="D517" i="2"/>
  <c r="C517" i="2"/>
  <c r="B517" i="2"/>
  <c r="I516" i="2"/>
  <c r="H516" i="2"/>
  <c r="G516" i="2"/>
  <c r="F516" i="2"/>
  <c r="E516" i="2"/>
  <c r="D516" i="2"/>
  <c r="C516" i="2"/>
  <c r="B516" i="2"/>
  <c r="I515" i="2"/>
  <c r="H515" i="2"/>
  <c r="G515" i="2"/>
  <c r="F515" i="2"/>
  <c r="E515" i="2"/>
  <c r="D515" i="2"/>
  <c r="C515" i="2"/>
  <c r="B515" i="2"/>
  <c r="I514" i="2"/>
  <c r="H514" i="2"/>
  <c r="G514" i="2"/>
  <c r="F514" i="2"/>
  <c r="E514" i="2"/>
  <c r="D514" i="2"/>
  <c r="C514" i="2"/>
  <c r="B514" i="2"/>
  <c r="I513" i="2"/>
  <c r="H513" i="2"/>
  <c r="G513" i="2"/>
  <c r="F513" i="2"/>
  <c r="E513" i="2"/>
  <c r="D513" i="2"/>
  <c r="C513" i="2"/>
  <c r="B513" i="2"/>
  <c r="I512" i="2"/>
  <c r="H512" i="2"/>
  <c r="G512" i="2"/>
  <c r="F512" i="2"/>
  <c r="E512" i="2"/>
  <c r="D512" i="2"/>
  <c r="C512" i="2"/>
  <c r="B512" i="2"/>
  <c r="I511" i="2"/>
  <c r="H511" i="2"/>
  <c r="G511" i="2"/>
  <c r="F511" i="2"/>
  <c r="E511" i="2"/>
  <c r="D511" i="2"/>
  <c r="C511" i="2"/>
  <c r="B511" i="2"/>
  <c r="I510" i="2"/>
  <c r="H510" i="2"/>
  <c r="G510" i="2"/>
  <c r="F510" i="2"/>
  <c r="E510" i="2"/>
  <c r="D510" i="2"/>
  <c r="C510" i="2"/>
  <c r="B510" i="2"/>
  <c r="I509" i="2"/>
  <c r="H509" i="2"/>
  <c r="G509" i="2"/>
  <c r="F509" i="2"/>
  <c r="E509" i="2"/>
  <c r="D509" i="2"/>
  <c r="C509" i="2"/>
  <c r="B509" i="2"/>
  <c r="I508" i="2"/>
  <c r="H508" i="2"/>
  <c r="G508" i="2"/>
  <c r="F508" i="2"/>
  <c r="E508" i="2"/>
  <c r="D508" i="2"/>
  <c r="C508" i="2"/>
  <c r="B508" i="2"/>
  <c r="I507" i="2"/>
  <c r="H507" i="2"/>
  <c r="G507" i="2"/>
  <c r="F507" i="2"/>
  <c r="E507" i="2"/>
  <c r="D507" i="2"/>
  <c r="C507" i="2"/>
  <c r="B507" i="2"/>
  <c r="I506" i="2"/>
  <c r="H506" i="2"/>
  <c r="G506" i="2"/>
  <c r="F506" i="2"/>
  <c r="E506" i="2"/>
  <c r="D506" i="2"/>
  <c r="C506" i="2"/>
  <c r="B506" i="2"/>
  <c r="I505" i="2"/>
  <c r="H505" i="2"/>
  <c r="G505" i="2"/>
  <c r="F505" i="2"/>
  <c r="E505" i="2"/>
  <c r="D505" i="2"/>
  <c r="C505" i="2"/>
  <c r="B505" i="2"/>
  <c r="I504" i="2"/>
  <c r="H504" i="2"/>
  <c r="G504" i="2"/>
  <c r="F504" i="2"/>
  <c r="E504" i="2"/>
  <c r="D504" i="2"/>
  <c r="C504" i="2"/>
  <c r="B504" i="2"/>
  <c r="I503" i="2"/>
  <c r="H503" i="2"/>
  <c r="G503" i="2"/>
  <c r="F503" i="2"/>
  <c r="E503" i="2"/>
  <c r="D503" i="2"/>
  <c r="C503" i="2"/>
  <c r="B503" i="2"/>
  <c r="I502" i="2"/>
  <c r="H502" i="2"/>
  <c r="G502" i="2"/>
  <c r="F502" i="2"/>
  <c r="E502" i="2"/>
  <c r="D502" i="2"/>
  <c r="C502" i="2"/>
  <c r="B502" i="2"/>
  <c r="I501" i="2"/>
  <c r="H501" i="2"/>
  <c r="G501" i="2"/>
  <c r="F501" i="2"/>
  <c r="E501" i="2"/>
  <c r="D501" i="2"/>
  <c r="C501" i="2"/>
  <c r="B501" i="2"/>
  <c r="I500" i="2"/>
  <c r="H500" i="2"/>
  <c r="G500" i="2"/>
  <c r="F500" i="2"/>
  <c r="E500" i="2"/>
  <c r="D500" i="2"/>
  <c r="C500" i="2"/>
  <c r="B500" i="2"/>
  <c r="I499" i="2"/>
  <c r="H499" i="2"/>
  <c r="G499" i="2"/>
  <c r="F499" i="2"/>
  <c r="E499" i="2"/>
  <c r="D499" i="2"/>
  <c r="C499" i="2"/>
  <c r="B499" i="2"/>
  <c r="I498" i="2"/>
  <c r="H498" i="2"/>
  <c r="G498" i="2"/>
  <c r="F498" i="2"/>
  <c r="E498" i="2"/>
  <c r="D498" i="2"/>
  <c r="C498" i="2"/>
  <c r="B498" i="2"/>
  <c r="I497" i="2"/>
  <c r="H497" i="2"/>
  <c r="G497" i="2"/>
  <c r="F497" i="2"/>
  <c r="E497" i="2"/>
  <c r="D497" i="2"/>
  <c r="C497" i="2"/>
  <c r="B497" i="2"/>
  <c r="I496" i="2"/>
  <c r="H496" i="2"/>
  <c r="G496" i="2"/>
  <c r="F496" i="2"/>
  <c r="E496" i="2"/>
  <c r="D496" i="2"/>
  <c r="C496" i="2"/>
  <c r="B496" i="2"/>
  <c r="I495" i="2"/>
  <c r="H495" i="2"/>
  <c r="G495" i="2"/>
  <c r="F495" i="2"/>
  <c r="E495" i="2"/>
  <c r="D495" i="2"/>
  <c r="C495" i="2"/>
  <c r="B495" i="2"/>
  <c r="I494" i="2"/>
  <c r="H494" i="2"/>
  <c r="G494" i="2"/>
  <c r="F494" i="2"/>
  <c r="E494" i="2"/>
  <c r="D494" i="2"/>
  <c r="C494" i="2"/>
  <c r="B494" i="2"/>
  <c r="I493" i="2"/>
  <c r="H493" i="2"/>
  <c r="G493" i="2"/>
  <c r="F493" i="2"/>
  <c r="E493" i="2"/>
  <c r="D493" i="2"/>
  <c r="C493" i="2"/>
  <c r="B493" i="2"/>
  <c r="I492" i="2"/>
  <c r="H492" i="2"/>
  <c r="G492" i="2"/>
  <c r="F492" i="2"/>
  <c r="E492" i="2"/>
  <c r="D492" i="2"/>
  <c r="C492" i="2"/>
  <c r="B492" i="2"/>
  <c r="I491" i="2"/>
  <c r="H491" i="2"/>
  <c r="G491" i="2"/>
  <c r="F491" i="2"/>
  <c r="E491" i="2"/>
  <c r="D491" i="2"/>
  <c r="C491" i="2"/>
  <c r="B491" i="2"/>
  <c r="I490" i="2"/>
  <c r="H490" i="2"/>
  <c r="G490" i="2"/>
  <c r="F490" i="2"/>
  <c r="E490" i="2"/>
  <c r="D490" i="2"/>
  <c r="C490" i="2"/>
  <c r="B490" i="2"/>
  <c r="I489" i="2"/>
  <c r="H489" i="2"/>
  <c r="G489" i="2"/>
  <c r="F489" i="2"/>
  <c r="E489" i="2"/>
  <c r="D489" i="2"/>
  <c r="C489" i="2"/>
  <c r="B489" i="2"/>
  <c r="I488" i="2"/>
  <c r="H488" i="2"/>
  <c r="G488" i="2"/>
  <c r="F488" i="2"/>
  <c r="E488" i="2"/>
  <c r="D488" i="2"/>
  <c r="C488" i="2"/>
  <c r="B488" i="2"/>
  <c r="I487" i="2"/>
  <c r="H487" i="2"/>
  <c r="G487" i="2"/>
  <c r="F487" i="2"/>
  <c r="E487" i="2"/>
  <c r="D487" i="2"/>
  <c r="C487" i="2"/>
  <c r="B487" i="2"/>
  <c r="I486" i="2"/>
  <c r="H486" i="2"/>
  <c r="G486" i="2"/>
  <c r="F486" i="2"/>
  <c r="E486" i="2"/>
  <c r="D486" i="2"/>
  <c r="C486" i="2"/>
  <c r="B486" i="2"/>
  <c r="I485" i="2"/>
  <c r="H485" i="2"/>
  <c r="G485" i="2"/>
  <c r="F485" i="2"/>
  <c r="E485" i="2"/>
  <c r="D485" i="2"/>
  <c r="C485" i="2"/>
  <c r="B485" i="2"/>
  <c r="I484" i="2"/>
  <c r="H484" i="2"/>
  <c r="G484" i="2"/>
  <c r="F484" i="2"/>
  <c r="E484" i="2"/>
  <c r="D484" i="2"/>
  <c r="C484" i="2"/>
  <c r="B484" i="2"/>
  <c r="I483" i="2"/>
  <c r="H483" i="2"/>
  <c r="G483" i="2"/>
  <c r="F483" i="2"/>
  <c r="E483" i="2"/>
  <c r="D483" i="2"/>
  <c r="C483" i="2"/>
  <c r="B483" i="2"/>
  <c r="I482" i="2"/>
  <c r="H482" i="2"/>
  <c r="G482" i="2"/>
  <c r="F482" i="2"/>
  <c r="E482" i="2"/>
  <c r="D482" i="2"/>
  <c r="C482" i="2"/>
  <c r="B482" i="2"/>
  <c r="I481" i="2"/>
  <c r="H481" i="2"/>
  <c r="G481" i="2"/>
  <c r="F481" i="2"/>
  <c r="E481" i="2"/>
  <c r="D481" i="2"/>
  <c r="C481" i="2"/>
  <c r="B481" i="2"/>
  <c r="I480" i="2"/>
  <c r="H480" i="2"/>
  <c r="G480" i="2"/>
  <c r="F480" i="2"/>
  <c r="E480" i="2"/>
  <c r="D480" i="2"/>
  <c r="C480" i="2"/>
  <c r="B480" i="2"/>
  <c r="I479" i="2"/>
  <c r="H479" i="2"/>
  <c r="G479" i="2"/>
  <c r="F479" i="2"/>
  <c r="E479" i="2"/>
  <c r="D479" i="2"/>
  <c r="C479" i="2"/>
  <c r="B479" i="2"/>
  <c r="I478" i="2"/>
  <c r="H478" i="2"/>
  <c r="G478" i="2"/>
  <c r="F478" i="2"/>
  <c r="E478" i="2"/>
  <c r="D478" i="2"/>
  <c r="C478" i="2"/>
  <c r="B478" i="2"/>
  <c r="I477" i="2"/>
  <c r="H477" i="2"/>
  <c r="G477" i="2"/>
  <c r="F477" i="2"/>
  <c r="E477" i="2"/>
  <c r="D477" i="2"/>
  <c r="C477" i="2"/>
  <c r="B477" i="2"/>
  <c r="I476" i="2"/>
  <c r="H476" i="2"/>
  <c r="G476" i="2"/>
  <c r="F476" i="2"/>
  <c r="E476" i="2"/>
  <c r="D476" i="2"/>
  <c r="C476" i="2"/>
  <c r="B476" i="2"/>
  <c r="I475" i="2"/>
  <c r="H475" i="2"/>
  <c r="G475" i="2"/>
  <c r="F475" i="2"/>
  <c r="E475" i="2"/>
  <c r="D475" i="2"/>
  <c r="C475" i="2"/>
  <c r="B475" i="2"/>
  <c r="I474" i="2"/>
  <c r="H474" i="2"/>
  <c r="G474" i="2"/>
  <c r="F474" i="2"/>
  <c r="E474" i="2"/>
  <c r="D474" i="2"/>
  <c r="C474" i="2"/>
  <c r="B474" i="2"/>
  <c r="I473" i="2"/>
  <c r="H473" i="2"/>
  <c r="G473" i="2"/>
  <c r="F473" i="2"/>
  <c r="E473" i="2"/>
  <c r="D473" i="2"/>
  <c r="C473" i="2"/>
  <c r="B473" i="2"/>
  <c r="I472" i="2"/>
  <c r="H472" i="2"/>
  <c r="G472" i="2"/>
  <c r="F472" i="2"/>
  <c r="E472" i="2"/>
  <c r="D472" i="2"/>
  <c r="C472" i="2"/>
  <c r="B472" i="2"/>
  <c r="I471" i="2"/>
  <c r="H471" i="2"/>
  <c r="G471" i="2"/>
  <c r="F471" i="2"/>
  <c r="E471" i="2"/>
  <c r="D471" i="2"/>
  <c r="C471" i="2"/>
  <c r="B471" i="2"/>
  <c r="I470" i="2"/>
  <c r="H470" i="2"/>
  <c r="G470" i="2"/>
  <c r="F470" i="2"/>
  <c r="E470" i="2"/>
  <c r="D470" i="2"/>
  <c r="C470" i="2"/>
  <c r="B470" i="2"/>
  <c r="I469" i="2"/>
  <c r="H469" i="2"/>
  <c r="G469" i="2"/>
  <c r="F469" i="2"/>
  <c r="E469" i="2"/>
  <c r="D469" i="2"/>
  <c r="C469" i="2"/>
  <c r="B469" i="2"/>
  <c r="I468" i="2"/>
  <c r="H468" i="2"/>
  <c r="G468" i="2"/>
  <c r="F468" i="2"/>
  <c r="E468" i="2"/>
  <c r="D468" i="2"/>
  <c r="C468" i="2"/>
  <c r="B468" i="2"/>
  <c r="I467" i="2"/>
  <c r="H467" i="2"/>
  <c r="G467" i="2"/>
  <c r="F467" i="2"/>
  <c r="E467" i="2"/>
  <c r="D467" i="2"/>
  <c r="C467" i="2"/>
  <c r="B467" i="2"/>
  <c r="I466" i="2"/>
  <c r="H466" i="2"/>
  <c r="G466" i="2"/>
  <c r="F466" i="2"/>
  <c r="E466" i="2"/>
  <c r="D466" i="2"/>
  <c r="C466" i="2"/>
  <c r="B466" i="2"/>
  <c r="I465" i="2"/>
  <c r="H465" i="2"/>
  <c r="G465" i="2"/>
  <c r="F465" i="2"/>
  <c r="E465" i="2"/>
  <c r="D465" i="2"/>
  <c r="C465" i="2"/>
  <c r="B465" i="2"/>
  <c r="I464" i="2"/>
  <c r="H464" i="2"/>
  <c r="G464" i="2"/>
  <c r="F464" i="2"/>
  <c r="E464" i="2"/>
  <c r="D464" i="2"/>
  <c r="C464" i="2"/>
  <c r="B464" i="2"/>
  <c r="I463" i="2"/>
  <c r="H463" i="2"/>
  <c r="G463" i="2"/>
  <c r="F463" i="2"/>
  <c r="E463" i="2"/>
  <c r="D463" i="2"/>
  <c r="C463" i="2"/>
  <c r="B463" i="2"/>
  <c r="I462" i="2"/>
  <c r="H462" i="2"/>
  <c r="G462" i="2"/>
  <c r="F462" i="2"/>
  <c r="E462" i="2"/>
  <c r="D462" i="2"/>
  <c r="C462" i="2"/>
  <c r="B462" i="2"/>
  <c r="I461" i="2"/>
  <c r="H461" i="2"/>
  <c r="G461" i="2"/>
  <c r="F461" i="2"/>
  <c r="E461" i="2"/>
  <c r="D461" i="2"/>
  <c r="C461" i="2"/>
  <c r="B461" i="2"/>
  <c r="I460" i="2"/>
  <c r="H460" i="2"/>
  <c r="G460" i="2"/>
  <c r="F460" i="2"/>
  <c r="E460" i="2"/>
  <c r="D460" i="2"/>
  <c r="C460" i="2"/>
  <c r="B460" i="2"/>
  <c r="I459" i="2"/>
  <c r="H459" i="2"/>
  <c r="G459" i="2"/>
  <c r="F459" i="2"/>
  <c r="E459" i="2"/>
  <c r="D459" i="2"/>
  <c r="C459" i="2"/>
  <c r="B459" i="2"/>
  <c r="I458" i="2"/>
  <c r="H458" i="2"/>
  <c r="G458" i="2"/>
  <c r="F458" i="2"/>
  <c r="E458" i="2"/>
  <c r="D458" i="2"/>
  <c r="C458" i="2"/>
  <c r="B458" i="2"/>
  <c r="I457" i="2"/>
  <c r="H457" i="2"/>
  <c r="G457" i="2"/>
  <c r="F457" i="2"/>
  <c r="E457" i="2"/>
  <c r="D457" i="2"/>
  <c r="C457" i="2"/>
  <c r="B457" i="2"/>
  <c r="I456" i="2"/>
  <c r="H456" i="2"/>
  <c r="G456" i="2"/>
  <c r="F456" i="2"/>
  <c r="E456" i="2"/>
  <c r="D456" i="2"/>
  <c r="C456" i="2"/>
  <c r="B456" i="2"/>
  <c r="I455" i="2"/>
  <c r="H455" i="2"/>
  <c r="G455" i="2"/>
  <c r="F455" i="2"/>
  <c r="E455" i="2"/>
  <c r="D455" i="2"/>
  <c r="C455" i="2"/>
  <c r="B455" i="2"/>
  <c r="I454" i="2"/>
  <c r="H454" i="2"/>
  <c r="G454" i="2"/>
  <c r="F454" i="2"/>
  <c r="E454" i="2"/>
  <c r="D454" i="2"/>
  <c r="C454" i="2"/>
  <c r="B454" i="2"/>
  <c r="I453" i="2"/>
  <c r="H453" i="2"/>
  <c r="G453" i="2"/>
  <c r="F453" i="2"/>
  <c r="E453" i="2"/>
  <c r="D453" i="2"/>
  <c r="C453" i="2"/>
  <c r="B453" i="2"/>
  <c r="I452" i="2"/>
  <c r="H452" i="2"/>
  <c r="G452" i="2"/>
  <c r="F452" i="2"/>
  <c r="E452" i="2"/>
  <c r="D452" i="2"/>
  <c r="C452" i="2"/>
  <c r="B452" i="2"/>
  <c r="I451" i="2"/>
  <c r="H451" i="2"/>
  <c r="G451" i="2"/>
  <c r="F451" i="2"/>
  <c r="E451" i="2"/>
  <c r="D451" i="2"/>
  <c r="C451" i="2"/>
  <c r="B451" i="2"/>
  <c r="I450" i="2"/>
  <c r="H450" i="2"/>
  <c r="G450" i="2"/>
  <c r="F450" i="2"/>
  <c r="E450" i="2"/>
  <c r="D450" i="2"/>
  <c r="C450" i="2"/>
  <c r="B450" i="2"/>
  <c r="I449" i="2"/>
  <c r="H449" i="2"/>
  <c r="G449" i="2"/>
  <c r="F449" i="2"/>
  <c r="E449" i="2"/>
  <c r="D449" i="2"/>
  <c r="C449" i="2"/>
  <c r="B449" i="2"/>
  <c r="I448" i="2"/>
  <c r="H448" i="2"/>
  <c r="G448" i="2"/>
  <c r="F448" i="2"/>
  <c r="E448" i="2"/>
  <c r="D448" i="2"/>
  <c r="C448" i="2"/>
  <c r="B448" i="2"/>
  <c r="I447" i="2"/>
  <c r="H447" i="2"/>
  <c r="G447" i="2"/>
  <c r="F447" i="2"/>
  <c r="E447" i="2"/>
  <c r="D447" i="2"/>
  <c r="C447" i="2"/>
  <c r="B447" i="2"/>
  <c r="I446" i="2"/>
  <c r="H446" i="2"/>
  <c r="G446" i="2"/>
  <c r="F446" i="2"/>
  <c r="E446" i="2"/>
  <c r="D446" i="2"/>
  <c r="C446" i="2"/>
  <c r="B446" i="2"/>
  <c r="I445" i="2"/>
  <c r="H445" i="2"/>
  <c r="G445" i="2"/>
  <c r="F445" i="2"/>
  <c r="E445" i="2"/>
  <c r="D445" i="2"/>
  <c r="C445" i="2"/>
  <c r="B445" i="2"/>
  <c r="I444" i="2"/>
  <c r="H444" i="2"/>
  <c r="G444" i="2"/>
  <c r="F444" i="2"/>
  <c r="E444" i="2"/>
  <c r="D444" i="2"/>
  <c r="C444" i="2"/>
  <c r="B444" i="2"/>
  <c r="I443" i="2"/>
  <c r="H443" i="2"/>
  <c r="G443" i="2"/>
  <c r="F443" i="2"/>
  <c r="E443" i="2"/>
  <c r="D443" i="2"/>
  <c r="C443" i="2"/>
  <c r="B443" i="2"/>
  <c r="I442" i="2"/>
  <c r="H442" i="2"/>
  <c r="G442" i="2"/>
  <c r="F442" i="2"/>
  <c r="E442" i="2"/>
  <c r="D442" i="2"/>
  <c r="C442" i="2"/>
  <c r="B442" i="2"/>
  <c r="I441" i="2"/>
  <c r="H441" i="2"/>
  <c r="G441" i="2"/>
  <c r="F441" i="2"/>
  <c r="E441" i="2"/>
  <c r="D441" i="2"/>
  <c r="C441" i="2"/>
  <c r="B441" i="2"/>
  <c r="I440" i="2"/>
  <c r="H440" i="2"/>
  <c r="G440" i="2"/>
  <c r="F440" i="2"/>
  <c r="E440" i="2"/>
  <c r="D440" i="2"/>
  <c r="C440" i="2"/>
  <c r="B440" i="2"/>
  <c r="I439" i="2"/>
  <c r="H439" i="2"/>
  <c r="G439" i="2"/>
  <c r="F439" i="2"/>
  <c r="E439" i="2"/>
  <c r="D439" i="2"/>
  <c r="C439" i="2"/>
  <c r="B439" i="2"/>
  <c r="I438" i="2"/>
  <c r="H438" i="2"/>
  <c r="G438" i="2"/>
  <c r="F438" i="2"/>
  <c r="E438" i="2"/>
  <c r="D438" i="2"/>
  <c r="C438" i="2"/>
  <c r="B438" i="2"/>
  <c r="I437" i="2"/>
  <c r="H437" i="2"/>
  <c r="G437" i="2"/>
  <c r="F437" i="2"/>
  <c r="E437" i="2"/>
  <c r="D437" i="2"/>
  <c r="C437" i="2"/>
  <c r="B437" i="2"/>
  <c r="I436" i="2"/>
  <c r="H436" i="2"/>
  <c r="G436" i="2"/>
  <c r="F436" i="2"/>
  <c r="E436" i="2"/>
  <c r="D436" i="2"/>
  <c r="C436" i="2"/>
  <c r="B436" i="2"/>
  <c r="I435" i="2"/>
  <c r="H435" i="2"/>
  <c r="G435" i="2"/>
  <c r="F435" i="2"/>
  <c r="E435" i="2"/>
  <c r="D435" i="2"/>
  <c r="C435" i="2"/>
  <c r="B435" i="2"/>
  <c r="I434" i="2"/>
  <c r="H434" i="2"/>
  <c r="G434" i="2"/>
  <c r="F434" i="2"/>
  <c r="E434" i="2"/>
  <c r="D434" i="2"/>
  <c r="C434" i="2"/>
  <c r="B434" i="2"/>
  <c r="I433" i="2"/>
  <c r="H433" i="2"/>
  <c r="G433" i="2"/>
  <c r="F433" i="2"/>
  <c r="E433" i="2"/>
  <c r="D433" i="2"/>
  <c r="C433" i="2"/>
  <c r="B433" i="2"/>
  <c r="I432" i="2"/>
  <c r="H432" i="2"/>
  <c r="G432" i="2"/>
  <c r="F432" i="2"/>
  <c r="E432" i="2"/>
  <c r="D432" i="2"/>
  <c r="C432" i="2"/>
  <c r="B432" i="2"/>
  <c r="I431" i="2"/>
  <c r="H431" i="2"/>
  <c r="G431" i="2"/>
  <c r="F431" i="2"/>
  <c r="E431" i="2"/>
  <c r="D431" i="2"/>
  <c r="C431" i="2"/>
  <c r="B431" i="2"/>
  <c r="I430" i="2"/>
  <c r="H430" i="2"/>
  <c r="G430" i="2"/>
  <c r="F430" i="2"/>
  <c r="E430" i="2"/>
  <c r="D430" i="2"/>
  <c r="C430" i="2"/>
  <c r="B430" i="2"/>
  <c r="I429" i="2"/>
  <c r="H429" i="2"/>
  <c r="G429" i="2"/>
  <c r="F429" i="2"/>
  <c r="E429" i="2"/>
  <c r="D429" i="2"/>
  <c r="C429" i="2"/>
  <c r="B429" i="2"/>
  <c r="I428" i="2"/>
  <c r="H428" i="2"/>
  <c r="G428" i="2"/>
  <c r="F428" i="2"/>
  <c r="E428" i="2"/>
  <c r="D428" i="2"/>
  <c r="C428" i="2"/>
  <c r="B428" i="2"/>
  <c r="I427" i="2"/>
  <c r="H427" i="2"/>
  <c r="G427" i="2"/>
  <c r="F427" i="2"/>
  <c r="E427" i="2"/>
  <c r="D427" i="2"/>
  <c r="C427" i="2"/>
  <c r="B427" i="2"/>
  <c r="I426" i="2"/>
  <c r="H426" i="2"/>
  <c r="G426" i="2"/>
  <c r="F426" i="2"/>
  <c r="E426" i="2"/>
  <c r="D426" i="2"/>
  <c r="C426" i="2"/>
  <c r="B426" i="2"/>
  <c r="I425" i="2"/>
  <c r="H425" i="2"/>
  <c r="G425" i="2"/>
  <c r="F425" i="2"/>
  <c r="E425" i="2"/>
  <c r="D425" i="2"/>
  <c r="C425" i="2"/>
  <c r="B425" i="2"/>
  <c r="I424" i="2"/>
  <c r="H424" i="2"/>
  <c r="G424" i="2"/>
  <c r="F424" i="2"/>
  <c r="E424" i="2"/>
  <c r="D424" i="2"/>
  <c r="C424" i="2"/>
  <c r="B424" i="2"/>
  <c r="I423" i="2"/>
  <c r="H423" i="2"/>
  <c r="G423" i="2"/>
  <c r="F423" i="2"/>
  <c r="E423" i="2"/>
  <c r="D423" i="2"/>
  <c r="C423" i="2"/>
  <c r="B423" i="2"/>
  <c r="I422" i="2"/>
  <c r="H422" i="2"/>
  <c r="G422" i="2"/>
  <c r="F422" i="2"/>
  <c r="E422" i="2"/>
  <c r="D422" i="2"/>
  <c r="C422" i="2"/>
  <c r="B422" i="2"/>
  <c r="I421" i="2"/>
  <c r="H421" i="2"/>
  <c r="G421" i="2"/>
  <c r="F421" i="2"/>
  <c r="E421" i="2"/>
  <c r="D421" i="2"/>
  <c r="C421" i="2"/>
  <c r="B421" i="2"/>
  <c r="I420" i="2"/>
  <c r="H420" i="2"/>
  <c r="G420" i="2"/>
  <c r="F420" i="2"/>
  <c r="E420" i="2"/>
  <c r="D420" i="2"/>
  <c r="C420" i="2"/>
  <c r="B420" i="2"/>
  <c r="I419" i="2"/>
  <c r="H419" i="2"/>
  <c r="G419" i="2"/>
  <c r="F419" i="2"/>
  <c r="E419" i="2"/>
  <c r="D419" i="2"/>
  <c r="C419" i="2"/>
  <c r="B419" i="2"/>
  <c r="I418" i="2"/>
  <c r="H418" i="2"/>
  <c r="G418" i="2"/>
  <c r="F418" i="2"/>
  <c r="E418" i="2"/>
  <c r="D418" i="2"/>
  <c r="C418" i="2"/>
  <c r="B418" i="2"/>
  <c r="I417" i="2"/>
  <c r="H417" i="2"/>
  <c r="G417" i="2"/>
  <c r="F417" i="2"/>
  <c r="E417" i="2"/>
  <c r="D417" i="2"/>
  <c r="C417" i="2"/>
  <c r="B417" i="2"/>
  <c r="I416" i="2"/>
  <c r="H416" i="2"/>
  <c r="G416" i="2"/>
  <c r="F416" i="2"/>
  <c r="E416" i="2"/>
  <c r="D416" i="2"/>
  <c r="C416" i="2"/>
  <c r="B416" i="2"/>
  <c r="I415" i="2"/>
  <c r="H415" i="2"/>
  <c r="G415" i="2"/>
  <c r="F415" i="2"/>
  <c r="E415" i="2"/>
  <c r="D415" i="2"/>
  <c r="C415" i="2"/>
  <c r="B415" i="2"/>
  <c r="I414" i="2"/>
  <c r="H414" i="2"/>
  <c r="G414" i="2"/>
  <c r="F414" i="2"/>
  <c r="E414" i="2"/>
  <c r="D414" i="2"/>
  <c r="C414" i="2"/>
  <c r="B414" i="2"/>
  <c r="I413" i="2"/>
  <c r="H413" i="2"/>
  <c r="G413" i="2"/>
  <c r="F413" i="2"/>
  <c r="E413" i="2"/>
  <c r="D413" i="2"/>
  <c r="C413" i="2"/>
  <c r="B413" i="2"/>
  <c r="I412" i="2"/>
  <c r="H412" i="2"/>
  <c r="G412" i="2"/>
  <c r="F412" i="2"/>
  <c r="E412" i="2"/>
  <c r="D412" i="2"/>
  <c r="C412" i="2"/>
  <c r="B412" i="2"/>
  <c r="I411" i="2"/>
  <c r="H411" i="2"/>
  <c r="G411" i="2"/>
  <c r="F411" i="2"/>
  <c r="E411" i="2"/>
  <c r="D411" i="2"/>
  <c r="C411" i="2"/>
  <c r="B411" i="2"/>
  <c r="I410" i="2"/>
  <c r="H410" i="2"/>
  <c r="G410" i="2"/>
  <c r="F410" i="2"/>
  <c r="E410" i="2"/>
  <c r="D410" i="2"/>
  <c r="C410" i="2"/>
  <c r="B410" i="2"/>
  <c r="I409" i="2"/>
  <c r="H409" i="2"/>
  <c r="G409" i="2"/>
  <c r="F409" i="2"/>
  <c r="E409" i="2"/>
  <c r="D409" i="2"/>
  <c r="C409" i="2"/>
  <c r="B409" i="2"/>
  <c r="I408" i="2"/>
  <c r="H408" i="2"/>
  <c r="G408" i="2"/>
  <c r="F408" i="2"/>
  <c r="E408" i="2"/>
  <c r="D408" i="2"/>
  <c r="C408" i="2"/>
  <c r="B408" i="2"/>
  <c r="I407" i="2"/>
  <c r="H407" i="2"/>
  <c r="G407" i="2"/>
  <c r="F407" i="2"/>
  <c r="E407" i="2"/>
  <c r="D407" i="2"/>
  <c r="C407" i="2"/>
  <c r="B407" i="2"/>
  <c r="I406" i="2"/>
  <c r="H406" i="2"/>
  <c r="G406" i="2"/>
  <c r="F406" i="2"/>
  <c r="E406" i="2"/>
  <c r="D406" i="2"/>
  <c r="C406" i="2"/>
  <c r="B406" i="2"/>
  <c r="I405" i="2"/>
  <c r="H405" i="2"/>
  <c r="G405" i="2"/>
  <c r="F405" i="2"/>
  <c r="E405" i="2"/>
  <c r="D405" i="2"/>
  <c r="C405" i="2"/>
  <c r="B405" i="2"/>
  <c r="I404" i="2"/>
  <c r="H404" i="2"/>
  <c r="G404" i="2"/>
  <c r="F404" i="2"/>
  <c r="E404" i="2"/>
  <c r="D404" i="2"/>
  <c r="C404" i="2"/>
  <c r="B404" i="2"/>
  <c r="I403" i="2"/>
  <c r="H403" i="2"/>
  <c r="G403" i="2"/>
  <c r="F403" i="2"/>
  <c r="E403" i="2"/>
  <c r="D403" i="2"/>
  <c r="C403" i="2"/>
  <c r="B403" i="2"/>
  <c r="I402" i="2"/>
  <c r="H402" i="2"/>
  <c r="G402" i="2"/>
  <c r="F402" i="2"/>
  <c r="E402" i="2"/>
  <c r="D402" i="2"/>
  <c r="C402" i="2"/>
  <c r="B402" i="2"/>
  <c r="I401" i="2"/>
  <c r="H401" i="2"/>
  <c r="G401" i="2"/>
  <c r="F401" i="2"/>
  <c r="E401" i="2"/>
  <c r="D401" i="2"/>
  <c r="C401" i="2"/>
  <c r="B401" i="2"/>
  <c r="I400" i="2"/>
  <c r="H400" i="2"/>
  <c r="G400" i="2"/>
  <c r="F400" i="2"/>
  <c r="E400" i="2"/>
  <c r="D400" i="2"/>
  <c r="C400" i="2"/>
  <c r="B400" i="2"/>
  <c r="I399" i="2"/>
  <c r="H399" i="2"/>
  <c r="G399" i="2"/>
  <c r="F399" i="2"/>
  <c r="E399" i="2"/>
  <c r="D399" i="2"/>
  <c r="C399" i="2"/>
  <c r="B399" i="2"/>
  <c r="I398" i="2"/>
  <c r="H398" i="2"/>
  <c r="G398" i="2"/>
  <c r="F398" i="2"/>
  <c r="E398" i="2"/>
  <c r="D398" i="2"/>
  <c r="C398" i="2"/>
  <c r="B398" i="2"/>
  <c r="I397" i="2"/>
  <c r="H397" i="2"/>
  <c r="G397" i="2"/>
  <c r="F397" i="2"/>
  <c r="E397" i="2"/>
  <c r="D397" i="2"/>
  <c r="C397" i="2"/>
  <c r="B397" i="2"/>
  <c r="I396" i="2"/>
  <c r="H396" i="2"/>
  <c r="G396" i="2"/>
  <c r="F396" i="2"/>
  <c r="E396" i="2"/>
  <c r="D396" i="2"/>
  <c r="C396" i="2"/>
  <c r="B396" i="2"/>
  <c r="I395" i="2"/>
  <c r="H395" i="2"/>
  <c r="G395" i="2"/>
  <c r="F395" i="2"/>
  <c r="E395" i="2"/>
  <c r="D395" i="2"/>
  <c r="C395" i="2"/>
  <c r="B395" i="2"/>
  <c r="I394" i="2"/>
  <c r="H394" i="2"/>
  <c r="G394" i="2"/>
  <c r="F394" i="2"/>
  <c r="E394" i="2"/>
  <c r="D394" i="2"/>
  <c r="C394" i="2"/>
  <c r="B394" i="2"/>
  <c r="I393" i="2"/>
  <c r="H393" i="2"/>
  <c r="G393" i="2"/>
  <c r="F393" i="2"/>
  <c r="E393" i="2"/>
  <c r="D393" i="2"/>
  <c r="C393" i="2"/>
  <c r="B393" i="2"/>
  <c r="I392" i="2"/>
  <c r="H392" i="2"/>
  <c r="G392" i="2"/>
  <c r="F392" i="2"/>
  <c r="E392" i="2"/>
  <c r="D392" i="2"/>
  <c r="C392" i="2"/>
  <c r="B392" i="2"/>
  <c r="I391" i="2"/>
  <c r="H391" i="2"/>
  <c r="G391" i="2"/>
  <c r="F391" i="2"/>
  <c r="E391" i="2"/>
  <c r="D391" i="2"/>
  <c r="C391" i="2"/>
  <c r="B391" i="2"/>
  <c r="I390" i="2"/>
  <c r="H390" i="2"/>
  <c r="G390" i="2"/>
  <c r="F390" i="2"/>
  <c r="E390" i="2"/>
  <c r="D390" i="2"/>
  <c r="C390" i="2"/>
  <c r="B390" i="2"/>
  <c r="I389" i="2"/>
  <c r="H389" i="2"/>
  <c r="G389" i="2"/>
  <c r="F389" i="2"/>
  <c r="E389" i="2"/>
  <c r="D389" i="2"/>
  <c r="C389" i="2"/>
  <c r="B389" i="2"/>
  <c r="I388" i="2"/>
  <c r="H388" i="2"/>
  <c r="G388" i="2"/>
  <c r="F388" i="2"/>
  <c r="E388" i="2"/>
  <c r="D388" i="2"/>
  <c r="C388" i="2"/>
  <c r="B388" i="2"/>
  <c r="I387" i="2"/>
  <c r="H387" i="2"/>
  <c r="G387" i="2"/>
  <c r="F387" i="2"/>
  <c r="E387" i="2"/>
  <c r="D387" i="2"/>
  <c r="C387" i="2"/>
  <c r="B387" i="2"/>
  <c r="I386" i="2"/>
  <c r="H386" i="2"/>
  <c r="G386" i="2"/>
  <c r="F386" i="2"/>
  <c r="E386" i="2"/>
  <c r="D386" i="2"/>
  <c r="C386" i="2"/>
  <c r="B386" i="2"/>
  <c r="I385" i="2"/>
  <c r="H385" i="2"/>
  <c r="G385" i="2"/>
  <c r="F385" i="2"/>
  <c r="E385" i="2"/>
  <c r="D385" i="2"/>
  <c r="C385" i="2"/>
  <c r="B385" i="2"/>
  <c r="I384" i="2"/>
  <c r="H384" i="2"/>
  <c r="G384" i="2"/>
  <c r="F384" i="2"/>
  <c r="E384" i="2"/>
  <c r="D384" i="2"/>
  <c r="C384" i="2"/>
  <c r="B384" i="2"/>
  <c r="I383" i="2"/>
  <c r="H383" i="2"/>
  <c r="G383" i="2"/>
  <c r="F383" i="2"/>
  <c r="E383" i="2"/>
  <c r="D383" i="2"/>
  <c r="C383" i="2"/>
  <c r="B383" i="2"/>
  <c r="I382" i="2"/>
  <c r="H382" i="2"/>
  <c r="G382" i="2"/>
  <c r="F382" i="2"/>
  <c r="E382" i="2"/>
  <c r="D382" i="2"/>
  <c r="C382" i="2"/>
  <c r="B382" i="2"/>
  <c r="I381" i="2"/>
  <c r="H381" i="2"/>
  <c r="G381" i="2"/>
  <c r="F381" i="2"/>
  <c r="E381" i="2"/>
  <c r="D381" i="2"/>
  <c r="C381" i="2"/>
  <c r="B381" i="2"/>
  <c r="I380" i="2"/>
  <c r="H380" i="2"/>
  <c r="G380" i="2"/>
  <c r="F380" i="2"/>
  <c r="E380" i="2"/>
  <c r="D380" i="2"/>
  <c r="C380" i="2"/>
  <c r="B380" i="2"/>
  <c r="I379" i="2"/>
  <c r="H379" i="2"/>
  <c r="G379" i="2"/>
  <c r="F379" i="2"/>
  <c r="E379" i="2"/>
  <c r="D379" i="2"/>
  <c r="C379" i="2"/>
  <c r="B379" i="2"/>
  <c r="I378" i="2"/>
  <c r="H378" i="2"/>
  <c r="G378" i="2"/>
  <c r="F378" i="2"/>
  <c r="E378" i="2"/>
  <c r="D378" i="2"/>
  <c r="C378" i="2"/>
  <c r="B378" i="2"/>
  <c r="I377" i="2"/>
  <c r="H377" i="2"/>
  <c r="G377" i="2"/>
  <c r="F377" i="2"/>
  <c r="E377" i="2"/>
  <c r="D377" i="2"/>
  <c r="C377" i="2"/>
  <c r="B377" i="2"/>
  <c r="I376" i="2"/>
  <c r="H376" i="2"/>
  <c r="G376" i="2"/>
  <c r="F376" i="2"/>
  <c r="E376" i="2"/>
  <c r="D376" i="2"/>
  <c r="C376" i="2"/>
  <c r="B376" i="2"/>
  <c r="I375" i="2"/>
  <c r="H375" i="2"/>
  <c r="G375" i="2"/>
  <c r="F375" i="2"/>
  <c r="E375" i="2"/>
  <c r="D375" i="2"/>
  <c r="C375" i="2"/>
  <c r="B375" i="2"/>
  <c r="I374" i="2"/>
  <c r="H374" i="2"/>
  <c r="G374" i="2"/>
  <c r="F374" i="2"/>
  <c r="E374" i="2"/>
  <c r="D374" i="2"/>
  <c r="C374" i="2"/>
  <c r="B374" i="2"/>
  <c r="I373" i="2"/>
  <c r="H373" i="2"/>
  <c r="G373" i="2"/>
  <c r="F373" i="2"/>
  <c r="E373" i="2"/>
  <c r="D373" i="2"/>
  <c r="C373" i="2"/>
  <c r="B373" i="2"/>
  <c r="I372" i="2"/>
  <c r="H372" i="2"/>
  <c r="G372" i="2"/>
  <c r="F372" i="2"/>
  <c r="E372" i="2"/>
  <c r="D372" i="2"/>
  <c r="C372" i="2"/>
  <c r="B372" i="2"/>
  <c r="I371" i="2"/>
  <c r="H371" i="2"/>
  <c r="G371" i="2"/>
  <c r="F371" i="2"/>
  <c r="E371" i="2"/>
  <c r="D371" i="2"/>
  <c r="C371" i="2"/>
  <c r="B371" i="2"/>
  <c r="I370" i="2"/>
  <c r="H370" i="2"/>
  <c r="G370" i="2"/>
  <c r="F370" i="2"/>
  <c r="E370" i="2"/>
  <c r="D370" i="2"/>
  <c r="C370" i="2"/>
  <c r="B370" i="2"/>
  <c r="I369" i="2"/>
  <c r="H369" i="2"/>
  <c r="G369" i="2"/>
  <c r="F369" i="2"/>
  <c r="E369" i="2"/>
  <c r="D369" i="2"/>
  <c r="C369" i="2"/>
  <c r="B369" i="2"/>
  <c r="I368" i="2"/>
  <c r="H368" i="2"/>
  <c r="G368" i="2"/>
  <c r="F368" i="2"/>
  <c r="E368" i="2"/>
  <c r="D368" i="2"/>
  <c r="C368" i="2"/>
  <c r="B368" i="2"/>
  <c r="I367" i="2"/>
  <c r="H367" i="2"/>
  <c r="G367" i="2"/>
  <c r="F367" i="2"/>
  <c r="E367" i="2"/>
  <c r="D367" i="2"/>
  <c r="C367" i="2"/>
  <c r="B367" i="2"/>
  <c r="I366" i="2"/>
  <c r="H366" i="2"/>
  <c r="G366" i="2"/>
  <c r="F366" i="2"/>
  <c r="E366" i="2"/>
  <c r="D366" i="2"/>
  <c r="C366" i="2"/>
  <c r="B366" i="2"/>
  <c r="I365" i="2"/>
  <c r="H365" i="2"/>
  <c r="G365" i="2"/>
  <c r="F365" i="2"/>
  <c r="E365" i="2"/>
  <c r="D365" i="2"/>
  <c r="C365" i="2"/>
  <c r="B365" i="2"/>
  <c r="I364" i="2"/>
  <c r="H364" i="2"/>
  <c r="G364" i="2"/>
  <c r="F364" i="2"/>
  <c r="E364" i="2"/>
  <c r="D364" i="2"/>
  <c r="C364" i="2"/>
  <c r="B364" i="2"/>
  <c r="I363" i="2"/>
  <c r="H363" i="2"/>
  <c r="G363" i="2"/>
  <c r="F363" i="2"/>
  <c r="E363" i="2"/>
  <c r="D363" i="2"/>
  <c r="C363" i="2"/>
  <c r="B363" i="2"/>
  <c r="I362" i="2"/>
  <c r="H362" i="2"/>
  <c r="G362" i="2"/>
  <c r="F362" i="2"/>
  <c r="E362" i="2"/>
  <c r="D362" i="2"/>
  <c r="C362" i="2"/>
  <c r="B362" i="2"/>
  <c r="I361" i="2"/>
  <c r="H361" i="2"/>
  <c r="G361" i="2"/>
  <c r="F361" i="2"/>
  <c r="E361" i="2"/>
  <c r="D361" i="2"/>
  <c r="C361" i="2"/>
  <c r="B361" i="2"/>
  <c r="I360" i="2"/>
  <c r="H360" i="2"/>
  <c r="G360" i="2"/>
  <c r="F360" i="2"/>
  <c r="E360" i="2"/>
  <c r="D360" i="2"/>
  <c r="C360" i="2"/>
  <c r="B360" i="2"/>
  <c r="I359" i="2"/>
  <c r="H359" i="2"/>
  <c r="G359" i="2"/>
  <c r="F359" i="2"/>
  <c r="E359" i="2"/>
  <c r="D359" i="2"/>
  <c r="C359" i="2"/>
  <c r="B359" i="2"/>
  <c r="I358" i="2"/>
  <c r="H358" i="2"/>
  <c r="G358" i="2"/>
  <c r="F358" i="2"/>
  <c r="E358" i="2"/>
  <c r="D358" i="2"/>
  <c r="C358" i="2"/>
  <c r="B358" i="2"/>
  <c r="I357" i="2"/>
  <c r="H357" i="2"/>
  <c r="G357" i="2"/>
  <c r="F357" i="2"/>
  <c r="E357" i="2"/>
  <c r="D357" i="2"/>
  <c r="C357" i="2"/>
  <c r="B357" i="2"/>
  <c r="I356" i="2"/>
  <c r="H356" i="2"/>
  <c r="G356" i="2"/>
  <c r="F356" i="2"/>
  <c r="E356" i="2"/>
  <c r="D356" i="2"/>
  <c r="C356" i="2"/>
  <c r="B356" i="2"/>
  <c r="I355" i="2"/>
  <c r="H355" i="2"/>
  <c r="G355" i="2"/>
  <c r="F355" i="2"/>
  <c r="E355" i="2"/>
  <c r="D355" i="2"/>
  <c r="C355" i="2"/>
  <c r="B355" i="2"/>
  <c r="I354" i="2"/>
  <c r="H354" i="2"/>
  <c r="G354" i="2"/>
  <c r="F354" i="2"/>
  <c r="E354" i="2"/>
  <c r="D354" i="2"/>
  <c r="C354" i="2"/>
  <c r="B354" i="2"/>
  <c r="I353" i="2"/>
  <c r="H353" i="2"/>
  <c r="G353" i="2"/>
  <c r="F353" i="2"/>
  <c r="E353" i="2"/>
  <c r="D353" i="2"/>
  <c r="C353" i="2"/>
  <c r="B353" i="2"/>
  <c r="I352" i="2"/>
  <c r="H352" i="2"/>
  <c r="G352" i="2"/>
  <c r="F352" i="2"/>
  <c r="E352" i="2"/>
  <c r="D352" i="2"/>
  <c r="C352" i="2"/>
  <c r="B352" i="2"/>
  <c r="I351" i="2"/>
  <c r="H351" i="2"/>
  <c r="G351" i="2"/>
  <c r="F351" i="2"/>
  <c r="E351" i="2"/>
  <c r="D351" i="2"/>
  <c r="C351" i="2"/>
  <c r="B351" i="2"/>
  <c r="I350" i="2"/>
  <c r="H350" i="2"/>
  <c r="G350" i="2"/>
  <c r="F350" i="2"/>
  <c r="E350" i="2"/>
  <c r="D350" i="2"/>
  <c r="C350" i="2"/>
  <c r="B350" i="2"/>
  <c r="I349" i="2"/>
  <c r="H349" i="2"/>
  <c r="G349" i="2"/>
  <c r="F349" i="2"/>
  <c r="E349" i="2"/>
  <c r="D349" i="2"/>
  <c r="C349" i="2"/>
  <c r="B349" i="2"/>
  <c r="I348" i="2"/>
  <c r="H348" i="2"/>
  <c r="G348" i="2"/>
  <c r="F348" i="2"/>
  <c r="E348" i="2"/>
  <c r="D348" i="2"/>
  <c r="C348" i="2"/>
  <c r="B348" i="2"/>
  <c r="I347" i="2"/>
  <c r="H347" i="2"/>
  <c r="G347" i="2"/>
  <c r="F347" i="2"/>
  <c r="E347" i="2"/>
  <c r="D347" i="2"/>
  <c r="C347" i="2"/>
  <c r="B347" i="2"/>
  <c r="I346" i="2"/>
  <c r="H346" i="2"/>
  <c r="G346" i="2"/>
  <c r="F346" i="2"/>
  <c r="E346" i="2"/>
  <c r="D346" i="2"/>
  <c r="C346" i="2"/>
  <c r="B346" i="2"/>
  <c r="I345" i="2"/>
  <c r="H345" i="2"/>
  <c r="G345" i="2"/>
  <c r="F345" i="2"/>
  <c r="E345" i="2"/>
  <c r="D345" i="2"/>
  <c r="C345" i="2"/>
  <c r="B345" i="2"/>
  <c r="I344" i="2"/>
  <c r="H344" i="2"/>
  <c r="G344" i="2"/>
  <c r="F344" i="2"/>
  <c r="E344" i="2"/>
  <c r="D344" i="2"/>
  <c r="C344" i="2"/>
  <c r="B344" i="2"/>
  <c r="I343" i="2"/>
  <c r="H343" i="2"/>
  <c r="G343" i="2"/>
  <c r="F343" i="2"/>
  <c r="E343" i="2"/>
  <c r="D343" i="2"/>
  <c r="C343" i="2"/>
  <c r="B343" i="2"/>
  <c r="I342" i="2"/>
  <c r="H342" i="2"/>
  <c r="G342" i="2"/>
  <c r="F342" i="2"/>
  <c r="E342" i="2"/>
  <c r="D342" i="2"/>
  <c r="C342" i="2"/>
  <c r="B342" i="2"/>
  <c r="I341" i="2"/>
  <c r="H341" i="2"/>
  <c r="G341" i="2"/>
  <c r="F341" i="2"/>
  <c r="E341" i="2"/>
  <c r="D341" i="2"/>
  <c r="C341" i="2"/>
  <c r="B341" i="2"/>
  <c r="I340" i="2"/>
  <c r="H340" i="2"/>
  <c r="G340" i="2"/>
  <c r="F340" i="2"/>
  <c r="E340" i="2"/>
  <c r="D340" i="2"/>
  <c r="C340" i="2"/>
  <c r="B340" i="2"/>
  <c r="I339" i="2"/>
  <c r="H339" i="2"/>
  <c r="G339" i="2"/>
  <c r="F339" i="2"/>
  <c r="E339" i="2"/>
  <c r="D339" i="2"/>
  <c r="C339" i="2"/>
  <c r="B339" i="2"/>
  <c r="I338" i="2"/>
  <c r="H338" i="2"/>
  <c r="G338" i="2"/>
  <c r="F338" i="2"/>
  <c r="E338" i="2"/>
  <c r="D338" i="2"/>
  <c r="C338" i="2"/>
  <c r="B338" i="2"/>
  <c r="I337" i="2"/>
  <c r="H337" i="2"/>
  <c r="G337" i="2"/>
  <c r="F337" i="2"/>
  <c r="E337" i="2"/>
  <c r="D337" i="2"/>
  <c r="C337" i="2"/>
  <c r="B337" i="2"/>
  <c r="I336" i="2"/>
  <c r="H336" i="2"/>
  <c r="G336" i="2"/>
  <c r="F336" i="2"/>
  <c r="E336" i="2"/>
  <c r="D336" i="2"/>
  <c r="C336" i="2"/>
  <c r="B336" i="2"/>
  <c r="I335" i="2"/>
  <c r="H335" i="2"/>
  <c r="G335" i="2"/>
  <c r="F335" i="2"/>
  <c r="E335" i="2"/>
  <c r="D335" i="2"/>
  <c r="C335" i="2"/>
  <c r="B335" i="2"/>
  <c r="I334" i="2"/>
  <c r="H334" i="2"/>
  <c r="G334" i="2"/>
  <c r="F334" i="2"/>
  <c r="E334" i="2"/>
  <c r="D334" i="2"/>
  <c r="C334" i="2"/>
  <c r="B334" i="2"/>
  <c r="I333" i="2"/>
  <c r="H333" i="2"/>
  <c r="G333" i="2"/>
  <c r="F333" i="2"/>
  <c r="E333" i="2"/>
  <c r="D333" i="2"/>
  <c r="C333" i="2"/>
  <c r="B333" i="2"/>
  <c r="I332" i="2"/>
  <c r="H332" i="2"/>
  <c r="G332" i="2"/>
  <c r="F332" i="2"/>
  <c r="E332" i="2"/>
  <c r="D332" i="2"/>
  <c r="C332" i="2"/>
  <c r="B332" i="2"/>
  <c r="I331" i="2"/>
  <c r="H331" i="2"/>
  <c r="G331" i="2"/>
  <c r="F331" i="2"/>
  <c r="E331" i="2"/>
  <c r="D331" i="2"/>
  <c r="C331" i="2"/>
  <c r="B331" i="2"/>
  <c r="I330" i="2"/>
  <c r="H330" i="2"/>
  <c r="G330" i="2"/>
  <c r="F330" i="2"/>
  <c r="E330" i="2"/>
  <c r="D330" i="2"/>
  <c r="C330" i="2"/>
  <c r="B330" i="2"/>
  <c r="I329" i="2"/>
  <c r="H329" i="2"/>
  <c r="G329" i="2"/>
  <c r="F329" i="2"/>
  <c r="E329" i="2"/>
  <c r="D329" i="2"/>
  <c r="C329" i="2"/>
  <c r="B329" i="2"/>
  <c r="I328" i="2"/>
  <c r="H328" i="2"/>
  <c r="G328" i="2"/>
  <c r="F328" i="2"/>
  <c r="E328" i="2"/>
  <c r="D328" i="2"/>
  <c r="C328" i="2"/>
  <c r="B328" i="2"/>
  <c r="I327" i="2"/>
  <c r="H327" i="2"/>
  <c r="G327" i="2"/>
  <c r="F327" i="2"/>
  <c r="E327" i="2"/>
  <c r="D327" i="2"/>
  <c r="C327" i="2"/>
  <c r="B327" i="2"/>
  <c r="I326" i="2"/>
  <c r="H326" i="2"/>
  <c r="G326" i="2"/>
  <c r="F326" i="2"/>
  <c r="E326" i="2"/>
  <c r="D326" i="2"/>
  <c r="C326" i="2"/>
  <c r="B326" i="2"/>
  <c r="I325" i="2"/>
  <c r="H325" i="2"/>
  <c r="G325" i="2"/>
  <c r="F325" i="2"/>
  <c r="E325" i="2"/>
  <c r="D325" i="2"/>
  <c r="C325" i="2"/>
  <c r="B325" i="2"/>
  <c r="I324" i="2"/>
  <c r="H324" i="2"/>
  <c r="G324" i="2"/>
  <c r="F324" i="2"/>
  <c r="E324" i="2"/>
  <c r="D324" i="2"/>
  <c r="C324" i="2"/>
  <c r="B324" i="2"/>
  <c r="I323" i="2"/>
  <c r="H323" i="2"/>
  <c r="G323" i="2"/>
  <c r="F323" i="2"/>
  <c r="E323" i="2"/>
  <c r="D323" i="2"/>
  <c r="C323" i="2"/>
  <c r="B323" i="2"/>
  <c r="I322" i="2"/>
  <c r="H322" i="2"/>
  <c r="G322" i="2"/>
  <c r="F322" i="2"/>
  <c r="E322" i="2"/>
  <c r="D322" i="2"/>
  <c r="C322" i="2"/>
  <c r="B322" i="2"/>
  <c r="I321" i="2"/>
  <c r="H321" i="2"/>
  <c r="G321" i="2"/>
  <c r="F321" i="2"/>
  <c r="E321" i="2"/>
  <c r="D321" i="2"/>
  <c r="C321" i="2"/>
  <c r="B321" i="2"/>
  <c r="I320" i="2"/>
  <c r="H320" i="2"/>
  <c r="G320" i="2"/>
  <c r="F320" i="2"/>
  <c r="E320" i="2"/>
  <c r="D320" i="2"/>
  <c r="C320" i="2"/>
  <c r="B320" i="2"/>
  <c r="I319" i="2"/>
  <c r="H319" i="2"/>
  <c r="G319" i="2"/>
  <c r="F319" i="2"/>
  <c r="E319" i="2"/>
  <c r="D319" i="2"/>
  <c r="C319" i="2"/>
  <c r="B319" i="2"/>
  <c r="I318" i="2"/>
  <c r="H318" i="2"/>
  <c r="G318" i="2"/>
  <c r="F318" i="2"/>
  <c r="E318" i="2"/>
  <c r="D318" i="2"/>
  <c r="C318" i="2"/>
  <c r="B318" i="2"/>
  <c r="I317" i="2"/>
  <c r="H317" i="2"/>
  <c r="G317" i="2"/>
  <c r="F317" i="2"/>
  <c r="E317" i="2"/>
  <c r="D317" i="2"/>
  <c r="C317" i="2"/>
  <c r="B317" i="2"/>
  <c r="I316" i="2"/>
  <c r="H316" i="2"/>
  <c r="G316" i="2"/>
  <c r="F316" i="2"/>
  <c r="E316" i="2"/>
  <c r="D316" i="2"/>
  <c r="C316" i="2"/>
  <c r="B316" i="2"/>
  <c r="I315" i="2"/>
  <c r="H315" i="2"/>
  <c r="G315" i="2"/>
  <c r="F315" i="2"/>
  <c r="E315" i="2"/>
  <c r="D315" i="2"/>
  <c r="C315" i="2"/>
  <c r="B315" i="2"/>
  <c r="I314" i="2"/>
  <c r="H314" i="2"/>
  <c r="G314" i="2"/>
  <c r="F314" i="2"/>
  <c r="E314" i="2"/>
  <c r="D314" i="2"/>
  <c r="C314" i="2"/>
  <c r="B314" i="2"/>
  <c r="I313" i="2"/>
  <c r="H313" i="2"/>
  <c r="G313" i="2"/>
  <c r="F313" i="2"/>
  <c r="E313" i="2"/>
  <c r="D313" i="2"/>
  <c r="C313" i="2"/>
  <c r="B313" i="2"/>
  <c r="I312" i="2"/>
  <c r="H312" i="2"/>
  <c r="G312" i="2"/>
  <c r="F312" i="2"/>
  <c r="E312" i="2"/>
  <c r="D312" i="2"/>
  <c r="C312" i="2"/>
  <c r="B312" i="2"/>
  <c r="I311" i="2"/>
  <c r="H311" i="2"/>
  <c r="G311" i="2"/>
  <c r="F311" i="2"/>
  <c r="E311" i="2"/>
  <c r="D311" i="2"/>
  <c r="C311" i="2"/>
  <c r="B311" i="2"/>
  <c r="I310" i="2"/>
  <c r="H310" i="2"/>
  <c r="G310" i="2"/>
  <c r="F310" i="2"/>
  <c r="E310" i="2"/>
  <c r="D310" i="2"/>
  <c r="C310" i="2"/>
  <c r="B310" i="2"/>
  <c r="I309" i="2"/>
  <c r="H309" i="2"/>
  <c r="G309" i="2"/>
  <c r="F309" i="2"/>
  <c r="E309" i="2"/>
  <c r="D309" i="2"/>
  <c r="C309" i="2"/>
  <c r="B309" i="2"/>
  <c r="I308" i="2"/>
  <c r="H308" i="2"/>
  <c r="G308" i="2"/>
  <c r="F308" i="2"/>
  <c r="E308" i="2"/>
  <c r="D308" i="2"/>
  <c r="C308" i="2"/>
  <c r="B308" i="2"/>
  <c r="I307" i="2"/>
  <c r="H307" i="2"/>
  <c r="G307" i="2"/>
  <c r="F307" i="2"/>
  <c r="E307" i="2"/>
  <c r="D307" i="2"/>
  <c r="C307" i="2"/>
  <c r="B307" i="2"/>
  <c r="I306" i="2"/>
  <c r="H306" i="2"/>
  <c r="G306" i="2"/>
  <c r="F306" i="2"/>
  <c r="E306" i="2"/>
  <c r="D306" i="2"/>
  <c r="C306" i="2"/>
  <c r="B306" i="2"/>
  <c r="I305" i="2"/>
  <c r="H305" i="2"/>
  <c r="G305" i="2"/>
  <c r="F305" i="2"/>
  <c r="E305" i="2"/>
  <c r="D305" i="2"/>
  <c r="C305" i="2"/>
  <c r="B305" i="2"/>
  <c r="I304" i="2"/>
  <c r="H304" i="2"/>
  <c r="G304" i="2"/>
  <c r="F304" i="2"/>
  <c r="E304" i="2"/>
  <c r="D304" i="2"/>
  <c r="C304" i="2"/>
  <c r="B304" i="2"/>
  <c r="I303" i="2"/>
  <c r="H303" i="2"/>
  <c r="G303" i="2"/>
  <c r="F303" i="2"/>
  <c r="E303" i="2"/>
  <c r="D303" i="2"/>
  <c r="C303" i="2"/>
  <c r="B303" i="2"/>
  <c r="I302" i="2"/>
  <c r="H302" i="2"/>
  <c r="G302" i="2"/>
  <c r="F302" i="2"/>
  <c r="E302" i="2"/>
  <c r="D302" i="2"/>
  <c r="C302" i="2"/>
  <c r="B302" i="2"/>
  <c r="I301" i="2"/>
  <c r="H301" i="2"/>
  <c r="G301" i="2"/>
  <c r="F301" i="2"/>
  <c r="E301" i="2"/>
  <c r="D301" i="2"/>
  <c r="C301" i="2"/>
  <c r="B301" i="2"/>
  <c r="I300" i="2"/>
  <c r="H300" i="2"/>
  <c r="G300" i="2"/>
  <c r="F300" i="2"/>
  <c r="E300" i="2"/>
  <c r="D300" i="2"/>
  <c r="C300" i="2"/>
  <c r="B300" i="2"/>
  <c r="I299" i="2"/>
  <c r="H299" i="2"/>
  <c r="G299" i="2"/>
  <c r="F299" i="2"/>
  <c r="E299" i="2"/>
  <c r="D299" i="2"/>
  <c r="C299" i="2"/>
  <c r="B299" i="2"/>
  <c r="I298" i="2"/>
  <c r="H298" i="2"/>
  <c r="G298" i="2"/>
  <c r="F298" i="2"/>
  <c r="E298" i="2"/>
  <c r="D298" i="2"/>
  <c r="C298" i="2"/>
  <c r="B298" i="2"/>
  <c r="I297" i="2"/>
  <c r="H297" i="2"/>
  <c r="G297" i="2"/>
  <c r="F297" i="2"/>
  <c r="E297" i="2"/>
  <c r="D297" i="2"/>
  <c r="C297" i="2"/>
  <c r="B297" i="2"/>
  <c r="I296" i="2"/>
  <c r="H296" i="2"/>
  <c r="G296" i="2"/>
  <c r="F296" i="2"/>
  <c r="E296" i="2"/>
  <c r="D296" i="2"/>
  <c r="C296" i="2"/>
  <c r="B296" i="2"/>
  <c r="I295" i="2"/>
  <c r="H295" i="2"/>
  <c r="G295" i="2"/>
  <c r="F295" i="2"/>
  <c r="E295" i="2"/>
  <c r="D295" i="2"/>
  <c r="C295" i="2"/>
  <c r="B295" i="2"/>
  <c r="I294" i="2"/>
  <c r="H294" i="2"/>
  <c r="G294" i="2"/>
  <c r="F294" i="2"/>
  <c r="E294" i="2"/>
  <c r="D294" i="2"/>
  <c r="C294" i="2"/>
  <c r="B294" i="2"/>
  <c r="I293" i="2"/>
  <c r="H293" i="2"/>
  <c r="G293" i="2"/>
  <c r="F293" i="2"/>
  <c r="E293" i="2"/>
  <c r="D293" i="2"/>
  <c r="C293" i="2"/>
  <c r="B293" i="2"/>
  <c r="I292" i="2"/>
  <c r="H292" i="2"/>
  <c r="G292" i="2"/>
  <c r="F292" i="2"/>
  <c r="E292" i="2"/>
  <c r="D292" i="2"/>
  <c r="C292" i="2"/>
  <c r="B292" i="2"/>
  <c r="I291" i="2"/>
  <c r="H291" i="2"/>
  <c r="G291" i="2"/>
  <c r="F291" i="2"/>
  <c r="E291" i="2"/>
  <c r="D291" i="2"/>
  <c r="C291" i="2"/>
  <c r="B291" i="2"/>
  <c r="I290" i="2"/>
  <c r="H290" i="2"/>
  <c r="G290" i="2"/>
  <c r="F290" i="2"/>
  <c r="E290" i="2"/>
  <c r="D290" i="2"/>
  <c r="C290" i="2"/>
  <c r="B290" i="2"/>
  <c r="I289" i="2"/>
  <c r="H289" i="2"/>
  <c r="G289" i="2"/>
  <c r="F289" i="2"/>
  <c r="E289" i="2"/>
  <c r="D289" i="2"/>
  <c r="C289" i="2"/>
  <c r="B289" i="2"/>
  <c r="I288" i="2"/>
  <c r="H288" i="2"/>
  <c r="G288" i="2"/>
  <c r="F288" i="2"/>
  <c r="E288" i="2"/>
  <c r="D288" i="2"/>
  <c r="C288" i="2"/>
  <c r="B288" i="2"/>
  <c r="I287" i="2"/>
  <c r="H287" i="2"/>
  <c r="G287" i="2"/>
  <c r="F287" i="2"/>
  <c r="E287" i="2"/>
  <c r="D287" i="2"/>
  <c r="C287" i="2"/>
  <c r="B287" i="2"/>
  <c r="I286" i="2"/>
  <c r="H286" i="2"/>
  <c r="G286" i="2"/>
  <c r="F286" i="2"/>
  <c r="E286" i="2"/>
  <c r="D286" i="2"/>
  <c r="C286" i="2"/>
  <c r="B286" i="2"/>
  <c r="I285" i="2"/>
  <c r="H285" i="2"/>
  <c r="G285" i="2"/>
  <c r="F285" i="2"/>
  <c r="E285" i="2"/>
  <c r="D285" i="2"/>
  <c r="C285" i="2"/>
  <c r="B285" i="2"/>
  <c r="I284" i="2"/>
  <c r="H284" i="2"/>
  <c r="G284" i="2"/>
  <c r="F284" i="2"/>
  <c r="E284" i="2"/>
  <c r="D284" i="2"/>
  <c r="C284" i="2"/>
  <c r="B284" i="2"/>
  <c r="I283" i="2"/>
  <c r="H283" i="2"/>
  <c r="G283" i="2"/>
  <c r="F283" i="2"/>
  <c r="E283" i="2"/>
  <c r="D283" i="2"/>
  <c r="C283" i="2"/>
  <c r="B283" i="2"/>
  <c r="I282" i="2"/>
  <c r="H282" i="2"/>
  <c r="G282" i="2"/>
  <c r="F282" i="2"/>
  <c r="E282" i="2"/>
  <c r="D282" i="2"/>
  <c r="C282" i="2"/>
  <c r="B282" i="2"/>
  <c r="I281" i="2"/>
  <c r="H281" i="2"/>
  <c r="G281" i="2"/>
  <c r="F281" i="2"/>
  <c r="E281" i="2"/>
  <c r="D281" i="2"/>
  <c r="C281" i="2"/>
  <c r="B281" i="2"/>
  <c r="I280" i="2"/>
  <c r="H280" i="2"/>
  <c r="G280" i="2"/>
  <c r="F280" i="2"/>
  <c r="E280" i="2"/>
  <c r="D280" i="2"/>
  <c r="C280" i="2"/>
  <c r="B280" i="2"/>
  <c r="I279" i="2"/>
  <c r="H279" i="2"/>
  <c r="G279" i="2"/>
  <c r="F279" i="2"/>
  <c r="E279" i="2"/>
  <c r="D279" i="2"/>
  <c r="C279" i="2"/>
  <c r="B279" i="2"/>
  <c r="I278" i="2"/>
  <c r="H278" i="2"/>
  <c r="G278" i="2"/>
  <c r="F278" i="2"/>
  <c r="E278" i="2"/>
  <c r="D278" i="2"/>
  <c r="C278" i="2"/>
  <c r="B278" i="2"/>
  <c r="I277" i="2"/>
  <c r="H277" i="2"/>
  <c r="G277" i="2"/>
  <c r="F277" i="2"/>
  <c r="E277" i="2"/>
  <c r="D277" i="2"/>
  <c r="C277" i="2"/>
  <c r="B277" i="2"/>
  <c r="I276" i="2"/>
  <c r="H276" i="2"/>
  <c r="G276" i="2"/>
  <c r="F276" i="2"/>
  <c r="E276" i="2"/>
  <c r="D276" i="2"/>
  <c r="C276" i="2"/>
  <c r="B276" i="2"/>
  <c r="I275" i="2"/>
  <c r="H275" i="2"/>
  <c r="G275" i="2"/>
  <c r="F275" i="2"/>
  <c r="E275" i="2"/>
  <c r="D275" i="2"/>
  <c r="C275" i="2"/>
  <c r="B275" i="2"/>
  <c r="I274" i="2"/>
  <c r="H274" i="2"/>
  <c r="G274" i="2"/>
  <c r="F274" i="2"/>
  <c r="E274" i="2"/>
  <c r="D274" i="2"/>
  <c r="C274" i="2"/>
  <c r="B274" i="2"/>
  <c r="I273" i="2"/>
  <c r="H273" i="2"/>
  <c r="G273" i="2"/>
  <c r="F273" i="2"/>
  <c r="E273" i="2"/>
  <c r="D273" i="2"/>
  <c r="C273" i="2"/>
  <c r="B273" i="2"/>
  <c r="I272" i="2"/>
  <c r="H272" i="2"/>
  <c r="G272" i="2"/>
  <c r="F272" i="2"/>
  <c r="E272" i="2"/>
  <c r="D272" i="2"/>
  <c r="C272" i="2"/>
  <c r="B272" i="2"/>
  <c r="I271" i="2"/>
  <c r="H271" i="2"/>
  <c r="G271" i="2"/>
  <c r="F271" i="2"/>
  <c r="E271" i="2"/>
  <c r="D271" i="2"/>
  <c r="C271" i="2"/>
  <c r="B271" i="2"/>
  <c r="I270" i="2"/>
  <c r="H270" i="2"/>
  <c r="G270" i="2"/>
  <c r="F270" i="2"/>
  <c r="E270" i="2"/>
  <c r="D270" i="2"/>
  <c r="C270" i="2"/>
  <c r="B270" i="2"/>
  <c r="I269" i="2"/>
  <c r="H269" i="2"/>
  <c r="G269" i="2"/>
  <c r="F269" i="2"/>
  <c r="E269" i="2"/>
  <c r="D269" i="2"/>
  <c r="C269" i="2"/>
  <c r="B269" i="2"/>
  <c r="I268" i="2"/>
  <c r="H268" i="2"/>
  <c r="G268" i="2"/>
  <c r="F268" i="2"/>
  <c r="E268" i="2"/>
  <c r="D268" i="2"/>
  <c r="C268" i="2"/>
  <c r="B268" i="2"/>
  <c r="I267" i="2"/>
  <c r="H267" i="2"/>
  <c r="G267" i="2"/>
  <c r="F267" i="2"/>
  <c r="E267" i="2"/>
  <c r="D267" i="2"/>
  <c r="C267" i="2"/>
  <c r="B267" i="2"/>
  <c r="I266" i="2"/>
  <c r="H266" i="2"/>
  <c r="G266" i="2"/>
  <c r="F266" i="2"/>
  <c r="E266" i="2"/>
  <c r="D266" i="2"/>
  <c r="C266" i="2"/>
  <c r="B266" i="2"/>
  <c r="I265" i="2"/>
  <c r="H265" i="2"/>
  <c r="G265" i="2"/>
  <c r="F265" i="2"/>
  <c r="E265" i="2"/>
  <c r="D265" i="2"/>
  <c r="C265" i="2"/>
  <c r="B265" i="2"/>
  <c r="I264" i="2"/>
  <c r="H264" i="2"/>
  <c r="G264" i="2"/>
  <c r="F264" i="2"/>
  <c r="E264" i="2"/>
  <c r="D264" i="2"/>
  <c r="C264" i="2"/>
  <c r="B264" i="2"/>
  <c r="I263" i="2"/>
  <c r="H263" i="2"/>
  <c r="G263" i="2"/>
  <c r="F263" i="2"/>
  <c r="E263" i="2"/>
  <c r="D263" i="2"/>
  <c r="C263" i="2"/>
  <c r="B263" i="2"/>
  <c r="I262" i="2"/>
  <c r="H262" i="2"/>
  <c r="G262" i="2"/>
  <c r="F262" i="2"/>
  <c r="E262" i="2"/>
  <c r="D262" i="2"/>
  <c r="C262" i="2"/>
  <c r="B262" i="2"/>
  <c r="I261" i="2"/>
  <c r="H261" i="2"/>
  <c r="G261" i="2"/>
  <c r="F261" i="2"/>
  <c r="E261" i="2"/>
  <c r="D261" i="2"/>
  <c r="C261" i="2"/>
  <c r="B261" i="2"/>
  <c r="I260" i="2"/>
  <c r="H260" i="2"/>
  <c r="G260" i="2"/>
  <c r="F260" i="2"/>
  <c r="E260" i="2"/>
  <c r="D260" i="2"/>
  <c r="C260" i="2"/>
  <c r="B260" i="2"/>
  <c r="I259" i="2"/>
  <c r="H259" i="2"/>
  <c r="G259" i="2"/>
  <c r="F259" i="2"/>
  <c r="E259" i="2"/>
  <c r="D259" i="2"/>
  <c r="C259" i="2"/>
  <c r="B259" i="2"/>
  <c r="I258" i="2"/>
  <c r="H258" i="2"/>
  <c r="G258" i="2"/>
  <c r="F258" i="2"/>
  <c r="E258" i="2"/>
  <c r="D258" i="2"/>
  <c r="C258" i="2"/>
  <c r="B258" i="2"/>
  <c r="I257" i="2"/>
  <c r="H257" i="2"/>
  <c r="G257" i="2"/>
  <c r="F257" i="2"/>
  <c r="E257" i="2"/>
  <c r="D257" i="2"/>
  <c r="C257" i="2"/>
  <c r="B257" i="2"/>
  <c r="I256" i="2"/>
  <c r="H256" i="2"/>
  <c r="G256" i="2"/>
  <c r="F256" i="2"/>
  <c r="E256" i="2"/>
  <c r="D256" i="2"/>
  <c r="C256" i="2"/>
  <c r="B256" i="2"/>
  <c r="I255" i="2"/>
  <c r="H255" i="2"/>
  <c r="G255" i="2"/>
  <c r="F255" i="2"/>
  <c r="E255" i="2"/>
  <c r="D255" i="2"/>
  <c r="C255" i="2"/>
  <c r="B255" i="2"/>
  <c r="I254" i="2"/>
  <c r="H254" i="2"/>
  <c r="G254" i="2"/>
  <c r="F254" i="2"/>
  <c r="E254" i="2"/>
  <c r="D254" i="2"/>
  <c r="C254" i="2"/>
  <c r="B254" i="2"/>
  <c r="I253" i="2"/>
  <c r="H253" i="2"/>
  <c r="G253" i="2"/>
  <c r="F253" i="2"/>
  <c r="E253" i="2"/>
  <c r="D253" i="2"/>
  <c r="C253" i="2"/>
  <c r="B253" i="2"/>
  <c r="I252" i="2"/>
  <c r="H252" i="2"/>
  <c r="G252" i="2"/>
  <c r="F252" i="2"/>
  <c r="E252" i="2"/>
  <c r="D252" i="2"/>
  <c r="C252" i="2"/>
  <c r="B252" i="2"/>
  <c r="I251" i="2"/>
  <c r="H251" i="2"/>
  <c r="G251" i="2"/>
  <c r="F251" i="2"/>
  <c r="E251" i="2"/>
  <c r="D251" i="2"/>
  <c r="C251" i="2"/>
  <c r="B251" i="2"/>
  <c r="I250" i="2"/>
  <c r="H250" i="2"/>
  <c r="G250" i="2"/>
  <c r="F250" i="2"/>
  <c r="E250" i="2"/>
  <c r="D250" i="2"/>
  <c r="C250" i="2"/>
  <c r="B250" i="2"/>
  <c r="I249" i="2"/>
  <c r="H249" i="2"/>
  <c r="G249" i="2"/>
  <c r="F249" i="2"/>
  <c r="E249" i="2"/>
  <c r="D249" i="2"/>
  <c r="C249" i="2"/>
  <c r="B249" i="2"/>
  <c r="I248" i="2"/>
  <c r="H248" i="2"/>
  <c r="G248" i="2"/>
  <c r="F248" i="2"/>
  <c r="E248" i="2"/>
  <c r="D248" i="2"/>
  <c r="C248" i="2"/>
  <c r="B248" i="2"/>
  <c r="I247" i="2"/>
  <c r="H247" i="2"/>
  <c r="G247" i="2"/>
  <c r="F247" i="2"/>
  <c r="E247" i="2"/>
  <c r="D247" i="2"/>
  <c r="C247" i="2"/>
  <c r="B247" i="2"/>
  <c r="I246" i="2"/>
  <c r="H246" i="2"/>
  <c r="G246" i="2"/>
  <c r="F246" i="2"/>
  <c r="E246" i="2"/>
  <c r="D246" i="2"/>
  <c r="C246" i="2"/>
  <c r="B246" i="2"/>
  <c r="I245" i="2"/>
  <c r="H245" i="2"/>
  <c r="G245" i="2"/>
  <c r="F245" i="2"/>
  <c r="E245" i="2"/>
  <c r="D245" i="2"/>
  <c r="C245" i="2"/>
  <c r="B245" i="2"/>
  <c r="I244" i="2"/>
  <c r="H244" i="2"/>
  <c r="G244" i="2"/>
  <c r="F244" i="2"/>
  <c r="E244" i="2"/>
  <c r="D244" i="2"/>
  <c r="C244" i="2"/>
  <c r="B244" i="2"/>
  <c r="I243" i="2"/>
  <c r="H243" i="2"/>
  <c r="G243" i="2"/>
  <c r="F243" i="2"/>
  <c r="E243" i="2"/>
  <c r="D243" i="2"/>
  <c r="C243" i="2"/>
  <c r="B243" i="2"/>
  <c r="I242" i="2"/>
  <c r="H242" i="2"/>
  <c r="G242" i="2"/>
  <c r="F242" i="2"/>
  <c r="E242" i="2"/>
  <c r="D242" i="2"/>
  <c r="C242" i="2"/>
  <c r="B242" i="2"/>
  <c r="I241" i="2"/>
  <c r="H241" i="2"/>
  <c r="G241" i="2"/>
  <c r="F241" i="2"/>
  <c r="E241" i="2"/>
  <c r="D241" i="2"/>
  <c r="C241" i="2"/>
  <c r="B241" i="2"/>
  <c r="I240" i="2"/>
  <c r="H240" i="2"/>
  <c r="G240" i="2"/>
  <c r="F240" i="2"/>
  <c r="E240" i="2"/>
  <c r="D240" i="2"/>
  <c r="C240" i="2"/>
  <c r="B240" i="2"/>
  <c r="I239" i="2"/>
  <c r="H239" i="2"/>
  <c r="G239" i="2"/>
  <c r="F239" i="2"/>
  <c r="E239" i="2"/>
  <c r="D239" i="2"/>
  <c r="C239" i="2"/>
  <c r="B239" i="2"/>
  <c r="I238" i="2"/>
  <c r="H238" i="2"/>
  <c r="G238" i="2"/>
  <c r="F238" i="2"/>
  <c r="E238" i="2"/>
  <c r="D238" i="2"/>
  <c r="C238" i="2"/>
  <c r="B238" i="2"/>
  <c r="I237" i="2"/>
  <c r="H237" i="2"/>
  <c r="G237" i="2"/>
  <c r="F237" i="2"/>
  <c r="E237" i="2"/>
  <c r="D237" i="2"/>
  <c r="C237" i="2"/>
  <c r="B237" i="2"/>
  <c r="I236" i="2"/>
  <c r="H236" i="2"/>
  <c r="G236" i="2"/>
  <c r="F236" i="2"/>
  <c r="E236" i="2"/>
  <c r="D236" i="2"/>
  <c r="C236" i="2"/>
  <c r="B236" i="2"/>
  <c r="I235" i="2"/>
  <c r="H235" i="2"/>
  <c r="G235" i="2"/>
  <c r="F235" i="2"/>
  <c r="E235" i="2"/>
  <c r="D235" i="2"/>
  <c r="C235" i="2"/>
  <c r="B235" i="2"/>
  <c r="I234" i="2"/>
  <c r="H234" i="2"/>
  <c r="G234" i="2"/>
  <c r="F234" i="2"/>
  <c r="E234" i="2"/>
  <c r="D234" i="2"/>
  <c r="C234" i="2"/>
  <c r="B234" i="2"/>
  <c r="Q233" i="2"/>
  <c r="P233" i="2"/>
  <c r="O233" i="2"/>
  <c r="N233" i="2"/>
  <c r="M233" i="2"/>
  <c r="I233" i="2"/>
  <c r="H233" i="2"/>
  <c r="G233" i="2"/>
  <c r="F233" i="2"/>
  <c r="E233" i="2"/>
  <c r="D233" i="2"/>
  <c r="C233" i="2"/>
  <c r="B233" i="2"/>
  <c r="Q232" i="2"/>
  <c r="P232" i="2"/>
  <c r="O232" i="2"/>
  <c r="N232" i="2"/>
  <c r="M232" i="2"/>
  <c r="I232" i="2"/>
  <c r="H232" i="2"/>
  <c r="G232" i="2"/>
  <c r="F232" i="2"/>
  <c r="E232" i="2"/>
  <c r="D232" i="2"/>
  <c r="C232" i="2"/>
  <c r="B232" i="2"/>
  <c r="Q231" i="2"/>
  <c r="P231" i="2"/>
  <c r="O231" i="2"/>
  <c r="N231" i="2"/>
  <c r="M231" i="2"/>
  <c r="I231" i="2"/>
  <c r="H231" i="2"/>
  <c r="G231" i="2"/>
  <c r="F231" i="2"/>
  <c r="E231" i="2"/>
  <c r="D231" i="2"/>
  <c r="C231" i="2"/>
  <c r="B231" i="2"/>
  <c r="Q230" i="2"/>
  <c r="P230" i="2"/>
  <c r="O230" i="2"/>
  <c r="N230" i="2"/>
  <c r="M230" i="2"/>
  <c r="I230" i="2"/>
  <c r="H230" i="2"/>
  <c r="G230" i="2"/>
  <c r="F230" i="2"/>
  <c r="E230" i="2"/>
  <c r="D230" i="2"/>
  <c r="C230" i="2"/>
  <c r="B230" i="2"/>
  <c r="Q229" i="2"/>
  <c r="P229" i="2"/>
  <c r="O229" i="2"/>
  <c r="N229" i="2"/>
  <c r="M229" i="2"/>
  <c r="I229" i="2"/>
  <c r="H229" i="2"/>
  <c r="G229" i="2"/>
  <c r="F229" i="2"/>
  <c r="E229" i="2"/>
  <c r="D229" i="2"/>
  <c r="C229" i="2"/>
  <c r="B229" i="2"/>
  <c r="Q228" i="2"/>
  <c r="P228" i="2"/>
  <c r="O228" i="2"/>
  <c r="N228" i="2"/>
  <c r="M228" i="2"/>
  <c r="I228" i="2"/>
  <c r="H228" i="2"/>
  <c r="G228" i="2"/>
  <c r="F228" i="2"/>
  <c r="E228" i="2"/>
  <c r="D228" i="2"/>
  <c r="C228" i="2"/>
  <c r="B228" i="2"/>
  <c r="Q227" i="2"/>
  <c r="P227" i="2"/>
  <c r="O227" i="2"/>
  <c r="N227" i="2"/>
  <c r="M227" i="2"/>
  <c r="I227" i="2"/>
  <c r="H227" i="2"/>
  <c r="G227" i="2"/>
  <c r="F227" i="2"/>
  <c r="E227" i="2"/>
  <c r="D227" i="2"/>
  <c r="C227" i="2"/>
  <c r="B227" i="2"/>
  <c r="Q226" i="2"/>
  <c r="P226" i="2"/>
  <c r="O226" i="2"/>
  <c r="N226" i="2"/>
  <c r="M226" i="2"/>
  <c r="I226" i="2"/>
  <c r="H226" i="2"/>
  <c r="G226" i="2"/>
  <c r="F226" i="2"/>
  <c r="E226" i="2"/>
  <c r="D226" i="2"/>
  <c r="C226" i="2"/>
  <c r="B226" i="2"/>
  <c r="Q225" i="2"/>
  <c r="P225" i="2"/>
  <c r="O225" i="2"/>
  <c r="N225" i="2"/>
  <c r="M225" i="2"/>
  <c r="I225" i="2"/>
  <c r="H225" i="2"/>
  <c r="G225" i="2"/>
  <c r="F225" i="2"/>
  <c r="E225" i="2"/>
  <c r="D225" i="2"/>
  <c r="C225" i="2"/>
  <c r="B225" i="2"/>
  <c r="Q224" i="2"/>
  <c r="P224" i="2"/>
  <c r="O224" i="2"/>
  <c r="N224" i="2"/>
  <c r="M224" i="2"/>
  <c r="I224" i="2"/>
  <c r="H224" i="2"/>
  <c r="G224" i="2"/>
  <c r="F224" i="2"/>
  <c r="E224" i="2"/>
  <c r="D224" i="2"/>
  <c r="C224" i="2"/>
  <c r="B224" i="2"/>
  <c r="Q223" i="2"/>
  <c r="P223" i="2"/>
  <c r="O223" i="2"/>
  <c r="N223" i="2"/>
  <c r="M223" i="2"/>
  <c r="I223" i="2"/>
  <c r="H223" i="2"/>
  <c r="G223" i="2"/>
  <c r="F223" i="2"/>
  <c r="E223" i="2"/>
  <c r="D223" i="2"/>
  <c r="C223" i="2"/>
  <c r="B223" i="2"/>
  <c r="Q222" i="2"/>
  <c r="P222" i="2"/>
  <c r="O222" i="2"/>
  <c r="N222" i="2"/>
  <c r="M222" i="2"/>
  <c r="I222" i="2"/>
  <c r="H222" i="2"/>
  <c r="G222" i="2"/>
  <c r="F222" i="2"/>
  <c r="E222" i="2"/>
  <c r="D222" i="2"/>
  <c r="C222" i="2"/>
  <c r="B222" i="2"/>
  <c r="Q221" i="2"/>
  <c r="P221" i="2"/>
  <c r="O221" i="2"/>
  <c r="N221" i="2"/>
  <c r="M221" i="2"/>
  <c r="I221" i="2"/>
  <c r="H221" i="2"/>
  <c r="G221" i="2"/>
  <c r="F221" i="2"/>
  <c r="E221" i="2"/>
  <c r="D221" i="2"/>
  <c r="C221" i="2"/>
  <c r="B221" i="2"/>
  <c r="I220" i="2"/>
  <c r="H220" i="2"/>
  <c r="G220" i="2"/>
  <c r="F220" i="2"/>
  <c r="E220" i="2"/>
  <c r="D220" i="2"/>
  <c r="C220" i="2"/>
  <c r="B220" i="2"/>
  <c r="I219" i="2"/>
  <c r="H219" i="2"/>
  <c r="G219" i="2"/>
  <c r="F219" i="2"/>
  <c r="E219" i="2"/>
  <c r="D219" i="2"/>
  <c r="C219" i="2"/>
  <c r="B219" i="2"/>
  <c r="I218" i="2"/>
  <c r="H218" i="2"/>
  <c r="G218" i="2"/>
  <c r="F218" i="2"/>
  <c r="E218" i="2"/>
  <c r="D218" i="2"/>
  <c r="C218" i="2"/>
  <c r="B218" i="2"/>
  <c r="I217" i="2"/>
  <c r="H217" i="2"/>
  <c r="G217" i="2"/>
  <c r="F217" i="2"/>
  <c r="E217" i="2"/>
  <c r="D217" i="2"/>
  <c r="C217" i="2"/>
  <c r="B217" i="2"/>
  <c r="I216" i="2"/>
  <c r="H216" i="2"/>
  <c r="G216" i="2"/>
  <c r="F216" i="2"/>
  <c r="E216" i="2"/>
  <c r="D216" i="2"/>
  <c r="C216" i="2"/>
  <c r="B216" i="2"/>
  <c r="I215" i="2"/>
  <c r="H215" i="2"/>
  <c r="G215" i="2"/>
  <c r="F215" i="2"/>
  <c r="E215" i="2"/>
  <c r="D215" i="2"/>
  <c r="C215" i="2"/>
  <c r="B215" i="2"/>
  <c r="I214" i="2"/>
  <c r="H214" i="2"/>
  <c r="G214" i="2"/>
  <c r="F214" i="2"/>
  <c r="E214" i="2"/>
  <c r="D214" i="2"/>
  <c r="C214" i="2"/>
  <c r="B214" i="2"/>
  <c r="I213" i="2"/>
  <c r="H213" i="2"/>
  <c r="G213" i="2"/>
  <c r="F213" i="2"/>
  <c r="E213" i="2"/>
  <c r="D213" i="2"/>
  <c r="C213" i="2"/>
  <c r="B213" i="2"/>
  <c r="I212" i="2"/>
  <c r="H212" i="2"/>
  <c r="G212" i="2"/>
  <c r="F212" i="2"/>
  <c r="E212" i="2"/>
  <c r="D212" i="2"/>
  <c r="C212" i="2"/>
  <c r="B212" i="2"/>
  <c r="I211" i="2"/>
  <c r="H211" i="2"/>
  <c r="G211" i="2"/>
  <c r="F211" i="2"/>
  <c r="E211" i="2"/>
  <c r="D211" i="2"/>
  <c r="C211" i="2"/>
  <c r="B211" i="2"/>
  <c r="I210" i="2"/>
  <c r="H210" i="2"/>
  <c r="G210" i="2"/>
  <c r="F210" i="2"/>
  <c r="E210" i="2"/>
  <c r="D210" i="2"/>
  <c r="C210" i="2"/>
  <c r="B210" i="2"/>
  <c r="I209" i="2"/>
  <c r="H209" i="2"/>
  <c r="G209" i="2"/>
  <c r="F209" i="2"/>
  <c r="E209" i="2"/>
  <c r="D209" i="2"/>
  <c r="C209" i="2"/>
  <c r="B209" i="2"/>
  <c r="I208" i="2"/>
  <c r="H208" i="2"/>
  <c r="G208" i="2"/>
  <c r="F208" i="2"/>
  <c r="E208" i="2"/>
  <c r="D208" i="2"/>
  <c r="C208" i="2"/>
  <c r="B208" i="2"/>
  <c r="I207" i="2"/>
  <c r="H207" i="2"/>
  <c r="G207" i="2"/>
  <c r="F207" i="2"/>
  <c r="E207" i="2"/>
  <c r="D207" i="2"/>
  <c r="C207" i="2"/>
  <c r="B207" i="2"/>
  <c r="I206" i="2"/>
  <c r="H206" i="2"/>
  <c r="G206" i="2"/>
  <c r="F206" i="2"/>
  <c r="E206" i="2"/>
  <c r="D206" i="2"/>
  <c r="C206" i="2"/>
  <c r="B206" i="2"/>
  <c r="I205" i="2"/>
  <c r="H205" i="2"/>
  <c r="G205" i="2"/>
  <c r="F205" i="2"/>
  <c r="E205" i="2"/>
  <c r="D205" i="2"/>
  <c r="C205" i="2"/>
  <c r="B205" i="2"/>
  <c r="I204" i="2"/>
  <c r="H204" i="2"/>
  <c r="G204" i="2"/>
  <c r="F204" i="2"/>
  <c r="E204" i="2"/>
  <c r="D204" i="2"/>
  <c r="C204" i="2"/>
  <c r="B204" i="2"/>
  <c r="I203" i="2"/>
  <c r="H203" i="2"/>
  <c r="G203" i="2"/>
  <c r="F203" i="2"/>
  <c r="E203" i="2"/>
  <c r="D203" i="2"/>
  <c r="C203" i="2"/>
  <c r="B203" i="2"/>
  <c r="I202" i="2"/>
  <c r="H202" i="2"/>
  <c r="G202" i="2"/>
  <c r="F202" i="2"/>
  <c r="E202" i="2"/>
  <c r="D202" i="2"/>
  <c r="C202" i="2"/>
  <c r="B202" i="2"/>
  <c r="I201" i="2"/>
  <c r="H201" i="2"/>
  <c r="G201" i="2"/>
  <c r="F201" i="2"/>
  <c r="E201" i="2"/>
  <c r="D201" i="2"/>
  <c r="C201" i="2"/>
  <c r="B201" i="2"/>
  <c r="I200" i="2"/>
  <c r="H200" i="2"/>
  <c r="G200" i="2"/>
  <c r="F200" i="2"/>
  <c r="E200" i="2"/>
  <c r="D200" i="2"/>
  <c r="C200" i="2"/>
  <c r="B200" i="2"/>
  <c r="I199" i="2"/>
  <c r="H199" i="2"/>
  <c r="G199" i="2"/>
  <c r="F199" i="2"/>
  <c r="E199" i="2"/>
  <c r="D199" i="2"/>
  <c r="C199" i="2"/>
  <c r="B199" i="2"/>
  <c r="I198" i="2"/>
  <c r="H198" i="2"/>
  <c r="G198" i="2"/>
  <c r="F198" i="2"/>
  <c r="E198" i="2"/>
  <c r="D198" i="2"/>
  <c r="C198" i="2"/>
  <c r="B198" i="2"/>
  <c r="I197" i="2"/>
  <c r="H197" i="2"/>
  <c r="G197" i="2"/>
  <c r="F197" i="2"/>
  <c r="E197" i="2"/>
  <c r="D197" i="2"/>
  <c r="C197" i="2"/>
  <c r="B197" i="2"/>
  <c r="I196" i="2"/>
  <c r="H196" i="2"/>
  <c r="G196" i="2"/>
  <c r="F196" i="2"/>
  <c r="E196" i="2"/>
  <c r="D196" i="2"/>
  <c r="C196" i="2"/>
  <c r="B196" i="2"/>
  <c r="I195" i="2"/>
  <c r="H195" i="2"/>
  <c r="G195" i="2"/>
  <c r="F195" i="2"/>
  <c r="E195" i="2"/>
  <c r="D195" i="2"/>
  <c r="C195" i="2"/>
  <c r="B195" i="2"/>
  <c r="I194" i="2"/>
  <c r="H194" i="2"/>
  <c r="G194" i="2"/>
  <c r="F194" i="2"/>
  <c r="E194" i="2"/>
  <c r="D194" i="2"/>
  <c r="C194" i="2"/>
  <c r="B194" i="2"/>
  <c r="I193" i="2"/>
  <c r="H193" i="2"/>
  <c r="G193" i="2"/>
  <c r="F193" i="2"/>
  <c r="E193" i="2"/>
  <c r="D193" i="2"/>
  <c r="C193" i="2"/>
  <c r="B193" i="2"/>
  <c r="I192" i="2"/>
  <c r="H192" i="2"/>
  <c r="G192" i="2"/>
  <c r="F192" i="2"/>
  <c r="E192" i="2"/>
  <c r="D192" i="2"/>
  <c r="C192" i="2"/>
  <c r="B192" i="2"/>
  <c r="I191" i="2"/>
  <c r="H191" i="2"/>
  <c r="G191" i="2"/>
  <c r="F191" i="2"/>
  <c r="E191" i="2"/>
  <c r="D191" i="2"/>
  <c r="C191" i="2"/>
  <c r="B191" i="2"/>
  <c r="I190" i="2"/>
  <c r="H190" i="2"/>
  <c r="G190" i="2"/>
  <c r="F190" i="2"/>
  <c r="E190" i="2"/>
  <c r="D190" i="2"/>
  <c r="C190" i="2"/>
  <c r="B190" i="2"/>
  <c r="I189" i="2"/>
  <c r="H189" i="2"/>
  <c r="G189" i="2"/>
  <c r="F189" i="2"/>
  <c r="E189" i="2"/>
  <c r="D189" i="2"/>
  <c r="C189" i="2"/>
  <c r="B189" i="2"/>
  <c r="I188" i="2"/>
  <c r="H188" i="2"/>
  <c r="G188" i="2"/>
  <c r="F188" i="2"/>
  <c r="E188" i="2"/>
  <c r="D188" i="2"/>
  <c r="C188" i="2"/>
  <c r="B188" i="2"/>
  <c r="I187" i="2"/>
  <c r="H187" i="2"/>
  <c r="G187" i="2"/>
  <c r="F187" i="2"/>
  <c r="E187" i="2"/>
  <c r="D187" i="2"/>
  <c r="C187" i="2"/>
  <c r="B187" i="2"/>
  <c r="I186" i="2"/>
  <c r="H186" i="2"/>
  <c r="G186" i="2"/>
  <c r="F186" i="2"/>
  <c r="E186" i="2"/>
  <c r="D186" i="2"/>
  <c r="C186" i="2"/>
  <c r="B186" i="2"/>
  <c r="I185" i="2"/>
  <c r="H185" i="2"/>
  <c r="G185" i="2"/>
  <c r="F185" i="2"/>
  <c r="E185" i="2"/>
  <c r="D185" i="2"/>
  <c r="C185" i="2"/>
  <c r="B185" i="2"/>
  <c r="I184" i="2"/>
  <c r="H184" i="2"/>
  <c r="G184" i="2"/>
  <c r="F184" i="2"/>
  <c r="E184" i="2"/>
  <c r="D184" i="2"/>
  <c r="C184" i="2"/>
  <c r="B184" i="2"/>
  <c r="I183" i="2"/>
  <c r="H183" i="2"/>
  <c r="G183" i="2"/>
  <c r="F183" i="2"/>
  <c r="E183" i="2"/>
  <c r="D183" i="2"/>
  <c r="C183" i="2"/>
  <c r="B183" i="2"/>
  <c r="I182" i="2"/>
  <c r="H182" i="2"/>
  <c r="G182" i="2"/>
  <c r="F182" i="2"/>
  <c r="E182" i="2"/>
  <c r="D182" i="2"/>
  <c r="C182" i="2"/>
  <c r="B182" i="2"/>
  <c r="I181" i="2"/>
  <c r="H181" i="2"/>
  <c r="G181" i="2"/>
  <c r="F181" i="2"/>
  <c r="E181" i="2"/>
  <c r="D181" i="2"/>
  <c r="C181" i="2"/>
  <c r="B181" i="2"/>
  <c r="I180" i="2"/>
  <c r="H180" i="2"/>
  <c r="G180" i="2"/>
  <c r="F180" i="2"/>
  <c r="E180" i="2"/>
  <c r="D180" i="2"/>
  <c r="C180" i="2"/>
  <c r="B180" i="2"/>
  <c r="I179" i="2"/>
  <c r="H179" i="2"/>
  <c r="G179" i="2"/>
  <c r="F179" i="2"/>
  <c r="E179" i="2"/>
  <c r="D179" i="2"/>
  <c r="C179" i="2"/>
  <c r="B179" i="2"/>
  <c r="I178" i="2"/>
  <c r="H178" i="2"/>
  <c r="G178" i="2"/>
  <c r="F178" i="2"/>
  <c r="E178" i="2"/>
  <c r="D178" i="2"/>
  <c r="C178" i="2"/>
  <c r="B178" i="2"/>
  <c r="I177" i="2"/>
  <c r="H177" i="2"/>
  <c r="G177" i="2"/>
  <c r="F177" i="2"/>
  <c r="E177" i="2"/>
  <c r="D177" i="2"/>
  <c r="C177" i="2"/>
  <c r="B177" i="2"/>
  <c r="I176" i="2"/>
  <c r="H176" i="2"/>
  <c r="G176" i="2"/>
  <c r="F176" i="2"/>
  <c r="E176" i="2"/>
  <c r="D176" i="2"/>
  <c r="C176" i="2"/>
  <c r="B176" i="2"/>
  <c r="I175" i="2"/>
  <c r="H175" i="2"/>
  <c r="G175" i="2"/>
  <c r="F175" i="2"/>
  <c r="E175" i="2"/>
  <c r="D175" i="2"/>
  <c r="C175" i="2"/>
  <c r="B175" i="2"/>
  <c r="I174" i="2"/>
  <c r="H174" i="2"/>
  <c r="G174" i="2"/>
  <c r="F174" i="2"/>
  <c r="E174" i="2"/>
  <c r="D174" i="2"/>
  <c r="C174" i="2"/>
  <c r="B174" i="2"/>
  <c r="I173" i="2"/>
  <c r="H173" i="2"/>
  <c r="G173" i="2"/>
  <c r="F173" i="2"/>
  <c r="E173" i="2"/>
  <c r="D173" i="2"/>
  <c r="C173" i="2"/>
  <c r="B173" i="2"/>
  <c r="I172" i="2"/>
  <c r="H172" i="2"/>
  <c r="G172" i="2"/>
  <c r="F172" i="2"/>
  <c r="E172" i="2"/>
  <c r="D172" i="2"/>
  <c r="C172" i="2"/>
  <c r="B172" i="2"/>
  <c r="I171" i="2"/>
  <c r="H171" i="2"/>
  <c r="G171" i="2"/>
  <c r="F171" i="2"/>
  <c r="E171" i="2"/>
  <c r="D171" i="2"/>
  <c r="C171" i="2"/>
  <c r="B171" i="2"/>
  <c r="I170" i="2"/>
  <c r="H170" i="2"/>
  <c r="G170" i="2"/>
  <c r="F170" i="2"/>
  <c r="E170" i="2"/>
  <c r="D170" i="2"/>
  <c r="C170" i="2"/>
  <c r="B170" i="2"/>
  <c r="I169" i="2"/>
  <c r="H169" i="2"/>
  <c r="G169" i="2"/>
  <c r="F169" i="2"/>
  <c r="E169" i="2"/>
  <c r="D169" i="2"/>
  <c r="C169" i="2"/>
  <c r="B169" i="2"/>
  <c r="I168" i="2"/>
  <c r="H168" i="2"/>
  <c r="G168" i="2"/>
  <c r="F168" i="2"/>
  <c r="E168" i="2"/>
  <c r="D168" i="2"/>
  <c r="C168" i="2"/>
  <c r="B168" i="2"/>
  <c r="I167" i="2"/>
  <c r="H167" i="2"/>
  <c r="G167" i="2"/>
  <c r="F167" i="2"/>
  <c r="E167" i="2"/>
  <c r="D167" i="2"/>
  <c r="C167" i="2"/>
  <c r="B167" i="2"/>
  <c r="I166" i="2"/>
  <c r="H166" i="2"/>
  <c r="G166" i="2"/>
  <c r="F166" i="2"/>
  <c r="E166" i="2"/>
  <c r="D166" i="2"/>
  <c r="C166" i="2"/>
  <c r="B166" i="2"/>
  <c r="I165" i="2"/>
  <c r="H165" i="2"/>
  <c r="G165" i="2"/>
  <c r="F165" i="2"/>
  <c r="E165" i="2"/>
  <c r="D165" i="2"/>
  <c r="C165" i="2"/>
  <c r="B165" i="2"/>
  <c r="I164" i="2"/>
  <c r="H164" i="2"/>
  <c r="G164" i="2"/>
  <c r="F164" i="2"/>
  <c r="E164" i="2"/>
  <c r="D164" i="2"/>
  <c r="C164" i="2"/>
  <c r="B164" i="2"/>
  <c r="I163" i="2"/>
  <c r="H163" i="2"/>
  <c r="G163" i="2"/>
  <c r="F163" i="2"/>
  <c r="E163" i="2"/>
  <c r="D163" i="2"/>
  <c r="C163" i="2"/>
  <c r="B163" i="2"/>
  <c r="I162" i="2"/>
  <c r="H162" i="2"/>
  <c r="G162" i="2"/>
  <c r="F162" i="2"/>
  <c r="E162" i="2"/>
  <c r="D162" i="2"/>
  <c r="C162" i="2"/>
  <c r="B162" i="2"/>
  <c r="I161" i="2"/>
  <c r="H161" i="2"/>
  <c r="G161" i="2"/>
  <c r="F161" i="2"/>
  <c r="E161" i="2"/>
  <c r="D161" i="2"/>
  <c r="C161" i="2"/>
  <c r="B161" i="2"/>
  <c r="I160" i="2"/>
  <c r="H160" i="2"/>
  <c r="G160" i="2"/>
  <c r="F160" i="2"/>
  <c r="E160" i="2"/>
  <c r="D160" i="2"/>
  <c r="C160" i="2"/>
  <c r="B160" i="2"/>
  <c r="I159" i="2"/>
  <c r="H159" i="2"/>
  <c r="G159" i="2"/>
  <c r="F159" i="2"/>
  <c r="E159" i="2"/>
  <c r="D159" i="2"/>
  <c r="C159" i="2"/>
  <c r="B159" i="2"/>
  <c r="I158" i="2"/>
  <c r="H158" i="2"/>
  <c r="G158" i="2"/>
  <c r="F158" i="2"/>
  <c r="E158" i="2"/>
  <c r="D158" i="2"/>
  <c r="C158" i="2"/>
  <c r="B158" i="2"/>
  <c r="I157" i="2"/>
  <c r="H157" i="2"/>
  <c r="G157" i="2"/>
  <c r="F157" i="2"/>
  <c r="E157" i="2"/>
  <c r="D157" i="2"/>
  <c r="C157" i="2"/>
  <c r="B157" i="2"/>
  <c r="I156" i="2"/>
  <c r="H156" i="2"/>
  <c r="G156" i="2"/>
  <c r="F156" i="2"/>
  <c r="E156" i="2"/>
  <c r="D156" i="2"/>
  <c r="C156" i="2"/>
  <c r="B156" i="2"/>
  <c r="I155" i="2"/>
  <c r="H155" i="2"/>
  <c r="G155" i="2"/>
  <c r="F155" i="2"/>
  <c r="E155" i="2"/>
  <c r="D155" i="2"/>
  <c r="C155" i="2"/>
  <c r="B155" i="2"/>
  <c r="I154" i="2"/>
  <c r="H154" i="2"/>
  <c r="G154" i="2"/>
  <c r="F154" i="2"/>
  <c r="E154" i="2"/>
  <c r="D154" i="2"/>
  <c r="C154" i="2"/>
  <c r="B154" i="2"/>
  <c r="I153" i="2"/>
  <c r="H153" i="2"/>
  <c r="G153" i="2"/>
  <c r="F153" i="2"/>
  <c r="E153" i="2"/>
  <c r="D153" i="2"/>
  <c r="C153" i="2"/>
  <c r="B153" i="2"/>
  <c r="I152" i="2"/>
  <c r="H152" i="2"/>
  <c r="G152" i="2"/>
  <c r="F152" i="2"/>
  <c r="E152" i="2"/>
  <c r="D152" i="2"/>
  <c r="C152" i="2"/>
  <c r="B152" i="2"/>
  <c r="I151" i="2"/>
  <c r="H151" i="2"/>
  <c r="G151" i="2"/>
  <c r="F151" i="2"/>
  <c r="E151" i="2"/>
  <c r="D151" i="2"/>
  <c r="C151" i="2"/>
  <c r="B151" i="2"/>
  <c r="I150" i="2"/>
  <c r="H150" i="2"/>
  <c r="G150" i="2"/>
  <c r="F150" i="2"/>
  <c r="E150" i="2"/>
  <c r="D150" i="2"/>
  <c r="C150" i="2"/>
  <c r="B150" i="2"/>
  <c r="I149" i="2"/>
  <c r="H149" i="2"/>
  <c r="G149" i="2"/>
  <c r="F149" i="2"/>
  <c r="E149" i="2"/>
  <c r="D149" i="2"/>
  <c r="C149" i="2"/>
  <c r="B149" i="2"/>
  <c r="I148" i="2"/>
  <c r="H148" i="2"/>
  <c r="G148" i="2"/>
  <c r="F148" i="2"/>
  <c r="E148" i="2"/>
  <c r="D148" i="2"/>
  <c r="C148" i="2"/>
  <c r="B148" i="2"/>
  <c r="I147" i="2"/>
  <c r="H147" i="2"/>
  <c r="G147" i="2"/>
  <c r="F147" i="2"/>
  <c r="E147" i="2"/>
  <c r="D147" i="2"/>
  <c r="C147" i="2"/>
  <c r="B147" i="2"/>
  <c r="I146" i="2"/>
  <c r="H146" i="2"/>
  <c r="G146" i="2"/>
  <c r="F146" i="2"/>
  <c r="E146" i="2"/>
  <c r="D146" i="2"/>
  <c r="C146" i="2"/>
  <c r="B146" i="2"/>
  <c r="I145" i="2"/>
  <c r="H145" i="2"/>
  <c r="G145" i="2"/>
  <c r="F145" i="2"/>
  <c r="E145" i="2"/>
  <c r="D145" i="2"/>
  <c r="C145" i="2"/>
  <c r="B145" i="2"/>
  <c r="I144" i="2"/>
  <c r="H144" i="2"/>
  <c r="G144" i="2"/>
  <c r="F144" i="2"/>
  <c r="E144" i="2"/>
  <c r="D144" i="2"/>
  <c r="C144" i="2"/>
  <c r="B144" i="2"/>
  <c r="I143" i="2"/>
  <c r="H143" i="2"/>
  <c r="G143" i="2"/>
  <c r="F143" i="2"/>
  <c r="E143" i="2"/>
  <c r="D143" i="2"/>
  <c r="C143" i="2"/>
  <c r="B143" i="2"/>
  <c r="I142" i="2"/>
  <c r="H142" i="2"/>
  <c r="G142" i="2"/>
  <c r="F142" i="2"/>
  <c r="E142" i="2"/>
  <c r="D142" i="2"/>
  <c r="C142" i="2"/>
  <c r="B142" i="2"/>
  <c r="I141" i="2"/>
  <c r="H141" i="2"/>
  <c r="G141" i="2"/>
  <c r="F141" i="2"/>
  <c r="E141" i="2"/>
  <c r="D141" i="2"/>
  <c r="C141" i="2"/>
  <c r="B141" i="2"/>
  <c r="I140" i="2"/>
  <c r="H140" i="2"/>
  <c r="G140" i="2"/>
  <c r="F140" i="2"/>
  <c r="E140" i="2"/>
  <c r="D140" i="2"/>
  <c r="C140" i="2"/>
  <c r="B140" i="2"/>
  <c r="I139" i="2"/>
  <c r="H139" i="2"/>
  <c r="G139" i="2"/>
  <c r="F139" i="2"/>
  <c r="E139" i="2"/>
  <c r="D139" i="2"/>
  <c r="C139" i="2"/>
  <c r="B139" i="2"/>
  <c r="I138" i="2"/>
  <c r="H138" i="2"/>
  <c r="G138" i="2"/>
  <c r="F138" i="2"/>
  <c r="E138" i="2"/>
  <c r="D138" i="2"/>
  <c r="C138" i="2"/>
  <c r="B138" i="2"/>
  <c r="I137" i="2"/>
  <c r="H137" i="2"/>
  <c r="G137" i="2"/>
  <c r="F137" i="2"/>
  <c r="E137" i="2"/>
  <c r="D137" i="2"/>
  <c r="C137" i="2"/>
  <c r="B137" i="2"/>
  <c r="I136" i="2"/>
  <c r="H136" i="2"/>
  <c r="G136" i="2"/>
  <c r="F136" i="2"/>
  <c r="E136" i="2"/>
  <c r="D136" i="2"/>
  <c r="C136" i="2"/>
  <c r="B136" i="2"/>
  <c r="I135" i="2"/>
  <c r="H135" i="2"/>
  <c r="G135" i="2"/>
  <c r="F135" i="2"/>
  <c r="E135" i="2"/>
  <c r="D135" i="2"/>
  <c r="C135" i="2"/>
  <c r="B135" i="2"/>
  <c r="I134" i="2"/>
  <c r="H134" i="2"/>
  <c r="G134" i="2"/>
  <c r="F134" i="2"/>
  <c r="E134" i="2"/>
  <c r="D134" i="2"/>
  <c r="C134" i="2"/>
  <c r="B134" i="2"/>
  <c r="I133" i="2"/>
  <c r="H133" i="2"/>
  <c r="G133" i="2"/>
  <c r="F133" i="2"/>
  <c r="E133" i="2"/>
  <c r="D133" i="2"/>
  <c r="C133" i="2"/>
  <c r="B133" i="2"/>
  <c r="I132" i="2"/>
  <c r="H132" i="2"/>
  <c r="G132" i="2"/>
  <c r="F132" i="2"/>
  <c r="E132" i="2"/>
  <c r="D132" i="2"/>
  <c r="C132" i="2"/>
  <c r="B132" i="2"/>
  <c r="I131" i="2"/>
  <c r="H131" i="2"/>
  <c r="G131" i="2"/>
  <c r="F131" i="2"/>
  <c r="E131" i="2"/>
  <c r="D131" i="2"/>
  <c r="C131" i="2"/>
  <c r="B131" i="2"/>
  <c r="I130" i="2"/>
  <c r="H130" i="2"/>
  <c r="G130" i="2"/>
  <c r="F130" i="2"/>
  <c r="E130" i="2"/>
  <c r="D130" i="2"/>
  <c r="C130" i="2"/>
  <c r="B130" i="2"/>
  <c r="I129" i="2"/>
  <c r="H129" i="2"/>
  <c r="G129" i="2"/>
  <c r="F129" i="2"/>
  <c r="E129" i="2"/>
  <c r="D129" i="2"/>
  <c r="C129" i="2"/>
  <c r="B129" i="2"/>
  <c r="I128" i="2"/>
  <c r="H128" i="2"/>
  <c r="G128" i="2"/>
  <c r="F128" i="2"/>
  <c r="E128" i="2"/>
  <c r="D128" i="2"/>
  <c r="C128" i="2"/>
  <c r="B128" i="2"/>
  <c r="Q127" i="2"/>
  <c r="P127" i="2"/>
  <c r="O127" i="2"/>
  <c r="N127" i="2"/>
  <c r="M127" i="2"/>
  <c r="I127" i="2"/>
  <c r="H127" i="2"/>
  <c r="G127" i="2"/>
  <c r="F127" i="2"/>
  <c r="E127" i="2"/>
  <c r="D127" i="2"/>
  <c r="C127" i="2"/>
  <c r="B127" i="2"/>
  <c r="Q126" i="2"/>
  <c r="P126" i="2"/>
  <c r="O126" i="2"/>
  <c r="N126" i="2"/>
  <c r="M126" i="2"/>
  <c r="I126" i="2"/>
  <c r="H126" i="2"/>
  <c r="G126" i="2"/>
  <c r="F126" i="2"/>
  <c r="E126" i="2"/>
  <c r="D126" i="2"/>
  <c r="C126" i="2"/>
  <c r="B126" i="2"/>
  <c r="Q125" i="2"/>
  <c r="P125" i="2"/>
  <c r="O125" i="2"/>
  <c r="N125" i="2"/>
  <c r="M125" i="2"/>
  <c r="I125" i="2"/>
  <c r="H125" i="2"/>
  <c r="G125" i="2"/>
  <c r="F125" i="2"/>
  <c r="E125" i="2"/>
  <c r="D125" i="2"/>
  <c r="C125" i="2"/>
  <c r="B125" i="2"/>
  <c r="Q124" i="2"/>
  <c r="P124" i="2"/>
  <c r="O124" i="2"/>
  <c r="N124" i="2"/>
  <c r="M124" i="2"/>
  <c r="I124" i="2"/>
  <c r="H124" i="2"/>
  <c r="G124" i="2"/>
  <c r="F124" i="2"/>
  <c r="E124" i="2"/>
  <c r="D124" i="2"/>
  <c r="C124" i="2"/>
  <c r="B124" i="2"/>
  <c r="Q123" i="2"/>
  <c r="P123" i="2"/>
  <c r="O123" i="2"/>
  <c r="N123" i="2"/>
  <c r="M123" i="2"/>
  <c r="I123" i="2"/>
  <c r="H123" i="2"/>
  <c r="G123" i="2"/>
  <c r="F123" i="2"/>
  <c r="E123" i="2"/>
  <c r="D123" i="2"/>
  <c r="C123" i="2"/>
  <c r="B123" i="2"/>
  <c r="Q122" i="2"/>
  <c r="P122" i="2"/>
  <c r="O122" i="2"/>
  <c r="N122" i="2"/>
  <c r="M122" i="2"/>
  <c r="I122" i="2"/>
  <c r="H122" i="2"/>
  <c r="G122" i="2"/>
  <c r="F122" i="2"/>
  <c r="E122" i="2"/>
  <c r="D122" i="2"/>
  <c r="C122" i="2"/>
  <c r="B122" i="2"/>
  <c r="Q121" i="2"/>
  <c r="P121" i="2"/>
  <c r="O121" i="2"/>
  <c r="N121" i="2"/>
  <c r="M121" i="2"/>
  <c r="I121" i="2"/>
  <c r="H121" i="2"/>
  <c r="G121" i="2"/>
  <c r="F121" i="2"/>
  <c r="E121" i="2"/>
  <c r="D121" i="2"/>
  <c r="C121" i="2"/>
  <c r="B121" i="2"/>
  <c r="Q120" i="2"/>
  <c r="P120" i="2"/>
  <c r="O120" i="2"/>
  <c r="N120" i="2"/>
  <c r="M120" i="2"/>
  <c r="I120" i="2"/>
  <c r="H120" i="2"/>
  <c r="G120" i="2"/>
  <c r="F120" i="2"/>
  <c r="E120" i="2"/>
  <c r="D120" i="2"/>
  <c r="C120" i="2"/>
  <c r="B120" i="2"/>
  <c r="Q119" i="2"/>
  <c r="P119" i="2"/>
  <c r="O119" i="2"/>
  <c r="N119" i="2"/>
  <c r="M119" i="2"/>
  <c r="I119" i="2"/>
  <c r="H119" i="2"/>
  <c r="G119" i="2"/>
  <c r="F119" i="2"/>
  <c r="E119" i="2"/>
  <c r="D119" i="2"/>
  <c r="C119" i="2"/>
  <c r="B119" i="2"/>
  <c r="Q118" i="2"/>
  <c r="P118" i="2"/>
  <c r="O118" i="2"/>
  <c r="N118" i="2"/>
  <c r="M118" i="2"/>
  <c r="I118" i="2"/>
  <c r="H118" i="2"/>
  <c r="G118" i="2"/>
  <c r="F118" i="2"/>
  <c r="E118" i="2"/>
  <c r="D118" i="2"/>
  <c r="C118" i="2"/>
  <c r="B118" i="2"/>
  <c r="Q117" i="2"/>
  <c r="P117" i="2"/>
  <c r="O117" i="2"/>
  <c r="N117" i="2"/>
  <c r="M117" i="2"/>
  <c r="I117" i="2"/>
  <c r="H117" i="2"/>
  <c r="G117" i="2"/>
  <c r="F117" i="2"/>
  <c r="E117" i="2"/>
  <c r="D117" i="2"/>
  <c r="C117" i="2"/>
  <c r="B117" i="2"/>
  <c r="Q116" i="2"/>
  <c r="P116" i="2"/>
  <c r="O116" i="2"/>
  <c r="N116" i="2"/>
  <c r="M116" i="2"/>
  <c r="I116" i="2"/>
  <c r="H116" i="2"/>
  <c r="G116" i="2"/>
  <c r="F116" i="2"/>
  <c r="E116" i="2"/>
  <c r="D116" i="2"/>
  <c r="C116" i="2"/>
  <c r="B116" i="2"/>
  <c r="Q115" i="2"/>
  <c r="P115" i="2"/>
  <c r="O115" i="2"/>
  <c r="N115" i="2"/>
  <c r="M115" i="2"/>
  <c r="I115" i="2"/>
  <c r="H115" i="2"/>
  <c r="G115" i="2"/>
  <c r="F115" i="2"/>
  <c r="E115" i="2"/>
  <c r="D115" i="2"/>
  <c r="C115" i="2"/>
  <c r="B115" i="2"/>
  <c r="Q114" i="2"/>
  <c r="P114" i="2"/>
  <c r="O114" i="2"/>
  <c r="N114" i="2"/>
  <c r="M114" i="2"/>
  <c r="I114" i="2"/>
  <c r="H114" i="2"/>
  <c r="G114" i="2"/>
  <c r="F114" i="2"/>
  <c r="E114" i="2"/>
  <c r="D114" i="2"/>
  <c r="C114" i="2"/>
  <c r="B114" i="2"/>
  <c r="Q113" i="2"/>
  <c r="P113" i="2"/>
  <c r="O113" i="2"/>
  <c r="N113" i="2"/>
  <c r="M113" i="2"/>
  <c r="I113" i="2"/>
  <c r="H113" i="2"/>
  <c r="G113" i="2"/>
  <c r="F113" i="2"/>
  <c r="E113" i="2"/>
  <c r="D113" i="2"/>
  <c r="C113" i="2"/>
  <c r="B113" i="2"/>
  <c r="Q112" i="2"/>
  <c r="P112" i="2"/>
  <c r="O112" i="2"/>
  <c r="N112" i="2"/>
  <c r="M112" i="2"/>
  <c r="I112" i="2"/>
  <c r="H112" i="2"/>
  <c r="G112" i="2"/>
  <c r="F112" i="2"/>
  <c r="E112" i="2"/>
  <c r="D112" i="2"/>
  <c r="C112" i="2"/>
  <c r="B112" i="2"/>
  <c r="Q111" i="2"/>
  <c r="P111" i="2"/>
  <c r="O111" i="2"/>
  <c r="N111" i="2"/>
  <c r="M111" i="2"/>
  <c r="I111" i="2"/>
  <c r="H111" i="2"/>
  <c r="G111" i="2"/>
  <c r="F111" i="2"/>
  <c r="E111" i="2"/>
  <c r="D111" i="2"/>
  <c r="C111" i="2"/>
  <c r="B111" i="2"/>
  <c r="Q110" i="2"/>
  <c r="P110" i="2"/>
  <c r="O110" i="2"/>
  <c r="N110" i="2"/>
  <c r="M110" i="2"/>
  <c r="I110" i="2"/>
  <c r="H110" i="2"/>
  <c r="G110" i="2"/>
  <c r="F110" i="2"/>
  <c r="E110" i="2"/>
  <c r="D110" i="2"/>
  <c r="C110" i="2"/>
  <c r="B110" i="2"/>
  <c r="Q109" i="2"/>
  <c r="P109" i="2"/>
  <c r="O109" i="2"/>
  <c r="N109" i="2"/>
  <c r="M109" i="2"/>
  <c r="I109" i="2"/>
  <c r="H109" i="2"/>
  <c r="G109" i="2"/>
  <c r="F109" i="2"/>
  <c r="E109" i="2"/>
  <c r="D109" i="2"/>
  <c r="C109" i="2"/>
  <c r="B109" i="2"/>
  <c r="Q108" i="2"/>
  <c r="P108" i="2"/>
  <c r="O108" i="2"/>
  <c r="N108" i="2"/>
  <c r="M108" i="2"/>
  <c r="I108" i="2"/>
  <c r="H108" i="2"/>
  <c r="G108" i="2"/>
  <c r="F108" i="2"/>
  <c r="E108" i="2"/>
  <c r="D108" i="2"/>
  <c r="C108" i="2"/>
  <c r="B108" i="2"/>
  <c r="Q107" i="2"/>
  <c r="P107" i="2"/>
  <c r="O107" i="2"/>
  <c r="N107" i="2"/>
  <c r="M107" i="2"/>
  <c r="I107" i="2"/>
  <c r="H107" i="2"/>
  <c r="G107" i="2"/>
  <c r="F107" i="2"/>
  <c r="E107" i="2"/>
  <c r="D107" i="2"/>
  <c r="C107" i="2"/>
  <c r="B107" i="2"/>
  <c r="Q106" i="2"/>
  <c r="P106" i="2"/>
  <c r="O106" i="2"/>
  <c r="N106" i="2"/>
  <c r="M106" i="2"/>
  <c r="I106" i="2"/>
  <c r="H106" i="2"/>
  <c r="G106" i="2"/>
  <c r="F106" i="2"/>
  <c r="E106" i="2"/>
  <c r="D106" i="2"/>
  <c r="C106" i="2"/>
  <c r="B106" i="2"/>
  <c r="Q105" i="2"/>
  <c r="P105" i="2"/>
  <c r="O105" i="2"/>
  <c r="N105" i="2"/>
  <c r="M105" i="2"/>
  <c r="I105" i="2"/>
  <c r="H105" i="2"/>
  <c r="G105" i="2"/>
  <c r="F105" i="2"/>
  <c r="E105" i="2"/>
  <c r="D105" i="2"/>
  <c r="C105" i="2"/>
  <c r="B105" i="2"/>
  <c r="Q104" i="2"/>
  <c r="P104" i="2"/>
  <c r="O104" i="2"/>
  <c r="N104" i="2"/>
  <c r="M104" i="2"/>
  <c r="I104" i="2"/>
  <c r="H104" i="2"/>
  <c r="G104" i="2"/>
  <c r="F104" i="2"/>
  <c r="E104" i="2"/>
  <c r="D104" i="2"/>
  <c r="C104" i="2"/>
  <c r="B104" i="2"/>
  <c r="Q103" i="2"/>
  <c r="P103" i="2"/>
  <c r="O103" i="2"/>
  <c r="N103" i="2"/>
  <c r="M103" i="2"/>
  <c r="I103" i="2"/>
  <c r="H103" i="2"/>
  <c r="G103" i="2"/>
  <c r="F103" i="2"/>
  <c r="E103" i="2"/>
  <c r="D103" i="2"/>
  <c r="C103" i="2"/>
  <c r="B103" i="2"/>
  <c r="I102" i="2"/>
  <c r="H102" i="2"/>
  <c r="G102" i="2"/>
  <c r="F102" i="2"/>
  <c r="E102" i="2"/>
  <c r="D102" i="2"/>
  <c r="C102" i="2"/>
  <c r="B102" i="2"/>
  <c r="Q101" i="2"/>
  <c r="P101" i="2"/>
  <c r="O101" i="2"/>
  <c r="N101" i="2"/>
  <c r="M101" i="2"/>
  <c r="I101" i="2"/>
  <c r="H101" i="2"/>
  <c r="G101" i="2"/>
  <c r="F101" i="2"/>
  <c r="E101" i="2"/>
  <c r="D101" i="2"/>
  <c r="C101" i="2"/>
  <c r="B101" i="2"/>
  <c r="Q100" i="2"/>
  <c r="P100" i="2"/>
  <c r="O100" i="2"/>
  <c r="N100" i="2"/>
  <c r="M100" i="2"/>
  <c r="I100" i="2"/>
  <c r="H100" i="2"/>
  <c r="G100" i="2"/>
  <c r="F100" i="2"/>
  <c r="E100" i="2"/>
  <c r="D100" i="2"/>
  <c r="C100" i="2"/>
  <c r="B100" i="2"/>
  <c r="Q99" i="2"/>
  <c r="P99" i="2"/>
  <c r="O99" i="2"/>
  <c r="N99" i="2"/>
  <c r="M99" i="2"/>
  <c r="I99" i="2"/>
  <c r="H99" i="2"/>
  <c r="G99" i="2"/>
  <c r="F99" i="2"/>
  <c r="E99" i="2"/>
  <c r="D99" i="2"/>
  <c r="C99" i="2"/>
  <c r="B99" i="2"/>
  <c r="Q98" i="2"/>
  <c r="P98" i="2"/>
  <c r="O98" i="2"/>
  <c r="N98" i="2"/>
  <c r="M98" i="2"/>
  <c r="I98" i="2"/>
  <c r="H98" i="2"/>
  <c r="G98" i="2"/>
  <c r="F98" i="2"/>
  <c r="E98" i="2"/>
  <c r="D98" i="2"/>
  <c r="C98" i="2"/>
  <c r="B98" i="2"/>
  <c r="Q97" i="2"/>
  <c r="P97" i="2"/>
  <c r="O97" i="2"/>
  <c r="N97" i="2"/>
  <c r="M97" i="2"/>
  <c r="I97" i="2"/>
  <c r="H97" i="2"/>
  <c r="G97" i="2"/>
  <c r="F97" i="2"/>
  <c r="E97" i="2"/>
  <c r="D97" i="2"/>
  <c r="C97" i="2"/>
  <c r="B97" i="2"/>
  <c r="Q96" i="2"/>
  <c r="P96" i="2"/>
  <c r="O96" i="2"/>
  <c r="N96" i="2"/>
  <c r="M96" i="2"/>
  <c r="I96" i="2"/>
  <c r="H96" i="2"/>
  <c r="G96" i="2"/>
  <c r="F96" i="2"/>
  <c r="E96" i="2"/>
  <c r="D96" i="2"/>
  <c r="C96" i="2"/>
  <c r="B96" i="2"/>
  <c r="Q95" i="2"/>
  <c r="P95" i="2"/>
  <c r="O95" i="2"/>
  <c r="N95" i="2"/>
  <c r="M95" i="2"/>
  <c r="I95" i="2"/>
  <c r="H95" i="2"/>
  <c r="G95" i="2"/>
  <c r="F95" i="2"/>
  <c r="E95" i="2"/>
  <c r="D95" i="2"/>
  <c r="C95" i="2"/>
  <c r="B95" i="2"/>
  <c r="Q94" i="2"/>
  <c r="P94" i="2"/>
  <c r="O94" i="2"/>
  <c r="N94" i="2"/>
  <c r="M94" i="2"/>
  <c r="I94" i="2"/>
  <c r="H94" i="2"/>
  <c r="G94" i="2"/>
  <c r="F94" i="2"/>
  <c r="E94" i="2"/>
  <c r="D94" i="2"/>
  <c r="C94" i="2"/>
  <c r="B94" i="2"/>
  <c r="Q93" i="2"/>
  <c r="P93" i="2"/>
  <c r="O93" i="2"/>
  <c r="N93" i="2"/>
  <c r="M93" i="2"/>
  <c r="I93" i="2"/>
  <c r="H93" i="2"/>
  <c r="G93" i="2"/>
  <c r="F93" i="2"/>
  <c r="E93" i="2"/>
  <c r="D93" i="2"/>
  <c r="C93" i="2"/>
  <c r="B93" i="2"/>
  <c r="Q92" i="2"/>
  <c r="P92" i="2"/>
  <c r="O92" i="2"/>
  <c r="N92" i="2"/>
  <c r="M92" i="2"/>
  <c r="I92" i="2"/>
  <c r="H92" i="2"/>
  <c r="G92" i="2"/>
  <c r="F92" i="2"/>
  <c r="E92" i="2"/>
  <c r="D92" i="2"/>
  <c r="C92" i="2"/>
  <c r="B92" i="2"/>
  <c r="Q91" i="2"/>
  <c r="P91" i="2"/>
  <c r="O91" i="2"/>
  <c r="N91" i="2"/>
  <c r="M91" i="2"/>
  <c r="I91" i="2"/>
  <c r="H91" i="2"/>
  <c r="G91" i="2"/>
  <c r="F91" i="2"/>
  <c r="E91" i="2"/>
  <c r="D91" i="2"/>
  <c r="C91" i="2"/>
  <c r="B91" i="2"/>
  <c r="Q90" i="2"/>
  <c r="P90" i="2"/>
  <c r="O90" i="2"/>
  <c r="N90" i="2"/>
  <c r="M90" i="2"/>
  <c r="I90" i="2"/>
  <c r="H90" i="2"/>
  <c r="G90" i="2"/>
  <c r="F90" i="2"/>
  <c r="E90" i="2"/>
  <c r="D90" i="2"/>
  <c r="C90" i="2"/>
  <c r="B90" i="2"/>
  <c r="Q89" i="2"/>
  <c r="P89" i="2"/>
  <c r="O89" i="2"/>
  <c r="N89" i="2"/>
  <c r="M89" i="2"/>
  <c r="I89" i="2"/>
  <c r="H89" i="2"/>
  <c r="G89" i="2"/>
  <c r="F89" i="2"/>
  <c r="E89" i="2"/>
  <c r="D89" i="2"/>
  <c r="C89" i="2"/>
  <c r="B89" i="2"/>
  <c r="Q88" i="2"/>
  <c r="P88" i="2"/>
  <c r="O88" i="2"/>
  <c r="N88" i="2"/>
  <c r="M88" i="2"/>
  <c r="I88" i="2"/>
  <c r="H88" i="2"/>
  <c r="G88" i="2"/>
  <c r="F88" i="2"/>
  <c r="E88" i="2"/>
  <c r="D88" i="2"/>
  <c r="C88" i="2"/>
  <c r="B88" i="2"/>
  <c r="Q87" i="2"/>
  <c r="P87" i="2"/>
  <c r="O87" i="2"/>
  <c r="N87" i="2"/>
  <c r="M87" i="2"/>
  <c r="I87" i="2"/>
  <c r="H87" i="2"/>
  <c r="G87" i="2"/>
  <c r="F87" i="2"/>
  <c r="E87" i="2"/>
  <c r="D87" i="2"/>
  <c r="C87" i="2"/>
  <c r="B87" i="2"/>
  <c r="Q86" i="2"/>
  <c r="P86" i="2"/>
  <c r="O86" i="2"/>
  <c r="N86" i="2"/>
  <c r="M86" i="2"/>
  <c r="I86" i="2"/>
  <c r="H86" i="2"/>
  <c r="G86" i="2"/>
  <c r="F86" i="2"/>
  <c r="E86" i="2"/>
  <c r="D86" i="2"/>
  <c r="C86" i="2"/>
  <c r="B86" i="2"/>
  <c r="Q85" i="2"/>
  <c r="P85" i="2"/>
  <c r="O85" i="2"/>
  <c r="N85" i="2"/>
  <c r="M85" i="2"/>
  <c r="I85" i="2"/>
  <c r="H85" i="2"/>
  <c r="G85" i="2"/>
  <c r="F85" i="2"/>
  <c r="E85" i="2"/>
  <c r="D85" i="2"/>
  <c r="C85" i="2"/>
  <c r="B85" i="2"/>
  <c r="Q84" i="2"/>
  <c r="P84" i="2"/>
  <c r="O84" i="2"/>
  <c r="N84" i="2"/>
  <c r="M84" i="2"/>
  <c r="I84" i="2"/>
  <c r="H84" i="2"/>
  <c r="G84" i="2"/>
  <c r="F84" i="2"/>
  <c r="E84" i="2"/>
  <c r="D84" i="2"/>
  <c r="C84" i="2"/>
  <c r="B84" i="2"/>
  <c r="Q83" i="2"/>
  <c r="P83" i="2"/>
  <c r="O83" i="2"/>
  <c r="N83" i="2"/>
  <c r="M83" i="2"/>
  <c r="I83" i="2"/>
  <c r="H83" i="2"/>
  <c r="G83" i="2"/>
  <c r="F83" i="2"/>
  <c r="E83" i="2"/>
  <c r="D83" i="2"/>
  <c r="C83" i="2"/>
  <c r="B83" i="2"/>
  <c r="Q82" i="2"/>
  <c r="P82" i="2"/>
  <c r="O82" i="2"/>
  <c r="N82" i="2"/>
  <c r="M82" i="2"/>
  <c r="I82" i="2"/>
  <c r="H82" i="2"/>
  <c r="G82" i="2"/>
  <c r="F82" i="2"/>
  <c r="E82" i="2"/>
  <c r="D82" i="2"/>
  <c r="C82" i="2"/>
  <c r="B82" i="2"/>
  <c r="Q81" i="2"/>
  <c r="P81" i="2"/>
  <c r="O81" i="2"/>
  <c r="N81" i="2"/>
  <c r="M81" i="2"/>
  <c r="I81" i="2"/>
  <c r="H81" i="2"/>
  <c r="G81" i="2"/>
  <c r="F81" i="2"/>
  <c r="E81" i="2"/>
  <c r="D81" i="2"/>
  <c r="C81" i="2"/>
  <c r="B81" i="2"/>
  <c r="Q80" i="2"/>
  <c r="P80" i="2"/>
  <c r="O80" i="2"/>
  <c r="N80" i="2"/>
  <c r="M80" i="2"/>
  <c r="I80" i="2"/>
  <c r="H80" i="2"/>
  <c r="G80" i="2"/>
  <c r="F80" i="2"/>
  <c r="E80" i="2"/>
  <c r="D80" i="2"/>
  <c r="C80" i="2"/>
  <c r="B80" i="2"/>
  <c r="Q79" i="2"/>
  <c r="P79" i="2"/>
  <c r="O79" i="2"/>
  <c r="N79" i="2"/>
  <c r="M79" i="2"/>
  <c r="I79" i="2"/>
  <c r="H79" i="2"/>
  <c r="G79" i="2"/>
  <c r="F79" i="2"/>
  <c r="E79" i="2"/>
  <c r="D79" i="2"/>
  <c r="C79" i="2"/>
  <c r="B79" i="2"/>
  <c r="Q78" i="2"/>
  <c r="P78" i="2"/>
  <c r="O78" i="2"/>
  <c r="N78" i="2"/>
  <c r="M78" i="2"/>
  <c r="I78" i="2"/>
  <c r="H78" i="2"/>
  <c r="G78" i="2"/>
  <c r="F78" i="2"/>
  <c r="E78" i="2"/>
  <c r="D78" i="2"/>
  <c r="C78" i="2"/>
  <c r="B78" i="2"/>
  <c r="Q77" i="2"/>
  <c r="P77" i="2"/>
  <c r="O77" i="2"/>
  <c r="N77" i="2"/>
  <c r="M77" i="2"/>
  <c r="I77" i="2"/>
  <c r="H77" i="2"/>
  <c r="G77" i="2"/>
  <c r="F77" i="2"/>
  <c r="E77" i="2"/>
  <c r="D77" i="2"/>
  <c r="C77" i="2"/>
  <c r="B77" i="2"/>
  <c r="Q76" i="2"/>
  <c r="P76" i="2"/>
  <c r="O76" i="2"/>
  <c r="N76" i="2"/>
  <c r="M76" i="2"/>
  <c r="I76" i="2"/>
  <c r="H76" i="2"/>
  <c r="G76" i="2"/>
  <c r="F76" i="2"/>
  <c r="E76" i="2"/>
  <c r="D76" i="2"/>
  <c r="C76" i="2"/>
  <c r="B76" i="2"/>
  <c r="Q75" i="2"/>
  <c r="P75" i="2"/>
  <c r="O75" i="2"/>
  <c r="N75" i="2"/>
  <c r="M75" i="2"/>
  <c r="I75" i="2"/>
  <c r="H75" i="2"/>
  <c r="G75" i="2"/>
  <c r="F75" i="2"/>
  <c r="E75" i="2"/>
  <c r="D75" i="2"/>
  <c r="C75" i="2"/>
  <c r="B75" i="2"/>
  <c r="Q74" i="2"/>
  <c r="P74" i="2"/>
  <c r="O74" i="2"/>
  <c r="N74" i="2"/>
  <c r="M74" i="2"/>
  <c r="I74" i="2"/>
  <c r="H74" i="2"/>
  <c r="G74" i="2"/>
  <c r="F74" i="2"/>
  <c r="E74" i="2"/>
  <c r="D74" i="2"/>
  <c r="C74" i="2"/>
  <c r="B74" i="2"/>
  <c r="Q73" i="2"/>
  <c r="P73" i="2"/>
  <c r="O73" i="2"/>
  <c r="N73" i="2"/>
  <c r="M73" i="2"/>
  <c r="I73" i="2"/>
  <c r="H73" i="2"/>
  <c r="G73" i="2"/>
  <c r="F73" i="2"/>
  <c r="E73" i="2"/>
  <c r="D73" i="2"/>
  <c r="C73" i="2"/>
  <c r="B73" i="2"/>
  <c r="Q72" i="2"/>
  <c r="P72" i="2"/>
  <c r="O72" i="2"/>
  <c r="N72" i="2"/>
  <c r="M72" i="2"/>
  <c r="I72" i="2"/>
  <c r="H72" i="2"/>
  <c r="G72" i="2"/>
  <c r="F72" i="2"/>
  <c r="E72" i="2"/>
  <c r="D72" i="2"/>
  <c r="C72" i="2"/>
  <c r="B72" i="2"/>
  <c r="Q71" i="2"/>
  <c r="P71" i="2"/>
  <c r="O71" i="2"/>
  <c r="N71" i="2"/>
  <c r="M71" i="2"/>
  <c r="I71" i="2"/>
  <c r="H71" i="2"/>
  <c r="G71" i="2"/>
  <c r="F71" i="2"/>
  <c r="E71" i="2"/>
  <c r="D71" i="2"/>
  <c r="C71" i="2"/>
  <c r="B71" i="2"/>
  <c r="Q70" i="2"/>
  <c r="P70" i="2"/>
  <c r="O70" i="2"/>
  <c r="N70" i="2"/>
  <c r="M70" i="2"/>
  <c r="I70" i="2"/>
  <c r="H70" i="2"/>
  <c r="G70" i="2"/>
  <c r="F70" i="2"/>
  <c r="E70" i="2"/>
  <c r="D70" i="2"/>
  <c r="C70" i="2"/>
  <c r="B70" i="2"/>
  <c r="Q69" i="2"/>
  <c r="P69" i="2"/>
  <c r="O69" i="2"/>
  <c r="N69" i="2"/>
  <c r="M69" i="2"/>
  <c r="I69" i="2"/>
  <c r="H69" i="2"/>
  <c r="G69" i="2"/>
  <c r="F69" i="2"/>
  <c r="E69" i="2"/>
  <c r="D69" i="2"/>
  <c r="C69" i="2"/>
  <c r="B69" i="2"/>
  <c r="Q68" i="2"/>
  <c r="P68" i="2"/>
  <c r="O68" i="2"/>
  <c r="N68" i="2"/>
  <c r="M68" i="2"/>
  <c r="I68" i="2"/>
  <c r="H68" i="2"/>
  <c r="G68" i="2"/>
  <c r="F68" i="2"/>
  <c r="E68" i="2"/>
  <c r="D68" i="2"/>
  <c r="C68" i="2"/>
  <c r="B68" i="2"/>
  <c r="Q67" i="2"/>
  <c r="P67" i="2"/>
  <c r="O67" i="2"/>
  <c r="N67" i="2"/>
  <c r="M67" i="2"/>
  <c r="I67" i="2"/>
  <c r="H67" i="2"/>
  <c r="G67" i="2"/>
  <c r="F67" i="2"/>
  <c r="E67" i="2"/>
  <c r="D67" i="2"/>
  <c r="C67" i="2"/>
  <c r="B67" i="2"/>
  <c r="Q66" i="2"/>
  <c r="P66" i="2"/>
  <c r="O66" i="2"/>
  <c r="N66" i="2"/>
  <c r="M66" i="2"/>
  <c r="I66" i="2"/>
  <c r="H66" i="2"/>
  <c r="G66" i="2"/>
  <c r="F66" i="2"/>
  <c r="E66" i="2"/>
  <c r="D66" i="2"/>
  <c r="C66" i="2"/>
  <c r="B66" i="2"/>
  <c r="Q65" i="2"/>
  <c r="P65" i="2"/>
  <c r="O65" i="2"/>
  <c r="N65" i="2"/>
  <c r="M65" i="2"/>
  <c r="I65" i="2"/>
  <c r="H65" i="2"/>
  <c r="G65" i="2"/>
  <c r="F65" i="2"/>
  <c r="E65" i="2"/>
  <c r="D65" i="2"/>
  <c r="C65" i="2"/>
  <c r="B65" i="2"/>
  <c r="Q64" i="2"/>
  <c r="P64" i="2"/>
  <c r="O64" i="2"/>
  <c r="N64" i="2"/>
  <c r="M64" i="2"/>
  <c r="I64" i="2"/>
  <c r="H64" i="2"/>
  <c r="G64" i="2"/>
  <c r="F64" i="2"/>
  <c r="E64" i="2"/>
  <c r="D64" i="2"/>
  <c r="C64" i="2"/>
  <c r="B64" i="2"/>
  <c r="Q63" i="2"/>
  <c r="P63" i="2"/>
  <c r="O63" i="2"/>
  <c r="N63" i="2"/>
  <c r="M63" i="2"/>
  <c r="I63" i="2"/>
  <c r="H63" i="2"/>
  <c r="G63" i="2"/>
  <c r="F63" i="2"/>
  <c r="E63" i="2"/>
  <c r="D63" i="2"/>
  <c r="C63" i="2"/>
  <c r="B63" i="2"/>
  <c r="Q62" i="2"/>
  <c r="P62" i="2"/>
  <c r="O62" i="2"/>
  <c r="N62" i="2"/>
  <c r="M62" i="2"/>
  <c r="I62" i="2"/>
  <c r="H62" i="2"/>
  <c r="G62" i="2"/>
  <c r="F62" i="2"/>
  <c r="E62" i="2"/>
  <c r="D62" i="2"/>
  <c r="C62" i="2"/>
  <c r="B62" i="2"/>
  <c r="Q61" i="2"/>
  <c r="P61" i="2"/>
  <c r="O61" i="2"/>
  <c r="N61" i="2"/>
  <c r="M61" i="2"/>
  <c r="I61" i="2"/>
  <c r="H61" i="2"/>
  <c r="G61" i="2"/>
  <c r="F61" i="2"/>
  <c r="E61" i="2"/>
  <c r="D61" i="2"/>
  <c r="C61" i="2"/>
  <c r="B61" i="2"/>
  <c r="Q60" i="2"/>
  <c r="P60" i="2"/>
  <c r="O60" i="2"/>
  <c r="N60" i="2"/>
  <c r="M60" i="2"/>
  <c r="I60" i="2"/>
  <c r="H60" i="2"/>
  <c r="G60" i="2"/>
  <c r="F60" i="2"/>
  <c r="E60" i="2"/>
  <c r="D60" i="2"/>
  <c r="C60" i="2"/>
  <c r="B60" i="2"/>
  <c r="Q59" i="2"/>
  <c r="P59" i="2"/>
  <c r="O59" i="2"/>
  <c r="N59" i="2"/>
  <c r="M59" i="2"/>
  <c r="I59" i="2"/>
  <c r="H59" i="2"/>
  <c r="G59" i="2"/>
  <c r="F59" i="2"/>
  <c r="E59" i="2"/>
  <c r="D59" i="2"/>
  <c r="C59" i="2"/>
  <c r="B59" i="2"/>
  <c r="Q58" i="2"/>
  <c r="P58" i="2"/>
  <c r="O58" i="2"/>
  <c r="N58" i="2"/>
  <c r="M58" i="2"/>
  <c r="I58" i="2"/>
  <c r="H58" i="2"/>
  <c r="G58" i="2"/>
  <c r="F58" i="2"/>
  <c r="E58" i="2"/>
  <c r="D58" i="2"/>
  <c r="C58" i="2"/>
  <c r="B58" i="2"/>
  <c r="Q57" i="2"/>
  <c r="P57" i="2"/>
  <c r="O57" i="2"/>
  <c r="N57" i="2"/>
  <c r="M57" i="2"/>
  <c r="I57" i="2"/>
  <c r="H57" i="2"/>
  <c r="G57" i="2"/>
  <c r="F57" i="2"/>
  <c r="E57" i="2"/>
  <c r="D57" i="2"/>
  <c r="C57" i="2"/>
  <c r="B57" i="2"/>
  <c r="Q56" i="2"/>
  <c r="P56" i="2"/>
  <c r="O56" i="2"/>
  <c r="N56" i="2"/>
  <c r="M56" i="2"/>
  <c r="I56" i="2"/>
  <c r="H56" i="2"/>
  <c r="G56" i="2"/>
  <c r="F56" i="2"/>
  <c r="E56" i="2"/>
  <c r="D56" i="2"/>
  <c r="C56" i="2"/>
  <c r="B56" i="2"/>
  <c r="Q55" i="2"/>
  <c r="P55" i="2"/>
  <c r="O55" i="2"/>
  <c r="N55" i="2"/>
  <c r="M55" i="2"/>
  <c r="I55" i="2"/>
  <c r="H55" i="2"/>
  <c r="G55" i="2"/>
  <c r="F55" i="2"/>
  <c r="E55" i="2"/>
  <c r="D55" i="2"/>
  <c r="C55" i="2"/>
  <c r="B55" i="2"/>
  <c r="Q54" i="2"/>
  <c r="P54" i="2"/>
  <c r="O54" i="2"/>
  <c r="N54" i="2"/>
  <c r="M54" i="2"/>
  <c r="I54" i="2"/>
  <c r="H54" i="2"/>
  <c r="G54" i="2"/>
  <c r="F54" i="2"/>
  <c r="E54" i="2"/>
  <c r="D54" i="2"/>
  <c r="C54" i="2"/>
  <c r="B54" i="2"/>
  <c r="I53" i="2"/>
  <c r="H53" i="2"/>
  <c r="G53" i="2"/>
  <c r="F53" i="2"/>
  <c r="E53" i="2"/>
  <c r="D53" i="2"/>
  <c r="C53" i="2"/>
  <c r="B53" i="2"/>
  <c r="I52" i="2"/>
  <c r="H52" i="2"/>
  <c r="G52" i="2"/>
  <c r="F52" i="2"/>
  <c r="E52" i="2"/>
  <c r="D52" i="2"/>
  <c r="C52" i="2"/>
  <c r="B52" i="2"/>
  <c r="I51" i="2"/>
  <c r="H51" i="2"/>
  <c r="G51" i="2"/>
  <c r="F51" i="2"/>
  <c r="E51" i="2"/>
  <c r="D51" i="2"/>
  <c r="C51" i="2"/>
  <c r="B51" i="2"/>
  <c r="I50" i="2"/>
  <c r="H50" i="2"/>
  <c r="G50" i="2"/>
  <c r="F50" i="2"/>
  <c r="E50" i="2"/>
  <c r="D50" i="2"/>
  <c r="C50" i="2"/>
  <c r="B50" i="2"/>
  <c r="I49" i="2"/>
  <c r="H49" i="2"/>
  <c r="G49" i="2"/>
  <c r="F49" i="2"/>
  <c r="E49" i="2"/>
  <c r="D49" i="2"/>
  <c r="C49" i="2"/>
  <c r="B49" i="2"/>
  <c r="I48" i="2"/>
  <c r="H48" i="2"/>
  <c r="G48" i="2"/>
  <c r="F48" i="2"/>
  <c r="E48" i="2"/>
  <c r="D48" i="2"/>
  <c r="C48" i="2"/>
  <c r="B48" i="2"/>
  <c r="I47" i="2"/>
  <c r="H47" i="2"/>
  <c r="G47" i="2"/>
  <c r="F47" i="2"/>
  <c r="E47" i="2"/>
  <c r="D47" i="2"/>
  <c r="C47" i="2"/>
  <c r="B47" i="2"/>
  <c r="I46" i="2"/>
  <c r="H46" i="2"/>
  <c r="G46" i="2"/>
  <c r="F46" i="2"/>
  <c r="E46" i="2"/>
  <c r="D46" i="2"/>
  <c r="C46" i="2"/>
  <c r="B46" i="2"/>
  <c r="I45" i="2"/>
  <c r="H45" i="2"/>
  <c r="G45" i="2"/>
  <c r="F45" i="2"/>
  <c r="E45" i="2"/>
  <c r="D45" i="2"/>
  <c r="C45" i="2"/>
  <c r="B45" i="2"/>
  <c r="I44" i="2"/>
  <c r="H44" i="2"/>
  <c r="G44" i="2"/>
  <c r="F44" i="2"/>
  <c r="E44" i="2"/>
  <c r="D44" i="2"/>
  <c r="C44" i="2"/>
  <c r="B44" i="2"/>
  <c r="I43" i="2"/>
  <c r="H43" i="2"/>
  <c r="G43" i="2"/>
  <c r="F43" i="2"/>
  <c r="E43" i="2"/>
  <c r="D43" i="2"/>
  <c r="C43" i="2"/>
  <c r="B43" i="2"/>
  <c r="I42" i="2"/>
  <c r="H42" i="2"/>
  <c r="G42" i="2"/>
  <c r="F42" i="2"/>
  <c r="E42" i="2"/>
  <c r="D42" i="2"/>
  <c r="C42" i="2"/>
  <c r="B42" i="2"/>
  <c r="I41" i="2"/>
  <c r="H41" i="2"/>
  <c r="G41" i="2"/>
  <c r="F41" i="2"/>
  <c r="E41" i="2"/>
  <c r="D41" i="2"/>
  <c r="C41" i="2"/>
  <c r="B41" i="2"/>
  <c r="I40" i="2"/>
  <c r="H40" i="2"/>
  <c r="G40" i="2"/>
  <c r="F40" i="2"/>
  <c r="E40" i="2"/>
  <c r="D40" i="2"/>
  <c r="C40" i="2"/>
  <c r="B40" i="2"/>
  <c r="I39" i="2"/>
  <c r="H39" i="2"/>
  <c r="G39" i="2"/>
  <c r="F39" i="2"/>
  <c r="E39" i="2"/>
  <c r="D39" i="2"/>
  <c r="C39" i="2"/>
  <c r="B39" i="2"/>
  <c r="I38" i="2"/>
  <c r="H38" i="2"/>
  <c r="G38" i="2"/>
  <c r="F38" i="2"/>
  <c r="E38" i="2"/>
  <c r="D38" i="2"/>
  <c r="C38" i="2"/>
  <c r="B38" i="2"/>
  <c r="I37" i="2"/>
  <c r="H37" i="2"/>
  <c r="G37" i="2"/>
  <c r="F37" i="2"/>
  <c r="E37" i="2"/>
  <c r="D37" i="2"/>
  <c r="C37" i="2"/>
  <c r="B37" i="2"/>
  <c r="I36" i="2"/>
  <c r="H36" i="2"/>
  <c r="G36" i="2"/>
  <c r="F36" i="2"/>
  <c r="E36" i="2"/>
  <c r="D36" i="2"/>
  <c r="C36" i="2"/>
  <c r="B36" i="2"/>
  <c r="I35" i="2"/>
  <c r="H35" i="2"/>
  <c r="G35" i="2"/>
  <c r="F35" i="2"/>
  <c r="E35" i="2"/>
  <c r="D35" i="2"/>
  <c r="C35" i="2"/>
  <c r="B35" i="2"/>
  <c r="I34" i="2"/>
  <c r="H34" i="2"/>
  <c r="G34" i="2"/>
  <c r="F34" i="2"/>
  <c r="E34" i="2"/>
  <c r="D34" i="2"/>
  <c r="C34" i="2"/>
  <c r="B34" i="2"/>
  <c r="I33" i="2"/>
  <c r="H33" i="2"/>
  <c r="G33" i="2"/>
  <c r="F33" i="2"/>
  <c r="E33" i="2"/>
  <c r="D33" i="2"/>
  <c r="C33" i="2"/>
  <c r="B33" i="2"/>
  <c r="I32" i="2"/>
  <c r="H32" i="2"/>
  <c r="G32" i="2"/>
  <c r="F32" i="2"/>
  <c r="E32" i="2"/>
  <c r="D32" i="2"/>
  <c r="C32" i="2"/>
  <c r="B32" i="2"/>
  <c r="I31" i="2"/>
  <c r="H31" i="2"/>
  <c r="G31" i="2"/>
  <c r="F31" i="2"/>
  <c r="E31" i="2"/>
  <c r="D31" i="2"/>
  <c r="C31" i="2"/>
  <c r="B31" i="2"/>
  <c r="I30" i="2"/>
  <c r="H30" i="2"/>
  <c r="G30" i="2"/>
  <c r="F30" i="2"/>
  <c r="E30" i="2"/>
  <c r="D30" i="2"/>
  <c r="C30" i="2"/>
  <c r="B30" i="2"/>
  <c r="I29" i="2"/>
  <c r="H29" i="2"/>
  <c r="G29" i="2"/>
  <c r="F29" i="2"/>
  <c r="E29" i="2"/>
  <c r="D29" i="2"/>
  <c r="C29" i="2"/>
  <c r="B29" i="2"/>
  <c r="I28" i="2"/>
  <c r="H28" i="2"/>
  <c r="G28" i="2"/>
  <c r="F28" i="2"/>
  <c r="E28" i="2"/>
  <c r="D28" i="2"/>
  <c r="C28" i="2"/>
  <c r="B28" i="2"/>
  <c r="I27" i="2"/>
  <c r="H27" i="2"/>
  <c r="G27" i="2"/>
  <c r="F27" i="2"/>
  <c r="E27" i="2"/>
  <c r="D27" i="2"/>
  <c r="C27" i="2"/>
  <c r="B27" i="2"/>
  <c r="I26" i="2"/>
  <c r="H26" i="2"/>
  <c r="G26" i="2"/>
  <c r="F26" i="2"/>
  <c r="E26" i="2"/>
  <c r="D26" i="2"/>
  <c r="C26" i="2"/>
  <c r="B26" i="2"/>
  <c r="I25" i="2"/>
  <c r="H25" i="2"/>
  <c r="G25" i="2"/>
  <c r="F25" i="2"/>
  <c r="E25" i="2"/>
  <c r="D25" i="2"/>
  <c r="C25" i="2"/>
  <c r="B25" i="2"/>
  <c r="I24" i="2"/>
  <c r="H24" i="2"/>
  <c r="G24" i="2"/>
  <c r="F24" i="2"/>
  <c r="E24" i="2"/>
  <c r="D24" i="2"/>
  <c r="C24" i="2"/>
  <c r="B24" i="2"/>
  <c r="I23" i="2"/>
  <c r="H23" i="2"/>
  <c r="G23" i="2"/>
  <c r="F23" i="2"/>
  <c r="E23" i="2"/>
  <c r="D23" i="2"/>
  <c r="C23" i="2"/>
  <c r="B23" i="2"/>
  <c r="I22" i="2"/>
  <c r="H22" i="2"/>
  <c r="G22" i="2"/>
  <c r="F22" i="2"/>
  <c r="E22" i="2"/>
  <c r="D22" i="2"/>
  <c r="C22" i="2"/>
  <c r="B22" i="2"/>
  <c r="I21" i="2"/>
  <c r="H21" i="2"/>
  <c r="G21" i="2"/>
  <c r="F21" i="2"/>
  <c r="E21" i="2"/>
  <c r="D21" i="2"/>
  <c r="C21" i="2"/>
  <c r="B21" i="2"/>
  <c r="I20" i="2"/>
  <c r="H20" i="2"/>
  <c r="G20" i="2"/>
  <c r="F20" i="2"/>
  <c r="E20" i="2"/>
  <c r="D20" i="2"/>
  <c r="C20" i="2"/>
  <c r="B20" i="2"/>
  <c r="I19" i="2"/>
  <c r="H19" i="2"/>
  <c r="G19" i="2"/>
  <c r="F19" i="2"/>
  <c r="E19" i="2"/>
  <c r="D19" i="2"/>
  <c r="C19" i="2"/>
  <c r="B19" i="2"/>
  <c r="I18" i="2"/>
  <c r="H18" i="2"/>
  <c r="G18" i="2"/>
  <c r="F18" i="2"/>
  <c r="E18" i="2"/>
  <c r="D18" i="2"/>
  <c r="C18" i="2"/>
  <c r="B18" i="2"/>
  <c r="I17" i="2"/>
  <c r="H17" i="2"/>
  <c r="G17" i="2"/>
  <c r="F17" i="2"/>
  <c r="E17" i="2"/>
  <c r="D17" i="2"/>
  <c r="C17" i="2"/>
  <c r="B17" i="2"/>
  <c r="I16" i="2"/>
  <c r="H16" i="2"/>
  <c r="G16" i="2"/>
  <c r="F16" i="2"/>
  <c r="E16" i="2"/>
  <c r="D16" i="2"/>
  <c r="C16" i="2"/>
  <c r="B16" i="2"/>
  <c r="I15" i="2"/>
  <c r="H15" i="2"/>
  <c r="G15" i="2"/>
  <c r="F15" i="2"/>
  <c r="E15" i="2"/>
  <c r="D15" i="2"/>
  <c r="C15" i="2"/>
  <c r="B15" i="2"/>
  <c r="I14" i="2"/>
  <c r="H14" i="2"/>
  <c r="G14" i="2"/>
  <c r="F14" i="2"/>
  <c r="E14" i="2"/>
  <c r="D14" i="2"/>
  <c r="C14" i="2"/>
  <c r="B14" i="2"/>
  <c r="I13" i="2"/>
  <c r="H13" i="2"/>
  <c r="G13" i="2"/>
  <c r="F13" i="2"/>
  <c r="E13" i="2"/>
  <c r="D13" i="2"/>
  <c r="C13" i="2"/>
  <c r="B13" i="2"/>
  <c r="I12" i="2"/>
  <c r="H12" i="2"/>
  <c r="G12" i="2"/>
  <c r="F12" i="2"/>
  <c r="E12" i="2"/>
  <c r="D12" i="2"/>
  <c r="C12" i="2"/>
  <c r="B12" i="2"/>
  <c r="I11" i="2"/>
  <c r="H11" i="2"/>
  <c r="G11" i="2"/>
  <c r="F11" i="2"/>
  <c r="E11" i="2"/>
  <c r="D11" i="2"/>
  <c r="C11" i="2"/>
  <c r="B11" i="2"/>
  <c r="I10" i="2"/>
  <c r="H10" i="2"/>
  <c r="G10" i="2"/>
  <c r="F10" i="2"/>
  <c r="E10" i="2"/>
  <c r="D10" i="2"/>
  <c r="C10" i="2"/>
  <c r="B10" i="2"/>
  <c r="I9" i="2"/>
  <c r="H9" i="2"/>
  <c r="G9" i="2"/>
  <c r="F9" i="2"/>
  <c r="E9" i="2"/>
  <c r="D9" i="2"/>
  <c r="C9" i="2"/>
  <c r="B9" i="2"/>
  <c r="I8" i="2"/>
  <c r="H8" i="2"/>
  <c r="G8" i="2"/>
  <c r="F8" i="2"/>
  <c r="E8" i="2"/>
  <c r="D8" i="2"/>
  <c r="C8" i="2"/>
  <c r="B8" i="2"/>
  <c r="I7" i="2"/>
  <c r="H7" i="2"/>
  <c r="G7" i="2"/>
  <c r="F7" i="2"/>
  <c r="E7" i="2"/>
  <c r="D7" i="2"/>
  <c r="C7" i="2"/>
  <c r="B7" i="2"/>
  <c r="I6" i="2"/>
  <c r="H6" i="2"/>
  <c r="G6" i="2"/>
  <c r="F6" i="2"/>
  <c r="E6" i="2"/>
  <c r="D6" i="2"/>
  <c r="C6" i="2"/>
  <c r="B6" i="2"/>
  <c r="I5" i="2"/>
  <c r="H5" i="2"/>
  <c r="G5" i="2"/>
  <c r="F5" i="2"/>
  <c r="E5" i="2"/>
  <c r="D5" i="2"/>
  <c r="C5" i="2"/>
  <c r="B5" i="2"/>
  <c r="I4" i="2"/>
  <c r="H4" i="2"/>
  <c r="G4" i="2"/>
  <c r="F4" i="2"/>
  <c r="E4" i="2"/>
  <c r="D4" i="2"/>
  <c r="C4" i="2"/>
  <c r="B4" i="2"/>
</calcChain>
</file>

<file path=xl/sharedStrings.xml><?xml version="1.0" encoding="utf-8"?>
<sst xmlns="http://schemas.openxmlformats.org/spreadsheetml/2006/main" count="24823" uniqueCount="1718">
  <si>
    <t>Channel Summary for the month of JAN'21</t>
  </si>
  <si>
    <t>On Pack Consumer Promotions</t>
  </si>
  <si>
    <t>Channel</t>
  </si>
  <si>
    <t>Start Date</t>
  </si>
  <si>
    <t>End Date</t>
  </si>
  <si>
    <t>Brand</t>
  </si>
  <si>
    <t>Consumer Plan</t>
  </si>
  <si>
    <t>Details</t>
  </si>
  <si>
    <t>Plan Status
New/Contd</t>
  </si>
  <si>
    <t>Method of disbursement</t>
  </si>
  <si>
    <t>All</t>
  </si>
  <si>
    <t>Ongoing</t>
  </si>
  <si>
    <t>Whisper</t>
  </si>
  <si>
    <t xml:space="preserve"> Ultra Clean XL+ 30</t>
  </si>
  <si>
    <r>
      <rPr>
        <strike/>
        <sz val="11"/>
        <rFont val="Calibri"/>
        <family val="2"/>
        <scheme val="minor"/>
      </rPr>
      <t>343</t>
    </r>
    <r>
      <rPr>
        <sz val="11"/>
        <rFont val="Calibri"/>
        <family val="2"/>
        <scheme val="minor"/>
      </rPr>
      <t xml:space="preserve"> 298 
Rs. 45 OFF</t>
    </r>
  </si>
  <si>
    <t>New</t>
  </si>
  <si>
    <t>On Pack</t>
  </si>
  <si>
    <t xml:space="preserve"> Ultra Clean XL+ 44</t>
  </si>
  <si>
    <r>
      <rPr>
        <strike/>
        <sz val="11"/>
        <rFont val="Calibri"/>
        <family val="2"/>
        <scheme val="minor"/>
      </rPr>
      <t>503</t>
    </r>
    <r>
      <rPr>
        <sz val="11"/>
        <rFont val="Calibri"/>
        <family val="2"/>
        <scheme val="minor"/>
      </rPr>
      <t xml:space="preserve"> 399
Rs. 104 OFF</t>
    </r>
  </si>
  <si>
    <t xml:space="preserve"> Ultra Clean XL+ 60</t>
  </si>
  <si>
    <t>BUY 3 GET 1 FREE</t>
  </si>
  <si>
    <t xml:space="preserve"> Ultra Clean XL 30</t>
  </si>
  <si>
    <r>
      <rPr>
        <strike/>
        <sz val="11"/>
        <rFont val="Calibri"/>
        <family val="2"/>
        <scheme val="minor"/>
      </rPr>
      <t>300</t>
    </r>
    <r>
      <rPr>
        <sz val="11"/>
        <rFont val="Calibri"/>
        <family val="2"/>
        <scheme val="minor"/>
      </rPr>
      <t xml:space="preserve"> 270
Rs. 30 OFF</t>
    </r>
  </si>
  <si>
    <t>Ultra Soft XL 30</t>
  </si>
  <si>
    <r>
      <rPr>
        <strike/>
        <sz val="11"/>
        <rFont val="Calibri"/>
        <family val="2"/>
        <scheme val="minor"/>
      </rPr>
      <t>274</t>
    </r>
    <r>
      <rPr>
        <sz val="11"/>
        <rFont val="Calibri"/>
        <family val="2"/>
        <scheme val="minor"/>
      </rPr>
      <t xml:space="preserve"> 244
Rs. 30 OFF</t>
    </r>
  </si>
  <si>
    <t>Ultra Soft XL 50</t>
  </si>
  <si>
    <r>
      <rPr>
        <strike/>
        <sz val="11"/>
        <rFont val="Calibri"/>
        <family val="2"/>
        <scheme val="minor"/>
      </rPr>
      <t>457</t>
    </r>
    <r>
      <rPr>
        <sz val="11"/>
        <rFont val="Calibri"/>
        <family val="2"/>
        <scheme val="minor"/>
      </rPr>
      <t xml:space="preserve"> 415
Rs. 42 OFF</t>
    </r>
  </si>
  <si>
    <t>Ultra Soft XL+ 30</t>
  </si>
  <si>
    <r>
      <rPr>
        <strike/>
        <sz val="11"/>
        <rFont val="Calibri"/>
        <family val="2"/>
        <scheme val="minor"/>
      </rPr>
      <t>343</t>
    </r>
    <r>
      <rPr>
        <sz val="11"/>
        <rFont val="Calibri"/>
        <family val="2"/>
        <scheme val="minor"/>
      </rPr>
      <t xml:space="preserve"> 298
Rs. 45 OFF</t>
    </r>
  </si>
  <si>
    <t>Ultra Night XL+ 30</t>
  </si>
  <si>
    <r>
      <rPr>
        <strike/>
        <sz val="11"/>
        <rFont val="Calibri"/>
        <family val="2"/>
        <scheme val="minor"/>
      </rPr>
      <t>364</t>
    </r>
    <r>
      <rPr>
        <sz val="11"/>
        <rFont val="Calibri"/>
        <family val="2"/>
        <scheme val="minor"/>
      </rPr>
      <t xml:space="preserve"> 319
Rs. 45 OFF</t>
    </r>
  </si>
  <si>
    <t>Ultra Night XL+ 45</t>
  </si>
  <si>
    <r>
      <rPr>
        <strike/>
        <sz val="11"/>
        <rFont val="Calibri"/>
        <family val="2"/>
        <scheme val="minor"/>
      </rPr>
      <t>525</t>
    </r>
    <r>
      <rPr>
        <sz val="11"/>
        <rFont val="Calibri"/>
        <family val="2"/>
        <scheme val="minor"/>
      </rPr>
      <t xml:space="preserve"> 399
Rs. 126 OFF</t>
    </r>
  </si>
  <si>
    <t>Ariel</t>
  </si>
  <si>
    <t>Ariel PW Rs.10 - 12+1 sachet FREE</t>
  </si>
  <si>
    <t>Get 1 sachet FREE with every streamer (12 sachets)</t>
  </si>
  <si>
    <t>On going</t>
  </si>
  <si>
    <t>Ariel PW Rs.2 - 6+1 streamer FREE</t>
  </si>
  <si>
    <t>Get 1 streamer FREE with every 6 streamers
(6+1 configuration in each case)</t>
  </si>
  <si>
    <t>Ariel Matics 3kg FREE + Cannister FREE</t>
  </si>
  <si>
    <t>Ariel Complete 3kg + Bucket FREE</t>
  </si>
  <si>
    <t>Olay</t>
  </si>
  <si>
    <t>Olay White Radiance Day Crm + Essence Pack at Rs400 off</t>
  </si>
  <si>
    <t>Olay WR Day 50g +WR Essence 30ml at MRP 1598</t>
  </si>
  <si>
    <t>Olay Total Effects Crm 50gm + Serum 50ml Pack at Rs 300 off</t>
  </si>
  <si>
    <t>TE UV DAY 50G + TE SERUM 50ML at MRP 1398</t>
  </si>
  <si>
    <t>OLAY TE UV DAY 50G+TE CLEANSER FREE</t>
  </si>
  <si>
    <t>OLAY TE Normal UV DAY 50G+TE CLEANSER FREE. MRP 849</t>
  </si>
  <si>
    <t>Olay White Radiance Day Crm + Night Crm at Rs400 off</t>
  </si>
  <si>
    <t>WR DAY 50G + WR NIGHT 50G at MRP 1598</t>
  </si>
  <si>
    <t>Olay White Radiance Day Crm + WR Cleanser 100gm FREE</t>
  </si>
  <si>
    <t>WR DAY 50G + WR CLEANSER 100G at MRP 999</t>
  </si>
  <si>
    <t>Olay RG MS Day Crm 50gm + RG MS Serum at Rs800 off</t>
  </si>
  <si>
    <t>OLAY RG MS DAY 50G + RG MS SERUM at MRP 2598</t>
  </si>
  <si>
    <t>Olay RG MS Day Crm 50gm + RG Cleanser FREE</t>
  </si>
  <si>
    <t>RG MS DAY 50GM + CLEANSER 100GM at MRP 1699</t>
  </si>
  <si>
    <t>Olay RG MS Day50gm + WR Essence 30ml at Rs399 OFF</t>
  </si>
  <si>
    <t>OLY RG MS DAY50G+WR ESSENCE 30ML at MRP 2299INR</t>
  </si>
  <si>
    <t>Sr.No.</t>
  </si>
  <si>
    <t>Plan For</t>
  </si>
  <si>
    <t>Recommened Trade Plan*</t>
  </si>
  <si>
    <t>Details (All Discounts mentioned in Recommended Trade Plan are configured on RLP i.e. Distributor Resale Price)</t>
  </si>
  <si>
    <t>Corp Plans Budgets &amp; SIDs by Brand- (This Budget captures the Overall reommended Trade Plan budget for the Distributor. If Distributors incur more cost vs budget while following P&amp;G recommendation, P&amp;G will reimburse the same to Distributor.)</t>
  </si>
  <si>
    <t>Period - For 20/21 H1</t>
  </si>
  <si>
    <t>SRIVEN CORPORATION  CLAIMS</t>
  </si>
  <si>
    <t>SUSWADEEP AGRO PVT LTD CLAIMS</t>
  </si>
  <si>
    <t>VIHARI MARKETING PRIVATE LTD CLAIMS</t>
  </si>
  <si>
    <t>NORTH EAST CLAIMS</t>
  </si>
  <si>
    <t>KALAWATI ENTERPRISES CLAIMS</t>
  </si>
  <si>
    <t>EUGENICS CLAIMS</t>
  </si>
  <si>
    <t>TOUCHSTONE SERVICES CLAIMS</t>
  </si>
  <si>
    <t>BHAWAR SALES CORPORATION  CLAIMS</t>
  </si>
  <si>
    <t>AMAZON DISTRIBUTORS CLAIMS PRIVATE LIMIT</t>
  </si>
  <si>
    <t>VGS TRADEVENTURES PVT. LTD. CLAIMS</t>
  </si>
  <si>
    <t>CMM TRADELINKS PVT. LTD. CLAIMS</t>
  </si>
  <si>
    <t>NIRMAN ASSOCIATES  CLAIMS</t>
  </si>
  <si>
    <t>PRIDE DISTRIBUTORS PVT. LTD.</t>
  </si>
  <si>
    <t>A.M. AGENCIES  CLAIMS</t>
  </si>
  <si>
    <t>S.K.M.ENTERPRISES  CLAIMS</t>
  </si>
  <si>
    <t>AMAZON DISTRIBUTORS  CLAIMS</t>
  </si>
  <si>
    <t>IA MULTI VENTURES PRIVATE LIMITED</t>
  </si>
  <si>
    <t>SABARI DISTRIBUTION  CLAIMS</t>
  </si>
  <si>
    <t>BG DISTRIBUTOR CLAIMS</t>
  </si>
  <si>
    <t>UKV ENTERPRISES LLP</t>
  </si>
  <si>
    <t>SOLAIMALAI MADURAI CLAIMS</t>
  </si>
  <si>
    <t>C G MARKETING PVT. LTD.ROM CLAIMS</t>
  </si>
  <si>
    <t>PRIDE DISTRIBUTORS PVT. LTD. CLAIMS</t>
  </si>
  <si>
    <t>KHIMJI RAMDAS INDIA PVT LTD CLAIMS</t>
  </si>
  <si>
    <t>OM ASSOCIATES  CLAIMS</t>
  </si>
  <si>
    <t>C M ASSOCIATES CLAIMS PVT LTD</t>
  </si>
  <si>
    <t>DB DISTRIBUTOR CLAIMS</t>
  </si>
  <si>
    <t>SANDESH DISTRIBUTOR CLAIMS</t>
  </si>
  <si>
    <t>VTC TRADEWINGS PVT LTD CLAIMS</t>
  </si>
  <si>
    <t>KALAHANU RETAIL VENTURE LTD CLAIMS</t>
  </si>
  <si>
    <t>TOUCHSTONE ENTERPRISES CLAIMS</t>
  </si>
  <si>
    <t>SOCIETY DISTRIBUTORS PVT LTD. CLAIMS</t>
  </si>
  <si>
    <t>MAPAEX TRADELINK PRIVATE LTD</t>
  </si>
  <si>
    <t>Corp Plans</t>
  </si>
  <si>
    <t>Total Budget</t>
  </si>
  <si>
    <t>Distributor Name</t>
  </si>
  <si>
    <t>SRIVEN CORPN</t>
  </si>
  <si>
    <t>SUSWADEEP</t>
  </si>
  <si>
    <t>Vihari Mktg</t>
  </si>
  <si>
    <t>Ceekay Associates</t>
  </si>
  <si>
    <t>KALAWATI ENT</t>
  </si>
  <si>
    <t>EUGENICS</t>
  </si>
  <si>
    <t>TOUCHSTONE SERVICES</t>
  </si>
  <si>
    <t>BHAWAR SALES CORPN</t>
  </si>
  <si>
    <t>AMAZON DIST</t>
  </si>
  <si>
    <t>VGS Tradeventures</t>
  </si>
  <si>
    <t>CMM TRADELINKS Pvt Ltd</t>
  </si>
  <si>
    <t>NIRMAN</t>
  </si>
  <si>
    <t>Pride</t>
  </si>
  <si>
    <t>A.M. AGENCIES</t>
  </si>
  <si>
    <t>S.K.M.ENT</t>
  </si>
  <si>
    <t>I.A. Multiventures Pvt Ltd</t>
  </si>
  <si>
    <t>SABARI DIST</t>
  </si>
  <si>
    <t>BG DIST</t>
  </si>
  <si>
    <t>UKV Enterprises</t>
  </si>
  <si>
    <t>SOLAIMALAI MADURAI</t>
  </si>
  <si>
    <t>C G MKTG PVT. LTD.</t>
  </si>
  <si>
    <t>PRIDE</t>
  </si>
  <si>
    <t>Khimji Ramdas</t>
  </si>
  <si>
    <t>OM ASSOCIATES</t>
  </si>
  <si>
    <t>CM Associates</t>
  </si>
  <si>
    <t>DB DIST</t>
  </si>
  <si>
    <t>SANDESH DIST</t>
  </si>
  <si>
    <t>VTC Tradewings</t>
  </si>
  <si>
    <t>Kalahanu Retail</t>
  </si>
  <si>
    <t>Touch Stone</t>
  </si>
  <si>
    <t>Society Dist</t>
  </si>
  <si>
    <t xml:space="preserve">Mapaex Tradelink </t>
  </si>
  <si>
    <t>Brands</t>
  </si>
  <si>
    <t>Hyderabad</t>
  </si>
  <si>
    <t>Vijayawada</t>
  </si>
  <si>
    <t>Tirupati</t>
  </si>
  <si>
    <t>Assam</t>
  </si>
  <si>
    <t>Bihar</t>
  </si>
  <si>
    <t>Central UP</t>
  </si>
  <si>
    <t>Chattisgarh</t>
  </si>
  <si>
    <t>Chennai</t>
  </si>
  <si>
    <t>Delhi-1
Delhi-2</t>
  </si>
  <si>
    <t>East UP</t>
  </si>
  <si>
    <t>Goa</t>
  </si>
  <si>
    <t>Haryana &amp; HP</t>
  </si>
  <si>
    <t>Indore</t>
  </si>
  <si>
    <t>Jammu</t>
  </si>
  <si>
    <t>Jharkhand</t>
  </si>
  <si>
    <t>Karnataka</t>
  </si>
  <si>
    <t>Kashmir</t>
  </si>
  <si>
    <t>Kerala</t>
  </si>
  <si>
    <t>Kolkata &amp; Bengal</t>
  </si>
  <si>
    <t>Bhopal</t>
  </si>
  <si>
    <t>Madurai
Coimbatore</t>
  </si>
  <si>
    <t>Mumbai-1
Mumbai-2
Pune</t>
  </si>
  <si>
    <t>Vidarbha</t>
  </si>
  <si>
    <t>North Gujarat</t>
  </si>
  <si>
    <t>Orissa</t>
  </si>
  <si>
    <t>Punjab</t>
  </si>
  <si>
    <t>Rajasthan</t>
  </si>
  <si>
    <t>South Gujarat</t>
  </si>
  <si>
    <t>Ghaziabad &amp; Noida</t>
  </si>
  <si>
    <t>Dehradun</t>
  </si>
  <si>
    <t>Jabalpur</t>
  </si>
  <si>
    <t>Kanpur</t>
  </si>
  <si>
    <t xml:space="preserve">Aurangabad </t>
  </si>
  <si>
    <t>Small Channel - Perfect Store</t>
  </si>
  <si>
    <t>Ambipur</t>
  </si>
  <si>
    <t xml:space="preserve">Budget </t>
  </si>
  <si>
    <t>SID No.</t>
  </si>
  <si>
    <t>IN25561447</t>
  </si>
  <si>
    <t>IN25561458</t>
  </si>
  <si>
    <t>IN25561457</t>
  </si>
  <si>
    <t>IN25561456</t>
  </si>
  <si>
    <t>IN25561453</t>
  </si>
  <si>
    <t>IN25561449</t>
  </si>
  <si>
    <t>IN25561452</t>
  </si>
  <si>
    <t>IN25561446</t>
  </si>
  <si>
    <t>IN25561467</t>
  </si>
  <si>
    <t>IN25561463</t>
  </si>
  <si>
    <t>IN25561441</t>
  </si>
  <si>
    <t>IN25561444</t>
  </si>
  <si>
    <t>IN25561469</t>
  </si>
  <si>
    <t>IN25561450</t>
  </si>
  <si>
    <t>IN25561443</t>
  </si>
  <si>
    <t>IN25561445</t>
  </si>
  <si>
    <t>IN25561468</t>
  </si>
  <si>
    <t>IN25561442</t>
  </si>
  <si>
    <t>IN25561455</t>
  </si>
  <si>
    <t>IN25561454</t>
  </si>
  <si>
    <t>IN25561451</t>
  </si>
  <si>
    <t>IN25561470</t>
  </si>
  <si>
    <t>IN25561459</t>
  </si>
  <si>
    <t>IN25561464</t>
  </si>
  <si>
    <t>IN25561439</t>
  </si>
  <si>
    <t>IN25561466</t>
  </si>
  <si>
    <t>IN25561440</t>
  </si>
  <si>
    <t>IN25561448</t>
  </si>
  <si>
    <t>IN25561465</t>
  </si>
  <si>
    <t>IN25561462</t>
  </si>
  <si>
    <t>IN25561460</t>
  </si>
  <si>
    <t>IN25561461</t>
  </si>
  <si>
    <t>IN25561471</t>
  </si>
  <si>
    <t>IN25561129</t>
  </si>
  <si>
    <t>IN25561103</t>
  </si>
  <si>
    <t>IN25561102</t>
  </si>
  <si>
    <t>IN25561101</t>
  </si>
  <si>
    <t>IN25561139</t>
  </si>
  <si>
    <t>IN25561132</t>
  </si>
  <si>
    <t>IN25561137</t>
  </si>
  <si>
    <t>IN25561127</t>
  </si>
  <si>
    <t>IN25561112</t>
  </si>
  <si>
    <t>IN25561108</t>
  </si>
  <si>
    <t>IN25561119</t>
  </si>
  <si>
    <t>IN25561124</t>
  </si>
  <si>
    <t>IN25561114</t>
  </si>
  <si>
    <t>IN25561134</t>
  </si>
  <si>
    <t>IN25561122</t>
  </si>
  <si>
    <t>IN25561126</t>
  </si>
  <si>
    <t>IN25561113</t>
  </si>
  <si>
    <t>IN25561120</t>
  </si>
  <si>
    <t>IN25561100</t>
  </si>
  <si>
    <t>IN25561099</t>
  </si>
  <si>
    <t>IN25561135</t>
  </si>
  <si>
    <t>IN25561115</t>
  </si>
  <si>
    <t>IN25561104</t>
  </si>
  <si>
    <t>IN25561109</t>
  </si>
  <si>
    <t>IN25561117</t>
  </si>
  <si>
    <t>IN25561111</t>
  </si>
  <si>
    <t>IN25561118</t>
  </si>
  <si>
    <t>IN25561130</t>
  </si>
  <si>
    <t>IN25561110</t>
  </si>
  <si>
    <t>IN25561107</t>
  </si>
  <si>
    <t>IN25561105</t>
  </si>
  <si>
    <t>IN25561106</t>
  </si>
  <si>
    <t>IN25561116</t>
  </si>
  <si>
    <t>Gillette</t>
  </si>
  <si>
    <t>IN25560070</t>
  </si>
  <si>
    <t>IN25560048</t>
  </si>
  <si>
    <t>IN25560047</t>
  </si>
  <si>
    <t>IN25560079</t>
  </si>
  <si>
    <t>IN25560076</t>
  </si>
  <si>
    <t>IN25560072</t>
  </si>
  <si>
    <t>IN25560075</t>
  </si>
  <si>
    <t>IN25560069</t>
  </si>
  <si>
    <t>IN25560057</t>
  </si>
  <si>
    <t>IN25560053</t>
  </si>
  <si>
    <t>IN25560064</t>
  </si>
  <si>
    <t>IN25560067</t>
  </si>
  <si>
    <t>IN25560059</t>
  </si>
  <si>
    <t>IN25560073</t>
  </si>
  <si>
    <t>IN25560066</t>
  </si>
  <si>
    <t>IN25560068</t>
  </si>
  <si>
    <t>IN25560058</t>
  </si>
  <si>
    <t>IN25560065</t>
  </si>
  <si>
    <t>IN25560078</t>
  </si>
  <si>
    <t>IN25560077</t>
  </si>
  <si>
    <t>IN25560074</t>
  </si>
  <si>
    <t>IN25560060</t>
  </si>
  <si>
    <t>IN25560049</t>
  </si>
  <si>
    <t>IN25560054</t>
  </si>
  <si>
    <t>IN25560062</t>
  </si>
  <si>
    <t>IN25560056</t>
  </si>
  <si>
    <t>IN25560063</t>
  </si>
  <si>
    <t>IN25560071</t>
  </si>
  <si>
    <t>IN25560055</t>
  </si>
  <si>
    <t>IN25560052</t>
  </si>
  <si>
    <t>IN25560050</t>
  </si>
  <si>
    <t>IN25560051</t>
  </si>
  <si>
    <t>IN25560061</t>
  </si>
  <si>
    <t>H&amp;S</t>
  </si>
  <si>
    <t>IN25560097</t>
  </si>
  <si>
    <t>IN25560108</t>
  </si>
  <si>
    <t>IN25560107</t>
  </si>
  <si>
    <t>IN25560106</t>
  </si>
  <si>
    <t>IN25560103</t>
  </si>
  <si>
    <t>IN25560099</t>
  </si>
  <si>
    <t>IN25560102</t>
  </si>
  <si>
    <t>IN25560096</t>
  </si>
  <si>
    <t>IN25560084</t>
  </si>
  <si>
    <t>IN25560080</t>
  </si>
  <si>
    <t>IN25560091</t>
  </si>
  <si>
    <t>IN25560094</t>
  </si>
  <si>
    <t>IN25560086</t>
  </si>
  <si>
    <t>IN25560100</t>
  </si>
  <si>
    <t>IN25560093</t>
  </si>
  <si>
    <t>IN25560095</t>
  </si>
  <si>
    <t>IN25560085</t>
  </si>
  <si>
    <t>IN25560092</t>
  </si>
  <si>
    <t>IN25560105</t>
  </si>
  <si>
    <t>IN25560104</t>
  </si>
  <si>
    <t>IN25560101</t>
  </si>
  <si>
    <t>IN25560087</t>
  </si>
  <si>
    <t>IN25560109</t>
  </si>
  <si>
    <t>IN25560081</t>
  </si>
  <si>
    <t>IN25560089</t>
  </si>
  <si>
    <t>IN25560083</t>
  </si>
  <si>
    <t>IN25560090</t>
  </si>
  <si>
    <t>IN25560098</t>
  </si>
  <si>
    <t>IN25560082</t>
  </si>
  <si>
    <t>IN25560112</t>
  </si>
  <si>
    <t>IN25560110</t>
  </si>
  <si>
    <t>IN25560111</t>
  </si>
  <si>
    <t>IN25560088</t>
  </si>
  <si>
    <t>IN25561438</t>
  </si>
  <si>
    <t>IN25561416</t>
  </si>
  <si>
    <t>IN25561415</t>
  </si>
  <si>
    <t>IN25561414</t>
  </si>
  <si>
    <t>IN25561411</t>
  </si>
  <si>
    <t>IN25561407</t>
  </si>
  <si>
    <t>IN25561410</t>
  </si>
  <si>
    <t>IN25561437</t>
  </si>
  <si>
    <t>IN25561425</t>
  </si>
  <si>
    <t>IN25561421</t>
  </si>
  <si>
    <t>IN25561432</t>
  </si>
  <si>
    <t>IN25561435</t>
  </si>
  <si>
    <t>IN25561427</t>
  </si>
  <si>
    <t>IN25561408</t>
  </si>
  <si>
    <t>IN25561434</t>
  </si>
  <si>
    <t>IN25561436</t>
  </si>
  <si>
    <t>IN25561426</t>
  </si>
  <si>
    <t>IN25561433</t>
  </si>
  <si>
    <t>IN25561413</t>
  </si>
  <si>
    <t>IN25561412</t>
  </si>
  <si>
    <t>IN25561409</t>
  </si>
  <si>
    <t>IN25561428</t>
  </si>
  <si>
    <t>IN25561417</t>
  </si>
  <si>
    <t>IN25561422</t>
  </si>
  <si>
    <t>IN25561430</t>
  </si>
  <si>
    <t>IN25561424</t>
  </si>
  <si>
    <t>IN25561431</t>
  </si>
  <si>
    <t>IN25561406</t>
  </si>
  <si>
    <t>IN25561423</t>
  </si>
  <si>
    <t>IN25561420</t>
  </si>
  <si>
    <t>IN25561418</t>
  </si>
  <si>
    <t>IN25561419</t>
  </si>
  <si>
    <t>IN25561429</t>
  </si>
  <si>
    <t>Old Spice</t>
  </si>
  <si>
    <t>IN25562139</t>
  </si>
  <si>
    <t>IN25562150</t>
  </si>
  <si>
    <t>IN25562149</t>
  </si>
  <si>
    <t>IN25562148</t>
  </si>
  <si>
    <t>IN25562145</t>
  </si>
  <si>
    <t>IN25562141</t>
  </si>
  <si>
    <t>IN25562144</t>
  </si>
  <si>
    <t>IN25562138</t>
  </si>
  <si>
    <t>IN25562126</t>
  </si>
  <si>
    <t>IN25562122</t>
  </si>
  <si>
    <t>IN25562133</t>
  </si>
  <si>
    <t>IN25562136</t>
  </si>
  <si>
    <t>IN25562128</t>
  </si>
  <si>
    <t>IN25562142</t>
  </si>
  <si>
    <t>IN25562135</t>
  </si>
  <si>
    <t>IN25562137</t>
  </si>
  <si>
    <t>IN25562127</t>
  </si>
  <si>
    <t>IN25562134</t>
  </si>
  <si>
    <t>IN25562147</t>
  </si>
  <si>
    <t>IN25562146</t>
  </si>
  <si>
    <t>IN25562143</t>
  </si>
  <si>
    <t>IN25562129</t>
  </si>
  <si>
    <t>IN25562151</t>
  </si>
  <si>
    <t>IN25562123</t>
  </si>
  <si>
    <t>IN25562131</t>
  </si>
  <si>
    <t>IN25562125</t>
  </si>
  <si>
    <t>IN25562132</t>
  </si>
  <si>
    <t>IN25562140</t>
  </si>
  <si>
    <t>IN25562124</t>
  </si>
  <si>
    <t>IN25562121</t>
  </si>
  <si>
    <t>IN25562152</t>
  </si>
  <si>
    <t>IN25562120</t>
  </si>
  <si>
    <t>IN25562130</t>
  </si>
  <si>
    <t>Oral-B</t>
  </si>
  <si>
    <t>IN25561396</t>
  </si>
  <si>
    <t>IN25561374</t>
  </si>
  <si>
    <t>IN25561373</t>
  </si>
  <si>
    <t>IN25561405</t>
  </si>
  <si>
    <t>IN25561402</t>
  </si>
  <si>
    <t>IN25561398</t>
  </si>
  <si>
    <t>IN25561401</t>
  </si>
  <si>
    <t>IN25561395</t>
  </si>
  <si>
    <t>IN25561383</t>
  </si>
  <si>
    <t>IN25561379</t>
  </si>
  <si>
    <t>IN25561390</t>
  </si>
  <si>
    <t>IN25561393</t>
  </si>
  <si>
    <t>IN25561385</t>
  </si>
  <si>
    <t>IN25561399</t>
  </si>
  <si>
    <t>IN25561392</t>
  </si>
  <si>
    <t>IN25561394</t>
  </si>
  <si>
    <t>IN25561384</t>
  </si>
  <si>
    <t>IN25561391</t>
  </si>
  <si>
    <t>IN25561404</t>
  </si>
  <si>
    <t>IN25561403</t>
  </si>
  <si>
    <t>IN25561400</t>
  </si>
  <si>
    <t>IN25561386</t>
  </si>
  <si>
    <t>IN25561375</t>
  </si>
  <si>
    <t>IN25561380</t>
  </si>
  <si>
    <t>IN25561388</t>
  </si>
  <si>
    <t>IN25561382</t>
  </si>
  <si>
    <t>IN25561389</t>
  </si>
  <si>
    <t>IN25561397</t>
  </si>
  <si>
    <t>IN25561381</t>
  </si>
  <si>
    <t>IN25561378</t>
  </si>
  <si>
    <t>IN25561376</t>
  </si>
  <si>
    <t>IN25561377</t>
  </si>
  <si>
    <t>IN25561387</t>
  </si>
  <si>
    <t>Pampers</t>
  </si>
  <si>
    <t>IN25561224</t>
  </si>
  <si>
    <t>IN25561198</t>
  </si>
  <si>
    <t>IN25561196</t>
  </si>
  <si>
    <t>IN25561233</t>
  </si>
  <si>
    <t>IN25561230</t>
  </si>
  <si>
    <t>IN25561226</t>
  </si>
  <si>
    <t>IN25561229</t>
  </si>
  <si>
    <t>IN25561223</t>
  </si>
  <si>
    <t>IN25561210</t>
  </si>
  <si>
    <t>IN25561206</t>
  </si>
  <si>
    <t>IN25561218</t>
  </si>
  <si>
    <t>IN25561221</t>
  </si>
  <si>
    <t>IN25561212</t>
  </si>
  <si>
    <t>IN25561227</t>
  </si>
  <si>
    <t>IN25561220</t>
  </si>
  <si>
    <t>IN25561222</t>
  </si>
  <si>
    <t>IN25561211</t>
  </si>
  <si>
    <t>IN25561219</t>
  </si>
  <si>
    <t>IN25561232</t>
  </si>
  <si>
    <t>IN25561231</t>
  </si>
  <si>
    <t>IN25561228</t>
  </si>
  <si>
    <t>IN25561213</t>
  </si>
  <si>
    <t>IN25561200</t>
  </si>
  <si>
    <t>IN25561207</t>
  </si>
  <si>
    <t>IN25561216</t>
  </si>
  <si>
    <t>IN25561209</t>
  </si>
  <si>
    <t>IN25561217</t>
  </si>
  <si>
    <t>IN25561225</t>
  </si>
  <si>
    <t>IN25561208</t>
  </si>
  <si>
    <t>IN25561205</t>
  </si>
  <si>
    <t>IN25561202</t>
  </si>
  <si>
    <t>IN25561204</t>
  </si>
  <si>
    <t>IN25561215</t>
  </si>
  <si>
    <t>Pantene</t>
  </si>
  <si>
    <t>IN25561343</t>
  </si>
  <si>
    <t>IN25561286</t>
  </si>
  <si>
    <t>IN25561285</t>
  </si>
  <si>
    <t>IN25561372</t>
  </si>
  <si>
    <t>IN25561364</t>
  </si>
  <si>
    <t>IN25561352</t>
  </si>
  <si>
    <t>IN25561359</t>
  </si>
  <si>
    <t>IN25561326</t>
  </si>
  <si>
    <t>IN25561295</t>
  </si>
  <si>
    <t>IN25561291</t>
  </si>
  <si>
    <t>IN25561302</t>
  </si>
  <si>
    <t>IN25561305</t>
  </si>
  <si>
    <t>IN25561297</t>
  </si>
  <si>
    <t>IN25561353</t>
  </si>
  <si>
    <t>IN25561304</t>
  </si>
  <si>
    <t>IN25561313</t>
  </si>
  <si>
    <t>IN25561296</t>
  </si>
  <si>
    <t>IN25561303</t>
  </si>
  <si>
    <t>IN25561371</t>
  </si>
  <si>
    <t>IN25561365</t>
  </si>
  <si>
    <t>IN25561358</t>
  </si>
  <si>
    <t>IN25561298</t>
  </si>
  <si>
    <t>IN25561287</t>
  </si>
  <si>
    <t>IN25561292</t>
  </si>
  <si>
    <t>IN25561300</t>
  </si>
  <si>
    <t>IN25561294</t>
  </si>
  <si>
    <t>IN25561301</t>
  </si>
  <si>
    <t>IN25561351</t>
  </si>
  <si>
    <t>IN25561293</t>
  </si>
  <si>
    <t>IN25561290</t>
  </si>
  <si>
    <t>IN25561288</t>
  </si>
  <si>
    <t>IN25561289</t>
  </si>
  <si>
    <t>IN25561299</t>
  </si>
  <si>
    <t>Tide</t>
  </si>
  <si>
    <t>IN25561165</t>
  </si>
  <si>
    <t>IN25561194</t>
  </si>
  <si>
    <t>IN25561193</t>
  </si>
  <si>
    <t>IN25561192</t>
  </si>
  <si>
    <t>IN25561183</t>
  </si>
  <si>
    <t>IN25561171</t>
  </si>
  <si>
    <t>IN25561180</t>
  </si>
  <si>
    <t>IN25561162</t>
  </si>
  <si>
    <t>IN25561131</t>
  </si>
  <si>
    <t>IN25561203</t>
  </si>
  <si>
    <t>IN25561146</t>
  </si>
  <si>
    <t>IN25561155</t>
  </si>
  <si>
    <t>IN25561136</t>
  </si>
  <si>
    <t>IN25561174</t>
  </si>
  <si>
    <t>IN25561152</t>
  </si>
  <si>
    <t>IN25561158</t>
  </si>
  <si>
    <t>IN25561133</t>
  </si>
  <si>
    <t>IN25561149</t>
  </si>
  <si>
    <t>IN25561189</t>
  </si>
  <si>
    <t>IN25561186</t>
  </si>
  <si>
    <t>IN25561177</t>
  </si>
  <si>
    <t>IN25561138</t>
  </si>
  <si>
    <t>IN25561195</t>
  </si>
  <si>
    <t>IN25561123</t>
  </si>
  <si>
    <t>IN25561141</t>
  </si>
  <si>
    <t>IN25561128</t>
  </si>
  <si>
    <t>IN25561143</t>
  </si>
  <si>
    <t>IN25561168</t>
  </si>
  <si>
    <t>IN25561125</t>
  </si>
  <si>
    <t>IN25561201</t>
  </si>
  <si>
    <t>IN25561197</t>
  </si>
  <si>
    <t>IN25561199</t>
  </si>
  <si>
    <t>IN25561140</t>
  </si>
  <si>
    <t>Vicks</t>
  </si>
  <si>
    <t>IN25561307</t>
  </si>
  <si>
    <t>IN25561309</t>
  </si>
  <si>
    <t>IN25561308</t>
  </si>
  <si>
    <t>IN25561327</t>
  </si>
  <si>
    <t>IN25561316</t>
  </si>
  <si>
    <t>IN25561311</t>
  </si>
  <si>
    <t>IN25561315</t>
  </si>
  <si>
    <t>IN25561306</t>
  </si>
  <si>
    <t>IN25561329</t>
  </si>
  <si>
    <t>IN25561322</t>
  </si>
  <si>
    <t>IN25561341</t>
  </si>
  <si>
    <t>IN25561345</t>
  </si>
  <si>
    <t>IN25561331</t>
  </si>
  <si>
    <t>IN25561312</t>
  </si>
  <si>
    <t>IN25561344</t>
  </si>
  <si>
    <t>IN25561346</t>
  </si>
  <si>
    <t>IN25561330</t>
  </si>
  <si>
    <t>IN25561342</t>
  </si>
  <si>
    <t>IN25561325</t>
  </si>
  <si>
    <t>IN25561317</t>
  </si>
  <si>
    <t>IN25561314</t>
  </si>
  <si>
    <t>IN25561332</t>
  </si>
  <si>
    <t>IN25561318</t>
  </si>
  <si>
    <t>IN25561323</t>
  </si>
  <si>
    <t>IN25561334</t>
  </si>
  <si>
    <t>IN25561328</t>
  </si>
  <si>
    <t>IN25561340</t>
  </si>
  <si>
    <t>IN25561310</t>
  </si>
  <si>
    <t>IN25561324</t>
  </si>
  <si>
    <t>IN25561321</t>
  </si>
  <si>
    <t>IN25561319</t>
  </si>
  <si>
    <t>IN25561320</t>
  </si>
  <si>
    <t>IN25561333</t>
  </si>
  <si>
    <t>IN25561178</t>
  </si>
  <si>
    <t>IN25561144</t>
  </si>
  <si>
    <t>IN25561142</t>
  </si>
  <si>
    <t>IN25561191</t>
  </si>
  <si>
    <t>IN25561187</t>
  </si>
  <si>
    <t>IN25561181</t>
  </si>
  <si>
    <t>IN25561185</t>
  </si>
  <si>
    <t>IN25561176</t>
  </si>
  <si>
    <t>IN25561157</t>
  </si>
  <si>
    <t>IN25561151</t>
  </si>
  <si>
    <t>IN25561169</t>
  </si>
  <si>
    <t>IN25561173</t>
  </si>
  <si>
    <t>IN25561161</t>
  </si>
  <si>
    <t>IN25561182</t>
  </si>
  <si>
    <t>IN25561172</t>
  </si>
  <si>
    <t>IN25561175</t>
  </si>
  <si>
    <t>IN25561160</t>
  </si>
  <si>
    <t>IN25561170</t>
  </si>
  <si>
    <t>IN25561190</t>
  </si>
  <si>
    <t>IN25561188</t>
  </si>
  <si>
    <t>IN25561184</t>
  </si>
  <si>
    <t>IN25561163</t>
  </si>
  <si>
    <t>IN25561145</t>
  </si>
  <si>
    <t>IN25561153</t>
  </si>
  <si>
    <t>IN25561166</t>
  </si>
  <si>
    <t>IN25561156</t>
  </si>
  <si>
    <t>IN25561167</t>
  </si>
  <si>
    <t>IN25561179</t>
  </si>
  <si>
    <t>IN25561154</t>
  </si>
  <si>
    <t>IN25561150</t>
  </si>
  <si>
    <t>IN25561147</t>
  </si>
  <si>
    <t>IN25561148</t>
  </si>
  <si>
    <t>IN25561164</t>
  </si>
  <si>
    <t>WS Rishta Plan</t>
  </si>
  <si>
    <t>Star SIDs - Smartspot Minimarket</t>
  </si>
  <si>
    <t>Hotspot- LargeA</t>
  </si>
  <si>
    <t>Hotspot- LargeB</t>
  </si>
  <si>
    <t>Hotspot - Medium</t>
  </si>
  <si>
    <t>Distribution Incentive</t>
  </si>
  <si>
    <t>Drishti Incentive</t>
  </si>
  <si>
    <t>Invoicing Location</t>
  </si>
  <si>
    <t>`</t>
  </si>
  <si>
    <t>Budgets &amp; SIDs by Category / Brand (This Budget captures the Overall reommended Trade Plan budget for the Distributor. If Distributors incurs more cost vs budget while following P&amp;G recommendation, P&amp;G will reimburse the same to Distributor.)</t>
  </si>
  <si>
    <t>Period - For 2021 H1</t>
  </si>
  <si>
    <t>Category / Brand Name</t>
  </si>
  <si>
    <t>IN25550255</t>
  </si>
  <si>
    <t>IN25550266</t>
  </si>
  <si>
    <t>IN25550265</t>
  </si>
  <si>
    <t>IN25550264</t>
  </si>
  <si>
    <t>IN25550261</t>
  </si>
  <si>
    <t>IN25550257</t>
  </si>
  <si>
    <t>IN25550260</t>
  </si>
  <si>
    <t>IN25550254</t>
  </si>
  <si>
    <t>IN25550276</t>
  </si>
  <si>
    <t>IN25550271</t>
  </si>
  <si>
    <t>IN25550285</t>
  </si>
  <si>
    <t>IN25550252</t>
  </si>
  <si>
    <t>IN25550279</t>
  </si>
  <si>
    <t>IN25550258</t>
  </si>
  <si>
    <t>IN25550251</t>
  </si>
  <si>
    <t>IN25550253</t>
  </si>
  <si>
    <t>IN25550278</t>
  </si>
  <si>
    <t>IN25550286</t>
  </si>
  <si>
    <t>IN25550263</t>
  </si>
  <si>
    <t>IN25550262</t>
  </si>
  <si>
    <t>IN25550259</t>
  </si>
  <si>
    <t>IN25550280</t>
  </si>
  <si>
    <t>IN25550267</t>
  </si>
  <si>
    <t>IN25550273</t>
  </si>
  <si>
    <t>IN25550283</t>
  </si>
  <si>
    <t>IN25550275</t>
  </si>
  <si>
    <t>IN25550284</t>
  </si>
  <si>
    <t>IN25550256</t>
  </si>
  <si>
    <t>IN25550274</t>
  </si>
  <si>
    <t>IN25550270</t>
  </si>
  <si>
    <t>IN25550268</t>
  </si>
  <si>
    <t>IN25550269</t>
  </si>
  <si>
    <t>IN25550281</t>
  </si>
  <si>
    <t>IN25551096</t>
  </si>
  <si>
    <t>IN25551074</t>
  </si>
  <si>
    <t>IN25551073</t>
  </si>
  <si>
    <t>IN25551105</t>
  </si>
  <si>
    <t>IN25551102</t>
  </si>
  <si>
    <t>IN25551098</t>
  </si>
  <si>
    <t>IN25551101</t>
  </si>
  <si>
    <t>IN25551095</t>
  </si>
  <si>
    <t>IN25551083</t>
  </si>
  <si>
    <t>IN25551079</t>
  </si>
  <si>
    <t>IN25551090</t>
  </si>
  <si>
    <t>IN25551093</t>
  </si>
  <si>
    <t>IN25551085</t>
  </si>
  <si>
    <t>IN25551099</t>
  </si>
  <si>
    <t>IN25551092</t>
  </si>
  <si>
    <t>IN25551094</t>
  </si>
  <si>
    <t>IN25551084</t>
  </si>
  <si>
    <t>IN25551091</t>
  </si>
  <si>
    <t>IN25551104</t>
  </si>
  <si>
    <t>IN25551103</t>
  </si>
  <si>
    <t>IN25551100</t>
  </si>
  <si>
    <t>IN25551086</t>
  </si>
  <si>
    <t>IN25551075</t>
  </si>
  <si>
    <t>IN25551080</t>
  </si>
  <si>
    <t>IN25551088</t>
  </si>
  <si>
    <t>IN25551082</t>
  </si>
  <si>
    <t>IN25551089</t>
  </si>
  <si>
    <t>IN25551097</t>
  </si>
  <si>
    <t>IN25551081</t>
  </si>
  <si>
    <t>IN25551078</t>
  </si>
  <si>
    <t>IN25551076</t>
  </si>
  <si>
    <t>IN25551077</t>
  </si>
  <si>
    <t>IN25551087</t>
  </si>
  <si>
    <t>IN25550418</t>
  </si>
  <si>
    <t>IN25550429</t>
  </si>
  <si>
    <t>IN25550428</t>
  </si>
  <si>
    <t>IN25550427</t>
  </si>
  <si>
    <t>IN25550424</t>
  </si>
  <si>
    <t>IN25550420</t>
  </si>
  <si>
    <t>IN25550423</t>
  </si>
  <si>
    <t>IN25550417</t>
  </si>
  <si>
    <t>IN25550438</t>
  </si>
  <si>
    <t>IN25550434</t>
  </si>
  <si>
    <t>IN25550412</t>
  </si>
  <si>
    <t>IN25550415</t>
  </si>
  <si>
    <t>IN25550440</t>
  </si>
  <si>
    <t>IN25550421</t>
  </si>
  <si>
    <t>IN25550414</t>
  </si>
  <si>
    <t>IN25550416</t>
  </si>
  <si>
    <t>IN25550439</t>
  </si>
  <si>
    <t>IN25550413</t>
  </si>
  <si>
    <t>IN25550426</t>
  </si>
  <si>
    <t>IN25550425</t>
  </si>
  <si>
    <t>IN25550422</t>
  </si>
  <si>
    <t>IN25550441</t>
  </si>
  <si>
    <t>IN25550430</t>
  </si>
  <si>
    <t>IN25550435</t>
  </si>
  <si>
    <t>IN25550443</t>
  </si>
  <si>
    <t>IN25550437</t>
  </si>
  <si>
    <t>IN25550411</t>
  </si>
  <si>
    <t>IN25550419</t>
  </si>
  <si>
    <t>IN25550436</t>
  </si>
  <si>
    <t>IN25550433</t>
  </si>
  <si>
    <t>IN25550431</t>
  </si>
  <si>
    <t>IN25550432</t>
  </si>
  <si>
    <t>IN25550442</t>
  </si>
  <si>
    <t>IN25550370</t>
  </si>
  <si>
    <t>IN25550294</t>
  </si>
  <si>
    <t>IN25550293</t>
  </si>
  <si>
    <t>IN25550390</t>
  </si>
  <si>
    <t>IN25550383</t>
  </si>
  <si>
    <t>IN25550374</t>
  </si>
  <si>
    <t>IN25550381</t>
  </si>
  <si>
    <t>IN25550367</t>
  </si>
  <si>
    <t>IN25550308</t>
  </si>
  <si>
    <t>IN25550300</t>
  </si>
  <si>
    <t>IN25550327</t>
  </si>
  <si>
    <t>IN25550360</t>
  </si>
  <si>
    <t>IN25550312</t>
  </si>
  <si>
    <t>IN25550376</t>
  </si>
  <si>
    <t>IN25550349</t>
  </si>
  <si>
    <t>IN25550365</t>
  </si>
  <si>
    <t>IN25550310</t>
  </si>
  <si>
    <t>IN25550338</t>
  </si>
  <si>
    <t>IN25550388</t>
  </si>
  <si>
    <t>IN25550386</t>
  </si>
  <si>
    <t>IN25550378</t>
  </si>
  <si>
    <t>IN25550314</t>
  </si>
  <si>
    <t>IN25550296</t>
  </si>
  <si>
    <t>IN25550302</t>
  </si>
  <si>
    <t>IN25550319</t>
  </si>
  <si>
    <t>IN25550306</t>
  </si>
  <si>
    <t>IN25550321</t>
  </si>
  <si>
    <t>IN25550372</t>
  </si>
  <si>
    <t>IN25550304</t>
  </si>
  <si>
    <t>IN25550299</t>
  </si>
  <si>
    <t>IN25550297</t>
  </si>
  <si>
    <t>IN25550298</t>
  </si>
  <si>
    <t>IN25550317</t>
  </si>
  <si>
    <t>IN25550395</t>
  </si>
  <si>
    <t>IN25550305</t>
  </si>
  <si>
    <t>IN25550389</t>
  </si>
  <si>
    <t>IN25550387</t>
  </si>
  <si>
    <t>IN25550355</t>
  </si>
  <si>
    <t>IN25550400</t>
  </si>
  <si>
    <t>IN25550318</t>
  </si>
  <si>
    <t>IN25550394</t>
  </si>
  <si>
    <t>IN25550379</t>
  </si>
  <si>
    <t>IN25550371</t>
  </si>
  <si>
    <t>IN25550313</t>
  </si>
  <si>
    <t>IN25550382</t>
  </si>
  <si>
    <t>IN25550393</t>
  </si>
  <si>
    <t>IN25550402</t>
  </si>
  <si>
    <t>IN25550345</t>
  </si>
  <si>
    <t>IN25550385</t>
  </si>
  <si>
    <t>IN25550391</t>
  </si>
  <si>
    <t>IN25550333</t>
  </si>
  <si>
    <t>IN25550366</t>
  </si>
  <si>
    <t>IN25550364</t>
  </si>
  <si>
    <t>IN25550316</t>
  </si>
  <si>
    <t>IN25550397</t>
  </si>
  <si>
    <t>IN25550307</t>
  </si>
  <si>
    <t>IN25550373</t>
  </si>
  <si>
    <t>IN25550309</t>
  </si>
  <si>
    <t>IN25550377</t>
  </si>
  <si>
    <t>IN25550311</t>
  </si>
  <si>
    <t>IN25550396</t>
  </si>
  <si>
    <t>IN25550375</t>
  </si>
  <si>
    <t>IN25550368</t>
  </si>
  <si>
    <t>IN25550320</t>
  </si>
  <si>
    <t>IN25550323</t>
  </si>
  <si>
    <t>IN25550399</t>
  </si>
  <si>
    <t>Health Care</t>
  </si>
  <si>
    <t>IN25550354</t>
  </si>
  <si>
    <t>IN25550326</t>
  </si>
  <si>
    <t>IN25550325</t>
  </si>
  <si>
    <t>IN25550324</t>
  </si>
  <si>
    <t>IN25550362</t>
  </si>
  <si>
    <t>IN25550357</t>
  </si>
  <si>
    <t>IN25550361</t>
  </si>
  <si>
    <t>IN25550353</t>
  </si>
  <si>
    <t>IN25550337</t>
  </si>
  <si>
    <t>IN25550332</t>
  </si>
  <si>
    <t>IN25550347</t>
  </si>
  <si>
    <t>IN25550351</t>
  </si>
  <si>
    <t>IN25550340</t>
  </si>
  <si>
    <t>IN25550358</t>
  </si>
  <si>
    <t>IN25550350</t>
  </si>
  <si>
    <t>IN25550352</t>
  </si>
  <si>
    <t>IN25550339</t>
  </si>
  <si>
    <t>IN25550348</t>
  </si>
  <si>
    <t>IN25550322</t>
  </si>
  <si>
    <t>IN25550363</t>
  </si>
  <si>
    <t>IN25550359</t>
  </si>
  <si>
    <t>IN25550341</t>
  </si>
  <si>
    <t>IN25550328</t>
  </si>
  <si>
    <t>IN25550334</t>
  </si>
  <si>
    <t>IN25550344</t>
  </si>
  <si>
    <t>IN25550336</t>
  </si>
  <si>
    <t>IN25550346</t>
  </si>
  <si>
    <t>IN25550356</t>
  </si>
  <si>
    <t>IN25550335</t>
  </si>
  <si>
    <t>IN25550331</t>
  </si>
  <si>
    <t>IN25550329</t>
  </si>
  <si>
    <t>IN25550330</t>
  </si>
  <si>
    <t>IN25550343</t>
  </si>
  <si>
    <t>IN25551336</t>
  </si>
  <si>
    <t>IN25551313</t>
  </si>
  <si>
    <t>IN25551312</t>
  </si>
  <si>
    <t>IN25551345</t>
  </si>
  <si>
    <t>IN25551342</t>
  </si>
  <si>
    <t>IN25551338</t>
  </si>
  <si>
    <t>IN25551341</t>
  </si>
  <si>
    <t>IN25551335</t>
  </si>
  <si>
    <t>IN25551323</t>
  </si>
  <si>
    <t>IN25551319</t>
  </si>
  <si>
    <t>IN25551330</t>
  </si>
  <si>
    <t>IN25551333</t>
  </si>
  <si>
    <t>IN25551325</t>
  </si>
  <si>
    <t>IN25551339</t>
  </si>
  <si>
    <t>IN25551332</t>
  </si>
  <si>
    <t>IN25551334</t>
  </si>
  <si>
    <t>IN25551324</t>
  </si>
  <si>
    <t>IN25551331</t>
  </si>
  <si>
    <t>IN25551344</t>
  </si>
  <si>
    <t>IN25551343</t>
  </si>
  <si>
    <t>IN25551340</t>
  </si>
  <si>
    <t>IN25551326</t>
  </si>
  <si>
    <t>IN25551315</t>
  </si>
  <si>
    <t>IN25551320</t>
  </si>
  <si>
    <t>IN25551328</t>
  </si>
  <si>
    <t>IN25551322</t>
  </si>
  <si>
    <t>IN25551329</t>
  </si>
  <si>
    <t>IN25551337</t>
  </si>
  <si>
    <t>IN25551321</t>
  </si>
  <si>
    <t>IN25551318</t>
  </si>
  <si>
    <t>IN25551316</t>
  </si>
  <si>
    <t>IN25551317</t>
  </si>
  <si>
    <t>IN25551327</t>
  </si>
  <si>
    <t>IN25551303</t>
  </si>
  <si>
    <t>IN25551281</t>
  </si>
  <si>
    <t>IN25551280</t>
  </si>
  <si>
    <t>IN25551314</t>
  </si>
  <si>
    <t>IN25551309</t>
  </si>
  <si>
    <t>IN25551305</t>
  </si>
  <si>
    <t>IN25551308</t>
  </si>
  <si>
    <t>IN25551302</t>
  </si>
  <si>
    <t>IN25551290</t>
  </si>
  <si>
    <t>IN25551286</t>
  </si>
  <si>
    <t>IN25551297</t>
  </si>
  <si>
    <t>IN25551300</t>
  </si>
  <si>
    <t>IN25551292</t>
  </si>
  <si>
    <t>IN25551306</t>
  </si>
  <si>
    <t>IN25551299</t>
  </si>
  <si>
    <t>IN25551301</t>
  </si>
  <si>
    <t>IN25551291</t>
  </si>
  <si>
    <t>IN25551298</t>
  </si>
  <si>
    <t>IN25551311</t>
  </si>
  <si>
    <t>IN25551310</t>
  </si>
  <si>
    <t>IN25551307</t>
  </si>
  <si>
    <t>IN25551293</t>
  </si>
  <si>
    <t>IN25551282</t>
  </si>
  <si>
    <t>IN25551287</t>
  </si>
  <si>
    <t>IN25551295</t>
  </si>
  <si>
    <t>IN25551289</t>
  </si>
  <si>
    <t>IN25551296</t>
  </si>
  <si>
    <t>IN25551304</t>
  </si>
  <si>
    <t>IN25551288</t>
  </si>
  <si>
    <t>IN25551285</t>
  </si>
  <si>
    <t>IN25551283</t>
  </si>
  <si>
    <t>IN25551284</t>
  </si>
  <si>
    <t>IN25551294</t>
  </si>
  <si>
    <t>IN25551169</t>
  </si>
  <si>
    <t>IN25551146</t>
  </si>
  <si>
    <t>IN25551145</t>
  </si>
  <si>
    <t>IN25551179</t>
  </si>
  <si>
    <t>IN25551175</t>
  </si>
  <si>
    <t>IN25551171</t>
  </si>
  <si>
    <t>IN25551174</t>
  </si>
  <si>
    <t>IN25551168</t>
  </si>
  <si>
    <t>IN25551155</t>
  </si>
  <si>
    <t>IN25551151</t>
  </si>
  <si>
    <t>IN25551162</t>
  </si>
  <si>
    <t>IN25551166</t>
  </si>
  <si>
    <t>IN25551157</t>
  </si>
  <si>
    <t>IN25551172</t>
  </si>
  <si>
    <t>IN25551165</t>
  </si>
  <si>
    <t>IN25551167</t>
  </si>
  <si>
    <t>IN25551156</t>
  </si>
  <si>
    <t>IN25551163</t>
  </si>
  <si>
    <t>IN25551178</t>
  </si>
  <si>
    <t>IN25551177</t>
  </si>
  <si>
    <t>IN25551173</t>
  </si>
  <si>
    <t>IN25551158</t>
  </si>
  <si>
    <t>IN25551147</t>
  </si>
  <si>
    <t>IN25551152</t>
  </si>
  <si>
    <t>IN25551160</t>
  </si>
  <si>
    <t>IN25551154</t>
  </si>
  <si>
    <t>IN25551161</t>
  </si>
  <si>
    <t>IN25551170</t>
  </si>
  <si>
    <t>IN25551153</t>
  </si>
  <si>
    <t>IN25551150</t>
  </si>
  <si>
    <t>IN25551148</t>
  </si>
  <si>
    <t>IN25551149</t>
  </si>
  <si>
    <t>IN25551159</t>
  </si>
  <si>
    <t>IN25551203</t>
  </si>
  <si>
    <t>IN25551181</t>
  </si>
  <si>
    <t>IN25551180</t>
  </si>
  <si>
    <t>IN25551212</t>
  </si>
  <si>
    <t>IN25551209</t>
  </si>
  <si>
    <t>IN25551205</t>
  </si>
  <si>
    <t>IN25551208</t>
  </si>
  <si>
    <t>IN25551202</t>
  </si>
  <si>
    <t>IN25551190</t>
  </si>
  <si>
    <t>IN25551186</t>
  </si>
  <si>
    <t>IN25551197</t>
  </si>
  <si>
    <t>IN25551200</t>
  </si>
  <si>
    <t>IN25551192</t>
  </si>
  <si>
    <t>IN25551206</t>
  </si>
  <si>
    <t>IN25551199</t>
  </si>
  <si>
    <t>IN25551201</t>
  </si>
  <si>
    <t>IN25551191</t>
  </si>
  <si>
    <t>IN25551198</t>
  </si>
  <si>
    <t>IN25551211</t>
  </si>
  <si>
    <t>IN25551210</t>
  </si>
  <si>
    <t>IN25551207</t>
  </si>
  <si>
    <t>IN25551193</t>
  </si>
  <si>
    <t>IN25551182</t>
  </si>
  <si>
    <t>IN25551187</t>
  </si>
  <si>
    <t>IN25551195</t>
  </si>
  <si>
    <t>IN25551189</t>
  </si>
  <si>
    <t>IN25551196</t>
  </si>
  <si>
    <t>IN25551204</t>
  </si>
  <si>
    <t>IN25551188</t>
  </si>
  <si>
    <t>IN25551185</t>
  </si>
  <si>
    <t>IN25551183</t>
  </si>
  <si>
    <t>IN25551184</t>
  </si>
  <si>
    <t>IN25551194</t>
  </si>
  <si>
    <t>IN25551237</t>
  </si>
  <si>
    <t>IN25551215</t>
  </si>
  <si>
    <t>IN25551214</t>
  </si>
  <si>
    <t>IN25551247</t>
  </si>
  <si>
    <t>IN25551243</t>
  </si>
  <si>
    <t>IN25551239</t>
  </si>
  <si>
    <t>IN25551242</t>
  </si>
  <si>
    <t>IN25551236</t>
  </si>
  <si>
    <t>IN25551224</t>
  </si>
  <si>
    <t>IN25551220</t>
  </si>
  <si>
    <t>IN25551231</t>
  </si>
  <si>
    <t>IN25551234</t>
  </si>
  <si>
    <t>IN25551226</t>
  </si>
  <si>
    <t>IN25551240</t>
  </si>
  <si>
    <t>IN25551233</t>
  </si>
  <si>
    <t>IN25551235</t>
  </si>
  <si>
    <t>IN25551225</t>
  </si>
  <si>
    <t>IN25551232</t>
  </si>
  <si>
    <t>IN25551245</t>
  </si>
  <si>
    <t>IN25551244</t>
  </si>
  <si>
    <t>IN25551241</t>
  </si>
  <si>
    <t>IN25551227</t>
  </si>
  <si>
    <t>IN25551216</t>
  </si>
  <si>
    <t>IN25551221</t>
  </si>
  <si>
    <t>IN25551229</t>
  </si>
  <si>
    <t>IN25551223</t>
  </si>
  <si>
    <t>IN25551230</t>
  </si>
  <si>
    <t>IN25551238</t>
  </si>
  <si>
    <t>IN25551222</t>
  </si>
  <si>
    <t>IN25551219</t>
  </si>
  <si>
    <t>IN25551217</t>
  </si>
  <si>
    <t>IN25551218</t>
  </si>
  <si>
    <t>IN25551228</t>
  </si>
  <si>
    <t>Oral Care</t>
  </si>
  <si>
    <t>IN25551270</t>
  </si>
  <si>
    <t>IN25551248</t>
  </si>
  <si>
    <t>IN25551246</t>
  </si>
  <si>
    <t>IN25551279</t>
  </si>
  <si>
    <t>IN25551276</t>
  </si>
  <si>
    <t>IN25551272</t>
  </si>
  <si>
    <t>IN25551275</t>
  </si>
  <si>
    <t>IN25551269</t>
  </si>
  <si>
    <t>IN25551257</t>
  </si>
  <si>
    <t>IN25551253</t>
  </si>
  <si>
    <t>IN25551264</t>
  </si>
  <si>
    <t>IN25551267</t>
  </si>
  <si>
    <t>IN25551259</t>
  </si>
  <si>
    <t>IN25551273</t>
  </si>
  <si>
    <t>IN25551266</t>
  </si>
  <si>
    <t>IN25551268</t>
  </si>
  <si>
    <t>IN25551258</t>
  </si>
  <si>
    <t>IN25551265</t>
  </si>
  <si>
    <t>IN25551278</t>
  </si>
  <si>
    <t>IN25551277</t>
  </si>
  <si>
    <t>IN25551274</t>
  </si>
  <si>
    <t>IN25551260</t>
  </si>
  <si>
    <t>IN25551249</t>
  </si>
  <si>
    <t>IN25551254</t>
  </si>
  <si>
    <t>IN25551262</t>
  </si>
  <si>
    <t>IN25551256</t>
  </si>
  <si>
    <t>IN25551263</t>
  </si>
  <si>
    <t>IN25551271</t>
  </si>
  <si>
    <t>IN25551255</t>
  </si>
  <si>
    <t>IN25551252</t>
  </si>
  <si>
    <t>IN25551250</t>
  </si>
  <si>
    <t>IN25551251</t>
  </si>
  <si>
    <t>IN25551261</t>
  </si>
  <si>
    <t>P&amp;G recommends Trade Plans to Distributor. Decision to offer these Trade Plan to the Retailer (or not) is at the sole discretion of Distributor. Distributor is free to deepen the recommneded trade plans but P&amp;G’s liability is limited to the funding recommended by P&amp;G.</t>
  </si>
  <si>
    <t>Possible 
Configuration</t>
  </si>
  <si>
    <t>Condition 
Check</t>
  </si>
  <si>
    <t>Disbursement 
Count</t>
  </si>
  <si>
    <t>Disbursement 
Limit</t>
  </si>
  <si>
    <t>Proportionate 
Multiples</t>
  </si>
  <si>
    <t>&gt;&gt;&gt;</t>
  </si>
  <si>
    <t>Base Condition 
Product List</t>
  </si>
  <si>
    <t>Disbursement 
Product List</t>
  </si>
  <si>
    <t>&lt;&lt;&lt;</t>
  </si>
  <si>
    <t>Column 
Hieght</t>
  </si>
  <si>
    <t>Dead-End</t>
  </si>
  <si>
    <t>XXXX</t>
  </si>
  <si>
    <t>Disclaimer: All Discounts mentioned in Recommended Trade Plan are configured on RLP i.e. Distributor Resale Price. RLP is at the sole discretion of Distributor.</t>
  </si>
  <si>
    <t>XXX</t>
  </si>
  <si>
    <t>Small Mini Market</t>
  </si>
  <si>
    <t>Disclaimer: All Discounts mentioned in Recommended Trade Plan are configured on RLP i.e. Distributor Resale Price. RLP is at the sole discretion of Distributor.Trade Plans listed here are based on you Focus Areas. If you decide to sell outside of your focus areas, please reach out to P&amp;G SPOC for more trade plans.</t>
  </si>
  <si>
    <t>VGS TRADEVENTURES</t>
  </si>
  <si>
    <t>NIRMAN ASSOCIATES</t>
  </si>
  <si>
    <t>IA Multiventures Pvt. Ltd.</t>
  </si>
  <si>
    <t>UKV Enterprises LLP</t>
  </si>
  <si>
    <t>Base Condition  SubBF Group</t>
  </si>
  <si>
    <t>Disbursement Product SubBF Group</t>
  </si>
  <si>
    <t>Initiative Code Needed ?</t>
  </si>
  <si>
    <t>CATEGORY
LEVEL</t>
  </si>
  <si>
    <t>Base Condition Product Level</t>
  </si>
  <si>
    <t>Base Condition Product List</t>
  </si>
  <si>
    <t>Disbursement Product Level
(If not applicalbe please select "NA")</t>
  </si>
  <si>
    <t>Disbursement Product List
(If not applicalbe please select "NA")</t>
  </si>
  <si>
    <t>Customer Type</t>
  </si>
  <si>
    <t>Possible Configuration of Initiative Level</t>
  </si>
  <si>
    <t>Condition Check</t>
  </si>
  <si>
    <t>Disbursement Count (multiple bills?) (No. Count or Unlimited)</t>
  </si>
  <si>
    <t>Disbursement limit (Rs Value)</t>
  </si>
  <si>
    <t>Proportionate Multiples</t>
  </si>
  <si>
    <t>Mixed Cases (Yes/No)</t>
  </si>
  <si>
    <t>Applicable %</t>
  </si>
  <si>
    <t>Applicable Brandform/Subbrandform
(Brand Form/Sub BF released After 23rd JAN 2020.)</t>
  </si>
  <si>
    <t>Plan Applicable for WINIT</t>
  </si>
  <si>
    <t>Disbursement 
Start Date</t>
  </si>
  <si>
    <t>Disbursement 
End Date</t>
  </si>
  <si>
    <t>Recommended Trade Plan</t>
  </si>
  <si>
    <t xml:space="preserve">Details </t>
  </si>
  <si>
    <t>Plan status - New /Same vs last month</t>
  </si>
  <si>
    <t>Value flow through target (in Cr.)</t>
  </si>
  <si>
    <t xml:space="preserve">% hit Rate target (% stores) </t>
  </si>
  <si>
    <t>Distribution/ Sell in target</t>
  </si>
  <si>
    <t>Change vs QMP</t>
  </si>
  <si>
    <t>VAT Impact</t>
  </si>
  <si>
    <t>Reversible (Yes/No)</t>
  </si>
  <si>
    <t>Applicable Sites</t>
  </si>
  <si>
    <t>Initiative Name</t>
  </si>
  <si>
    <t>Principle of allocation</t>
  </si>
  <si>
    <t>Budget</t>
  </si>
  <si>
    <t>CE</t>
  </si>
  <si>
    <t>Cluster Name</t>
  </si>
  <si>
    <t>Delhi-1 &amp; 2</t>
  </si>
  <si>
    <t>Haryana &amp; Himachal Pradesh</t>
  </si>
  <si>
    <t>Madurai &amp; Coimbatore</t>
  </si>
  <si>
    <t>Mumbai-1, 2 &amp; Pune</t>
  </si>
  <si>
    <t>Aurangabad</t>
  </si>
  <si>
    <t>Brandform</t>
  </si>
  <si>
    <t>Subbrandform</t>
  </si>
  <si>
    <t>Yes / No</t>
  </si>
  <si>
    <t>Corporate Plans</t>
  </si>
  <si>
    <t>Self Service</t>
  </si>
  <si>
    <t>Displays</t>
  </si>
  <si>
    <t>Channel TPRs - Him &amp; Her</t>
  </si>
  <si>
    <t>Hyper,
Super,
MM 1,
MM 2</t>
  </si>
  <si>
    <t>Gillette Venus</t>
  </si>
  <si>
    <t>Titan - Regimen Kit</t>
  </si>
  <si>
    <t>Buy ≥1 pc of Regimen Kit and get Rs.100 off 
(Rs.80 on invoice; Rs.20 in month-end)</t>
  </si>
  <si>
    <t>On Bill</t>
  </si>
  <si>
    <t>Taxable</t>
  </si>
  <si>
    <t>Yes</t>
  </si>
  <si>
    <t>Grooming</t>
  </si>
  <si>
    <t>SubBrandForm</t>
  </si>
  <si>
    <t>Venus Gift Pack</t>
  </si>
  <si>
    <t>HFS,
HFS Child,
HFS Sectorized</t>
  </si>
  <si>
    <t>% Discount Same Bill</t>
  </si>
  <si>
    <t>Quantity</t>
  </si>
  <si>
    <t>Unlimited</t>
  </si>
  <si>
    <t>Hyper,
Super</t>
  </si>
  <si>
    <t>Gillette PC</t>
  </si>
  <si>
    <t>Gillette Foams/Creams 7+1  Plan</t>
  </si>
  <si>
    <t>7+1 plan on Gillette Foams, Gillette Creams and OS Creams; no mixed cases; Minimum purchase = 2000</t>
  </si>
  <si>
    <t>Personal Care</t>
  </si>
  <si>
    <t>BrandForm</t>
  </si>
  <si>
    <t>Gillette Foam,
Gillette Shaving Crm,
Old Spice Shaving Cream</t>
  </si>
  <si>
    <t>Value</t>
  </si>
  <si>
    <t>No</t>
  </si>
  <si>
    <t>MM 1,
MM 2</t>
  </si>
  <si>
    <t>7+1 plan on Gillette Foams, Gillette Creams and OS Creams; no mixed cases; Minimum purchase = 1000</t>
  </si>
  <si>
    <t>Gillette Gels 5+1  Plan</t>
  </si>
  <si>
    <t>5+1 plan on Gillette Fusion Gel, Gill Series Gel, and Gill Mach3 Gel; mixed cases allowed; Minimum purchase = 1600</t>
  </si>
  <si>
    <t>Fusion Gel,
G Series Foam &amp; Gel</t>
  </si>
  <si>
    <t>5+1 plan on Gillette Fusion Gel, Gill Series Gel, and Gill Mach3 Gel; mixed cases allowed; Minimum purchase = 800</t>
  </si>
  <si>
    <t>Hyper</t>
  </si>
  <si>
    <t>Guard3</t>
  </si>
  <si>
    <t>Buy Any Guard 3 SKUs worth Rs.1600, Get 10% off</t>
  </si>
  <si>
    <t>Guard3 Rzr,
Guard3 Carts</t>
  </si>
  <si>
    <t>Super</t>
  </si>
  <si>
    <t>Buy Any Guard 3 SKUs worth Rs.1200, Get 10% off</t>
  </si>
  <si>
    <t>MM 1</t>
  </si>
  <si>
    <t>Buy Any Guard 3 SKUs worth Rs.800, Get 10% off</t>
  </si>
  <si>
    <t>MM 2</t>
  </si>
  <si>
    <t>Buy Any Guard 3 SKUs worth Rs.400, Get 10% off</t>
  </si>
  <si>
    <t>Dispo South Plan</t>
  </si>
  <si>
    <t>Buy worth Rs.700 of  GPI B3G1 or GPI 5s or GPI 10s or Presto3 and get 15% off
(For Cochin, Chennai, Madurai, Bangalore, Hyderabad, Tirupati, Vijayawada)</t>
  </si>
  <si>
    <t>GPI 5s,
GPI B3G1,
GPI 10s,
Presto 3 5+1</t>
  </si>
  <si>
    <t>Buy worth Rs.1500 of  GPI B3G1 or GPI 5s or GPI 10s or Presto3 and get 15% off
(For Cochin, Chennai, Madurai, Bangalore, Hyderabad, Tirupati, Vijayawada)</t>
  </si>
  <si>
    <t>Fusion Gift Pack Maximization</t>
  </si>
  <si>
    <t>Buy 4 pcs of Fusion Gift Pack and get 10% off</t>
  </si>
  <si>
    <t>Fusion Gift Pack</t>
  </si>
  <si>
    <t>Buy 2 pcs of Fusion Gift Pack and get 10% off</t>
  </si>
  <si>
    <t>H&amp;S 650ml Base Bottles Titans Plan - 
Hyper / Super</t>
  </si>
  <si>
    <t>Buy any H&amp;S Base 650ml Bottles worth Rs 5000 &amp; Get:
MRP Rs 550: Get Rs 128 off per piece (Rs 73 on bill, Rs 55 post audit) 
 MRP Rs 600: Get Rs 135 off per piece (Rs 80 on bill, Rs 55 post audit)</t>
  </si>
  <si>
    <t>Hair Care</t>
  </si>
  <si>
    <t>H&amp;S AHF 750ml,
H&amp;S CM 750ml,
H&amp;S SB 675ml,
H&amp;S LF 750ml,
H&amp;S Max Cool 650ml,
H&amp;S SS 750ml</t>
  </si>
  <si>
    <t>H&amp;S 650ml Base Bottles Titans Plan - 
MM1 / MM2</t>
  </si>
  <si>
    <t>Buy any H&amp;S Base 650ml Bottles worth Rs 3000 &amp; Get:
MRP Rs 550: Get Rs 128 off per piece (Rs 73 on bill, Rs 55 post audit) 
 MRP Rs 600: Get Rs 135 off per piece (Rs 80 on bill, Rs 55 post audit)</t>
  </si>
  <si>
    <t>H&amp;S 80/180ml Bottles Plan - 
Hyper / Super</t>
  </si>
  <si>
    <t>Buy any H&amp;S 80/180ml Bottles worth Rs 3000 &amp; Get 15% Off
(Base &amp; 2in1 Included)</t>
  </si>
  <si>
    <r>
      <t xml:space="preserve">H&amp;S AHF 200ml,
H&amp;S AHF 90ml,
H&amp;S CM 200ml,
H&amp;S CM 90ml,
H&amp;S LF 200ml,
H&amp;S LF 90ml,
H&amp;S SB 200ml,
H&amp;S SB 90ml,
H&amp;S SS 200ml,
H&amp;S SS 90ml,
H&amp;S Max Cool 180ml,
</t>
    </r>
    <r>
      <rPr>
        <sz val="9"/>
        <color rgb="FFFF0000"/>
        <rFont val="Calibri"/>
        <family val="2"/>
        <scheme val="minor"/>
      </rPr>
      <t>H&amp;S 2in1 SS 200 ml,
H&amp;S 2in1 CM 200 ml,
H&amp;S 2in1 AP 200 ml,
H&amp;S 2in1 SS 72ml,
H&amp;S 2in1 CM 72ml</t>
    </r>
  </si>
  <si>
    <t>H&amp;S 80/180ml Bottles Plan - 
MM1 / MM2</t>
  </si>
  <si>
    <t>Buy any H&amp;S 80/180ml Bottles worth Rs 1000 &amp; Get 15% Off
(Base &amp; 2in1 Included)</t>
  </si>
  <si>
    <t>H&amp;S 340ml Base Bottles Titans Plan - 
Hyper / Super</t>
  </si>
  <si>
    <t>Buy any H&amp;S Base 340ml Bottles worth Rs 3000 &amp; Get:
For All Sites Except - Punjab, Haryana, Delhi, Mumbai, Pune, Bengal, Ahmedabad, Surat, Bangalore, Chennai, Madurai, East UP, Kanpur, West UP, Lucknow
MRP Rs 275: Get Rs 38 off per piece 
 MRP Rs 285: Get Rs 40 off per piece
Only For - Punjab, Haryana, Delhi, Mumbai, Pune, Bengal, Ahmedabad, Surat, Bangalore, Chennai, Madurai, East UP, Kanpur, West UP, Lucknow
MRP Rs 275: Get Rs 63 off per piece ( Rs 38 on bill, Rs 25 post audit) 
 MRP Rs 285: Get Rs 65 off per piece ( Rs 40 on bill, Rs 25 post audit)</t>
  </si>
  <si>
    <t>H&amp;S AHF 400ml,
H&amp;S CM 400ml,
H&amp;S LF 400ml,
H&amp;S SB 400ml,
H&amp;S SS 400ml,
H&amp;S Max Cool 340ml</t>
  </si>
  <si>
    <t>H&amp;S 340ml Base Bottles Titans Plan - 
MM1 / MM2</t>
  </si>
  <si>
    <t>Buy any H&amp;S Base 340ml Bottles worth Rs 1500 &amp; Get:
For All Sites Except - Punjab, Haryana, Delhi, Mumbai, Pune, Bengal, Ahmedabad, Surat, Bangalore, Chennai, Madurai, East UP, Kanpur, West UP, Lucknow
MRP Rs 275: Get Rs 38 off per piece 
 MRP Rs 285: Get Rs 40 off per piece
Only for Punjab, Haryana, Delhi, Mumbai, Pune, Bengal, Ahmedabad, Surat, Bangalore, Chennai, Madurai, East UP, Kanpur, West UP, Lucknow
MRP Rs 275: Get Rs 63 off per piece ( Rs 38 on bill, Rs 25 post audit) 
 MRP Rs 285: Get Rs 65 off per piece ( Rs 40 on bill, Rs 25 post audit)</t>
  </si>
  <si>
    <t>H&amp;S 2in1 650ml Bottles Plan - Hyper/ Super</t>
  </si>
  <si>
    <t>Buy any H&amp;S 2in1 650ml Bottles worth Rs 3000 &amp; Get:
MRP Rs 750: Get Rs 170 off per piece (Rs 120 on bill, Rs 50 post audit) 
 MRP Rs 690: Get Rs 160 off per piece (Rs 110 on bill, Rs 50 post audit)</t>
  </si>
  <si>
    <t>H&amp;S 2in1 CM 675 ml, 
H&amp;S 2in1 SS 675 ml,
H&amp;S 2in1 AP 675 ml</t>
  </si>
  <si>
    <t>H&amp;S 2in1 650ml Bottles Plan - MM1/MM2</t>
  </si>
  <si>
    <t>Buy any H&amp;S 2in1 650ml Bottles worth Rs 1000 &amp; Get:
MRP Rs 750: Get Rs 170 off per piece (Rs 120 on bill, Rs 50 post audit) 
 MRP Rs 690: Get Rs 160 off per piece (Rs 110 on bill, Rs 50 post audit)</t>
  </si>
  <si>
    <t>H&amp;S 2in1 340ml Bottles Plan - Hyper/ Super</t>
  </si>
  <si>
    <t>Buy any H&amp;S 2in1 340ml Bottles worth Rs 2000 &amp; Get:
For All Sites Except - Punjab, Haryana, Delhi, Mumbai, Pune, Bengal, Ahmedabad, Surat, Bangalore, Chennai, Madurai, East UP, Kanpur, West UP, Lucknow
MRP Rs 365: Get Rs 70 off per piece 
 MRP Rs 350: Get Rs 67 off per piece
Only for Punjab, Haryana, Delhi, Mumbai, Pune, Bengal, Ahmedabad, Surat, Bangalore, Chennai, Madurai, East UP, Kanpur, West UP, Lucknow
MRP Rs 365: Get Rs 85 off per piece ( Rs 70 on bill, Rs 15 post audit) 
 MRP Rs 350: Get Rs 82 off per piece ( Rs 67 on bill, Rs 15 post audit)</t>
  </si>
  <si>
    <t>H&amp;S 2in1 AP 400 ml,
H&amp;S 2in1 CM 400 ml,
H&amp;S 2in1 SS 400 ml</t>
  </si>
  <si>
    <t>H&amp;S 2in1 340ml Bottles Plan - MM1/MM2</t>
  </si>
  <si>
    <t>Buy any H&amp;S 2in1 340ml Bottles worth Rs 1000 &amp; Get:
For All Sites Except - Punjab, Haryana, Delhi, Mumbai, Pune, Bengal, Ahmedabad, Surat, Bangalore, Chennai, Madurai, East UP, Kanpur, West UP, Lucknow
MRP Rs 365: Get Rs 70 off per piece 
 MRP Rs 350: Get Rs 67 off per piece
Only for Punjab, Haryana, Delhi, Mumbai, Pune, Bengal, Ahmedabad, Surat, Bangalore, Chennai, Madurai, East UP, Kanpur, West UP, Lucknow
MRP Rs 365: Get Rs 85 off per piece ( Rs 70 on bill, Rs 15 post audit) 
 MRP Rs 350: Get Rs 82 off per piece ( Rs 67 on bill, Rs 15 post audit)</t>
  </si>
  <si>
    <t>Pantene 340ml Base Bottles Titan Plan - 
Hyper / Super</t>
  </si>
  <si>
    <t>Buy Pantene 340ml Bottle worth Rs 2000 &amp; Get:
Get Rs 50 off per piece ( Rs 30 on bill, Rs 20 post audit ) 
(Only for Punjab, Haryana, Delhi, Mumbai, Pune, Bengal, Ahmedabad, Surat, Bangalore, Chennai, Madurai, East UP, Kanpur, West UP, Lucknow)</t>
  </si>
  <si>
    <t>Pntn HFC 400ml, 
Pntn SS 400ml,
Pntn LC 400ml,
Pntn TDC 380ml, 
Pntn LC 340ml,
Pntn LB 340ml</t>
  </si>
  <si>
    <t>Slab on Value = Rs. 2000 and get 14.65%</t>
  </si>
  <si>
    <t>Pantene 340ml Base Bottles Titans Plan - 
MM1 / MM2</t>
  </si>
  <si>
    <t>Buy Pantene 340ml Bottle worth Rs 800 &amp; Get:
Get Rs 50 off per piece ( Rs 30 on bill, Rs 20 post audit ) 
(Only for Punjab, Haryana, Delhi, Mumbai, Pune, Bengal, Ahmedabad, Surat, Bangalore, Chennai, Madurai, East UP, Kanpur, West UP, Lucknow)</t>
  </si>
  <si>
    <t>Slab on Value = Rs. 800 and get 14.65%</t>
  </si>
  <si>
    <t xml:space="preserve">Pantene Base Bottles 340ml Plan
</t>
  </si>
  <si>
    <t>Buy Pantene 340 ml Base Bottle worth Rs 400 &amp; Get 15%
(Applicable for all sites except Punjab, Haryana, Delhi, Mumbai, Pune, Bengal, Ahmedabad, Surat, Bangalore, Chennai, Madurai, East UP, Kanpur, West UP, Lucknow)</t>
  </si>
  <si>
    <t>Slab on Value = Rs. 400 and get 15%</t>
  </si>
  <si>
    <t>MM 1,
MM 2,
Hyper,
Super</t>
  </si>
  <si>
    <t xml:space="preserve">Pantene Condi/ OR Plan - Self Service 
</t>
  </si>
  <si>
    <t>Buy &gt;=3 pcs get, 16.67% 
on Conditioners and OHM</t>
  </si>
  <si>
    <t>Pntn condi HFC 180ml,
Pantene OR 180ml,
Pantene OR 80ml,
Pntn condi HFC 90ml,
Pntn condi SS 180ml,
Pntn condi SS 90ml,
Pntn condi TDC 180ml,
Pntn TDC Cond 80ml</t>
  </si>
  <si>
    <t>MM 1,
MM 2,
Super,
Hyper</t>
  </si>
  <si>
    <t>Pantene Base 650ml Titans Plan</t>
  </si>
  <si>
    <r>
      <t>Buy any Pantene Base 650ml Bottle worth Rs 12</t>
    </r>
    <r>
      <rPr>
        <sz val="9"/>
        <color theme="1"/>
        <rFont val="Calibri"/>
        <family val="2"/>
        <scheme val="minor"/>
      </rPr>
      <t xml:space="preserve">00 &amp; Get:
</t>
    </r>
    <r>
      <rPr>
        <u/>
        <sz val="9"/>
        <color theme="1"/>
        <rFont val="Calibri"/>
        <family val="2"/>
        <scheme val="minor"/>
      </rPr>
      <t>MRP Rs 500: Get Rs 118 off per piece ( Rs 68 on bill, Rs 50 post audit ) on Pantene 650ml Base Bottles 
MRP Rs 550: Get Rs 125 off per piece ( Rs 75 on bill, Rs 50 post audit ) on Pantene 650ml Base Bottles</t>
    </r>
    <r>
      <rPr>
        <sz val="9"/>
        <color theme="1"/>
        <rFont val="Calibri"/>
        <family val="2"/>
        <scheme val="minor"/>
      </rPr>
      <t xml:space="preserve">
</t>
    </r>
  </si>
  <si>
    <t>Pntn TDC 700ml, 
Pntn SS 700ml, 
Pntn HFC 700ml, 
Pntn AD 700ml, 
Pntn LB 675ml, 
Pntn LC 675ml</t>
  </si>
  <si>
    <t>Slab on Value = Rs. 1200 and get 15.27%</t>
  </si>
  <si>
    <t>Pantene Base Bottles Plan - 
Hyper / Super</t>
  </si>
  <si>
    <t xml:space="preserve">Buy any Pantene 80/180 ml Base Bottle worth Rs 2000, get 10% 
</t>
  </si>
  <si>
    <t>Pntn AD 200ml, 
Pntn LC 200ml, 
Pntn SS 200ml, 
Pntn TDC 200ml, 
Pntn LB 200ml, 
Pntn HFC 200ml, 
Pntn SS 90ml, 
Pntn LB 90ml, 
Pntn TDC 80ml, 
Pntn HFC 90ml, 
Pntn AD 90ml, 
Pntn LC 90ml</t>
  </si>
  <si>
    <t>Slab on Value = Rs. 2000 and get 10%</t>
  </si>
  <si>
    <t>Pantene Base Bottles Plan - 
MM1 / MM2</t>
  </si>
  <si>
    <t xml:space="preserve">Buy any Pantene 80/180 ml Base Bottle worth Rs 800, get 10% </t>
  </si>
  <si>
    <t>Slab on Value = Rs. 800 and get 10%</t>
  </si>
  <si>
    <t>Hyper,
MM 1,
MM 2,
Super</t>
  </si>
  <si>
    <t>Whisper Choice | Big Pack Plan
Applicable Sites | All</t>
  </si>
  <si>
    <t>Buy 15 Pcs. of Any Whisper Choice Big Packs, Get 1 Pcs. FREE
14+1 FREE Seller to bill 15 pieces, 
plan configured as 6.67% Discount on 15 Pieces
(Mixed Purchase Allowed)
Applicable SKUs | Choice Wing 20s, Choice Aloe 20s, Choice Ultra 20s,
Choice XL 18s</t>
  </si>
  <si>
    <t>Fem Care</t>
  </si>
  <si>
    <t>whspr Choice Ultr 20s,
whspr Choice Wing 20s,
whspr choice Aloe 20s,
whspr Choice XL 18s</t>
  </si>
  <si>
    <t>15 Pcs, 6.67%</t>
  </si>
  <si>
    <t>whspr Choice Ultr 20,
whspr Choice Wing 20,
whspr Choice XL 18,
whspr choice Aloe 20</t>
  </si>
  <si>
    <t>Whisper Aloe 36s 5+1 Plan</t>
  </si>
  <si>
    <r>
      <t xml:space="preserve">Buy 1 Pc of Whisper Choice Aloe 36s, Get 5 +1  plan
configured as 16.7% on purchase of 1 Pc
Applicable SKUs | Choice Aloe 36s
</t>
    </r>
    <r>
      <rPr>
        <sz val="9"/>
        <color rgb="FFFF0000"/>
        <rFont val="Calibri"/>
        <family val="2"/>
        <scheme val="minor"/>
      </rPr>
      <t>Delhi, NEC, Pune, Marathwada, Mumbai,Goa, Odisha Only Plan</t>
    </r>
  </si>
  <si>
    <t>whspr Aloe XL 36s</t>
  </si>
  <si>
    <t>1 Pcs, 16.7%</t>
  </si>
  <si>
    <t>Whisper Premium Nights Plan</t>
  </si>
  <si>
    <t>Buy 9 Pc of  XXXL10  Get  6.75% Off
Only For Mumbai</t>
  </si>
  <si>
    <t xml:space="preserve">whspr Ult XXXL ON 10s
</t>
  </si>
  <si>
    <t>Whisper Choice Ultra Trialpack 7+1 Plan</t>
  </si>
  <si>
    <t>Buy Rs. 4000 (1case) of choice ultra 6 get 7+1 free offer. Configured as 12.5% Applicable sites (Pune,Aurangabad,Nag, Goa, APTL,KA,KL)</t>
  </si>
  <si>
    <t>whspr Choice Ultra 6,
whspr Choice Ultra 6s</t>
  </si>
  <si>
    <t>Whisper Choice XL Trialpack 7+1 Plan</t>
  </si>
  <si>
    <t>Buy Rs. 2800 (1case) of choice XL 6 get 7+1 free offer. Configured as 12.5% Applicable sites (Pune,Aurangabad,Nag, Goa, APTL, KA,KL)</t>
  </si>
  <si>
    <t>whspr Choice XL 6,
whspr Choice XL 6s,
whspr Choice XL 7s,
whspr Aloe XL 6s,
whspr Aloe XL 6</t>
  </si>
  <si>
    <t>Whisper Choice Regular Trialpack 12+1 Plan</t>
  </si>
  <si>
    <t>Buy Rs. 3200 (1case) of choice Regular 7 get 12+1 free offer. Configured as 7.69% Applicable sites (Pune,Aurangabad,Nag, Goa, APTL, KA,KL)</t>
  </si>
  <si>
    <t>whspr Choice Wings 7,
whspr Choice Aloe 7,
whspr Choice Aloe 7s, 
whspr Choice Wings 7s</t>
  </si>
  <si>
    <t>TITANS Plan
Clean / Softs/ Nights XL+30s 
Applicable Sites | All</t>
  </si>
  <si>
    <t>TITANS Stores Running Rs. 50 OFF PROMO, 
Get Rs. 15 On Invoice, AND
Get Additional Rs. 35 (Post Audit)
Applicable SKUs
Soft XL + 30s, Clean XL+ 30s, Nights XL+ 30s
Applicable Sites | All Sites</t>
  </si>
  <si>
    <t>whspr Soft XL+ 30s,
whspr Ultra XL+ 30s,
whspr Ult ON XL+ 30s</t>
  </si>
  <si>
    <t>whspr Soft XL+ 30s= 5.45%
whspr Ultra XL+ 30s= 5.52%
whspr Ult ON XL+ 30s= 5.2%</t>
  </si>
  <si>
    <t>Olay Premium Plan</t>
  </si>
  <si>
    <t>Slab 1: 5% off on Olay RG, Luminous,Retinol,Eyes,Whips, Minis worth Rs 3000 (including Premium bundle packs, new launches Olay Masks, Retinol, Luminous Essence Mini 7ml)
Slab 2: 15% off on Olay RG, Luminous,Retinol,Eyes,Whips, Minis worth Rs 4000 (including Premium bundle packs, new launches Olay Masks, Retinol, Luminous Essence Mini 7ml) 
For Mumbai, Bengal, Delhi, Bangalore, Punjab sites</t>
  </si>
  <si>
    <t>Skin Care</t>
  </si>
  <si>
    <t>Slab 1-5%
Slab 2-15%</t>
  </si>
  <si>
    <t>RG MS Day 50gm ,
RG Night 50gm ,
RG Day 50gm ,
RG MS Serum 50gm ,
RG Microsculpting UV ,
WR Day 50gm ,
WR Essense ,
WR Clnsr 100gm ,
WR Night Cream 50g ,
Olay WR Lotion 75mL ,
Olay Eye Ultimate ,
Whips RG UV Crm 50gm ,
RG Serum 50gm ,
RG Clnsr 100gm ,
Whips WR UV Crm 50gm ,
WR Day 20gm ,
Mini TE Day SPF15 12gm ,
Mini RG MS Day 10gm ,
Mini Whips RG NUV 10ml ,
Mini Whips Lumi NUV 10ml ,
Whips LUMI NUV Crm 50gm ,
RG MS Night 50gm ,
Whips RG NUV Crm 50gm ,
Retinol 24 Night Crm,
Retinol 24 Serum,
Mini Lumi Essence 7ml,
Olay Mask Sake Yeast,
Olay Mask Camellia,
Olay Mask Algae,
Luminous Day 50gm,
Luminous Night 50gm,
Luminous Clnsr 100gm,
Luminous Day 20gm,
Luminous Lotion 75ml,
Luminous Essence 30ml,
RG MS day 50 + Clnsr,
Lum Day 50 + Clnsr,
WR Day 50g + Cls,
WR DAY50G+ WR Essnce,
RG MS Day + Cleanser,
RG MS 50g+ WR Essnce,
RG Day 50g+ Cls,
RG MS Day + Srm 50g</t>
  </si>
  <si>
    <t>Old Spice Deo - 7 + 1 FREE</t>
  </si>
  <si>
    <t>Buy 12pcs Old Spice 0% Gas Deo Can get 12.5% off (Equivalent to 7+1 FREE)</t>
  </si>
  <si>
    <t>OS Deo Amber,
OS Deo Krakengard,
OS Deo LionPride,
OS Deo Nomad,
OS Deo Timber,
OS Deo Wolfthorn</t>
  </si>
  <si>
    <t>Old Spice Pocket Deo - 6+1 FREE</t>
  </si>
  <si>
    <t>Buy 12pcs of Old Spice 0% Gas Deo Pocket get 14.28% off (Equivalent to 6+1 FREE)</t>
  </si>
  <si>
    <t>OS Pocket LionPride,
OS Pocket Nomad</t>
  </si>
  <si>
    <t>Slab 1: 5% off on Olay RG, Luminous,Retinol,Eyes,Whips, Minis worth Rs 2000 (including Premium bundle packs, new launches Olay Masks, Retinol, Luminous Essence Mini 7ml)
Slab 2: 15% off on Olay RG, Luminous,Retinol,Eyes,Whips, Minis worth Rs 3500 (including Premium bundle packs, new launches Olay Masks, Retinol, Luminous Essence Mini 7ml) 
Except Mumbai, Bengal, Delhi, Bangalore, Punjab sites</t>
  </si>
  <si>
    <t>Slab 1: 5% off on Olay RG, Luminous,Retinol,Eyes,Whips, Minis worth Rs 1500 (including Premium bundle packs, new launches Olay Masks, Retinol, Luminous Essence Mini 7ml)
Slab 2: 15% off on Olay RG, Luminous,Retinol,Eyes,Whips, Minis worth Rs 1800 (including Premium bundle packs, new launches Olay Masks, Retinol, Luminous Essence Mini 7ml)
Applicable only to Mumbai, Bengal, Delhi, Bangalore, Punjab sites</t>
  </si>
  <si>
    <t>Slab 1: 5% off on Olay RG, Luminous,Retinol,Eyes,Whips, Minis worth Rs 1000 (including Premium bundle packs, new launches Olay Masks, Retinol, Luminous Essence Mini 7ml)
Slab 2: 15% off on Olay RG, Luminous,Retinol,Eyes,Whips, Minis worth Rs 1800 (including Premium bundle packs, new launches Olay Masks, Retinol, Luminous Essence Mini 7ml)
Except Mumbai, Bengal, Delhi, Bangalore, Punjab sites</t>
  </si>
  <si>
    <t>Slab 1: 5% off on Olay RG, Luminous,Retinol,Eyes,Whips, Minis worth Rs 1000 (including Premium bundle packs, new launches Olay Masks, Retinol, Luminous Essence Mini 7ml)
Slab 2: 15% off on Olay RG, Luminous,Retinol,Eyes,Whips, Minis worth Rs 1800 (including Premium bundle packs, new launches Olay Masks, Retinol, Luminous Essence Mini 7ml)</t>
  </si>
  <si>
    <t>Channel TPRs - Home &amp; Health</t>
  </si>
  <si>
    <t xml:space="preserve">Oral-B MM Device Fill Dhamaka </t>
  </si>
  <si>
    <r>
      <rPr>
        <b/>
        <sz val="9"/>
        <rFont val="Calibri"/>
        <family val="2"/>
        <scheme val="minor"/>
      </rPr>
      <t>Fill Oral B devices - Buy any Oral-B get 10% off</t>
    </r>
    <r>
      <rPr>
        <sz val="9"/>
        <rFont val="Calibri"/>
        <family val="2"/>
        <scheme val="minor"/>
      </rPr>
      <t xml:space="preserve">
Applicable on all Oral-B SKUs (Multipacks 3s,4s,6s and all promo hang cards included)
EXCEPT RACE TO CASE PACKS</t>
    </r>
  </si>
  <si>
    <t>OB 123 Neem,
OB Cav DefBlack,
OB Cavity Defense,
OB Cavity Defense Promo,
OB Classic Super Clean,
OB Devices,
OB EF gel paste,
OB Fresh Clean,
OB H32 Paste,
OB Kids,
OB PH Dentist,
OB POC Handle,
OB Prepack,
OB Prohealth,
OB Pro health paste,
OB Prohealth New,
OB ProhealthN6+1Free,
OB Sensitive,
OB Sensitive Promo,
OB Shiny Clean,
OB Shiny Clean Promo,
Oral Care Spl,
Oral-B Manual,
Power Oral Care,
Prudent Manual,
OB 3in1 GP card,
OB Shiny Clove,
OB 3in1 Natural Card,
OB 123 Clove</t>
  </si>
  <si>
    <t>OB Cav Def Charcoal,
OB Fresh Clean Chrcl</t>
  </si>
  <si>
    <t>Oral-B MM Multipack Device Fill Dhamaka</t>
  </si>
  <si>
    <r>
      <t xml:space="preserve">Fill Oral B devices - Buy any Multipack of 4s,5s,6s size &gt;1000 </t>
    </r>
    <r>
      <rPr>
        <b/>
        <sz val="9"/>
        <rFont val="Calibri"/>
        <family val="2"/>
        <scheme val="minor"/>
      </rPr>
      <t>get 5% off top up (on-bill)</t>
    </r>
    <r>
      <rPr>
        <sz val="9"/>
        <rFont val="Calibri"/>
        <family val="2"/>
        <scheme val="minor"/>
      </rPr>
      <t xml:space="preserve">
Applicable on  Oral-B Multipacks sizes 4s,5s &amp; 6s (B2G2 and 99s packs)</t>
    </r>
  </si>
  <si>
    <t>OB Cav DefBlack Med,
OB Cav DefBlack Med4,
OB Cav DefBlack Sft,
OB Cav DefBlack Sft4,
OB CavDef Med 6sPack,
OB CavDef Sft 6sPack,
OB PH Base Med B2G2,
OB PH Base Sft B2G2,
OB PH GC Med B2G2,
OB PH GC Sft B2G2,
OB PH Neem Med B2G2,
OB PH Neem Sft B2G2,
OB Sens Care 5s Pack,
OB Sens White B2G2, OB PH GCClove S B2G2</t>
  </si>
  <si>
    <t>OB CavDefCharcl Sft4,
OB CavDefCharcl Med4, OB Sens UT B2G2, OB Sens UT Grn B2G2, OB 123 Neem4Pack S</t>
  </si>
  <si>
    <t>Oral-B MM TITANS Multipack Double Margin Plan</t>
  </si>
  <si>
    <r>
      <rPr>
        <b/>
        <sz val="9"/>
        <rFont val="Calibri"/>
        <family val="2"/>
        <scheme val="minor"/>
      </rPr>
      <t xml:space="preserve">Double Margin on Multipacks </t>
    </r>
    <r>
      <rPr>
        <sz val="9"/>
        <rFont val="Calibri"/>
        <family val="2"/>
        <scheme val="minor"/>
      </rPr>
      <t>- Get</t>
    </r>
    <r>
      <rPr>
        <b/>
        <sz val="9"/>
        <rFont val="Calibri"/>
        <family val="2"/>
        <scheme val="minor"/>
      </rPr>
      <t xml:space="preserve"> 10% off on 4s,5s,6s multipacks of Oral-B</t>
    </r>
    <r>
      <rPr>
        <sz val="9"/>
        <rFont val="Calibri"/>
        <family val="2"/>
        <scheme val="minor"/>
      </rPr>
      <t xml:space="preserve"> - Titans Plan (5% on bill + 5% month end) [above 10% Off MM Device Fill Dhamaka - Total 20% Off]
</t>
    </r>
    <r>
      <rPr>
        <u/>
        <sz val="9"/>
        <rFont val="Calibri"/>
        <family val="2"/>
        <scheme val="minor"/>
      </rPr>
      <t>Recommended promo</t>
    </r>
    <r>
      <rPr>
        <sz val="9"/>
        <rFont val="Calibri"/>
        <family val="2"/>
        <scheme val="minor"/>
      </rPr>
      <t xml:space="preserve"> 10% off on shelf on 4s,5s &amp; 6s packs
Minimum purchase for eligibility Rs 1000</t>
    </r>
  </si>
  <si>
    <t>Matrix Audited Disbursement</t>
  </si>
  <si>
    <t>On shelf Promo on VCD Bags</t>
  </si>
  <si>
    <t>B4G1 on VCD Bags ( Configured as Rs 4 off per bag; Rs 2 on invoice and Rs2 via Matrix disbursement post Audit )</t>
  </si>
  <si>
    <t>VCD Bags Ginger,
VCD Bags Menthol</t>
  </si>
  <si>
    <t>Configure on 5 pcs 12%</t>
  </si>
  <si>
    <t>BBR Device Fill Plan (Jars Only)</t>
  </si>
  <si>
    <t>Buy Rs 500 of BBR jars  &amp; get 5% off</t>
  </si>
  <si>
    <t>BabyRub 25 ml,
BabyRub 50 ml</t>
  </si>
  <si>
    <t>Baarish ka Season Rubs ka Season</t>
  </si>
  <si>
    <t>Buy 1 pc VVR 5ml RTM with Rs 10 off, Buy 1 pc VVR 10ml RTM with Rs 20 off, Buy 1pc BBR 10ml RTM wit Rs 10 Off, Buy 1 Shrink Wrap ofVVR 25ml with 19+1 Offer and Buy 1 Shrink Wrap of VVR 50ml with 11+1 offer (all these promos are on art work )</t>
  </si>
  <si>
    <t>Communication Purpose</t>
  </si>
  <si>
    <t xml:space="preserve">Baarish ka Season Inhaler Jumbo ka Season </t>
  </si>
  <si>
    <t>Buy 1 pc Inhaler  Jumbo &amp; get 5% off ( on top of 2 pc Inhaler Single free offer on pack)</t>
  </si>
  <si>
    <t>Inh Hanging Jumbo</t>
  </si>
  <si>
    <t>On shelf Promo on Vicks 3in1</t>
  </si>
  <si>
    <t>Buy Vicks 3 in 1 SRT and get Rs 50 off(Rs 20 on invoice and Rs 30 via Matrix disbursement post Audit )</t>
  </si>
  <si>
    <t>Vicks 3in1 Hny Lmn 8,
Vicks 3in1 Orange 8</t>
  </si>
  <si>
    <t>Bada Jar Bada Munafa</t>
  </si>
  <si>
    <t>Buy Rs 2000 worth of VVR 110ml and get Rs 20 off per pc (Rs 15 on invoice and Rs 5 via Matrix disbursement post Audit )
(Old MRP Also Applicable)</t>
  </si>
  <si>
    <t>Vaporub 110ml</t>
  </si>
  <si>
    <t>Buy Rs 2000 VVR 50ml and get Rs 15 off per pc(Rs 10 on invoice and Rs 5 via Matrix disbursement post Audit )
(Old MRP Also Applicable)</t>
  </si>
  <si>
    <t>Vaporub 50gm</t>
  </si>
  <si>
    <t>Buy Rs 1000 BBR 50ml and get Rs 15 off per pc(Rs 10 on invoice and Rs 5 via Matrix disbursement post Audit )</t>
  </si>
  <si>
    <t>BabyRub 50 ml</t>
  </si>
  <si>
    <t>VVR Device Fill Plan (Jars Only)</t>
  </si>
  <si>
    <t>Buy Rs 2000 of VVR jars  &amp; get 3% off(mixed jars allowed)(shrink wrap promo stock allowed)</t>
  </si>
  <si>
    <t>Vaporub 25gm,
Vaporub 50gm,
Vaporub 110ml</t>
  </si>
  <si>
    <t>Vapoorub 50gm SW Promo,
Vaporub 25gm SW Promo</t>
  </si>
  <si>
    <t>Care Hero Top Up</t>
  </si>
  <si>
    <t>Buy Rs 2000 of PHC over the month &amp; get 0.5% , Buy &gt;=3000 and get 1% off(matrix audited)</t>
  </si>
  <si>
    <t>Xtra Strong Launch Plan</t>
  </si>
  <si>
    <t>Buy Rs 250 of Xtra Strong &amp; get 5% off
Applicable for Karnataka, Chennai, Madurai</t>
  </si>
  <si>
    <t>Vaporub Xtra Strong 10ml,
Vaporub Xtra Strong 10ml RTM,
Vaporub Xtra Strong 25ml,
Vaporub Xtra Strong 50ml</t>
  </si>
  <si>
    <t>Ariel,Tide</t>
  </si>
  <si>
    <t>Ariel Tide Rs. 10 Pehli Peti Plan 
(12+1 Promo Stock)</t>
  </si>
  <si>
    <t>Buy 1 cs of Ariel PW Rs.10 / Tide Plus Rs.10 12+1 promo stock and 
Get 6% off per cs
(Applicable only 12+1 promo stock )</t>
  </si>
  <si>
    <t>All Sites</t>
  </si>
  <si>
    <t>Pls refer to Brand Budgets &amp; SIDs sheet of this Channel Summary</t>
  </si>
  <si>
    <t>Fabric &amp; Home Care</t>
  </si>
  <si>
    <t>Ariel PW Rs.10 12+1,
Tide JR Rs10 12+1,
Tide LMN Rs10 12+1</t>
  </si>
  <si>
    <t>6% on 1 cs
1 Cs Value = 555</t>
  </si>
  <si>
    <t>Ariel Powder Plan</t>
  </si>
  <si>
    <r>
      <t xml:space="preserve">Buy Ariel Complete and Matic worth 
</t>
    </r>
    <r>
      <rPr>
        <b/>
        <sz val="9"/>
        <color theme="1"/>
        <rFont val="Calibri"/>
        <family val="2"/>
        <scheme val="minor"/>
      </rPr>
      <t xml:space="preserve">Rs.10,000 and get 12% off On Bill
</t>
    </r>
    <r>
      <rPr>
        <sz val="9"/>
        <color theme="1"/>
        <rFont val="Calibri"/>
        <family val="2"/>
        <scheme val="minor"/>
      </rPr>
      <t>Applicable SKUs
Any Ariel Complete and Ariel Matic 
(Except Complete 4Kg,Matic 3Kg and Matic 6Kg)</t>
    </r>
  </si>
  <si>
    <r>
      <t xml:space="preserve">Ariel Mat TL 200g,
Ariel Mat FL 200g,
Ariel Mat FL 500g,
Ariel Mat TL 500g,
Ariel Mat TL 1 Kg,
Ariel Mat FL 1 kg,
Ariel Mat FL 1 Kg PM,
Ariel Mat TL 1 Kg PM,
</t>
    </r>
    <r>
      <rPr>
        <sz val="9"/>
        <color rgb="FFFF0000"/>
        <rFont val="Calibri"/>
        <family val="2"/>
        <scheme val="minor"/>
      </rPr>
      <t>Ariel Mat FL 2Kg Bag,
Ariel Mat TL 2Kg Bag,</t>
    </r>
    <r>
      <rPr>
        <sz val="9"/>
        <color theme="1"/>
        <rFont val="Calibri"/>
        <family val="2"/>
        <scheme val="minor"/>
      </rPr>
      <t xml:space="preserve">
Ariel Mat FL 2 kg,
Ariel Mat TL 2 kg,
Ariel Mat FL 2 Kg PM,
Ariel Mat TL 2 Kg PM,
Ariel Color 500g PM,
Ariel Color 500g,
Ariel Colour 700g,
Ariel Color 1 Kg,
Ariel Colour 1kg,
Ariel Color 1 Kg PM,
Ariel Colour 1.5kg,
Ariel Color 2 Kg,
Ariel Colour 2+1kg,
Ariel Complete 200g,
Ariel Complete 500g,
</t>
    </r>
    <r>
      <rPr>
        <sz val="9"/>
        <color rgb="FFFF0000"/>
        <rFont val="Calibri"/>
        <family val="2"/>
        <scheme val="minor"/>
      </rPr>
      <t>Ariel Comp 500g PM,</t>
    </r>
    <r>
      <rPr>
        <sz val="9"/>
        <color theme="1"/>
        <rFont val="Calibri"/>
        <family val="2"/>
        <scheme val="minor"/>
      </rPr>
      <t xml:space="preserve">
Ariel Complete 700g,
</t>
    </r>
    <r>
      <rPr>
        <sz val="9"/>
        <color rgb="FFFF0000"/>
        <rFont val="Calibri"/>
        <family val="2"/>
        <scheme val="minor"/>
      </rPr>
      <t>Ariel Comp 700g PM</t>
    </r>
    <r>
      <rPr>
        <sz val="9"/>
        <color theme="1"/>
        <rFont val="Calibri"/>
        <family val="2"/>
        <scheme val="minor"/>
      </rPr>
      <t xml:space="preserve">,
</t>
    </r>
    <r>
      <rPr>
        <sz val="9"/>
        <color rgb="FFFF0000"/>
        <rFont val="Calibri"/>
        <family val="2"/>
        <scheme val="minor"/>
      </rPr>
      <t>Ariel Complete 1kg</t>
    </r>
    <r>
      <rPr>
        <sz val="9"/>
        <color theme="1"/>
        <rFont val="Calibri"/>
        <family val="2"/>
        <scheme val="minor"/>
      </rPr>
      <t xml:space="preserve">,
</t>
    </r>
    <r>
      <rPr>
        <sz val="9"/>
        <rFont val="Calibri"/>
        <family val="2"/>
        <scheme val="minor"/>
      </rPr>
      <t>Ariel Complete 1.5kg</t>
    </r>
    <r>
      <rPr>
        <sz val="9"/>
        <color theme="1"/>
        <rFont val="Calibri"/>
        <family val="2"/>
        <scheme val="minor"/>
      </rPr>
      <t xml:space="preserve">,
</t>
    </r>
    <r>
      <rPr>
        <sz val="9"/>
        <color rgb="FFFF0000"/>
        <rFont val="Calibri"/>
        <family val="2"/>
        <scheme val="minor"/>
      </rPr>
      <t>Ariel Comp 1.5kg PM,
Ariel Comp 1.5kg CN</t>
    </r>
    <r>
      <rPr>
        <sz val="9"/>
        <color theme="1"/>
        <rFont val="Calibri"/>
        <family val="2"/>
        <scheme val="minor"/>
      </rPr>
      <t>,
Ariel Complete 2kg,
Ariel Complete 2+1kg,
Ariel Comp 3Kg BKT</t>
    </r>
  </si>
  <si>
    <r>
      <t xml:space="preserve">Buy Ariel Complete and Matic worth 
</t>
    </r>
    <r>
      <rPr>
        <b/>
        <sz val="9"/>
        <color theme="1"/>
        <rFont val="Calibri"/>
        <family val="2"/>
        <scheme val="minor"/>
      </rPr>
      <t>Rs.5,000 and get 12% off On Bill</t>
    </r>
    <r>
      <rPr>
        <sz val="9"/>
        <color theme="1"/>
        <rFont val="Calibri"/>
        <family val="2"/>
        <scheme val="minor"/>
      </rPr>
      <t xml:space="preserve">
Applicable SKUs
Any Ariel Complete and Ariel Matic
(Except Complete 4Kg,Matic 3Kg and Matic 6Kg)</t>
    </r>
  </si>
  <si>
    <r>
      <t xml:space="preserve">Buy Ariel Complete and Matic worth 
</t>
    </r>
    <r>
      <rPr>
        <b/>
        <sz val="9"/>
        <color theme="1"/>
        <rFont val="Calibri"/>
        <family val="2"/>
        <scheme val="minor"/>
      </rPr>
      <t>Rs.3,000 and get 12% off On Bill</t>
    </r>
    <r>
      <rPr>
        <sz val="9"/>
        <color theme="1"/>
        <rFont val="Calibri"/>
        <family val="2"/>
        <scheme val="minor"/>
      </rPr>
      <t xml:space="preserve">
Applicable SKUs
Any Ariel Complete and Ariel Matic
(Except Complete 4Kg,Matic 3Kg and Matic 6Kg)</t>
    </r>
  </si>
  <si>
    <r>
      <t xml:space="preserve">Buy Ariel Complete and Matic worth 
</t>
    </r>
    <r>
      <rPr>
        <b/>
        <sz val="9"/>
        <color theme="1"/>
        <rFont val="Calibri"/>
        <family val="2"/>
        <scheme val="minor"/>
      </rPr>
      <t>Rs.1,500 and get 12% off On Bill</t>
    </r>
    <r>
      <rPr>
        <sz val="9"/>
        <color theme="1"/>
        <rFont val="Calibri"/>
        <family val="2"/>
        <scheme val="minor"/>
      </rPr>
      <t xml:space="preserve">
Applicable SKUs
Any Ariel Complete and Ariel Matic
(Except Complete 4Kg,Matic 3Kg and Matic 6Kg)</t>
    </r>
  </si>
  <si>
    <t>Ariel Powder Plan
(Only For Mumbai)</t>
  </si>
  <si>
    <t>Ariel Antigerm Plan</t>
  </si>
  <si>
    <r>
      <t xml:space="preserve">Buy Ariel Hygine (Antigerm) Portfolio worth 
</t>
    </r>
    <r>
      <rPr>
        <b/>
        <sz val="9"/>
        <color theme="1"/>
        <rFont val="Calibri"/>
        <family val="2"/>
        <scheme val="minor"/>
      </rPr>
      <t>Rs.1000 and get 12% off On Bill</t>
    </r>
    <r>
      <rPr>
        <sz val="9"/>
        <color theme="1"/>
        <rFont val="Calibri"/>
        <family val="2"/>
        <scheme val="minor"/>
      </rPr>
      <t xml:space="preserve">
Applicable SKUs
Any Ariel Matic AG 1Kg/2kg/3+1kg
</t>
    </r>
  </si>
  <si>
    <t xml:space="preserve">Ariel Matic AG 1kg,
Ariel Matic AG 2kg,
Ariel Matic AG 3+1kg,
</t>
  </si>
  <si>
    <r>
      <t xml:space="preserve">Buy Ariel Hygine (Antigerm) Portfolio worth 
</t>
    </r>
    <r>
      <rPr>
        <b/>
        <sz val="9"/>
        <color theme="1"/>
        <rFont val="Calibri"/>
        <family val="2"/>
        <scheme val="minor"/>
      </rPr>
      <t>Rs.750 and get 12% off On Bill</t>
    </r>
    <r>
      <rPr>
        <sz val="9"/>
        <color theme="1"/>
        <rFont val="Calibri"/>
        <family val="2"/>
        <scheme val="minor"/>
      </rPr>
      <t xml:space="preserve">
Applicable SKUs
Any Ariel Matic AG 1Kg/2kg/3+1kg</t>
    </r>
  </si>
  <si>
    <t>Ariel Complete 4Kg Plan
(All India)</t>
  </si>
  <si>
    <r>
      <t xml:space="preserve">Buy 15 pcs Ariel Complete 4Kg </t>
    </r>
    <r>
      <rPr>
        <b/>
        <sz val="9"/>
        <color theme="1"/>
        <rFont val="Calibri"/>
        <family val="2"/>
        <scheme val="minor"/>
      </rPr>
      <t xml:space="preserve">and 
get 16% off On Bill
</t>
    </r>
    <r>
      <rPr>
        <sz val="9"/>
        <color theme="1"/>
        <rFont val="Calibri"/>
        <family val="2"/>
        <scheme val="minor"/>
      </rPr>
      <t xml:space="preserve">Applicable SKUs
 Ariel Complete 4Kg 
</t>
    </r>
  </si>
  <si>
    <t>Ariel Complete 4kg</t>
  </si>
  <si>
    <r>
      <t xml:space="preserve">Buy 10 pcs Ariel Complete 4Kg and 
</t>
    </r>
    <r>
      <rPr>
        <b/>
        <sz val="9"/>
        <color theme="1"/>
        <rFont val="Calibri"/>
        <family val="2"/>
        <scheme val="minor"/>
      </rPr>
      <t>get 16% off On Bill</t>
    </r>
    <r>
      <rPr>
        <sz val="9"/>
        <color theme="1"/>
        <rFont val="Calibri"/>
        <family val="2"/>
        <scheme val="minor"/>
      </rPr>
      <t xml:space="preserve">
Applicable SKUs
 Ariel Complete 4Kg </t>
    </r>
  </si>
  <si>
    <t xml:space="preserve">Ariel Matic Equalization Plan </t>
  </si>
  <si>
    <r>
      <rPr>
        <b/>
        <sz val="9"/>
        <color theme="1"/>
        <rFont val="Calibri"/>
        <family val="2"/>
        <scheme val="minor"/>
      </rPr>
      <t xml:space="preserve">Buy Any Matic 6Kg and Get Rs. 80 off per pc
</t>
    </r>
    <r>
      <rPr>
        <sz val="9"/>
        <color theme="1"/>
        <rFont val="Calibri"/>
        <family val="2"/>
        <scheme val="minor"/>
      </rPr>
      <t xml:space="preserve">
Matic 6Kg TL (Plain / Canister) : On Bill -40; Month End - 40
Matic 6Kg FL (Plain / Canister) : On Bill - 40; Month End - 40</t>
    </r>
  </si>
  <si>
    <t>Ariel Mat FL 6 Kg PM,
Ariel Mat TL 6 Kg PM,
Ariel Mat FL 6 Kg CN,
Ariel Mat TL 6 Kg CN</t>
  </si>
  <si>
    <t>Ariel Mat FL 6 Kg PM -3.76%
Ariel Mat TL 6 Kg PM - 4.12%
Ariel Mat FL 6 Kg CN -3.76%
Ariel Mat TL 6 Kg CN - 4.12%</t>
  </si>
  <si>
    <t xml:space="preserve">Ariel </t>
  </si>
  <si>
    <r>
      <rPr>
        <b/>
        <sz val="9"/>
        <color theme="1"/>
        <rFont val="Calibri"/>
        <family val="2"/>
        <scheme val="minor"/>
      </rPr>
      <t>Buy Any Matic 3Kg and Get Rs. 80 off per pc</t>
    </r>
    <r>
      <rPr>
        <sz val="9"/>
        <color theme="1"/>
        <rFont val="Calibri"/>
        <family val="2"/>
        <scheme val="minor"/>
      </rPr>
      <t xml:space="preserve">
Matic 3Kg TL (Plain / Canister) : On Bill -40; Month End - 40
Matic 3Kg FL (Plain / Canister) : On Bill - 40; Month End - 40</t>
    </r>
  </si>
  <si>
    <t>Ariel Mat FL 3 Kg CN,
Ariel Mat FL 3 Kg PM,
Ariel Mat TL 3 Kg CN,
Ariel Mat TL 3 Kg PM</t>
  </si>
  <si>
    <t xml:space="preserve">Ariel Mat FL 3 Kg CN - 5.88%
Ariel Mat FL 3 Kg PM - 5.88%
Ariel Mat TL 3 Kg CN- 6.45%
Ariel Mat TL 3 Kg PM- 6.45%
</t>
  </si>
  <si>
    <t>Ariel Matic Equalization Plan</t>
  </si>
  <si>
    <r>
      <rPr>
        <b/>
        <sz val="9"/>
        <color theme="1"/>
        <rFont val="Calibri"/>
        <family val="2"/>
        <scheme val="minor"/>
      </rPr>
      <t xml:space="preserve">Buy Any Matic 6Kg+Liq Free and Get Rs. 40 off per pc
</t>
    </r>
    <r>
      <rPr>
        <sz val="9"/>
        <color theme="1"/>
        <rFont val="Calibri"/>
        <family val="2"/>
        <scheme val="minor"/>
      </rPr>
      <t xml:space="preserve">
Matic 6Kg TL (Plain / Canister) : On Bill -20; Month End - 20
Matic 6Kg FL (Plain / Canister) : On Bill - 20; Month End - 20</t>
    </r>
  </si>
  <si>
    <t>Ariel Mat FL 6kg+Liq - 1.8%
Ariel Mat TL 6kg+Liq - 1.97%</t>
  </si>
  <si>
    <t>Ariel Mat FL 6kg+Liq,
Ariel Mat TL 6kg+Liq,</t>
  </si>
  <si>
    <r>
      <rPr>
        <b/>
        <sz val="9"/>
        <color theme="1"/>
        <rFont val="Calibri"/>
        <family val="2"/>
        <scheme val="minor"/>
      </rPr>
      <t>Buy Any Matic 3Kg+Liq Free and Get Rs. 25 off per pc</t>
    </r>
    <r>
      <rPr>
        <sz val="9"/>
        <color theme="1"/>
        <rFont val="Calibri"/>
        <family val="2"/>
        <scheme val="minor"/>
      </rPr>
      <t xml:space="preserve">
Matic 3Kg TL (Plain / Canister) : On Bill -10; Month End - 15
Matic 3Kg FL (Plain / Canister) : On Bill - 10; Month End - 15</t>
    </r>
  </si>
  <si>
    <t>Ariel Mat FL 3kg+Liq - 1.47%
Ariel Mat TL 3kg+Liq - 1.62%</t>
  </si>
  <si>
    <t>Ariel Mat FL 3kg+Liq,
Ariel Mat TL 3kg+Liq,</t>
  </si>
  <si>
    <t>Ariel Liquid Plan
All India Except TN/APTL</t>
  </si>
  <si>
    <t>Buy any Ariel Liquid (Plain/FL/TL) Except Ariel Liquid 1L worth 
Rs.2,500 and get 8% off On Bill
Applicable SKUs:
Ariel Liquid 500ml (Plain/FL/TL),
Ariel Liquid 1.5L(Plain/Fl/TL),
Ariel Liquid 2L (Plain/Fl/TL)</t>
  </si>
  <si>
    <t>Ariel Liquid 500ml,
Ariel Liq 500ml FL,
Ariel Liq 500ml TL,
Ariel Liquid 1.5L,
Ariel Liq 1.5L TL
Ariel Liq 1.5L FL
Ariel Liquid 2L,
Ariel Liquid 2L FL,
Ariel Liquid 2L TL,
Ariel Liq 0.5L FL PM,
Ariel Liq 0.5L TL PM</t>
  </si>
  <si>
    <t>Buy any Ariel Liquid (Plain/FL/TL) Except Ariel Liquid 1L worth
Rs.1,000 and get 8% off On Bill
Applicable SKUs:
Ariel Liquid 500ml (Plain/FL/TL),
Ariel Liquid 1.5L(Plain/Fl/TL),
Ariel Liquid 2L (Plain/Fl/TL)</t>
  </si>
  <si>
    <t>Ariel Liquid 1L Titan Plan
All India Except TN/APTL</t>
  </si>
  <si>
    <t xml:space="preserve">Buy  Ariel Liquid 1L(Plain/FL/TL) worth Rs.1,000 
and Get Rs. 25 off per pc
On Bill -15; Month End - 10
</t>
  </si>
  <si>
    <t>Ariel Liquid 1L - 7.04%
Ariel Liquid 1L FL - 6.89%
Ariel Liquid 1L TL - 7.71%</t>
  </si>
  <si>
    <t>Ariel Liquid 1L,
Ariel Liquid 1L FL,
Ariel Liquid 1L TL</t>
  </si>
  <si>
    <t>Ariel Liquid Promo Stock Plan
(Only For TN)</t>
  </si>
  <si>
    <t>Buy any Ariel Liquid Promo Stock(500ml/1L) worth 
Rs.1000 and get 8% off On Bill
Applicable SKUs:
Ariel Liquid 500ml Promo FL/TL,
Ariel Liquid 1L Promo FL/TL</t>
  </si>
  <si>
    <t>Ariel Liq 1L FL PM,
Ariel Liq 1L TL PM,
Ariel Liq 0.5L FL PM,
Ariel Liq 0.5L TL PM</t>
  </si>
  <si>
    <t>Ariel Liquid 1L Plan
(Only For TN )</t>
  </si>
  <si>
    <r>
      <t xml:space="preserve">Buy any Ariel Liquid 1L (Plain/FL/TL) worth 
</t>
    </r>
    <r>
      <rPr>
        <b/>
        <sz val="9"/>
        <color theme="1"/>
        <rFont val="Calibri"/>
        <family val="2"/>
        <scheme val="minor"/>
      </rPr>
      <t xml:space="preserve">Rs.1500 and get Rs 40 off per pc
</t>
    </r>
    <r>
      <rPr>
        <sz val="9"/>
        <color theme="1"/>
        <rFont val="Calibri"/>
        <family val="2"/>
        <scheme val="minor"/>
      </rPr>
      <t xml:space="preserve">
</t>
    </r>
    <r>
      <rPr>
        <b/>
        <sz val="9"/>
        <color theme="1"/>
        <rFont val="Calibri"/>
        <family val="2"/>
        <scheme val="minor"/>
      </rPr>
      <t>Applicable SKUs:</t>
    </r>
    <r>
      <rPr>
        <sz val="9"/>
        <color theme="1"/>
        <rFont val="Calibri"/>
        <family val="2"/>
        <scheme val="minor"/>
      </rPr>
      <t xml:space="preserve">
Ariel Liquid 1L (Plain/Fl/TL)</t>
    </r>
  </si>
  <si>
    <t>Ariel Liquid 1L - 18.79%
Ariel Liquid 1L FL - 18.39%
Ariel Liquid 1L TL-20.57%</t>
  </si>
  <si>
    <t>Ariel Liquid Plan
(Only For TN )</t>
  </si>
  <si>
    <r>
      <t xml:space="preserve">Buy any Ariel Liquid (Except 1L)  worth 
</t>
    </r>
    <r>
      <rPr>
        <b/>
        <sz val="9"/>
        <color theme="1"/>
        <rFont val="Calibri"/>
        <family val="2"/>
        <scheme val="minor"/>
      </rPr>
      <t xml:space="preserve">Rs.1000 and get 8% off On Bill
</t>
    </r>
    <r>
      <rPr>
        <sz val="9"/>
        <color theme="1"/>
        <rFont val="Calibri"/>
        <family val="2"/>
        <scheme val="minor"/>
      </rPr>
      <t xml:space="preserve">
</t>
    </r>
    <r>
      <rPr>
        <b/>
        <sz val="9"/>
        <color theme="1"/>
        <rFont val="Calibri"/>
        <family val="2"/>
        <scheme val="minor"/>
      </rPr>
      <t>Applicable SKUs:</t>
    </r>
    <r>
      <rPr>
        <sz val="9"/>
        <color theme="1"/>
        <rFont val="Calibri"/>
        <family val="2"/>
        <scheme val="minor"/>
      </rPr>
      <t xml:space="preserve">
Ariel Liquid 500ml (Plain/FL/TL),
Ariel Liquid 1.5L,
Ariel Liquid 2L (Plain/Fl/TL)</t>
    </r>
  </si>
  <si>
    <t>Ariel Liq 500ml FL,
Ariel Liq 500ml TL,
Ariel Liquid 500ml,
Ariel Liquid 2L,
Ariel Liquid 2L FL,
Ariel Liquid 2L TL,
Ariel Liquid 1.5L</t>
  </si>
  <si>
    <t>Ariel Liq 1.5L TL,
Ariel Liq 1.5L FL</t>
  </si>
  <si>
    <t>Ariel Liquid Plan
(Only for APTL)</t>
  </si>
  <si>
    <t>Ambipur Max Plan</t>
  </si>
  <si>
    <t>Buy any Ambipur AE, Car worth Rs 2000 and get 10% off (Excluding TN, KL,Delhi,Punjab,Haryana Sites)</t>
  </si>
  <si>
    <t>Aircare</t>
  </si>
  <si>
    <t>AmbPr CarST Lvndr,
AmbPr CarST Aqua,
AmbPr CarST Jasmine,
AmbPr CarST Vanilla,
AmbPr CarST Citrus,
AmbPr CarRef Lavendr,
AmbPr CarRef Aqua,
AmbPr CarRef Jasmine,
AmbPr CarRef Vanilla,
AmbPr CarRef Citrus,
AmbPr Air LB,
AmbPr Air EJ,
AmbPr Air R&amp;B,
AmbPr Air SW,
AmbPr Air SB,
AmbPr Air Citrus 2x TF,
AmbPr Air FlorlEscap,
AmbPr Air AntiTobaco,
AmbPr Air Citrus 2x FB</t>
  </si>
  <si>
    <t>Buy any Ambipur AE, Car worth Rs 500 and get 10% off (Excluding TN, KL,Delhi,Punjab,Haryana Sites)</t>
  </si>
  <si>
    <t>Buy any Ambipur AE, Car (including Car Gel) worth Rs 2000 and get 10% off (TN, KL Site only)</t>
  </si>
  <si>
    <t>AmbPr CarST Lvndr,
AmbPr CarST Aqua,
AmbPr CarST Jasmine,
AmbPr CarST Vanilla,
AmbPr CarST Citrus,
AmbPr CarRef Lavendr,
AmbPr CarRef Aqua,
AmbPr CarRef Jasmine,
AmbPr CarRef Vanilla,
AmbPr CarRef Citrus,
AmbPr Air LB,
AmbPr Air EJ,
AmbPr Air R&amp;B,
AmbPr Air SW,
AmbPr Air SB,
AmbPr Air Citrus 2x TF,
AmbPr Air FlorlEscap,
AmbPr Air AntiTobaco,
AmbPr CarGel Lemon,
AmbPr CarGel Lavender,
AmbPr CarGel Rose,
AmbPr Air Citrus 2x FB</t>
  </si>
  <si>
    <t>Pampers Super Jumbo Maximization (Hyper, Super, MM1,MM2) | All India</t>
  </si>
  <si>
    <t xml:space="preserve">Buy 3 Pieces of Pampers Pants/PC Pants Super Jumbo, Get 7% Off
[7% Discount]
</t>
  </si>
  <si>
    <t>Baby Care</t>
  </si>
  <si>
    <t>AB Pants XL Super Jumbo Pk,
AB Pants LG Super Jumbo Pk,
AB Pants MD Super Jumbo Pk,
AB Pants SM Sup Jumbo PM,
AB Pants MD Sup Jumbo PM,
AB Pants XL Sup Jumbo PM,
AB Pants LG Sup Jumbo PM,
AB Pants NB Sup Jumbo PM,
AB PANTS XXXL SUP JUMBO PM,
PC Pants MD Sup Jumbo Pk,
PC Pants XL Sup Jumbo Pk,
PC Pants LG Sup Jumbo Pk,
PC Pants SM Sup Jumbo Pk,
PC Pants XXL Sup Jumbo Pk,
PC NB Sup Jumbo,
AB XXL Sup Jumbo,
PC XXL Sup Jumbo,
AB PANTS XXL Su Jumbo</t>
  </si>
  <si>
    <t>Pampers 6 PE 12 Plan (Hyper, Super) | All India</t>
  </si>
  <si>
    <t>Buy 10 pieces of Any Pamper Pants Value and PC Pants and get 12% On Bill</t>
  </si>
  <si>
    <t>B Pants XXL Jumbo PK,
AB Pants LG Value Pk,
AB Pants LG Value PM,
AB Pants MD Value Pk,
AB Pants MD Value PM,
AB Pants SM Value Pk,
AB Pants SM Value PM,
AB Pants XL Value Pk,
AB Pants XL Value PM,
AB Pants XXL Value Pk,
PC Pants LG Reg Pk,
PC Pants MD Value Pk,
PC Pants MD Jumbo Pk,
PC Pants XL Value Pk,
PC Pants XL Jumbo Pk,
PC Pants LG Jumbo Pk,
PC Pants LG Econ Pk,
PC Pants SM Reg Pk,
PC Pants SM Econ Pk,
PC Pants SM Value Pk,
PC Pants MD Econ Pk,
PC Pants LG Value Pk,
PC Pants XL Econ Pk,
PC Pants MD Reg Pk,
PC Pants LG 2s Pk,
PC Pants MD 2s Pk,
PC Pants SM 2s Pk,
PC Pants NB Reg Pk,
PC Pants NB Econ Pk,
PC Pants NB 2s,
PC Pants NB Value Pk,
PC Pants SM Jumbo Pk,
PC Pants NB 4s Pk,
PC Pants NB Gift Pk,
PC Pants MD Box Pk,
PC Pants XL Box Pk,
PC Pants LG Box Pk,
PC Pants NB Jumbo Pk,
PC Pants XXL Jumbo Pk,
PC Pants XXL Box Pk,
Premium Pants NB 2s,
Premium Pants SM 2s,
Premium Pants MD 2s,
Premium Pants LG 2s,
PC Pants SM Box Pk,
PC Pants MD Super Box,
PC Pants LG Sup Box,
PC Pants XL Sup Box</t>
  </si>
  <si>
    <t>AB Pants NB Value Pk</t>
  </si>
  <si>
    <t>Pampers 3 PE 12 Plan (MM1, MM2) | All India</t>
  </si>
  <si>
    <t>Buy 5 pieces of Any Pamper Pants Value and PC Pants and get 12% On Bill</t>
  </si>
  <si>
    <t>Preemies for HS OP Pharmacy</t>
  </si>
  <si>
    <t>Buy Preemies S-0, P-1, P-2, P-3 
Get 12% Discount</t>
  </si>
  <si>
    <t>Pampers Preemies S-1,
Pampers Preemies S-2,
Pampers Preemies S-3,
Preemies S-0,
Preemies P-2,
Preemies P-3</t>
  </si>
  <si>
    <t>Preemies P-1</t>
  </si>
  <si>
    <t>Pampers Bole to Wipes Plan</t>
  </si>
  <si>
    <r>
      <rPr>
        <b/>
        <sz val="9"/>
        <color theme="1"/>
        <rFont val="Calibri"/>
        <family val="2"/>
        <scheme val="minor"/>
      </rPr>
      <t>Pampers Bole to Wipes Plan</t>
    </r>
    <r>
      <rPr>
        <sz val="9"/>
        <color theme="1"/>
        <rFont val="Calibri"/>
        <family val="2"/>
        <scheme val="minor"/>
      </rPr>
      <t xml:space="preserve">
Buy 3 Pcs of Aloe Wipes, Get 1% off on Pampers Pants 
[Only 1 Bill/Month, No Value Cap on Bill Amount]
[Applicable Sites: All]</t>
    </r>
  </si>
  <si>
    <t>NA</t>
  </si>
  <si>
    <t>Pampers Pants</t>
  </si>
  <si>
    <t>1 Bill</t>
  </si>
  <si>
    <t>Aloe Wipes Doubles,
Aloe Wipes Singles</t>
  </si>
  <si>
    <t>Titans (MM1, MM2) - Pampers Pants | All India</t>
  </si>
  <si>
    <t>Get Rs. 165 off per piece (25% FM, 62 On Bill, Rs.53 at month-end) on Pampers Super Jumbo pack
[Minimum Promo for Audit-Rs.165/-]
Get Rs 105 off per piece (Rs 70 on bill, Rs 35 at month end) on Pampers Jumbo pack
[Minimum Promo for Audit-Rs.105/-]
Get Rs. 60 off per piece (Rs 42 on bill, Rs 18 at month end) on Pampers Value pack (Rs. 399 MRP)
[Minimum Promo for Audit-Rs.60/-]</t>
  </si>
  <si>
    <t>Titans (Hyper, Super)-Premium Pants | All India</t>
  </si>
  <si>
    <t>Get Rs. 165 off per piece (25% FM, 59 On Bill, Rs.50 at month-end) on PC Super Jumbo pack
[Minimum Promo for Audit-Rs.165/-]
Get Rs 105 off per piece (Rs 70 on bill, Rs 35 at month end) off on PC Jumbo pack
[Minimum Promo for Audit-Rs.105/-]</t>
  </si>
  <si>
    <t>Pampers Pants | Mega Pack Launch Plan</t>
  </si>
  <si>
    <r>
      <t xml:space="preserve">Meg Pack Launch Plan
</t>
    </r>
    <r>
      <rPr>
        <sz val="9"/>
        <rFont val="Calibri"/>
        <family val="2"/>
        <scheme val="minor"/>
      </rPr>
      <t>Buy 2 Pieces of Pampers MEGA Pack
Get Rs 60 Off Per Pc</t>
    </r>
  </si>
  <si>
    <t>AB Pants MEGA SM,
AB Pants MEGA MD,
AB Pants MEGA LG,
AB Pants MEGA XL</t>
  </si>
  <si>
    <t>Rs 60 Off Per Pc</t>
  </si>
  <si>
    <t>Pampers Aloe Wipes Launch Plan</t>
  </si>
  <si>
    <r>
      <rPr>
        <b/>
        <sz val="9"/>
        <rFont val="Calibri"/>
        <family val="2"/>
        <scheme val="minor"/>
      </rPr>
      <t xml:space="preserve">Aloe Wipes Launch Plan
</t>
    </r>
    <r>
      <rPr>
        <sz val="9"/>
        <rFont val="Calibri"/>
        <family val="2"/>
        <scheme val="minor"/>
      </rPr>
      <t>Buy 3 Pcs of Aloe Wipes and get B2G1 (33.33% off)
[Applicable Sites: All]</t>
    </r>
  </si>
  <si>
    <r>
      <rPr>
        <b/>
        <sz val="9"/>
        <rFont val="Calibri"/>
        <family val="2"/>
        <scheme val="minor"/>
      </rPr>
      <t>Pampers Pants</t>
    </r>
    <r>
      <rPr>
        <sz val="9"/>
        <rFont val="Calibri"/>
        <family val="2"/>
        <scheme val="minor"/>
      </rPr>
      <t xml:space="preserve">
SUPER JUMBO (1149 MRP): Get Rs. 117 off per piece (25% FM, 64 On Bill, Rs.53 at month-end) on Pampers Super Jumbo pack
[Minimum Promo for Audit-Rs.115/-]
SUPER JUMBO (1099 MRP):  Get Rs. 115 off per piece (25% FM, 62 On Bill, Rs.53 at month-end) on Pampers Super Jumbo pack
[Minimum Promo for Audit-Rs.115/-]
VALUE: Get Rs. 60 off per piece (Rs 42 on bill, Rs 18 at month end) on Pampers Value pack (Rs. 399 MRP)
[Minimum Promo for Audit-Rs.60/-]</t>
    </r>
  </si>
  <si>
    <r>
      <rPr>
        <b/>
        <sz val="9"/>
        <rFont val="Calibri"/>
        <family val="2"/>
        <scheme val="minor"/>
      </rPr>
      <t>PAMPERS PANTS</t>
    </r>
    <r>
      <rPr>
        <sz val="9"/>
        <rFont val="Calibri"/>
        <family val="2"/>
        <scheme val="minor"/>
      </rPr>
      <t xml:space="preserve">
SUPER JUMBO (1149 MRP): Get Rs. 117 off per piece (25% FM, 64 On Bill, Rs.53 at month-end) on Pampers Super Jumbo pack
[Minimum Promo for Audit-Rs.115/-]
SUPER JUMBO (1099 MRP):  Get Rs. 115 off per piece (25% FM, 62 On Bill, Rs.53 at month-end) on Pampers Super Jumbo pack
[Minimum Promo for Audit-Rs.115/-]
VALUE: Get Rs. 60 off per piece (Rs 42 on bill, Rs 18 at month end) on Pampers Value pack (Rs. 399 MRP)
[Minimum Promo for Audit-Rs.60/-]
</t>
    </r>
    <r>
      <rPr>
        <b/>
        <sz val="9"/>
        <rFont val="Calibri"/>
        <family val="2"/>
        <scheme val="minor"/>
      </rPr>
      <t>WIPES: 185 MRP STOCK</t>
    </r>
    <r>
      <rPr>
        <sz val="9"/>
        <rFont val="Calibri"/>
        <family val="2"/>
        <scheme val="minor"/>
      </rPr>
      <t xml:space="preserve">
Get Rs. 86 off per piece (Rs 51 on bill, Rs 35 at month end) on Pampers Wipes
[Minimum Promo for Audit-Rs 86/-]</t>
    </r>
  </si>
  <si>
    <r>
      <rPr>
        <b/>
        <sz val="9"/>
        <rFont val="Calibri"/>
        <family val="2"/>
        <scheme val="minor"/>
      </rPr>
      <t>Pampers Bahubali Plan | ND20</t>
    </r>
    <r>
      <rPr>
        <sz val="9"/>
        <rFont val="Calibri"/>
        <family val="2"/>
        <scheme val="minor"/>
      </rPr>
      <t xml:space="preserve">
All India ex Cochin/TN/Delhi
(Value, Jumbo, New Jumbo, Super Jumbo, Mega)</t>
    </r>
  </si>
  <si>
    <r>
      <t xml:space="preserve">PAMPERS QPS PLAN IN TOP CHANNEL
</t>
    </r>
    <r>
      <rPr>
        <sz val="9"/>
        <rFont val="Calibri"/>
        <family val="2"/>
        <scheme val="minor"/>
      </rPr>
      <t>BUY PAMPERS PANT BIG PACKS (VALUE ONWARDS) WORTH OF IN NOV &amp; DEC &amp; GET TOP UP EARNING</t>
    </r>
    <r>
      <rPr>
        <b/>
        <sz val="9"/>
        <rFont val="Calibri"/>
        <family val="2"/>
        <scheme val="minor"/>
      </rPr>
      <t xml:space="preserve">
</t>
    </r>
    <r>
      <rPr>
        <u/>
        <sz val="9"/>
        <rFont val="Calibri"/>
        <family val="2"/>
        <scheme val="minor"/>
      </rPr>
      <t>[Slab Details shared in Canvass PPT]</t>
    </r>
  </si>
  <si>
    <t>End of Month Disbursement</t>
  </si>
  <si>
    <r>
      <rPr>
        <b/>
        <sz val="9"/>
        <rFont val="Calibri"/>
        <family val="2"/>
        <scheme val="minor"/>
      </rPr>
      <t>Pampers Bahubali Plan | ND20</t>
    </r>
    <r>
      <rPr>
        <sz val="9"/>
        <rFont val="Calibri"/>
        <family val="2"/>
        <scheme val="minor"/>
      </rPr>
      <t xml:space="preserve">
TN
(Value, Jumbo, New Jumbo, Super Jumbo, Mega)</t>
    </r>
  </si>
  <si>
    <r>
      <rPr>
        <b/>
        <sz val="9"/>
        <rFont val="Calibri"/>
        <family val="2"/>
        <scheme val="minor"/>
      </rPr>
      <t>Pampers Bahubali Plan | ND20</t>
    </r>
    <r>
      <rPr>
        <sz val="9"/>
        <rFont val="Calibri"/>
        <family val="2"/>
        <scheme val="minor"/>
      </rPr>
      <t xml:space="preserve">
Delhi
(Value, Jumbo, New Jumbo, Super Jumbo, Mega)</t>
    </r>
  </si>
  <si>
    <r>
      <t xml:space="preserve">PAMPERS QPS PLAN IN TOP CHANNEL
</t>
    </r>
    <r>
      <rPr>
        <sz val="9"/>
        <rFont val="Calibri"/>
        <family val="2"/>
        <scheme val="minor"/>
      </rPr>
      <t>BUY PAMPERS PANT BIG PACKS (VALUE ONWARDS), Premium Care &amp; Active Baby WORTH OF IN NOV &amp; DEC &amp; GET TOP UP EARNING</t>
    </r>
    <r>
      <rPr>
        <b/>
        <sz val="9"/>
        <rFont val="Calibri"/>
        <family val="2"/>
        <scheme val="minor"/>
      </rPr>
      <t xml:space="preserve">
</t>
    </r>
    <r>
      <rPr>
        <u/>
        <sz val="9"/>
        <rFont val="Calibri"/>
        <family val="2"/>
        <scheme val="minor"/>
      </rPr>
      <t>[Slab Details shared in Canvass PPT]</t>
    </r>
  </si>
  <si>
    <r>
      <rPr>
        <b/>
        <sz val="9"/>
        <rFont val="Calibri"/>
        <family val="2"/>
        <scheme val="minor"/>
      </rPr>
      <t>Pampers Bahubali Plan | ND20</t>
    </r>
    <r>
      <rPr>
        <sz val="9"/>
        <rFont val="Calibri"/>
        <family val="2"/>
        <scheme val="minor"/>
      </rPr>
      <t xml:space="preserve">
Cochin
(Value, Jumbo, New Jumbo, Super Jumbo, Mega)</t>
    </r>
  </si>
  <si>
    <t>Pampers PC 4s MPD Display Plan</t>
  </si>
  <si>
    <r>
      <rPr>
        <b/>
        <sz val="9"/>
        <rFont val="Calibri"/>
        <family val="2"/>
        <scheme val="minor"/>
      </rPr>
      <t>Pampers PC 4s MPD Plan</t>
    </r>
    <r>
      <rPr>
        <sz val="9"/>
        <rFont val="Calibri"/>
        <family val="2"/>
        <scheme val="minor"/>
      </rPr>
      <t xml:space="preserve">
Execute PC 4s MPD &amp; Get Rs 200 Top Up [Month-End Disbursment]
[Applicable Sites: Chennai, Madurai, Karnataka, Delhi]</t>
    </r>
  </si>
  <si>
    <t>Window Display</t>
  </si>
  <si>
    <t>Pampers Big Packs 7% Plan</t>
  </si>
  <si>
    <t>Buy 6 pieces of any Big Packs (Value, Super Jumbo, Mega excluding New Jumbo), Get 7% Discount</t>
  </si>
  <si>
    <t>AB Pants XL Super Jumbo Pk, 
AB Pants LG Super Jumbo Pk, 
AB Pants MD Super Jumbo Pk, 
AB Pants SM Sup Jumbo PM, 
AB Pants MD Sup Jumbo PM, 
AB Pants XL Sup Jumbo PM, 
AB Pants LG Sup Jumbo PM, 
AB Pants NB Sup Jumbo PM,
AB PANTS XXXL SUP JUMBO PM,
AB XXL Sup Jumbo,
AB PANTS XXL Su Jumbo,
AB Pants LG Value Pk,
AB Pants LG Value PM,
AB Pants MD Value Pk,
AB Pants MD Value PM,
AB Pants SM Value Pk,
AB Pants SM Value PM,
AB Pants XL Value Pk,
AB Pants XL Value PM,
AB Pants XXL Value Pk,
AB Pants MEGA SM,
AB Pants MEGA MD,
AB Pants MEGA LG,
AB Pants MEGA XL</t>
  </si>
  <si>
    <t>AB Pants NB Value Pk,
AB Pants XXL Jumbo PK</t>
  </si>
  <si>
    <t>Buy 3 pieces of any Big Packs (Value, Super Jumbo, Mega excluding New Jumbo), Get 7% Discount</t>
  </si>
  <si>
    <t>Pampers Small Packs 4% Plan</t>
  </si>
  <si>
    <t>Buy 6 pieces of Pampers Small Packs (4s, Regs, Econs, Super Value), Get 4% Discount</t>
  </si>
  <si>
    <t>AB Pants LG 4s, AB Pants MD 4s, AB Pants NB 4s, AB Pants SM 4s,
AB Pants LG Reg Pk,
AB Pants MD Reg Pk,
AB Pants NB Reg pk,
AB Pants SM Reg Pk,
AB Pants XL Reg Pk,
AB PANTS MD REG 99,
AB PANTS LG REG 99,
AB Pants LG Econ Pk,
AB Pants MD Econ Pk,
AB Pants NB Econ pk,
AB Pants SM Econ Pk,
AB Pants XL Econ Pk,
AB Pants XXL Econ Pk,
AB Pants SM Super Value,
AB Pants MD Super Value,
AB Pants LG Super Value,
AB Pants XL Super Value</t>
  </si>
  <si>
    <t>AB Pants NB Reg SE,
AB Pants SM Reg SE,
AB Pants MD Reg SE,
AB Pants LG Reg SE,
AB Pants XL Reg SE,
AB Pants XXXL Econ Pk</t>
  </si>
  <si>
    <t>Buy 3 pieces of Pampers Small Packs (4s, Regs, Econs, Super Value), Get 4% Discount</t>
  </si>
  <si>
    <t>Pampers Wipes 8s Sampling Plan</t>
  </si>
  <si>
    <t>Buy Wipes 8s at 100% off (Free Sample)</t>
  </si>
  <si>
    <t>Pampers Wipes LCP 8s</t>
  </si>
  <si>
    <t>Pampers LCPs All In One GP Pack 180 @ 146</t>
  </si>
  <si>
    <t>Pampers LCPs All In One GP Pack 180 @ 146
 Buy 1 streamer of Pampers All In One GP Pack and earn 6%</t>
  </si>
  <si>
    <t>HFS,
HFS Child,
HFS Sectorized,
All [HFS] Types Applicable for this Channel</t>
  </si>
  <si>
    <t>AB Pants All In One GP</t>
  </si>
  <si>
    <t>Tide 1kg Bar free promo</t>
  </si>
  <si>
    <t xml:space="preserve">Buy 1pc of Tide Plus 1kg &amp; get 1pc of Tide Bar Rs.10 FREE </t>
  </si>
  <si>
    <t>TideLMN 1Kg+Rs10Bar FREE,
TideJR 1Kg+Rs10Bar FREE</t>
  </si>
  <si>
    <t>Free Goods Same Company</t>
  </si>
  <si>
    <t>Exact Multiples</t>
  </si>
  <si>
    <t>Pcode= 82301250, 82297373, 82290560, 82295490,82321294</t>
  </si>
  <si>
    <t>North TideLM 1kg+Bar FREE,
North TideJR 1kg+Bar FREE,
NTH TideLM 1kg+Bar FREE,
NTH TideJR 1kg+Bar FREE</t>
  </si>
  <si>
    <t>Tide 500g Bar free promo</t>
  </si>
  <si>
    <t xml:space="preserve">Buy 1pc of Tide Plus 500g &amp; get 1pc of Tide Bar Rs.6 FREE </t>
  </si>
  <si>
    <t>North TideJR 500+Bar FREE,
North TideLM 500+Bar FREE,
NTH TideLM500+Rs6Bar FREE,
NTH TideJR500+Rs6Bar FREE</t>
  </si>
  <si>
    <t>FREE Tide Bar Rs 6
Pcode= 82294539,82303517, 82290559, 82303516</t>
  </si>
  <si>
    <t>TideJR 500G+Rs6Bar FREE,
TideLMN 500G+Rs6Bar FREE,
NTH 45TideLM500+Bar FREE,
NTH 45TideJR500+6Bar FREE</t>
  </si>
  <si>
    <t>Tide 1kg Bar free promo North</t>
  </si>
  <si>
    <t>Tide 500g Bar free promo North</t>
  </si>
  <si>
    <t>Tide 1kg Bar free promo West</t>
  </si>
  <si>
    <t>Buy 1pc of Tide Plus 1kg &amp; get 1pc of Tide Bar Rs.10 FREE - New Plan</t>
  </si>
  <si>
    <t>Tide 500g Bar free promo West</t>
  </si>
  <si>
    <t>Buy 1pc of Tide Plus 500g &amp; get 1pc of Tide Bar Rs.6 FREE - New Plan</t>
  </si>
  <si>
    <t>Tide 1kg Bar free promo East</t>
  </si>
  <si>
    <t>Tide 500g Bar free promo East</t>
  </si>
  <si>
    <t>Tide 1kg Bar free promo South</t>
  </si>
  <si>
    <t>Tide 500g Bar free promo South</t>
  </si>
  <si>
    <t>Tide Big Day 4+1</t>
  </si>
  <si>
    <t>Get 2% Extra off on buying &gt;=5 pcs of Tide 4+1 kg 
(Base 6.5% + 2% = 8.5% Off/-; Applicable Sites- Punjab, Haryana, Delhi)</t>
  </si>
  <si>
    <t>ONLY FOR PUN,HP.DL</t>
  </si>
  <si>
    <t>Tide Lemon 5kg PM,
Tide JR 5KG PROMO,
Tide Talc 5kg PM</t>
  </si>
  <si>
    <t>Tide Big Day 4 Kg (MRP 415)</t>
  </si>
  <si>
    <t xml:space="preserve">Get 17.5% Off (₹67/- per pc) on buying &gt;=5 pcs of Tide 4kg (MRP 415)
</t>
  </si>
  <si>
    <t>Tide Lemon 4kg,
Tide JasminRose 4kg,
Tide LMN 4KG PROMO,
Tide JR 4Kg PROMO,
Tide Talc 4Kg,
Tide TALC 4KG PROMO</t>
  </si>
  <si>
    <t>Tide Bar Plan</t>
  </si>
  <si>
    <t>Buy Tide bar &gt;= Rs 1500, get 3% off
(Does NOT include Tide Multi-Bar)</t>
  </si>
  <si>
    <t>Tide Bar 250g, 
Tide Bar Rs10, 
Tide Bar 105g, 
Tide Bar 200g, 
Tide Mini bar</t>
  </si>
  <si>
    <t>Tide Bar 170g,
Tide Bar 185g,
Tide White Bar Rs10,
Tide Blue Bar Rs10,
Tide White Bar 250g</t>
  </si>
  <si>
    <t>Tide Bar 185g</t>
  </si>
  <si>
    <t>Get Rs. 10 off on Tide Multi-Bar (5 on bill &amp; 5 after matrix audit)</t>
  </si>
  <si>
    <t>Tide Multi-Bar</t>
  </si>
  <si>
    <t>Tide Multi-Bar: 6.92%
Tide White Bar 1kg: 6.92%
Tide Blue Bar 1kg: 6.92%
Tide Multi Bar 2kg: 3.08%</t>
  </si>
  <si>
    <t>Tide White Bar 1kg,
Tide Blue Bar 1kg,
Tide Multi Bar 2kg</t>
  </si>
  <si>
    <t>Buy Tide bar &gt;= Rs 1000, get 3% off</t>
  </si>
  <si>
    <t>Tide Bar 250g, 
Tide Multi-Bar, 
Tide Bar Rs10, 
Tide Bar 105g, 
Tide Bar 200g, 
Tide Mini bar</t>
  </si>
  <si>
    <t>Tide Bar 170g,
Tide Bar 185g,
Tide White Bar Rs10,
Tide Blue Bar Rs10,
Tide White Bar 250g,
Tide White Bar 1kg,
Tide Blue Bar 1kg,
Tide Multi Bar 2kg</t>
  </si>
  <si>
    <t>Tide Trials Plan</t>
  </si>
  <si>
    <t>Buy &gt;Rs.6000 Tide Trial packs and get 3% off  ( Plus 500g, 1kg,2kg,1.5kg; Ultra 3in1 500g, 1kg, 2kg, Fresh &amp; Clean 500g,1Kg)</t>
  </si>
  <si>
    <t>Tide Lemon 500g, 
Tide JasminRose 500g, 
Tide Talc 500g, 
Tide LMN 500g PROMO, 
Tide JR 500g PROMO, 
Tide TALC 500g PROMO, 
Tide LMN 1KG PROMO, 
Tide JR 1KG PROMO, 
Tide TALC 1KG PROMO, 
Tide Lemon 1kg, 
Tide JasminRose 1kg, 
Tide Talc 1Kg,
Tide JR 1.5KG PROMO,
Tide Talc 2Kg, 
Tide Lemon 2kg, 
Tide JasminRose 2kg, 
Tide LMN 2KG PROMO, 
Tide JR 2KG PROMO, 
Tide TALC 2KG PROMO,
Tide LMN 1.5KG PROMO,
North TideJR 500+Bar FREE,
North TideLM 500+Bar FREE,
TideLMN 1Kg+Rs10Bar FREE,
TideJR 1Kg+Rs10Bar FREE,
TideJR 500G+Rs6Bar FREE,
TideLMN 500G+Rs6Bar FREE</t>
  </si>
  <si>
    <t xml:space="preserve">Tide JR 500g Dhoom,
Tide LMN 500g Dhoom,
Tide JR 1KG Dhoom,
Tide LMN 1KG Dhoom
NTH TideLM500+Rs6Bar FREE,
NTH TideJR500+Rs6Bar FREE
Tide LMN 500g+200g
Tide JR 500g+200g
Tide 3in1 Semi 500g,
Tide 3in1 Semi 1Kg,
Tide 3in1 Semi 2Kg,
Tide 3in1 500g DHOOM,
Tide 3in1 1Kg DHOOM,
Tide FreshClean 1Kg,
Tide FreshClean 500g,
Tide JR 250g,
North TideLM 1kg+Bar FREE,
North TideJR 1kg+Bar FREE,
NTH TideLM 1kg+Bar FREE,
NTH TideJR 1kg+Bar FREE,
NTH 45TideLM500+Bar FREE,
NTH 45TideJR500+6Bar FREE,
Tide SHS JR 500g A
Tide SHS LM 500g A
Tide SHS JR 500g B
Tide SHS LM 500g B
Tide SHS JR 500g C
Tide SHS LM 500g C
Tide SHS JR 1Kg A
Tide SHS LM 1Kg A
Tide SHS JR 1Kg B
Tide SHS LM 1Kg B
Tide SHS JR 1Kg C
Tide SHS LM 1Kg C
Tide SHS JR 1.5Kg
Tide SHS JR 2Kg
Tide SHS LM 2Kg
</t>
  </si>
  <si>
    <t>Buy &gt;Rs.4000 Tide Trial packs and get 3% off ( Plus 500g, 1kg,2kg,1.5kg; Ultra 3in1 500g, 1kg, 2kg, Fresh &amp; Clean 500g, 1Kg)</t>
  </si>
  <si>
    <t>Tide JR 500g Dhoom,
Tide LMN 500g Dhoom,
Tide JR 1KG Dhoom,
Tide LMN 1KG Dhoom
NTH TideLM500+Rs6Bar FREE,
NTH TideJR500+Rs6Bar FREE
Tide LMN 500g+200g
Tide JR 500g+200g
Tide 3in1 Semi 500g,
Tide 3in1 Semi 1Kg,
Tide 3in1 Semi 2Kg,
Tide 3in1 500g DHOOM,
Tide 3in1 1Kg DHOOM,
Tide FreshClean 1Kg,
Tide FreshClean 500g,
Tide JR 250g,
North TideLM 1kg+Bar FREE,
North TideJR 1kg+Bar FREE,
NTH TideLM 1kg+Bar FREE,
NTH TideJR 1kg+Bar FREE,
NTH 45TideLM500+Bar FREE,
NTH 45TideJR500+6Bar FREE
Tide SHS JR 500g A
Tide SHS LM 500g A
Tide SHS JR 500g B
Tide SHS LM 500g B
Tide SHS JR 500g C
Tide SHS LM 500g C
Tide SHS JR 1Kg A
Tide SHS LM 1Kg A
Tide SHS JR 1Kg B
Tide SHS LM 1Kg B
Tide SHS JR 1Kg C
Tide SHS LM 1Kg C
Tide SHS JR 1.5Kg
Tide SHS JR 2Kg
Tide SHS LM 2Kg</t>
  </si>
  <si>
    <t>Tide Ultra Big Packs Plan</t>
  </si>
  <si>
    <t>Buy Tide Ultra Big Packs &gt; Rs. 3000 and get 4% off
(3in1 Semi 3+1 kg)</t>
  </si>
  <si>
    <t>Tide 3in1 Semi 3+1KG</t>
  </si>
  <si>
    <t>~</t>
  </si>
  <si>
    <t>Tide Ultra Matic 2 KG BIG DAY</t>
  </si>
  <si>
    <t>Get Rs.47 off per pc on bill/- on Tide Ultra Matic 2KG</t>
  </si>
  <si>
    <t>Tide Matic 2Kg</t>
  </si>
  <si>
    <t>Tide Plus 5 Kg Bucket Free Promo</t>
  </si>
  <si>
    <t>Buy 1pc of Tide Plus 5 Kg (MRP 499) &amp; Get 1 Tide Bucket FREE</t>
  </si>
  <si>
    <t>Tide LM 5KG BKT FREE,
Tide JR 5KG BKT FREE</t>
  </si>
  <si>
    <t>TIDE BUCKET FREEBIE- OCT 19
Pcode=82310147</t>
  </si>
  <si>
    <t>Tide Plus 5 Kg Bucket Free Trade Plan
(First Time Ever)</t>
  </si>
  <si>
    <t>Buy 10 pcs of Tide Plus 5 Kg Bucket Free (MRP 499) &amp; Get 3% Off/-</t>
  </si>
  <si>
    <t>Tide Ultra 3in1 Clean 4 KG BIG DAY</t>
  </si>
  <si>
    <t xml:space="preserve">Get Rs.87 off per pc on bill/- on Tide Ultra 3in1 Clean 4 Kg </t>
  </si>
  <si>
    <t>Tide 3in1 Semi 4Kg</t>
  </si>
  <si>
    <t>Tide Ultra Matic 4 KG BIG DAY</t>
  </si>
  <si>
    <t xml:space="preserve">Get Rs.103 off per pc on bill/-  on Tide Ultra Matic 4 Kg </t>
  </si>
  <si>
    <t>Tide Matic 4Kg</t>
  </si>
  <si>
    <t>Tide Big Day 6+2</t>
  </si>
  <si>
    <t xml:space="preserve">Buy minimum 3 pcs &amp; Get Rs.55 off on 6+2kg ( 30 on bill &amp; 25 after matrix audit) </t>
  </si>
  <si>
    <t>Tide JasminRose 6kg, 
Tide Lemon 6kg, 
Tide Talc 6Kg, 
Tide LMN 6KG PROMO, 
Tide JR 6KG PROMO, 
Tide TALC 6KG PROMO, 
Tide LMN 8KG PROMO, 
Tide JR 8KG PROMO</t>
  </si>
  <si>
    <t>Get 5% off on buying 1 pc of Tide 6+2kg 
Get 6.5% Off on buying &gt;=3 pcs of Tide 6+2 Kg</t>
  </si>
  <si>
    <t>5%
6.5%</t>
  </si>
  <si>
    <t>Tide Big Day 7+3</t>
  </si>
  <si>
    <t>Buy minimum 2 pcs &amp; Get Rs.66 off on 7+3kg ( 40 on bill &amp; 26 after matrix audit)</t>
  </si>
  <si>
    <t>Tide JR 10KG PROMO</t>
  </si>
  <si>
    <t>Tide LMN 10kg PROMO</t>
  </si>
  <si>
    <t>Get 5% off on buying 1 pc of Tide 7+3 kg 
Get 8.5% Off on buying &gt;=2 pcs of Tide 7+3 Kg</t>
  </si>
  <si>
    <t>5%
8.5%</t>
  </si>
  <si>
    <t>Get 5% off on buying 1 pc of Tide 4+1 kg 
Get 6.5% Off on buying &gt;=5 pcs of Tide 4+1 Kg</t>
  </si>
  <si>
    <t>Tide Lemon 4kg,
Tide JasminRose 4kg,
Tide LMN 4KG PROMO,
Tide JR 4Kg PROMO,
Tide Talc 4Kg,
Tide TALC 4KG PROMO,
Tide Lemon 5kg PM,
Tide JR 5KG PROMO,
Tide Talc 5kg PM</t>
  </si>
  <si>
    <t>Buy minimum 5 pcs &amp; Get Rs.40 off on 4+1kg ( 25 on bill &amp; 15 after matrix audit)</t>
  </si>
  <si>
    <t>Tide Lemon 4kg,
Tide JasminRose 4kg,
Tide LMN 4KG PROMO,
Tide JR 4Kg PROMO,
Tide Talc 4Kg,
Tide TALC 4KG PROMO,
Tide Lemon 5kg PM,
Tide JR 5KG PROMO,
Tide Talc 5kg PM,
Tide Matic 2Kg</t>
  </si>
  <si>
    <t>Month-Year</t>
  </si>
  <si>
    <t>Division</t>
  </si>
  <si>
    <t>ClusterNo</t>
  </si>
  <si>
    <t>ClusterName</t>
  </si>
  <si>
    <t>RTDX Clusters</t>
  </si>
  <si>
    <t>Sectors</t>
  </si>
  <si>
    <t>Categorized Sectors</t>
  </si>
  <si>
    <t>RTDX Channels</t>
  </si>
  <si>
    <t>Initiative 1</t>
  </si>
  <si>
    <t>RTDX tagging</t>
  </si>
  <si>
    <t>Hit Rate</t>
  </si>
  <si>
    <t>OND19 PDR</t>
  </si>
  <si>
    <t>Diff.</t>
  </si>
  <si>
    <t>Sub BF</t>
  </si>
  <si>
    <t>Initiative 2</t>
  </si>
  <si>
    <t>Initiative 3</t>
  </si>
  <si>
    <t>Dec'20</t>
  </si>
  <si>
    <t>SW</t>
  </si>
  <si>
    <t>Cluster1</t>
  </si>
  <si>
    <t>Hyderabad,Tirupati,Vijayawada</t>
  </si>
  <si>
    <t>AP.TL</t>
  </si>
  <si>
    <t>All Categories</t>
  </si>
  <si>
    <t xml:space="preserve"> Non-Sectorized
(All Categories)</t>
  </si>
  <si>
    <t>Buy minimum Rs 8000 worth of Tide Plus &amp; Tide Ultra SBD SKU</t>
  </si>
  <si>
    <t>Tide [500035]</t>
  </si>
  <si>
    <t>BrandForm:Tide Base Bags,Tide Ultra Machine</t>
  </si>
  <si>
    <t>Buy Any Ultra Clean /Softs/Nights worth Rs 2000 AND worth Rs 50 of (1pc) Whspr ON Koala XXXL+ 8s,WHSPR ULT XXXL ON10S compulsory</t>
  </si>
  <si>
    <t>Fem Care [300012]</t>
  </si>
  <si>
    <t>BrandForm:Whisper Ultra,Whisper Ultra Soft ANDSBF:Whspr ON Koala XXXL+ 8s,WHSPR ULT XXXL ON10S</t>
  </si>
  <si>
    <t>Rs 1500 worth of Olay Retinol, RG, Luminous, Eyes, Whips, Masks &amp; Minis</t>
  </si>
  <si>
    <t>Skin Care [300011]</t>
  </si>
  <si>
    <t>SBF:RG MS Day 50gm,
RG Night 50gm,
RG Day 50gm,
RG MS Serum 50gm,
RG Microsculpting UV,
WR Day 50gm,
WR Essense,
WR Clnsr 100gm,
WR Night Cream 50g,
Olay WR Lotion 75mL,
Olay Eye Ultimate,
Whips RG UV Crm 50gm,
RG Serum 50gm,
RG Clnsr 100gm,
Whips WR UV Crm 50gm,
WR Day 20gm,
Mini TE Day SPF15 12gm,
Mini RG MS Day 10gm,
Mini Whips RG NUV 10ml,
Mini Whips Lumi NUV 10ml,
Whips LUMI NUV Crm 50gm,
RG MS Night 50gm,
Whips RG NUV Crm 50gm,
Retinol 24 Night Crm,
Retinol 24 Serum,
Mini Lumi Essence 7ml,
Olay Mask Sake Yeast,
Olay Mask Camellia,
Olay Mask Algae,
Luminous Day 50gm,
Luminous Night 50gm,
Luminous Clnsr 100gm,
Luminous Day 20gm,
Luminous Lotion 75ml,
Luminous Essence 30ml,
RG MS day 50 + Clnsr,
Lum Day 50 + Clnsr,
WR Day 50g + Cls,
WR DAY50G+ WR Essnce,
RG MS Day + Cleanser,
RG MS 50g+ WR Essnce,
RG Day 50g+ Cls,
RG MS Day + Srm 50g,
RG MS day 50 + Clnsr</t>
  </si>
  <si>
    <t>Buy minimum Rs 5000 worth of Tide Plus &amp; Tide Ultra SBD SKU</t>
  </si>
  <si>
    <t>Buy Any Ultra Clean /Softs/Nights worth Rs 1000 AND worth Rs 50 of (1pc) Whspr ON Koala XXXL+ 8s,WHSPR ULT XXXL ON10S compulsory</t>
  </si>
  <si>
    <t>Rs 1000 worth of Olay Retinol, RG, Masks, Luminous, Eyes, Whips &amp; Minis</t>
  </si>
  <si>
    <t>Buy minimum Rs 15000 worth of Tide Plus &amp; Tide Ultra SBD SKU</t>
  </si>
  <si>
    <t>Buy Any Ultra Clean /Softs/Nights worth Rs 8000 AND worth Rs 50 of (1pc) Whspr ON Koala XXXL+ 8s,WHSPR ULT XXXL ON10S compulsory</t>
  </si>
  <si>
    <t>Rs 10000 worth of Olay Retinol, RG, Luminous, Eyes, Whips, Masks &amp; Minis</t>
  </si>
  <si>
    <t>Buy minimum Rs 12000 worth of Tide Plus &amp; Tide Ultra SBD SKU</t>
  </si>
  <si>
    <t>Buy Any Ultra Clean /Softs/Nights worth Rs 4000 AND worth Rs 50 of (1pc) Whspr ON Koala XXXL+ 8s,WHSPR ULT XXXL ON10S compulsory</t>
  </si>
  <si>
    <t>Rs 5000 worth of Olay Retinol, RG, Masks, Luminous, Eyes, Whips &amp; Minis</t>
  </si>
  <si>
    <t>Large A Traditional</t>
  </si>
  <si>
    <t>Buy minimum Rs 3000 worth of Tide Plus &amp; Tide Ultra SBD SKU</t>
  </si>
  <si>
    <t>Buy Any Ultra Clean /Softs/Nights worth Rs 800 AND worth Rs 50 of (1pc) whspr Ult ON XL+ 30s,whspr Ult ON XL+ 45s</t>
  </si>
  <si>
    <t>BrandForm:Whisper Ultra,Whisper Ultra Soft ANDSBF:whspr Ult ON XL+ 30s,whspr Ult ON XL+ 45s</t>
  </si>
  <si>
    <t>Buy Any Olay worth Rs 1500</t>
  </si>
  <si>
    <t>Brand:Olay</t>
  </si>
  <si>
    <t>Large B Traditional</t>
  </si>
  <si>
    <t>Buy minimum Rs 1500 worth of Tide Plus &amp; Tide Ultra SBD SKU</t>
  </si>
  <si>
    <t>Buy Any Ultra Clean /Softs/Nights worth Rs 500 AND worth Rs 50 of (1pc) whspr Ult ON XL+ 7s</t>
  </si>
  <si>
    <t>BrandForm:Whisper Ultra,Whisper Ultra Soft ANDSBF:whspr Ult ON XL+ 7s</t>
  </si>
  <si>
    <t>Buy Any Olay worth Rs 500</t>
  </si>
  <si>
    <t>Large A Pharmacy</t>
  </si>
  <si>
    <t>2 pcs of Premium Pants Jumbo/New Jumbo</t>
  </si>
  <si>
    <t>Baby Care [300009]</t>
  </si>
  <si>
    <t>SBF:PC Pants LG New Jumbo,PC Pants MD New Jumbo,PC Pants XL New Jumbo,PC Pants SM New Jumbo,PC Pants NB New Jumbo,PC Pants NB Jumbo Pk,PC Pants SM Jumbo Pk,PC Pants MD Jumbo Pk,PC Pants LG Jumbo Pk,PC Pants XL Jumbo Pk,PC Pants XXL Jumbo Pk</t>
  </si>
  <si>
    <t>Large B Pharmacy</t>
  </si>
  <si>
    <t>1 pcs of Premium Pants Jumbo/New Jumbo</t>
  </si>
  <si>
    <t>Buy Any Ultra Clean /Softs/Nights worth Rs 500 AND worth Rs 50 of (1pc) Whspr ON Koala XXXL+ 4s,whspr Ult XXXL ON 4s compulsory</t>
  </si>
  <si>
    <t>BrandForm:Whisper Ultra,Whisper Ultra Soft ANDSBF:Whspr ON Koala XXXL+ 4s,whspr Ult XXXL ON 4s</t>
  </si>
  <si>
    <t>Large A Beauty</t>
  </si>
  <si>
    <t>Buy 2 pcs of Pamper Value Pack</t>
  </si>
  <si>
    <t>SBF:AB Pants LG Value Pk,AB Pants LG Value PM,AB Pants MD Value Pk,AB Pants MD Value PM,AB Pants SM Value Pk,AB Pants SM Value PM,AB Pants XL Value Pk,AB Pants XL Value PM,AB Pants XXL Value Pk,AB Pants NB Value Pk</t>
  </si>
  <si>
    <t>Buy Any Ultra Clean /Softs/Nights worth Rs 2000 AND worth Rs 50 of (1pc) Whspr ON Koala XXXL+ 4s,whspr Ult XXXL ON 4s compulsory</t>
  </si>
  <si>
    <t>Rs 8000 worth of Olay Retinol, RG, Masks, Luminous, Eyes, Whips &amp; Minis</t>
  </si>
  <si>
    <t>LargeSector1</t>
  </si>
  <si>
    <t>Buy 2 pcs of Pamper Super Value</t>
  </si>
  <si>
    <t>SBF:AB Pants SM Super Value,AB Pants MD Super Value,AB Pants LG Super Value,AB Pants XL Super Value</t>
  </si>
  <si>
    <t>Buy H&amp;S Base Bottles worth Rs 1000</t>
  </si>
  <si>
    <t>Hair Care [300005]</t>
  </si>
  <si>
    <t>SBF:H&amp;S CM 90ml,H&amp;S SB 90ml,H&amp;S SS 90ml,H&amp;S LF 90ml,H&amp;S AHF 90ml,H&amp;S AHF 750ml,H&amp;S CM 750ml,H&amp;S SS 750ml,H&amp;S SB 675ml,H&amp;S Max Cool 650ml,H&amp;S AHF 400ml,H&amp;S CM 400ml,H&amp;S SS 400ml,H&amp;S SB 400ml,H&amp;S LF 400ml,H&amp;S Max Cool 340ml,H&amp;S AHF 200ml,H&amp;S CM 200ml,H&amp;S SS 200ml,H&amp;S SB 200ml,H&amp;S LF 200ml,H&amp;S Max Cool 180ml</t>
  </si>
  <si>
    <t>Buy H&amp;S Base Bottles worth Rs 500</t>
  </si>
  <si>
    <t>LargeSector2</t>
  </si>
  <si>
    <t>Buy Rs 1300 worth of Mach3 Razors</t>
  </si>
  <si>
    <t>Blades &amp; Razors [300003]</t>
  </si>
  <si>
    <t>SBF:Mach3+Foam Promo,Mach 3 Rzr</t>
  </si>
  <si>
    <t>Buy &gt;= Rs 500 worth of OB Cavity Defense Charcoal/OB Prohealth/Sensitive (SBD SKU)- Including Sensitive Care</t>
  </si>
  <si>
    <t>Oral Care [300008]</t>
  </si>
  <si>
    <t>BrandForm:OB Cav Def Charcoal,OB Prohealth,OB Prohealth New,OB Sensitive,OB Sensitive Promo,OB ProhealthN6+1Free</t>
  </si>
  <si>
    <t>Buy Rs 800 worth of Mach3 Razors</t>
  </si>
  <si>
    <t>Rs 1000 worth of Olay Retinol, RG, Luminous, Eyes, Whips, Masks &amp; Minis</t>
  </si>
  <si>
    <t>Buy Rs 15000 worth of Mach3 Razors</t>
  </si>
  <si>
    <t>Buy &gt;= Rs 15000 worth of OB Cavity Defense Charcoal/OB Prohealth/Sensitive (SBD SKU)- Including Sensitive Care</t>
  </si>
  <si>
    <t>Buy Rs 6000 worth of Mach3 Razors</t>
  </si>
  <si>
    <t>Rs 5000 worth of Olay Retinol, RG, Luminous, Eyes, Whips, Masks &amp; Minis</t>
  </si>
  <si>
    <t>Buy &gt;= Rs 5000 worth of OB Cavity Defense Charcoal/OB Prohealth/Sensitive (SBD SKU)- Including Sensitive Care</t>
  </si>
  <si>
    <t>1 pcs of Galaxy PPU Hanger/Galaxy PPU- Counter Top</t>
  </si>
  <si>
    <t>Health Care [300007]</t>
  </si>
  <si>
    <t>SBF:Vicks Galaxy PPU- Hanger,Vicks Galaxy PPU- Counter Top</t>
  </si>
  <si>
    <t>Buy Rs 850 worth of Mach3 Razors</t>
  </si>
  <si>
    <t>Buy &gt;= Rs 250 worth of OB Cavity Defense Charcoal/OB Prohealth/Sensitive (SBD SKU)- Including Sensitive Care</t>
  </si>
  <si>
    <t>worth of Rs 250 - 1 pc of 3 in 1 Jar/Inhaler worth of 1 pc of Inhaler Jumbo</t>
  </si>
  <si>
    <t>BrandForm:Vicks 3in1,Inhaler</t>
  </si>
  <si>
    <t>Rs 8000 worth of Olay Retinol, RG, Luminous, Eyes, Whips, Masks &amp; Minis</t>
  </si>
  <si>
    <t>Medium
(All Categories)</t>
  </si>
  <si>
    <t>Medium Pharmacy</t>
  </si>
  <si>
    <t>Buy 2 pcs of Whisper WHSPR ULT ON XL+ 7S</t>
  </si>
  <si>
    <t>SBF:whspr Ult ON XL+ 7s</t>
  </si>
  <si>
    <t>Medium Traditional</t>
  </si>
  <si>
    <t>Buy minimum Rs 800 worth of Tide Plus &amp; Tide Ultra SBD SKU</t>
  </si>
  <si>
    <t>Buy 2 pcs of Whisper Ultra Clean XL+7s</t>
  </si>
  <si>
    <t>SBF:whspr Ultra XL+ 7s</t>
  </si>
  <si>
    <t>ST/SP/Medium Beauty
(All Categories)</t>
  </si>
  <si>
    <t>Medium Beauty</t>
  </si>
  <si>
    <t>Buy &gt;=1 pcs Hangcard of FC Charcoal/CD Charcoal</t>
  </si>
  <si>
    <t>BrandForm:OB Fresh Clean Chrcl,OB Cav Def Charcoal</t>
  </si>
  <si>
    <t>Buy 1 pcs of Pantene 80 ml bottles</t>
  </si>
  <si>
    <t>SBF:Pntn SS 90ml,Pntn LB 90ml,Pntn TDC 80ml,Pntn HFC 90ml,Pntn AD 90ml,Pntn LC 90ml</t>
  </si>
  <si>
    <t>Buy Rs 150 worth Of any Choice AND worth Rs 30 (1 Pc) of C Ultra 6s Compulsory</t>
  </si>
  <si>
    <t>BrandForm:Whisper Choice,Whisper Choice Ultra ANDSBF:whspr Choice Ultra 6s,whspr Choice Ultra 6</t>
  </si>
  <si>
    <t>New Pharmacy</t>
  </si>
  <si>
    <t>Buy Rs 60 worth of Pampers Pants 1s/2s</t>
  </si>
  <si>
    <t>SBF:AB Pants LG 2s,AB Pants MD 2s,AB Pants SM 2s,AB Pants NB 2s,AB Pants NB 2s pk,AB Pants SM 2s Pk,AB Pants MD 2s Pk,AB Pants LG 2s Pk,AB Pants XL 2s,AB Pants SM 1s Str,AB Pants MD 1s Str,AB Pants LG 1s Str,AB Pants LG 2s Str,AB Pants MD 2s Str,AB Pants SM 2s Str,AB Pants NB 2s Str,AB Pants XL 2s Str,AB Pant SM 1s Str,AB Pant MD 1s Str,AB Pant LG 1s Str,AB Pants NB 2s PM,AB Pants SM 2s PM,AB Pants MD 2s PM,AB Pants LG 2s PM,AB Pants XL 2s PM,AB Pants SM 1s PM,AB Pants MD 1s PM,AB Pants LG 1s PM,AB Pants 2s GP PM</t>
  </si>
  <si>
    <t>Galaxy PPU Hanger/ Rs 150 worth of any Vicks Products</t>
  </si>
  <si>
    <t>Category:Health Care</t>
  </si>
  <si>
    <t>Buy Rs 100 worth Of any Choice AND worth Rs 30 (1 Pc) of C Ultra 6s Compulsory</t>
  </si>
  <si>
    <t>New Traditional</t>
  </si>
  <si>
    <t>Buy Rs 120 worth of Tide Plus 500g/1Kg</t>
  </si>
  <si>
    <t>SBF:Tide Lemon 500g,Tide JasminRose 500g,Tide Talc 500g,Tide LMN 500g PROMO,Tide JR 500g PROMO,Tide TALC 500g PROMO,Tide LMN 1KG PROMO,Tide JR 1KG PROMO,Tide TALC 1KG PROMO,Tide Lemon 1kg,Tide JasminRose 1kg,Tide Talc 1Kg,Tide JR 1.5KG PROMO,Tide LMN 1.5KG PROMO,North TideJR 500+Bar FREE,North TideLM 500+Bar FREE,TideLMN 1Kg+Rs10Bar FREE,TideJR 1Kg+Rs10Bar FREE,TideJR 500G+Rs6Bar FREE,TideLMN 500G+Rs6Bar FREE,Tide JR 500g Dhoom,Tide LMN 500g Dhoom,Tide JR 1KG Dhoom,Tide LMN 1KG Dhoom,NTH TideLM500+Rs6Bar FREE,NTH TideJR500+Rs6Bar FREE,Tide LMN 500g+200g,Tide JR 500g+200g,Tide JR 250g,North TideLM 1kg+Bar FREE,North TideJR 1kg+Bar FREE,NTH TideLM 1kg+Bar FREE,NTH TideJR 1kg+Bar FREE,NTH 45TideLM500+Bar FREE,NTH 45TideJR500+6Bar FREE,Tide SHS JR 500g A,Tide SHS LM 500g A,Tide SHS JR 500g B,Tide SHS LM 500g B,Tide SHS JR 500g C,Tide SHS LM 500g C,Tide SHS JR 1Kg A,Tide SHS LM 1Kg A,Tide SHS JR 1Kg B,Tide SHS LM 1Kg B,Tide SHS JR 1Kg C,Tide SHS LM 1Kg C,Tide SHS JR 1.5Kg</t>
  </si>
  <si>
    <t>Rs 120 worth of any Vicks Products</t>
  </si>
  <si>
    <t>Small A Beauty</t>
  </si>
  <si>
    <t>Small A Pharmacy</t>
  </si>
  <si>
    <t>Rs 150 worth of Pampers Pants Regs/Super Value</t>
  </si>
  <si>
    <t>SBF:AB Pants LG Reg Pk,AB Pants MD Reg Pk,AB Pants NB Reg pk,AB Pants SM Reg Pk,AB Pants XL Reg Pk,AB PANTS MD REG 99,AB PANTS LG REG 99,AB Pants NB Reg SE,AB Pants SM Reg SE,AB Pants MD Reg SE,AB Pants LG Reg SE,AB Pants XL Reg SE,AB Pants SM Super Value,AB Pants MD Super Value,AB Pants LG Super Value,AB Pants XL Super Value</t>
  </si>
  <si>
    <t>Buy 1 pcs of Ultra Clean XL + 7</t>
  </si>
  <si>
    <t>Small A Traditional</t>
  </si>
  <si>
    <t>Buy Rs 240 worth of Tide Plus 500g/1Kg</t>
  </si>
  <si>
    <t>Galaxy PPU Hanger/Rs 250 worth of any Vicks Products</t>
  </si>
  <si>
    <t>Small B Traditional</t>
  </si>
  <si>
    <t>Galaxy PPU Hanger/Rs 200 worth of any Vicks Products</t>
  </si>
  <si>
    <t>Small C Traditional</t>
  </si>
  <si>
    <t>Galaxy PPU Hanger/Rs 120 worth of any Vicks Products</t>
  </si>
  <si>
    <t>WS Gold NS
(All Categories)</t>
  </si>
  <si>
    <t>WS Beauty &amp; Pharmacy</t>
  </si>
  <si>
    <t>-</t>
  </si>
  <si>
    <t/>
  </si>
  <si>
    <t>WS Traditional</t>
  </si>
  <si>
    <t>WS Gold Sectorised
(WSSector1)</t>
  </si>
  <si>
    <t>WS Beauty &amp; Pharma - WSSector1</t>
  </si>
  <si>
    <t>WS Trad -WSSector1</t>
  </si>
  <si>
    <t>WS Gold Sectorised
(WSSector2)</t>
  </si>
  <si>
    <t>WS Beauty &amp; Pharma - WSSector2</t>
  </si>
  <si>
    <t>WS Trad - WSSector2</t>
  </si>
  <si>
    <t>WS Platinum NS
(All Categories)</t>
  </si>
  <si>
    <t>WS Platinum Sectorised
(WSSector1)</t>
  </si>
  <si>
    <t>WS Platinum Sectorised
(WSSector2)</t>
  </si>
  <si>
    <t>WS Silver NS
(All Categories)</t>
  </si>
  <si>
    <t>WS Silver Sectorised
(WSSector1)</t>
  </si>
  <si>
    <t>WS Silver Sectorised
(WSSector2)</t>
  </si>
  <si>
    <t>NE</t>
  </si>
  <si>
    <t>Cluster2</t>
  </si>
  <si>
    <t>DL.NCR</t>
  </si>
  <si>
    <t>Rs 2000 worth of Olay Retinol, RG, Luminous, Eyes, Whips, Masks &amp; Minis</t>
  </si>
  <si>
    <t>Buy Any Olay worth Rs 3000</t>
  </si>
  <si>
    <t>Buy Any Olay worth Rs 1000</t>
  </si>
  <si>
    <t>8 pcs of Premium Care 4s</t>
  </si>
  <si>
    <t>SBF:PC Pants NB 4s,PC Pants SM 4s,PC Pants MD 4s,PC Pants LG 4s</t>
  </si>
  <si>
    <t>4 pcs of Premium Care 4s</t>
  </si>
  <si>
    <t>Buy Any Olay worth Rs 900</t>
  </si>
  <si>
    <t>12 pcs of Premium Care 4s</t>
  </si>
  <si>
    <t>2 pcs of Premium Care 4s</t>
  </si>
  <si>
    <t>Buy H&amp;S Base Bottles worth Rs 1500</t>
  </si>
  <si>
    <t>Cluster3</t>
  </si>
  <si>
    <t>KA</t>
  </si>
  <si>
    <t>Buy Any Ultra Clean /Softs/Nights worth Rs 800 AND worth Rs 50 of (1pc) Whspr ON Koala XXXL+ 4s,whspr Ult XXXL ON 4s compulsory</t>
  </si>
  <si>
    <t>Buy Any Olay worth Rs 600</t>
  </si>
  <si>
    <t>Rs 6000 worth of Olay Retinol, RG, Masks, Luminous, Eyes, Whips &amp; Minis</t>
  </si>
  <si>
    <t>Galaxy PPU Hanger/Galaxy PPU- Counter Top/Vaporub Xtra Strong worth Rs 150</t>
  </si>
  <si>
    <t>SBF:Vicks Galaxy PPU- Hanger,Vicks Galaxy PPU- Counter Top,Vaporub Xtra Strong 10ml,Vaporub Xtra Strong 10ml RTM,Vaporub Xtra Strong 25ml,Vaporub Xtra Strong 50ml</t>
  </si>
  <si>
    <t>Vaporub Xtra Strong worth Rs 250</t>
  </si>
  <si>
    <t>SBF:Vaporub Xtra Strong 10ml,Vaporub Xtra Strong 10ml RTM,Vaporub Xtra Strong 25ml,Vaporub Xtra Strong 50ml</t>
  </si>
  <si>
    <t>Rs 6000 worth of Olay Retinol, RG, Luminous, Eyes, Whips, Masks &amp; Minis</t>
  </si>
  <si>
    <t>1 pcs of Vaporub Xtra Strong/ 1 VCD Jar/Galaxy PPU Hanger</t>
  </si>
  <si>
    <t>BrandForm:Vaporub Xtra Strong,VCD,Vicks</t>
  </si>
  <si>
    <t>1 pcs of Vaporub Xtra Strong</t>
  </si>
  <si>
    <t>Vaporub Xtra Strong worth Rs 150/Galaxy PPU- Counter Top/Vicks Galaxy PPU- Hanger</t>
  </si>
  <si>
    <t>SBF:Vaporub Xtra Strong 10ml,Vaporub Xtra Strong 10ml RTM,Vaporub Xtra Strong 25ml,Vaporub Xtra Strong 50ml,Vicks Galaxy PPU- Counter Top,Vicks Galaxy PPU- Hanger</t>
  </si>
  <si>
    <t>Galaxy PPU Hanger/Galaxy PPU- Counter Top/1 pcs of Vaporub Xtra Strong</t>
  </si>
  <si>
    <t>Buy 1 pcs of whspr ch ult cln RTM K</t>
  </si>
  <si>
    <t>SBF:whspr ch ult cln RTM K</t>
  </si>
  <si>
    <t>Cluster4</t>
  </si>
  <si>
    <t>KL</t>
  </si>
  <si>
    <t>Buy Any Ultra Clean /Softs/Nights worth Rs 800 AND worth Rs 50 of (1pc) whspr Ult ON XL+ 7s</t>
  </si>
  <si>
    <t>Buy Any Ultra Clean /Softs/Nights worth Rs 2000 AND worth Rs 50 of (1pc)Whspr ON Koala XXXL+ 4s,whspr Ult XXXL ON 4s compulsory</t>
  </si>
  <si>
    <t>Buy Any Ultra Clean /Softs/Nights worth Rs 2000 AND worth Rs 50 of (1pc) WHSPR ULT ON XL+ 30S,whspr Ult ON XL+ 45s</t>
  </si>
  <si>
    <t>Rs 4000 worth of Olay Retinol, RG, Masks, Luminous, Eyes, Whips &amp; Minis</t>
  </si>
  <si>
    <t>Rs 4000 worth of Olay Retinol, RG, Luminous, Eyes, Whips, Masks &amp; Minis</t>
  </si>
  <si>
    <t>2 pcs of Pamper Pants Regs</t>
  </si>
  <si>
    <t>SBF:AB Pants LG Reg Pk,AB Pants MD Reg Pk,AB Pants NB Reg pk,AB Pants SM Reg Pk,AB Pants XL Reg Pk,AB PANTS MD REG 99,AB PANTS LG REG 99,AB Pants NB Reg SE,AB Pants SM Reg SE,AB Pants MD Reg SE,AB Pants LG Reg SE,AB Pants XL Reg SE</t>
  </si>
  <si>
    <t>Cluster5</t>
  </si>
  <si>
    <t>North Gujarat, South Gujarat</t>
  </si>
  <si>
    <t>GJ</t>
  </si>
  <si>
    <t>Buy Any Ultra Clean /Softs/Nights worth Rs 2000 AND worth Rs 50 of (1pc) Whspr ON Koala XXXL+ 8s,WHSPR ULT XXXL ON10S, Whspr ON Koala XXXL+ 4s,whspr Ult XXXL ON 4s compulsory</t>
  </si>
  <si>
    <t>BrandForm:Whisper Ultra,Whisper Ultra Soft ANDSBF:Whspr ON Koala XXXL+ 8s,WHSPR ULT XXXL ON10S,Whspr ON Koala XXXL+ 4s,whspr Ult XXXL ON 4s</t>
  </si>
  <si>
    <t>Rs 400 worth any Vicks/1 pc of Galaxy PPU Hanger/Galaxy PPU- Counter Top</t>
  </si>
  <si>
    <t>Galaxy PPU Hanger/Rs 150 worth of any Vicks Products</t>
  </si>
  <si>
    <t>Cluster6</t>
  </si>
  <si>
    <t>Mumbai.Pune (Pune Branch:AUNDH,BHOSARI,PUNE,SASWAD,SINGHGAD,TALEGAON)</t>
  </si>
  <si>
    <t>MUM.PUNE</t>
  </si>
  <si>
    <t>Buy Any Ultra Clean /Softs/Nights worth Rs 500 AND worth Rs 50 of (1pc) Whspr ON Koala XXXL+ 8s,WHSPR ULT XXXL ON10S compulsory</t>
  </si>
  <si>
    <t>Rs 10000 worth of Olay Retinol, RG, Masks, Luminous, Eyes, Whips &amp; Minis</t>
  </si>
  <si>
    <t>Buy 1 pcs of Whspr ON Koala XXXL+ 4s,whspr Ult XXXL ON 4s</t>
  </si>
  <si>
    <t>SBF:Whspr ON Koala XXXL+ 4s,whspr Ult XXXL ON 4s</t>
  </si>
  <si>
    <t>Cluster7</t>
  </si>
  <si>
    <t>NEC,Sikkim</t>
  </si>
  <si>
    <t>Rs 3000 worth of Olay Retinol, RG, Luminous, Eyes, Whips, Masks &amp; Minis</t>
  </si>
  <si>
    <t>Rs 1500 worth of Olay Retinol, RG, Masks, Luminous, Eyes, Whips &amp; Minis</t>
  </si>
  <si>
    <t>Buy Any Ultra Clean /Softs/Nights worth Rs 800 AND worth Rs 50 of (1pc) whspr Ult ON XL+ 15s</t>
  </si>
  <si>
    <t>BrandForm:Whisper Ultra,Whisper Ultra Soft ANDSBF:whspr Ult ON XL+ 15s</t>
  </si>
  <si>
    <t>Buy Any Olay worth Rs 4000</t>
  </si>
  <si>
    <t>Buy Any Olay worth Rs 2000</t>
  </si>
  <si>
    <t>Buy Any Olay worth Rs 2500</t>
  </si>
  <si>
    <t>Rs 100 worth of any Vicks Products</t>
  </si>
  <si>
    <t>Galaxy PPU Hanger/Rs 80 worth of any Vicks Products</t>
  </si>
  <si>
    <t>Cluster8</t>
  </si>
  <si>
    <t>Haryana,Jammu,Kashmir,Punjab,Uttarakhand</t>
  </si>
  <si>
    <t>PUN.HP.JK.UK</t>
  </si>
  <si>
    <t>Rs 2500 worth of Olay Retinol, RG, Luminous, Eyes, Whips, Masks &amp; Minis</t>
  </si>
  <si>
    <t>Cluster9</t>
  </si>
  <si>
    <t>Rajasthan,Indore,Bhopal,Jabalpur, Raipur</t>
  </si>
  <si>
    <t>RJ.MP.CG</t>
  </si>
  <si>
    <t>Cluster10</t>
  </si>
  <si>
    <t>Chennai,Madurai &amp; Coimbatore</t>
  </si>
  <si>
    <t>TN</t>
  </si>
  <si>
    <t>Rs 3000 worth of Olay Retinol, RG, Masks, Luminous, Eyes, Whips &amp; Minis</t>
  </si>
  <si>
    <t>Buy Any Olay worth Rs 300</t>
  </si>
  <si>
    <t>Buy Rs 150 worth Of any Choice AND worth Rs 30 (1 Pc) of C Ultra 6s or whspr Choice Bundle Pck Compulsory</t>
  </si>
  <si>
    <t>BrandForm:Whisper Choice,Whisper Choice Ultra ANDSBF:whspr Choice Ultra 6s,whspr Choice Ultra 6,whspr Choice Bundle Pck</t>
  </si>
  <si>
    <t>Buy Rs 100 worth Of any Choice AND worth Rs 30 (1 Pc) of C Ultra 6s or whspr Choice Bundle Pck Compulsory</t>
  </si>
  <si>
    <t>1 pcs of Galaxy PPU Hanger/Galaxy PPU- Counter Top/Vaporub Xtra Strong</t>
  </si>
  <si>
    <t>Cluster11</t>
  </si>
  <si>
    <t>Jharkhand, Lucknow, Kanpur, Varanasai, Ghaziabad &amp; Noida</t>
  </si>
  <si>
    <t>UP.JH</t>
  </si>
  <si>
    <t>Cluster12</t>
  </si>
  <si>
    <t>Bengal,Odisha</t>
  </si>
  <si>
    <t>WB.OR</t>
  </si>
  <si>
    <t>Cluster13</t>
  </si>
  <si>
    <t>Aurangabad, Goa,Nagpur (Pune Branch:BARAMATI,DAUND,DHULE,KARAD,MALEGAON,MANCHAR,NAGAR,NANDURBAR,NASIK,NASIK ROAD,SANGAMNER,SATARA,SHIRUR,SHRIRAMPUR,WAGHOLI,WAI,WAGHOLI HUB)</t>
  </si>
  <si>
    <t>MH.GA.NAG</t>
  </si>
  <si>
    <t>Buy 1 pcs of whspr Choice Ultra 2s</t>
  </si>
  <si>
    <t>SBF:whspr Choice Ultra 2s</t>
  </si>
  <si>
    <t>Cluster14</t>
  </si>
  <si>
    <t>BR</t>
  </si>
  <si>
    <t>Buy Rs 50 worth Of any Choice</t>
  </si>
  <si>
    <t>BrandForm:Whisper Choice,Whisper Choice Ultra</t>
  </si>
  <si>
    <t>SOS</t>
  </si>
  <si>
    <t>Premium Pants Econs</t>
  </si>
  <si>
    <t>Ariel Color 2 Kg PM</t>
  </si>
  <si>
    <t>Premium Pants Regs</t>
  </si>
  <si>
    <t>Ariel Oxyblu 12g</t>
  </si>
  <si>
    <t>ASL MUSK 100ML Class</t>
  </si>
  <si>
    <t>ASL ORIG 100ML Class</t>
  </si>
  <si>
    <t>H&amp;S CoolB 200ml PRO</t>
  </si>
  <si>
    <t>H&amp;S CoolB 90ml PROMO</t>
  </si>
  <si>
    <t>H&amp;S LF 750ml PROMO</t>
  </si>
  <si>
    <t>Inhaler HangCard 6s</t>
  </si>
  <si>
    <t>Mst Crm 50gm - TPR</t>
  </si>
  <si>
    <t>OB CavDef 6+1</t>
  </si>
  <si>
    <t>OB CavDef Med 3sPack</t>
  </si>
  <si>
    <t>OB ClassicSupCln Sft</t>
  </si>
  <si>
    <t>OB ProHealthSft B2G1</t>
  </si>
  <si>
    <t>Pntn LB 5ml WS</t>
  </si>
  <si>
    <t>Tide LMN 5KG PROMO</t>
  </si>
  <si>
    <t>Tide Ntrl Rs10 PRO</t>
  </si>
  <si>
    <t>Tide Talc Rs10 NSR</t>
  </si>
  <si>
    <t>VCD 175</t>
  </si>
  <si>
    <t>VVR PB 10gm</t>
  </si>
  <si>
    <t>VVR PB 5gm</t>
  </si>
  <si>
    <t>whspr Choice XL 10s</t>
  </si>
  <si>
    <t>Pntn NS 8ml Rs40</t>
  </si>
  <si>
    <t>Pntn NFFV 7.5ml Rs40</t>
  </si>
  <si>
    <t>Tide Nat Rs10 STR</t>
  </si>
  <si>
    <t>Pntn DMR 9.1ml New</t>
  </si>
  <si>
    <t>SS Blades 10s</t>
  </si>
  <si>
    <t>NSR</t>
  </si>
  <si>
    <t>Trade Plan</t>
  </si>
  <si>
    <t>Plan Status
(New/Contd)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</si>
</sst>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
    <numFmt numFmtId="165" formatCode="[$-409]d\-mmm\-yy;@"/>
    <numFmt numFmtId="166" formatCode="_(&quot;$&quot;* #,##0.00_);_(&quot;$&quot;* \(#,##0.00\);_(&quot;$&quot;* &quot;-&quot;??_);_(@_)"/>
    <numFmt numFmtId="167" formatCode="_(* #,##0.00_);_(* \(#,##0.00\);_(* &quot;-&quot;??_);_(@_)"/>
    <numFmt numFmtId="168" formatCode="_(* #,##0_);_(* \(#,##0\);_(* &quot;-&quot;??_);_(@_)"/>
  </numFmts>
  <fonts count="52">
    <font>
      <sz val="8"/>
      <color theme="1"/>
      <name val="Arial"/>
      <family val="2"/>
    </font>
    <font>
      <sz val="11"/>
      <color theme="1"/>
      <name val="Calibri"/>
      <family val="2"/>
      <scheme val="minor"/>
    </font>
    <font>
      <b/>
      <sz val="11"/>
      <color theme="1"/>
      <name val="Calibri"/>
      <family val="2"/>
      <scheme val="minor"/>
    </font>
    <font>
      <sz val="8"/>
      <color theme="1"/>
      <name val="Arial"/>
      <family val="2"/>
    </font>
    <font>
      <b/>
      <u/>
      <sz val="18"/>
      <name val="Arial"/>
      <family val="2"/>
    </font>
    <font>
      <b/>
      <u/>
      <sz val="14"/>
      <name val="Arial"/>
      <family val="2"/>
    </font>
    <font>
      <b/>
      <sz val="9"/>
      <name val="Arial"/>
      <family val="2"/>
    </font>
    <font>
      <sz val="11"/>
      <name val="Calibri"/>
      <family val="2"/>
      <scheme val="minor"/>
    </font>
    <font>
      <strike/>
      <sz val="11"/>
      <name val="Calibri"/>
      <family val="2"/>
      <scheme val="minor"/>
    </font>
    <font>
      <sz val="10"/>
      <name val="Arial"/>
      <family val="2"/>
    </font>
    <font>
      <sz val="9"/>
      <name val="Arial"/>
      <family val="2"/>
    </font>
    <font>
      <sz val="9"/>
      <name val="Calibri"/>
      <family val="2"/>
      <scheme val="minor"/>
    </font>
    <font>
      <sz val="10"/>
      <color rgb="FF000000"/>
      <name val="Calibri"/>
      <family val="2"/>
    </font>
    <font>
      <sz val="11"/>
      <color rgb="FF000000"/>
      <name val="Calibri"/>
      <family val="2"/>
    </font>
    <font>
      <b/>
      <sz val="14"/>
      <color theme="1"/>
      <name val="Arial"/>
      <family val="2"/>
    </font>
    <font>
      <b/>
      <sz val="10"/>
      <color theme="1"/>
      <name val="Calibri"/>
      <family val="2"/>
      <scheme val="minor"/>
    </font>
    <font>
      <sz val="10"/>
      <color theme="1"/>
      <name val="Calibri"/>
      <family val="2"/>
      <scheme val="minor"/>
    </font>
    <font>
      <sz val="9"/>
      <name val="Calibri"/>
      <family val="2"/>
    </font>
    <font>
      <b/>
      <sz val="9"/>
      <name val="Calibri"/>
      <family val="2"/>
    </font>
    <font>
      <b/>
      <sz val="12"/>
      <name val="Calibri"/>
      <family val="2"/>
    </font>
    <font>
      <sz val="12"/>
      <color theme="1"/>
      <name val="Calibri"/>
      <family val="2"/>
      <scheme val="minor"/>
    </font>
    <font>
      <sz val="12"/>
      <name val="Calibri"/>
      <family val="2"/>
    </font>
    <font>
      <sz val="10"/>
      <name val="Calibri"/>
      <family val="2"/>
      <scheme val="minor"/>
    </font>
    <font>
      <sz val="11"/>
      <name val="Calibri"/>
      <family val="2"/>
    </font>
    <font>
      <sz val="11"/>
      <color theme="1"/>
      <name val="Arial"/>
      <family val="2"/>
    </font>
    <font>
      <sz val="9"/>
      <color theme="1"/>
      <name val="Calibri"/>
      <family val="2"/>
      <scheme val="minor"/>
    </font>
    <font>
      <b/>
      <sz val="9"/>
      <color indexed="9"/>
      <name val="Calibri"/>
      <family val="2"/>
      <scheme val="minor"/>
    </font>
    <font>
      <sz val="9"/>
      <color theme="4" tint="-0.249977111117893"/>
      <name val="Calibri"/>
      <family val="2"/>
      <scheme val="minor"/>
    </font>
    <font>
      <b/>
      <sz val="9"/>
      <color rgb="FFFF0000"/>
      <name val="Calibri"/>
      <family val="2"/>
      <scheme val="minor"/>
    </font>
    <font>
      <b/>
      <sz val="9"/>
      <name val="Calibri"/>
      <family val="2"/>
      <scheme val="minor"/>
    </font>
    <font>
      <b/>
      <sz val="9"/>
      <color theme="1"/>
      <name val="Calibri"/>
      <family val="2"/>
      <scheme val="minor"/>
    </font>
    <font>
      <sz val="9"/>
      <color rgb="FFFF0000"/>
      <name val="Calibri"/>
      <family val="2"/>
      <scheme val="minor"/>
    </font>
    <font>
      <b/>
      <sz val="9"/>
      <color theme="0"/>
      <name val="Calibri"/>
      <family val="2"/>
      <scheme val="minor"/>
    </font>
    <font>
      <sz val="9"/>
      <color theme="0"/>
      <name val="Calibri"/>
      <family val="2"/>
      <scheme val="minor"/>
    </font>
    <font>
      <u/>
      <sz val="9"/>
      <color theme="1"/>
      <name val="Calibri"/>
      <family val="2"/>
      <scheme val="minor"/>
    </font>
    <font>
      <sz val="9"/>
      <color theme="0"/>
      <name val="Calibri"/>
      <family val="2"/>
    </font>
    <font>
      <sz val="9"/>
      <color theme="1"/>
      <name val="Calibri"/>
      <family val="2"/>
    </font>
    <font>
      <sz val="9"/>
      <color theme="4" tint="-0.249977111117893"/>
      <name val="Calibri"/>
      <family val="2"/>
    </font>
    <font>
      <u/>
      <sz val="9"/>
      <name val="Calibri"/>
      <family val="2"/>
      <scheme val="minor"/>
    </font>
    <font>
      <sz val="9"/>
      <color rgb="FFFF0000"/>
      <name val="Calibri"/>
      <family val="2"/>
    </font>
    <font>
      <sz val="9"/>
      <name val="CL"/>
    </font>
    <font>
      <sz val="9"/>
      <color theme="1"/>
      <name val="CL"/>
    </font>
    <font>
      <sz val="8"/>
      <name val="Calibri"/>
      <family val="2"/>
      <scheme val="minor"/>
    </font>
    <font>
      <b/>
      <sz val="12"/>
      <color theme="0"/>
      <name val="Calibri"/>
      <family val="2"/>
      <scheme val="minor"/>
    </font>
    <font>
      <b/>
      <sz val="12"/>
      <color theme="1"/>
      <name val="Calibri"/>
      <family val="2"/>
      <scheme val="minor"/>
    </font>
    <font>
      <b/>
      <sz val="12"/>
      <color rgb="FFFF0000"/>
      <name val="Calibri"/>
      <family val="2"/>
      <scheme val="minor"/>
    </font>
    <font>
      <sz val="10"/>
      <name val="MS Sans Serif"/>
      <family val="2"/>
    </font>
    <font>
      <b/>
      <sz val="10"/>
      <name val="Franklin Gothic Book"/>
      <family val="2"/>
    </font>
    <font>
      <b/>
      <sz val="10"/>
      <color theme="1"/>
      <name val="Franklin Gothic Book"/>
      <family val="2"/>
    </font>
    <font>
      <sz val="10"/>
      <color theme="1"/>
      <name val="Franklin Gothic Book"/>
      <family val="2"/>
    </font>
    <font>
      <sz val="10"/>
      <color rgb="FF000000"/>
      <name val="Franklin Gothic Book"/>
      <family val="2"/>
    </font>
    <font>
      <b/>
      <sz val="14"/>
      <name val="Arial"/>
      <family val="2"/>
    </font>
  </fonts>
  <fills count="3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9" tint="0.79998168889431442"/>
        <bgColor indexed="64"/>
      </patternFill>
    </fill>
    <fill>
      <patternFill patternType="solid">
        <fgColor theme="3"/>
        <bgColor indexed="64"/>
      </patternFill>
    </fill>
    <fill>
      <patternFill patternType="solid">
        <fgColor theme="1"/>
        <bgColor indexed="64"/>
      </patternFill>
    </fill>
    <fill>
      <patternFill patternType="solid">
        <fgColor rgb="FFFFFFCC"/>
        <bgColor indexed="64"/>
      </patternFill>
    </fill>
    <fill>
      <patternFill patternType="solid">
        <fgColor rgb="FFFFC000"/>
        <bgColor indexed="64"/>
      </patternFill>
    </fill>
    <fill>
      <patternFill patternType="solid">
        <fgColor theme="0" tint="-0.249977111117893"/>
        <bgColor indexed="56"/>
      </patternFill>
    </fill>
    <fill>
      <patternFill patternType="solid">
        <fgColor theme="6" tint="0.79998168889431442"/>
        <bgColor indexed="64"/>
      </patternFill>
    </fill>
    <fill>
      <patternFill patternType="solid">
        <fgColor rgb="FF0070C0"/>
        <bgColor indexed="64"/>
      </patternFill>
    </fill>
    <fill>
      <patternFill patternType="solid">
        <fgColor rgb="FFFF00FF"/>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00B0F0"/>
        <bgColor indexed="64"/>
      </patternFill>
    </fill>
    <fill>
      <patternFill patternType="solid">
        <fgColor rgb="FF33CCCC"/>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0000FF"/>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CCFF99"/>
        <bgColor indexed="64"/>
      </patternFill>
    </fill>
    <fill>
      <patternFill patternType="solid">
        <fgColor theme="4" tint="0.79998168889431442"/>
        <bgColor indexed="64"/>
      </patternFill>
    </fill>
    <fill>
      <patternFill patternType="solid">
        <fgColor indexed="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0">
    <xf numFmtId="0" fontId="0" fillId="0" borderId="0"/>
    <xf numFmtId="9" fontId="3" fillId="0" borderId="0" applyFont="0" applyFill="0" applyBorder="0" applyAlignment="0" applyProtection="0"/>
    <xf numFmtId="0" fontId="9" fillId="0" borderId="0"/>
    <xf numFmtId="0" fontId="9" fillId="0" borderId="0"/>
    <xf numFmtId="0" fontId="3" fillId="0" borderId="0"/>
    <xf numFmtId="0" fontId="1" fillId="0" borderId="0"/>
    <xf numFmtId="0" fontId="3" fillId="0" borderId="0"/>
    <xf numFmtId="9" fontId="1" fillId="0" borderId="0" applyFont="0" applyFill="0" applyBorder="0" applyAlignment="0" applyProtection="0"/>
    <xf numFmtId="167" fontId="1" fillId="0" borderId="0" applyFont="0" applyFill="0" applyBorder="0" applyAlignment="0" applyProtection="0"/>
    <xf numFmtId="0" fontId="46" fillId="0" borderId="0"/>
  </cellStyleXfs>
  <cellXfs count="516">
    <xf numFmtId="0" fontId="0" fillId="0" borderId="0" xfId="0"/>
    <xf numFmtId="0" fontId="4" fillId="2" borderId="0" xfId="0" quotePrefix="1" applyFont="1" applyFill="1" applyAlignment="1">
      <alignment horizontal="center" vertical="center"/>
    </xf>
    <xf numFmtId="0" fontId="3" fillId="0" borderId="0" xfId="0" applyFont="1"/>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5" fillId="3" borderId="0" xfId="0" applyFont="1" applyFill="1" applyAlignment="1">
      <alignment horizontal="left" vertical="center"/>
    </xf>
    <xf numFmtId="0" fontId="6" fillId="4"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wrapText="1"/>
    </xf>
    <xf numFmtId="0" fontId="6" fillId="4" borderId="1" xfId="0" quotePrefix="1" applyFont="1" applyFill="1" applyBorder="1" applyAlignment="1">
      <alignment horizontal="center" vertical="center" wrapText="1"/>
    </xf>
    <xf numFmtId="0" fontId="7" fillId="0" borderId="1" xfId="0" applyFont="1" applyBorder="1" applyAlignment="1">
      <alignment horizontal="center" vertical="center" wrapText="1"/>
    </xf>
    <xf numFmtId="16" fontId="7" fillId="0" borderId="2" xfId="0" applyNumberFormat="1" applyFont="1" applyBorder="1" applyAlignment="1">
      <alignment horizontal="center" vertical="center" wrapText="1"/>
    </xf>
    <xf numFmtId="16" fontId="7" fillId="0" borderId="1"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7" fillId="0" borderId="1" xfId="2" applyFont="1" applyBorder="1" applyAlignment="1">
      <alignment horizontal="center" vertical="center" wrapText="1"/>
    </xf>
    <xf numFmtId="0" fontId="7" fillId="0" borderId="0" xfId="0" applyFont="1" applyAlignment="1">
      <alignment horizontal="center" vertical="center"/>
    </xf>
    <xf numFmtId="0" fontId="0" fillId="0" borderId="0" xfId="3" applyFont="1" applyAlignment="1">
      <alignment horizontal="center" vertical="center"/>
    </xf>
    <xf numFmtId="0" fontId="10" fillId="0" borderId="1" xfId="4" applyFont="1" applyBorder="1" applyAlignment="1">
      <alignment horizontal="center" vertical="center" wrapText="1"/>
    </xf>
    <xf numFmtId="0" fontId="11" fillId="0" borderId="1" xfId="2" applyFont="1" applyBorder="1" applyAlignment="1">
      <alignment horizontal="center" vertical="center" wrapText="1"/>
    </xf>
    <xf numFmtId="0" fontId="11" fillId="0" borderId="1" xfId="0" applyFont="1" applyBorder="1" applyAlignment="1">
      <alignment horizontal="center" vertical="center" wrapText="1"/>
    </xf>
    <xf numFmtId="16" fontId="11"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center"/>
    </xf>
    <xf numFmtId="0" fontId="0" fillId="0" borderId="1" xfId="0" applyBorder="1" applyAlignment="1">
      <alignment horizontal="center"/>
    </xf>
    <xf numFmtId="0" fontId="0" fillId="3" borderId="0" xfId="0" applyFill="1"/>
    <xf numFmtId="165" fontId="0" fillId="0" borderId="0" xfId="0" applyNumberFormat="1"/>
    <xf numFmtId="0" fontId="0" fillId="0" borderId="0" xfId="0" applyAlignment="1">
      <alignment wrapText="1"/>
    </xf>
    <xf numFmtId="0" fontId="0" fillId="0" borderId="0" xfId="0" applyAlignment="1">
      <alignment vertical="center"/>
    </xf>
    <xf numFmtId="0" fontId="14" fillId="0" borderId="0" xfId="0" applyFont="1" applyAlignment="1">
      <alignment vertical="center"/>
    </xf>
    <xf numFmtId="0" fontId="0" fillId="5" borderId="4" xfId="0" applyFill="1" applyBorder="1"/>
    <xf numFmtId="0" fontId="15" fillId="6" borderId="1" xfId="0" applyFont="1" applyFill="1" applyBorder="1" applyAlignment="1">
      <alignment vertical="center" wrapText="1"/>
    </xf>
    <xf numFmtId="0" fontId="15"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6" fillId="0" borderId="0" xfId="0" applyFont="1" applyAlignment="1">
      <alignment horizontal="center" vertical="center" wrapText="1"/>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wrapText="1"/>
    </xf>
    <xf numFmtId="1" fontId="16" fillId="0" borderId="1" xfId="0" applyNumberFormat="1" applyFont="1" applyBorder="1" applyAlignment="1">
      <alignment vertical="center"/>
    </xf>
    <xf numFmtId="0" fontId="17" fillId="0" borderId="1" xfId="0" applyFont="1" applyBorder="1" applyAlignment="1" applyProtection="1">
      <alignment horizontal="center" vertical="center" wrapText="1"/>
      <protection locked="0"/>
    </xf>
    <xf numFmtId="1" fontId="17" fillId="2" borderId="1" xfId="0" applyNumberFormat="1" applyFont="1" applyFill="1" applyBorder="1" applyAlignment="1" applyProtection="1">
      <alignment horizontal="center" vertical="center" wrapText="1"/>
      <protection locked="0"/>
    </xf>
    <xf numFmtId="1" fontId="0" fillId="0" borderId="0" xfId="0" applyNumberFormat="1" applyAlignment="1">
      <alignment vertical="center"/>
    </xf>
    <xf numFmtId="0" fontId="16" fillId="0" borderId="5" xfId="0" applyFont="1" applyBorder="1" applyAlignment="1">
      <alignment horizontal="center" vertical="center" wrapText="1"/>
    </xf>
    <xf numFmtId="0" fontId="18" fillId="7" borderId="1" xfId="0" applyFont="1" applyFill="1" applyBorder="1" applyAlignment="1" applyProtection="1">
      <alignment horizontal="left" vertical="center" wrapText="1"/>
      <protection locked="0"/>
    </xf>
    <xf numFmtId="0" fontId="16" fillId="0" borderId="1" xfId="0" applyFont="1" applyBorder="1" applyAlignment="1">
      <alignment vertical="center"/>
    </xf>
    <xf numFmtId="0" fontId="19" fillId="7" borderId="1" xfId="0" applyFont="1" applyFill="1" applyBorder="1" applyAlignment="1" applyProtection="1">
      <alignment horizontal="left" vertical="center" wrapText="1"/>
      <protection locked="0"/>
    </xf>
    <xf numFmtId="0" fontId="16" fillId="3" borderId="2"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7" fillId="0" borderId="3" xfId="0" applyFont="1" applyBorder="1" applyAlignment="1" applyProtection="1">
      <alignment horizontal="center" vertical="center" wrapText="1"/>
      <protection locked="0"/>
    </xf>
    <xf numFmtId="0" fontId="17" fillId="0" borderId="2" xfId="0" applyFont="1" applyBorder="1" applyAlignment="1" applyProtection="1">
      <alignment horizontal="center" vertical="center" wrapText="1"/>
      <protection locked="0"/>
    </xf>
    <xf numFmtId="1" fontId="16" fillId="0" borderId="2" xfId="0" applyNumberFormat="1" applyFont="1" applyBorder="1" applyAlignment="1">
      <alignment vertical="center"/>
    </xf>
    <xf numFmtId="1" fontId="0" fillId="0" borderId="0" xfId="0" applyNumberFormat="1"/>
    <xf numFmtId="1" fontId="16" fillId="0" borderId="5" xfId="0" applyNumberFormat="1" applyFont="1" applyBorder="1" applyAlignment="1">
      <alignment vertical="center"/>
    </xf>
    <xf numFmtId="1" fontId="16" fillId="0" borderId="3" xfId="0" applyNumberFormat="1" applyFont="1" applyBorder="1" applyAlignment="1">
      <alignment vertical="center"/>
    </xf>
    <xf numFmtId="1" fontId="16" fillId="0" borderId="2" xfId="0" applyNumberFormat="1" applyFont="1" applyBorder="1" applyAlignment="1">
      <alignment horizontal="center" vertical="center"/>
    </xf>
    <xf numFmtId="1" fontId="17" fillId="2" borderId="1" xfId="0" applyNumberFormat="1" applyFont="1" applyFill="1" applyBorder="1" applyAlignment="1" applyProtection="1">
      <alignment horizontal="left" vertical="center" wrapText="1"/>
      <protection locked="0"/>
    </xf>
    <xf numFmtId="1" fontId="16" fillId="0" borderId="3" xfId="0" applyNumberFormat="1"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20" fillId="0" borderId="2" xfId="0" applyFont="1" applyBorder="1" applyAlignment="1">
      <alignment horizontal="center" vertical="center"/>
    </xf>
    <xf numFmtId="1" fontId="20" fillId="0" borderId="2" xfId="0" applyNumberFormat="1" applyFont="1" applyBorder="1" applyAlignment="1">
      <alignment horizontal="center" vertical="center"/>
    </xf>
    <xf numFmtId="0" fontId="21" fillId="0" borderId="1" xfId="0" applyFont="1" applyBorder="1" applyAlignment="1" applyProtection="1">
      <alignment horizontal="center" vertical="center" wrapText="1"/>
      <protection locked="0"/>
    </xf>
    <xf numFmtId="1" fontId="21" fillId="2" borderId="1" xfId="0" applyNumberFormat="1" applyFont="1" applyFill="1" applyBorder="1" applyAlignment="1" applyProtection="1">
      <alignment horizontal="left" vertical="center" wrapText="1"/>
      <protection locked="0"/>
    </xf>
    <xf numFmtId="0" fontId="20" fillId="0" borderId="3" xfId="0" applyFont="1" applyBorder="1" applyAlignment="1">
      <alignment horizontal="center" vertical="center"/>
    </xf>
    <xf numFmtId="1" fontId="20" fillId="0" borderId="3" xfId="0" applyNumberFormat="1" applyFont="1" applyBorder="1" applyAlignment="1">
      <alignment horizontal="center" vertical="center"/>
    </xf>
    <xf numFmtId="0" fontId="15" fillId="6" borderId="1" xfId="0" applyFont="1" applyFill="1" applyBorder="1" applyAlignment="1">
      <alignment horizontal="center" vertical="center" wrapText="1"/>
    </xf>
    <xf numFmtId="1"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18" fillId="7" borderId="1" xfId="0" applyFont="1" applyFill="1" applyBorder="1" applyAlignment="1" applyProtection="1">
      <alignment horizontal="center" vertical="center" wrapText="1"/>
      <protection locked="0"/>
    </xf>
    <xf numFmtId="0" fontId="22" fillId="2" borderId="1" xfId="0" applyFont="1" applyFill="1" applyBorder="1" applyAlignment="1" applyProtection="1">
      <alignment horizontal="center" vertical="center" wrapText="1"/>
      <protection locked="0"/>
    </xf>
    <xf numFmtId="0" fontId="16" fillId="0" borderId="0" xfId="0" applyFont="1" applyAlignment="1">
      <alignment vertical="center"/>
    </xf>
    <xf numFmtId="1" fontId="23" fillId="2" borderId="1" xfId="0" applyNumberFormat="1" applyFont="1" applyFill="1" applyBorder="1" applyAlignment="1" applyProtection="1">
      <alignment horizontal="center" vertical="center" wrapText="1"/>
      <protection locked="0"/>
    </xf>
    <xf numFmtId="1" fontId="24" fillId="0" borderId="1" xfId="0" applyNumberFormat="1" applyFont="1" applyBorder="1" applyAlignment="1">
      <alignment vertical="center"/>
    </xf>
    <xf numFmtId="0" fontId="25" fillId="3" borderId="0" xfId="0" applyFont="1" applyFill="1" applyProtection="1">
      <protection locked="0"/>
    </xf>
    <xf numFmtId="0" fontId="25" fillId="3" borderId="0" xfId="0" applyFont="1" applyFill="1" applyAlignment="1" applyProtection="1">
      <alignment horizontal="center"/>
      <protection locked="0"/>
    </xf>
    <xf numFmtId="165" fontId="25" fillId="3" borderId="0" xfId="0" applyNumberFormat="1" applyFont="1" applyFill="1" applyAlignment="1" applyProtection="1">
      <alignment horizontal="center"/>
      <protection locked="0"/>
    </xf>
    <xf numFmtId="0" fontId="25" fillId="2" borderId="0" xfId="0" applyFont="1" applyFill="1" applyAlignment="1" applyProtection="1">
      <alignment horizontal="center" wrapText="1"/>
      <protection locked="0"/>
    </xf>
    <xf numFmtId="0" fontId="25" fillId="0" borderId="0" xfId="0" applyFont="1" applyAlignment="1" applyProtection="1">
      <alignment horizontal="center" wrapText="1"/>
      <protection locked="0"/>
    </xf>
    <xf numFmtId="0" fontId="25" fillId="8" borderId="0" xfId="0" applyFont="1" applyFill="1" applyAlignment="1" applyProtection="1">
      <alignment horizontal="center" wrapText="1"/>
      <protection locked="0"/>
    </xf>
    <xf numFmtId="165" fontId="25" fillId="2" borderId="0" xfId="0" applyNumberFormat="1" applyFont="1" applyFill="1" applyAlignment="1" applyProtection="1">
      <alignment horizontal="center" wrapText="1"/>
      <protection locked="0"/>
    </xf>
    <xf numFmtId="10" fontId="25" fillId="2" borderId="0" xfId="0" applyNumberFormat="1" applyFont="1" applyFill="1" applyAlignment="1" applyProtection="1">
      <alignment horizontal="center" wrapText="1"/>
      <protection locked="0"/>
    </xf>
    <xf numFmtId="0" fontId="26" fillId="9" borderId="1" xfId="0" applyFont="1" applyFill="1" applyBorder="1" applyAlignment="1" applyProtection="1">
      <alignment horizontal="center" vertical="center" wrapText="1"/>
      <protection locked="0"/>
    </xf>
    <xf numFmtId="0" fontId="27" fillId="2" borderId="0" xfId="0" applyFont="1" applyFill="1" applyAlignment="1" applyProtection="1">
      <alignment horizontal="center" vertical="center" wrapText="1"/>
      <protection locked="0"/>
    </xf>
    <xf numFmtId="166" fontId="27" fillId="2" borderId="6" xfId="0" applyNumberFormat="1" applyFont="1" applyFill="1" applyBorder="1" applyAlignment="1" applyProtection="1">
      <alignment horizontal="center" vertical="center" textRotation="90" wrapText="1"/>
      <protection locked="0"/>
    </xf>
    <xf numFmtId="0" fontId="27" fillId="2" borderId="0" xfId="0" applyFont="1" applyFill="1" applyAlignment="1" applyProtection="1">
      <alignment horizontal="center" wrapText="1"/>
      <protection locked="0"/>
    </xf>
    <xf numFmtId="0" fontId="11" fillId="3" borderId="7" xfId="0" applyFont="1" applyFill="1" applyBorder="1" applyAlignment="1" applyProtection="1">
      <alignment horizontal="left" vertical="center" wrapText="1"/>
      <protection locked="0"/>
    </xf>
    <xf numFmtId="0" fontId="27" fillId="2" borderId="1" xfId="0" applyFont="1" applyFill="1" applyBorder="1" applyAlignment="1" applyProtection="1">
      <alignment horizontal="center" vertical="center" wrapText="1"/>
      <protection locked="0"/>
    </xf>
    <xf numFmtId="0" fontId="27" fillId="10" borderId="1" xfId="0" applyFont="1" applyFill="1" applyBorder="1" applyAlignment="1" applyProtection="1">
      <alignment horizontal="center" vertical="center" wrapText="1"/>
      <protection locked="0"/>
    </xf>
    <xf numFmtId="166" fontId="27" fillId="2" borderId="1" xfId="0" applyNumberFormat="1" applyFont="1" applyFill="1" applyBorder="1" applyAlignment="1" applyProtection="1">
      <alignment horizontal="center" vertical="center" textRotation="90" wrapText="1"/>
      <protection locked="0"/>
    </xf>
    <xf numFmtId="0" fontId="28" fillId="2" borderId="1" xfId="0" applyFont="1" applyFill="1" applyBorder="1" applyAlignment="1" applyProtection="1">
      <alignment horizontal="center" vertical="center" wrapText="1"/>
      <protection locked="0"/>
    </xf>
    <xf numFmtId="0" fontId="29" fillId="10" borderId="0" xfId="0" applyFont="1" applyFill="1" applyAlignment="1" applyProtection="1">
      <alignment horizontal="center" vertical="center" wrapText="1"/>
      <protection locked="0"/>
    </xf>
    <xf numFmtId="165" fontId="30" fillId="2" borderId="0" xfId="0" applyNumberFormat="1" applyFont="1" applyFill="1" applyAlignment="1" applyProtection="1">
      <alignment horizontal="center" wrapText="1"/>
      <protection locked="0"/>
    </xf>
    <xf numFmtId="0" fontId="25" fillId="2" borderId="0" xfId="0" applyFont="1" applyFill="1" applyAlignment="1" applyProtection="1">
      <alignment horizontal="center" vertical="center" wrapText="1"/>
      <protection locked="0"/>
    </xf>
    <xf numFmtId="0" fontId="31" fillId="2" borderId="0" xfId="0" applyFont="1" applyFill="1" applyAlignment="1" applyProtection="1">
      <alignment horizontal="center" wrapText="1"/>
      <protection locked="0"/>
    </xf>
    <xf numFmtId="0" fontId="29" fillId="10" borderId="0" xfId="0" applyFont="1" applyFill="1" applyAlignment="1" applyProtection="1">
      <alignment horizontal="center" wrapText="1"/>
      <protection locked="0"/>
    </xf>
    <xf numFmtId="165" fontId="29" fillId="10" borderId="0" xfId="0" applyNumberFormat="1" applyFont="1" applyFill="1" applyAlignment="1" applyProtection="1">
      <alignment horizontal="center" wrapText="1"/>
      <protection locked="0"/>
    </xf>
    <xf numFmtId="0" fontId="11" fillId="2" borderId="0" xfId="0" applyFont="1" applyFill="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165" fontId="11" fillId="2" borderId="0" xfId="0" applyNumberFormat="1" applyFont="1" applyFill="1" applyAlignment="1" applyProtection="1">
      <alignment horizontal="center" vertical="center" wrapText="1"/>
      <protection locked="0"/>
    </xf>
    <xf numFmtId="0" fontId="29" fillId="11" borderId="1" xfId="0" applyFont="1" applyFill="1" applyBorder="1" applyAlignment="1" applyProtection="1">
      <alignment horizontal="center" vertical="center" wrapText="1"/>
      <protection locked="0"/>
    </xf>
    <xf numFmtId="0" fontId="29" fillId="12" borderId="1" xfId="0" quotePrefix="1" applyFont="1" applyFill="1" applyBorder="1" applyAlignment="1" applyProtection="1">
      <alignment horizontal="center" vertical="center" wrapText="1"/>
      <protection locked="0"/>
    </xf>
    <xf numFmtId="0" fontId="29" fillId="12" borderId="1" xfId="0" applyFont="1" applyFill="1" applyBorder="1" applyAlignment="1" applyProtection="1">
      <alignment horizontal="center" vertical="center" wrapText="1"/>
      <protection locked="0"/>
    </xf>
    <xf numFmtId="1" fontId="29" fillId="12" borderId="1" xfId="0" applyNumberFormat="1" applyFont="1" applyFill="1" applyBorder="1" applyAlignment="1" applyProtection="1">
      <alignment horizontal="center" vertical="center" wrapText="1"/>
      <protection locked="0"/>
    </xf>
    <xf numFmtId="0" fontId="29" fillId="6" borderId="1" xfId="0" applyFont="1" applyFill="1" applyBorder="1" applyAlignment="1" applyProtection="1">
      <alignment horizontal="center" vertical="center" wrapText="1"/>
      <protection locked="0"/>
    </xf>
    <xf numFmtId="0" fontId="29" fillId="6" borderId="8" xfId="0" applyFont="1" applyFill="1" applyBorder="1" applyAlignment="1" applyProtection="1">
      <alignment horizontal="center" vertical="center" wrapText="1"/>
      <protection locked="0"/>
    </xf>
    <xf numFmtId="0" fontId="29" fillId="3" borderId="2" xfId="0" applyFont="1" applyFill="1" applyBorder="1" applyAlignment="1" applyProtection="1">
      <alignment horizontal="center" vertical="center" wrapText="1"/>
      <protection locked="0"/>
    </xf>
    <xf numFmtId="0" fontId="29" fillId="13" borderId="1" xfId="0" applyFont="1" applyFill="1" applyBorder="1" applyAlignment="1" applyProtection="1">
      <alignment horizontal="center" vertical="center" wrapText="1"/>
      <protection locked="0"/>
    </xf>
    <xf numFmtId="0" fontId="32" fillId="14" borderId="1" xfId="0" applyFont="1" applyFill="1" applyBorder="1" applyAlignment="1" applyProtection="1">
      <alignment horizontal="center" vertical="center" wrapText="1"/>
      <protection locked="0"/>
    </xf>
    <xf numFmtId="10" fontId="30" fillId="13" borderId="1" xfId="0" applyNumberFormat="1" applyFont="1" applyFill="1" applyBorder="1" applyAlignment="1" applyProtection="1">
      <alignment horizontal="center" vertical="center" wrapText="1"/>
      <protection locked="0"/>
    </xf>
    <xf numFmtId="0" fontId="30" fillId="13" borderId="8" xfId="0" applyFont="1" applyFill="1" applyBorder="1" applyAlignment="1" applyProtection="1">
      <alignment horizontal="center" vertical="center" wrapText="1"/>
      <protection locked="0"/>
    </xf>
    <xf numFmtId="0" fontId="30" fillId="13" borderId="9" xfId="0" applyFont="1" applyFill="1" applyBorder="1" applyAlignment="1" applyProtection="1">
      <alignment horizontal="center" vertical="center" wrapText="1"/>
      <protection locked="0"/>
    </xf>
    <xf numFmtId="0" fontId="30" fillId="15" borderId="1" xfId="0" applyFont="1" applyFill="1" applyBorder="1" applyAlignment="1" applyProtection="1">
      <alignment horizontal="center" vertical="center" wrapText="1"/>
      <protection locked="0"/>
    </xf>
    <xf numFmtId="0" fontId="29" fillId="16" borderId="1" xfId="0" applyFont="1" applyFill="1" applyBorder="1" applyAlignment="1" applyProtection="1">
      <alignment horizontal="center" vertical="center" wrapText="1"/>
      <protection locked="0"/>
    </xf>
    <xf numFmtId="165" fontId="29" fillId="16" borderId="2" xfId="0" applyNumberFormat="1" applyFont="1" applyFill="1" applyBorder="1" applyAlignment="1" applyProtection="1">
      <alignment horizontal="center" vertical="center" wrapText="1"/>
      <protection locked="0"/>
    </xf>
    <xf numFmtId="165" fontId="29" fillId="17" borderId="2" xfId="0" applyNumberFormat="1" applyFont="1" applyFill="1" applyBorder="1" applyAlignment="1" applyProtection="1">
      <alignment horizontal="center" vertical="center" wrapText="1"/>
      <protection locked="0"/>
    </xf>
    <xf numFmtId="0" fontId="29" fillId="16" borderId="2" xfId="0" applyFont="1" applyFill="1" applyBorder="1" applyAlignment="1" applyProtection="1">
      <alignment horizontal="center" vertical="center" wrapText="1"/>
      <protection locked="0"/>
    </xf>
    <xf numFmtId="0" fontId="29" fillId="3" borderId="2" xfId="0" applyFont="1" applyFill="1" applyBorder="1" applyAlignment="1" applyProtection="1">
      <alignment horizontal="center" vertical="center" wrapText="1"/>
      <protection locked="0"/>
    </xf>
    <xf numFmtId="0" fontId="29" fillId="18" borderId="2" xfId="0" applyFont="1" applyFill="1" applyBorder="1" applyAlignment="1" applyProtection="1">
      <alignment horizontal="center" vertical="center" wrapText="1"/>
      <protection locked="0"/>
    </xf>
    <xf numFmtId="0" fontId="29" fillId="0" borderId="10" xfId="0" quotePrefix="1" applyFont="1" applyBorder="1" applyAlignment="1" applyProtection="1">
      <alignment horizontal="center" vertical="center" wrapText="1"/>
      <protection locked="0"/>
    </xf>
    <xf numFmtId="0" fontId="29" fillId="6" borderId="11" xfId="0" applyFont="1" applyFill="1" applyBorder="1" applyAlignment="1" applyProtection="1">
      <alignment horizontal="center" vertical="center" wrapText="1"/>
      <protection locked="0"/>
    </xf>
    <xf numFmtId="0" fontId="29" fillId="6" borderId="2" xfId="0" applyFont="1" applyFill="1" applyBorder="1" applyAlignment="1" applyProtection="1">
      <alignment horizontal="center" vertical="center" wrapText="1"/>
      <protection locked="0"/>
    </xf>
    <xf numFmtId="165" fontId="29" fillId="6" borderId="2" xfId="0" applyNumberFormat="1" applyFont="1" applyFill="1" applyBorder="1" applyAlignment="1" applyProtection="1">
      <alignment horizontal="center" vertical="center" wrapText="1"/>
      <protection locked="0"/>
    </xf>
    <xf numFmtId="0" fontId="29" fillId="19" borderId="2" xfId="0" applyFont="1" applyFill="1" applyBorder="1" applyAlignment="1" applyProtection="1">
      <alignment horizontal="center" vertical="center" wrapText="1"/>
      <protection locked="0"/>
    </xf>
    <xf numFmtId="0" fontId="33" fillId="20" borderId="2" xfId="0" applyFont="1" applyFill="1" applyBorder="1" applyAlignment="1" applyProtection="1">
      <alignment horizontal="center" vertical="center" wrapText="1"/>
      <protection locked="0"/>
    </xf>
    <xf numFmtId="1" fontId="29" fillId="6" borderId="2" xfId="0" applyNumberFormat="1" applyFont="1" applyFill="1" applyBorder="1" applyAlignment="1" applyProtection="1">
      <alignment horizontal="center" vertical="center" wrapText="1"/>
      <protection locked="0"/>
    </xf>
    <xf numFmtId="0" fontId="29" fillId="6" borderId="10" xfId="0" applyFont="1" applyFill="1" applyBorder="1" applyAlignment="1" applyProtection="1">
      <alignment horizontal="center" vertical="center" wrapText="1"/>
      <protection locked="0"/>
    </xf>
    <xf numFmtId="0" fontId="29" fillId="3" borderId="3" xfId="0" applyFont="1" applyFill="1" applyBorder="1" applyAlignment="1" applyProtection="1">
      <alignment horizontal="center" vertical="center" wrapText="1"/>
      <protection locked="0"/>
    </xf>
    <xf numFmtId="0" fontId="29" fillId="13" borderId="2" xfId="0" applyFont="1" applyFill="1" applyBorder="1" applyAlignment="1" applyProtection="1">
      <alignment horizontal="center" vertical="center" wrapText="1"/>
      <protection locked="0"/>
    </xf>
    <xf numFmtId="0" fontId="32" fillId="14" borderId="2" xfId="0" applyFont="1" applyFill="1" applyBorder="1" applyAlignment="1" applyProtection="1">
      <alignment horizontal="center" vertical="center" wrapText="1"/>
      <protection locked="0"/>
    </xf>
    <xf numFmtId="10" fontId="30" fillId="13" borderId="2" xfId="0" applyNumberFormat="1" applyFont="1" applyFill="1" applyBorder="1" applyAlignment="1" applyProtection="1">
      <alignment horizontal="center" vertical="center" wrapText="1"/>
      <protection locked="0"/>
    </xf>
    <xf numFmtId="0" fontId="30" fillId="13" borderId="2" xfId="0" applyFont="1" applyFill="1" applyBorder="1" applyAlignment="1" applyProtection="1">
      <alignment horizontal="center" vertical="center" wrapText="1"/>
      <protection locked="0"/>
    </xf>
    <xf numFmtId="0" fontId="30" fillId="13" borderId="10" xfId="0" applyFont="1" applyFill="1" applyBorder="1" applyAlignment="1" applyProtection="1">
      <alignment horizontal="center" vertical="center" wrapText="1"/>
      <protection locked="0"/>
    </xf>
    <xf numFmtId="0" fontId="32" fillId="20" borderId="12" xfId="0" applyFont="1" applyFill="1" applyBorder="1" applyAlignment="1" applyProtection="1">
      <alignment horizontal="center" vertical="center" wrapText="1"/>
      <protection locked="0"/>
    </xf>
    <xf numFmtId="0" fontId="32" fillId="20" borderId="8" xfId="0" applyFont="1" applyFill="1" applyBorder="1" applyAlignment="1" applyProtection="1">
      <alignment horizontal="center" vertical="center" wrapText="1"/>
      <protection locked="0"/>
    </xf>
    <xf numFmtId="0" fontId="28" fillId="20" borderId="8" xfId="0" applyFont="1" applyFill="1" applyBorder="1" applyAlignment="1" applyProtection="1">
      <alignment horizontal="center" vertical="center" wrapText="1"/>
      <protection locked="0"/>
    </xf>
    <xf numFmtId="0" fontId="32" fillId="0" borderId="8" xfId="0" applyFont="1" applyBorder="1" applyAlignment="1" applyProtection="1">
      <alignment horizontal="center" vertical="center" wrapText="1"/>
      <protection locked="0"/>
    </xf>
    <xf numFmtId="0" fontId="32" fillId="20" borderId="8" xfId="0" applyFont="1" applyFill="1" applyBorder="1" applyAlignment="1" applyProtection="1">
      <alignment horizontal="center" vertical="center"/>
      <protection locked="0"/>
    </xf>
    <xf numFmtId="0" fontId="30" fillId="20" borderId="8" xfId="0" applyFont="1" applyFill="1" applyBorder="1" applyAlignment="1" applyProtection="1">
      <alignment horizontal="center" vertical="center" wrapText="1"/>
      <protection locked="0"/>
    </xf>
    <xf numFmtId="0" fontId="11" fillId="2" borderId="2" xfId="0" applyFont="1" applyFill="1" applyBorder="1" applyAlignment="1" applyProtection="1">
      <alignment horizontal="center" vertical="center" wrapText="1"/>
      <protection locked="0"/>
    </xf>
    <xf numFmtId="165" fontId="11" fillId="0" borderId="2" xfId="0" applyNumberFormat="1" applyFont="1" applyBorder="1" applyAlignment="1" applyProtection="1">
      <alignment horizontal="center" vertical="center" wrapText="1"/>
      <protection locked="0"/>
    </xf>
    <xf numFmtId="165" fontId="11" fillId="2" borderId="11" xfId="0" applyNumberFormat="1" applyFont="1" applyFill="1" applyBorder="1" applyAlignment="1" applyProtection="1">
      <alignment horizontal="center" vertical="center" wrapText="1"/>
      <protection locked="0"/>
    </xf>
    <xf numFmtId="165" fontId="11" fillId="2" borderId="2" xfId="0" applyNumberFormat="1" applyFont="1" applyFill="1" applyBorder="1" applyAlignment="1" applyProtection="1">
      <alignment horizontal="center" vertical="center" wrapText="1"/>
      <protection locked="0"/>
    </xf>
    <xf numFmtId="0" fontId="11" fillId="2" borderId="2" xfId="0" applyFont="1" applyFill="1" applyBorder="1" applyAlignment="1" applyProtection="1">
      <alignment horizontal="center" vertical="center" wrapText="1"/>
      <protection locked="0"/>
    </xf>
    <xf numFmtId="0" fontId="11" fillId="0" borderId="2" xfId="0" applyFont="1" applyBorder="1" applyAlignment="1" applyProtection="1">
      <alignment horizontal="center" vertical="center" wrapText="1"/>
      <protection locked="0"/>
    </xf>
    <xf numFmtId="0" fontId="11" fillId="21" borderId="13" xfId="0" applyFont="1" applyFill="1" applyBorder="1" applyAlignment="1" applyProtection="1">
      <alignment horizontal="center" vertical="center" wrapText="1"/>
      <protection locked="0"/>
    </xf>
    <xf numFmtId="0" fontId="11" fillId="2" borderId="5" xfId="0" applyFont="1" applyFill="1" applyBorder="1" applyAlignment="1" applyProtection="1">
      <alignment horizontal="center" vertical="center" wrapText="1"/>
      <protection locked="0"/>
    </xf>
    <xf numFmtId="165" fontId="11" fillId="21" borderId="5" xfId="0" applyNumberFormat="1" applyFont="1" applyFill="1" applyBorder="1" applyAlignment="1" applyProtection="1">
      <alignment horizontal="center" vertical="center" wrapText="1"/>
      <protection locked="0"/>
    </xf>
    <xf numFmtId="0" fontId="11" fillId="21" borderId="2" xfId="0" applyFont="1" applyFill="1" applyBorder="1" applyAlignment="1" applyProtection="1">
      <alignment horizontal="center" vertical="center" wrapText="1"/>
      <protection locked="0"/>
    </xf>
    <xf numFmtId="0" fontId="11" fillId="10" borderId="5" xfId="0" applyFont="1" applyFill="1" applyBorder="1" applyAlignment="1" applyProtection="1">
      <alignment horizontal="center" vertical="center" wrapText="1"/>
      <protection locked="0"/>
    </xf>
    <xf numFmtId="0" fontId="33" fillId="20" borderId="5" xfId="0" quotePrefix="1" applyFont="1" applyFill="1" applyBorder="1" applyAlignment="1" applyProtection="1">
      <alignment horizontal="center" vertical="center" wrapText="1"/>
      <protection locked="0"/>
    </xf>
    <xf numFmtId="0" fontId="11" fillId="2" borderId="1" xfId="0" applyFont="1" applyFill="1" applyBorder="1" applyAlignment="1" applyProtection="1">
      <alignment horizontal="center" vertical="center" wrapText="1"/>
      <protection locked="0"/>
    </xf>
    <xf numFmtId="1" fontId="11" fillId="2" borderId="1" xfId="0" applyNumberFormat="1" applyFont="1" applyFill="1" applyBorder="1" applyAlignment="1" applyProtection="1">
      <alignment horizontal="center" vertical="center" wrapText="1"/>
      <protection locked="0"/>
    </xf>
    <xf numFmtId="0" fontId="11" fillId="10" borderId="2" xfId="0" applyFont="1" applyFill="1" applyBorder="1" applyAlignment="1" applyProtection="1">
      <alignment horizontal="center" vertical="center" wrapText="1"/>
      <protection locked="0"/>
    </xf>
    <xf numFmtId="0" fontId="25" fillId="10" borderId="1" xfId="0" applyFont="1" applyFill="1" applyBorder="1" applyAlignment="1" applyProtection="1">
      <alignment horizontal="center" vertical="center" wrapText="1"/>
      <protection locked="0"/>
    </xf>
    <xf numFmtId="0" fontId="11" fillId="10" borderId="1" xfId="0" applyFont="1" applyFill="1" applyBorder="1" applyAlignment="1" applyProtection="1">
      <alignment horizontal="center" vertical="center" wrapText="1"/>
      <protection locked="0"/>
    </xf>
    <xf numFmtId="10" fontId="11" fillId="2" borderId="1" xfId="0" applyNumberFormat="1" applyFont="1" applyFill="1" applyBorder="1" applyAlignment="1" applyProtection="1">
      <alignment horizontal="center" vertical="center" wrapText="1"/>
      <protection locked="0"/>
    </xf>
    <xf numFmtId="0" fontId="25" fillId="0" borderId="1" xfId="0" applyFont="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protection locked="0"/>
    </xf>
    <xf numFmtId="165" fontId="11" fillId="0" borderId="3" xfId="0" applyNumberFormat="1" applyFont="1" applyBorder="1" applyAlignment="1" applyProtection="1">
      <alignment horizontal="center" vertical="center" wrapText="1"/>
      <protection locked="0"/>
    </xf>
    <xf numFmtId="165" fontId="11" fillId="2" borderId="14" xfId="0" applyNumberFormat="1" applyFont="1" applyFill="1" applyBorder="1" applyAlignment="1" applyProtection="1">
      <alignment horizontal="center" vertical="center" wrapText="1"/>
      <protection locked="0"/>
    </xf>
    <xf numFmtId="165" fontId="11" fillId="2" borderId="3" xfId="0" applyNumberFormat="1" applyFont="1" applyFill="1" applyBorder="1" applyAlignment="1" applyProtection="1">
      <alignment horizontal="center" vertical="center" wrapText="1"/>
      <protection locked="0"/>
    </xf>
    <xf numFmtId="0" fontId="11" fillId="2" borderId="5" xfId="0" applyFont="1" applyFill="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protection locked="0"/>
    </xf>
    <xf numFmtId="0" fontId="11" fillId="0" borderId="3" xfId="0" applyFont="1" applyBorder="1" applyAlignment="1" applyProtection="1">
      <alignment horizontal="center" vertical="center" wrapText="1"/>
      <protection locked="0"/>
    </xf>
    <xf numFmtId="0" fontId="11" fillId="21" borderId="14" xfId="0" applyFont="1" applyFill="1" applyBorder="1" applyAlignment="1" applyProtection="1">
      <alignment horizontal="center" vertical="center" wrapText="1"/>
      <protection locked="0"/>
    </xf>
    <xf numFmtId="165" fontId="11" fillId="21" borderId="3" xfId="0" applyNumberFormat="1" applyFont="1" applyFill="1" applyBorder="1" applyAlignment="1" applyProtection="1">
      <alignment horizontal="center" vertical="center" wrapText="1"/>
      <protection locked="0"/>
    </xf>
    <xf numFmtId="0" fontId="11" fillId="21" borderId="3" xfId="0" applyFont="1" applyFill="1" applyBorder="1" applyAlignment="1" applyProtection="1">
      <alignment horizontal="center" vertical="center" wrapText="1"/>
      <protection locked="0"/>
    </xf>
    <xf numFmtId="0" fontId="11" fillId="10" borderId="3" xfId="0" applyFont="1" applyFill="1" applyBorder="1" applyAlignment="1" applyProtection="1">
      <alignment horizontal="center" vertical="center" wrapText="1"/>
      <protection locked="0"/>
    </xf>
    <xf numFmtId="0" fontId="11" fillId="7" borderId="1" xfId="0" applyFont="1" applyFill="1" applyBorder="1" applyAlignment="1" applyProtection="1">
      <alignment horizontal="center" vertical="center" wrapText="1"/>
      <protection locked="0"/>
    </xf>
    <xf numFmtId="1" fontId="11" fillId="7" borderId="1" xfId="0" applyNumberFormat="1" applyFont="1" applyFill="1" applyBorder="1" applyAlignment="1" applyProtection="1">
      <alignment horizontal="center" vertical="center" wrapText="1"/>
      <protection locked="0"/>
    </xf>
    <xf numFmtId="0" fontId="32" fillId="20" borderId="1" xfId="0" applyFont="1" applyFill="1" applyBorder="1" applyAlignment="1" applyProtection="1">
      <alignment horizontal="center" vertical="center" wrapText="1"/>
      <protection locked="0"/>
    </xf>
    <xf numFmtId="0" fontId="30" fillId="20" borderId="1" xfId="0" applyFont="1" applyFill="1" applyBorder="1" applyAlignment="1" applyProtection="1">
      <alignment horizontal="center" vertical="center" wrapText="1"/>
      <protection locked="0"/>
    </xf>
    <xf numFmtId="165" fontId="17" fillId="0" borderId="2" xfId="0" applyNumberFormat="1" applyFont="1" applyBorder="1" applyAlignment="1" applyProtection="1">
      <alignment horizontal="center" vertical="center" wrapText="1"/>
      <protection locked="0"/>
    </xf>
    <xf numFmtId="165" fontId="17" fillId="0" borderId="3" xfId="0" applyNumberFormat="1" applyFont="1" applyBorder="1" applyAlignment="1" applyProtection="1">
      <alignment horizontal="center" vertical="center" wrapText="1"/>
      <protection locked="0"/>
    </xf>
    <xf numFmtId="0" fontId="17" fillId="22" borderId="2" xfId="0" applyFont="1" applyFill="1" applyBorder="1" applyAlignment="1" applyProtection="1">
      <alignment horizontal="center" vertical="center" wrapText="1"/>
      <protection locked="0"/>
    </xf>
    <xf numFmtId="165" fontId="17" fillId="22" borderId="2" xfId="0" applyNumberFormat="1" applyFont="1" applyFill="1" applyBorder="1" applyAlignment="1" applyProtection="1">
      <alignment horizontal="center" vertical="center" wrapText="1"/>
      <protection locked="0"/>
    </xf>
    <xf numFmtId="165" fontId="17" fillId="22" borderId="11" xfId="0" applyNumberFormat="1" applyFont="1" applyFill="1" applyBorder="1" applyAlignment="1" applyProtection="1">
      <alignment horizontal="center" vertical="center" wrapText="1"/>
      <protection locked="0"/>
    </xf>
    <xf numFmtId="0" fontId="11" fillId="22" borderId="2" xfId="0" applyFont="1" applyFill="1" applyBorder="1" applyAlignment="1" applyProtection="1">
      <alignment horizontal="center" vertical="center" wrapText="1"/>
      <protection locked="0"/>
    </xf>
    <xf numFmtId="0" fontId="17" fillId="22" borderId="2" xfId="0" applyFont="1" applyFill="1" applyBorder="1" applyAlignment="1" applyProtection="1">
      <alignment horizontal="center" vertical="center" wrapText="1"/>
      <protection locked="0"/>
    </xf>
    <xf numFmtId="0" fontId="35" fillId="22" borderId="5" xfId="0" quotePrefix="1" applyFont="1" applyFill="1" applyBorder="1" applyAlignment="1" applyProtection="1">
      <alignment horizontal="center" vertical="center" wrapText="1"/>
      <protection locked="0"/>
    </xf>
    <xf numFmtId="0" fontId="17" fillId="22" borderId="13" xfId="0" applyFont="1" applyFill="1" applyBorder="1" applyAlignment="1" applyProtection="1">
      <alignment horizontal="center" vertical="center" wrapText="1"/>
      <protection locked="0"/>
    </xf>
    <xf numFmtId="0" fontId="17" fillId="22" borderId="5" xfId="0" applyFont="1" applyFill="1" applyBorder="1" applyAlignment="1" applyProtection="1">
      <alignment horizontal="center" vertical="center" wrapText="1"/>
      <protection locked="0"/>
    </xf>
    <xf numFmtId="165" fontId="17" fillId="22" borderId="5" xfId="0" applyNumberFormat="1" applyFont="1" applyFill="1" applyBorder="1" applyAlignment="1" applyProtection="1">
      <alignment horizontal="center" vertical="center" wrapText="1"/>
      <protection locked="0"/>
    </xf>
    <xf numFmtId="0" fontId="35" fillId="22" borderId="5" xfId="0" quotePrefix="1" applyFont="1" applyFill="1" applyBorder="1" applyAlignment="1" applyProtection="1">
      <alignment horizontal="center" vertical="center" wrapText="1"/>
      <protection locked="0"/>
    </xf>
    <xf numFmtId="0" fontId="17" fillId="22" borderId="1" xfId="0" applyFont="1" applyFill="1" applyBorder="1" applyAlignment="1" applyProtection="1">
      <alignment horizontal="center" vertical="center" wrapText="1"/>
      <protection locked="0"/>
    </xf>
    <xf numFmtId="1" fontId="17" fillId="22" borderId="1" xfId="0" applyNumberFormat="1" applyFont="1" applyFill="1" applyBorder="1" applyAlignment="1" applyProtection="1">
      <alignment horizontal="center" vertical="center" wrapText="1"/>
      <protection locked="0"/>
    </xf>
    <xf numFmtId="0" fontId="36" fillId="22" borderId="1" xfId="0" applyFont="1" applyFill="1" applyBorder="1" applyAlignment="1" applyProtection="1">
      <alignment horizontal="center" vertical="center" wrapText="1"/>
      <protection locked="0"/>
    </xf>
    <xf numFmtId="0" fontId="11" fillId="22" borderId="1" xfId="0" applyFont="1" applyFill="1" applyBorder="1" applyAlignment="1" applyProtection="1">
      <alignment horizontal="center" vertical="center" wrapText="1"/>
      <protection locked="0"/>
    </xf>
    <xf numFmtId="10" fontId="17" fillId="22" borderId="1" xfId="0" applyNumberFormat="1" applyFont="1" applyFill="1" applyBorder="1" applyAlignment="1" applyProtection="1">
      <alignment horizontal="center" vertical="center" wrapText="1"/>
      <protection locked="0"/>
    </xf>
    <xf numFmtId="0" fontId="17" fillId="11" borderId="1" xfId="0" applyFont="1" applyFill="1" applyBorder="1" applyAlignment="1" applyProtection="1">
      <alignment horizontal="center" vertical="center" wrapText="1"/>
      <protection locked="0"/>
    </xf>
    <xf numFmtId="0" fontId="25" fillId="22" borderId="1" xfId="0" applyFont="1" applyFill="1" applyBorder="1" applyAlignment="1" applyProtection="1">
      <alignment horizontal="center" vertical="center" wrapText="1"/>
      <protection locked="0"/>
    </xf>
    <xf numFmtId="0" fontId="27" fillId="22" borderId="1" xfId="0" applyFont="1" applyFill="1" applyBorder="1" applyAlignment="1" applyProtection="1">
      <alignment horizontal="center" vertical="center" wrapText="1"/>
      <protection locked="0"/>
    </xf>
    <xf numFmtId="0" fontId="27" fillId="22" borderId="0" xfId="0" applyFont="1" applyFill="1" applyAlignment="1" applyProtection="1">
      <alignment horizontal="center" vertical="center" wrapText="1"/>
      <protection locked="0"/>
    </xf>
    <xf numFmtId="166" fontId="27" fillId="22" borderId="1" xfId="0" applyNumberFormat="1" applyFont="1" applyFill="1" applyBorder="1" applyAlignment="1" applyProtection="1">
      <alignment horizontal="center" vertical="center" textRotation="90" wrapText="1"/>
      <protection locked="0"/>
    </xf>
    <xf numFmtId="0" fontId="28" fillId="22" borderId="1" xfId="0" applyFont="1" applyFill="1" applyBorder="1" applyAlignment="1" applyProtection="1">
      <alignment horizontal="center" vertical="center" wrapText="1"/>
      <protection locked="0"/>
    </xf>
    <xf numFmtId="0" fontId="17" fillId="22" borderId="3" xfId="0" applyFont="1" applyFill="1" applyBorder="1" applyAlignment="1" applyProtection="1">
      <alignment horizontal="center" vertical="center" wrapText="1"/>
      <protection locked="0"/>
    </xf>
    <xf numFmtId="165" fontId="17" fillId="22" borderId="3" xfId="0" applyNumberFormat="1" applyFont="1" applyFill="1" applyBorder="1" applyAlignment="1" applyProtection="1">
      <alignment horizontal="center" vertical="center" wrapText="1"/>
      <protection locked="0"/>
    </xf>
    <xf numFmtId="165" fontId="17" fillId="22" borderId="14" xfId="0" applyNumberFormat="1" applyFont="1" applyFill="1" applyBorder="1" applyAlignment="1" applyProtection="1">
      <alignment horizontal="center" vertical="center" wrapText="1"/>
      <protection locked="0"/>
    </xf>
    <xf numFmtId="0" fontId="11" fillId="22" borderId="3" xfId="0" applyFont="1" applyFill="1" applyBorder="1" applyAlignment="1" applyProtection="1">
      <alignment horizontal="center" vertical="center" wrapText="1"/>
      <protection locked="0"/>
    </xf>
    <xf numFmtId="0" fontId="17" fillId="22" borderId="5" xfId="0" applyFont="1" applyFill="1" applyBorder="1" applyAlignment="1" applyProtection="1">
      <alignment horizontal="center" vertical="center" wrapText="1"/>
      <protection locked="0"/>
    </xf>
    <xf numFmtId="0" fontId="17" fillId="22" borderId="3" xfId="0" applyFont="1" applyFill="1" applyBorder="1" applyAlignment="1" applyProtection="1">
      <alignment horizontal="center" vertical="center" wrapText="1"/>
      <protection locked="0"/>
    </xf>
    <xf numFmtId="0" fontId="17" fillId="22" borderId="14" xfId="0" applyFont="1" applyFill="1" applyBorder="1" applyAlignment="1" applyProtection="1">
      <alignment horizontal="center" vertical="center" wrapText="1"/>
      <protection locked="0"/>
    </xf>
    <xf numFmtId="0" fontId="37" fillId="22" borderId="1" xfId="0" applyFont="1" applyFill="1" applyBorder="1" applyAlignment="1" applyProtection="1">
      <alignment horizontal="center" vertical="center" wrapText="1"/>
      <protection locked="0"/>
    </xf>
    <xf numFmtId="0" fontId="17" fillId="0" borderId="2" xfId="0" applyFont="1" applyBorder="1" applyAlignment="1" applyProtection="1">
      <alignment horizontal="center" vertical="center" wrapText="1"/>
      <protection locked="0"/>
    </xf>
    <xf numFmtId="165" fontId="17" fillId="0" borderId="11" xfId="0" applyNumberFormat="1" applyFont="1" applyBorder="1" applyAlignment="1" applyProtection="1">
      <alignment horizontal="center" vertical="center" wrapText="1"/>
      <protection locked="0"/>
    </xf>
    <xf numFmtId="0" fontId="17" fillId="2" borderId="2" xfId="0" applyFont="1" applyFill="1" applyBorder="1" applyAlignment="1" applyProtection="1">
      <alignment horizontal="center" vertical="center" wrapText="1"/>
      <protection locked="0"/>
    </xf>
    <xf numFmtId="0" fontId="35" fillId="8" borderId="5" xfId="0" quotePrefix="1" applyFont="1" applyFill="1" applyBorder="1" applyAlignment="1" applyProtection="1">
      <alignment horizontal="center" vertical="center" wrapText="1"/>
      <protection locked="0"/>
    </xf>
    <xf numFmtId="0" fontId="17" fillId="21" borderId="13" xfId="0" applyFont="1" applyFill="1" applyBorder="1" applyAlignment="1" applyProtection="1">
      <alignment horizontal="center" vertical="center" wrapText="1"/>
      <protection locked="0"/>
    </xf>
    <xf numFmtId="0" fontId="17" fillId="2" borderId="5" xfId="0" applyFont="1" applyFill="1" applyBorder="1" applyAlignment="1" applyProtection="1">
      <alignment horizontal="center" vertical="center" wrapText="1"/>
      <protection locked="0"/>
    </xf>
    <xf numFmtId="165" fontId="17" fillId="21" borderId="5" xfId="0" applyNumberFormat="1" applyFont="1" applyFill="1" applyBorder="1" applyAlignment="1" applyProtection="1">
      <alignment horizontal="center" vertical="center" wrapText="1"/>
      <protection locked="0"/>
    </xf>
    <xf numFmtId="0" fontId="17" fillId="21" borderId="2" xfId="0" applyFont="1" applyFill="1" applyBorder="1" applyAlignment="1" applyProtection="1">
      <alignment horizontal="center" vertical="center" wrapText="1"/>
      <protection locked="0"/>
    </xf>
    <xf numFmtId="0" fontId="17" fillId="10" borderId="5" xfId="0" applyFont="1" applyFill="1" applyBorder="1" applyAlignment="1" applyProtection="1">
      <alignment horizontal="center" vertical="center" wrapText="1"/>
      <protection locked="0"/>
    </xf>
    <xf numFmtId="0" fontId="35" fillId="20" borderId="5" xfId="0" quotePrefix="1" applyFont="1" applyFill="1" applyBorder="1" applyAlignment="1" applyProtection="1">
      <alignment horizontal="center" vertical="center" wrapText="1"/>
      <protection locked="0"/>
    </xf>
    <xf numFmtId="0" fontId="17" fillId="2" borderId="1" xfId="0" applyFont="1" applyFill="1" applyBorder="1" applyAlignment="1" applyProtection="1">
      <alignment horizontal="center" vertical="center" wrapText="1"/>
      <protection locked="0"/>
    </xf>
    <xf numFmtId="0" fontId="17" fillId="10" borderId="2" xfId="0" applyFont="1" applyFill="1" applyBorder="1" applyAlignment="1" applyProtection="1">
      <alignment horizontal="center" vertical="center" wrapText="1"/>
      <protection locked="0"/>
    </xf>
    <xf numFmtId="0" fontId="36" fillId="10" borderId="1" xfId="0" applyFont="1" applyFill="1" applyBorder="1" applyAlignment="1" applyProtection="1">
      <alignment horizontal="center" vertical="center" wrapText="1"/>
      <protection locked="0"/>
    </xf>
    <xf numFmtId="0" fontId="17" fillId="10" borderId="1" xfId="0" applyFont="1" applyFill="1" applyBorder="1" applyAlignment="1" applyProtection="1">
      <alignment horizontal="center" vertical="center" wrapText="1"/>
      <protection locked="0"/>
    </xf>
    <xf numFmtId="10" fontId="17" fillId="0" borderId="1" xfId="0" applyNumberFormat="1"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xf numFmtId="165" fontId="17" fillId="0" borderId="14" xfId="0" applyNumberFormat="1" applyFont="1" applyBorder="1" applyAlignment="1" applyProtection="1">
      <alignment horizontal="center" vertical="center" wrapText="1"/>
      <protection locked="0"/>
    </xf>
    <xf numFmtId="0" fontId="17" fillId="0" borderId="5" xfId="0" applyFont="1" applyBorder="1" applyAlignment="1" applyProtection="1">
      <alignment horizontal="center" vertical="center" wrapText="1"/>
      <protection locked="0"/>
    </xf>
    <xf numFmtId="0" fontId="17" fillId="2" borderId="3" xfId="0" applyFont="1" applyFill="1" applyBorder="1" applyAlignment="1" applyProtection="1">
      <alignment horizontal="center" vertical="center" wrapText="1"/>
      <protection locked="0"/>
    </xf>
    <xf numFmtId="0" fontId="17" fillId="21" borderId="14" xfId="0" applyFont="1" applyFill="1" applyBorder="1" applyAlignment="1" applyProtection="1">
      <alignment horizontal="center" vertical="center" wrapText="1"/>
      <protection locked="0"/>
    </xf>
    <xf numFmtId="0" fontId="17" fillId="2" borderId="3" xfId="0" applyFont="1" applyFill="1" applyBorder="1" applyAlignment="1" applyProtection="1">
      <alignment horizontal="center" vertical="center" wrapText="1"/>
      <protection locked="0"/>
    </xf>
    <xf numFmtId="165" fontId="17" fillId="21" borderId="3" xfId="0" applyNumberFormat="1" applyFont="1" applyFill="1" applyBorder="1" applyAlignment="1" applyProtection="1">
      <alignment horizontal="center" vertical="center" wrapText="1"/>
      <protection locked="0"/>
    </xf>
    <xf numFmtId="0" fontId="17" fillId="21" borderId="3" xfId="0" applyFont="1" applyFill="1" applyBorder="1" applyAlignment="1" applyProtection="1">
      <alignment horizontal="center" vertical="center" wrapText="1"/>
      <protection locked="0"/>
    </xf>
    <xf numFmtId="0" fontId="17" fillId="10" borderId="3" xfId="0" applyFont="1" applyFill="1" applyBorder="1" applyAlignment="1" applyProtection="1">
      <alignment horizontal="center" vertical="center" wrapText="1"/>
      <protection locked="0"/>
    </xf>
    <xf numFmtId="0" fontId="17" fillId="7" borderId="1" xfId="0" applyFont="1" applyFill="1" applyBorder="1" applyAlignment="1" applyProtection="1">
      <alignment horizontal="center" vertical="center" wrapText="1"/>
      <protection locked="0"/>
    </xf>
    <xf numFmtId="1" fontId="17" fillId="7" borderId="1" xfId="0" applyNumberFormat="1" applyFont="1" applyFill="1" applyBorder="1" applyAlignment="1" applyProtection="1">
      <alignment horizontal="center" vertical="center" wrapText="1"/>
      <protection locked="0"/>
    </xf>
    <xf numFmtId="0" fontId="37" fillId="0" borderId="1" xfId="0" applyFont="1" applyBorder="1" applyAlignment="1" applyProtection="1">
      <alignment horizontal="center" vertical="center" wrapText="1"/>
      <protection locked="0"/>
    </xf>
    <xf numFmtId="0" fontId="17" fillId="11" borderId="2" xfId="0" applyFont="1" applyFill="1" applyBorder="1" applyAlignment="1" applyProtection="1">
      <alignment horizontal="center" vertical="center" wrapText="1"/>
      <protection locked="0"/>
    </xf>
    <xf numFmtId="0" fontId="36" fillId="22" borderId="2" xfId="0" applyFont="1" applyFill="1" applyBorder="1" applyAlignment="1" applyProtection="1">
      <alignment horizontal="center" wrapText="1"/>
      <protection locked="0"/>
    </xf>
    <xf numFmtId="165" fontId="36" fillId="22" borderId="0" xfId="0" applyNumberFormat="1" applyFont="1" applyFill="1" applyAlignment="1" applyProtection="1">
      <alignment horizontal="center" wrapText="1"/>
      <protection locked="0"/>
    </xf>
    <xf numFmtId="0" fontId="36" fillId="22" borderId="0" xfId="0" applyFont="1" applyFill="1" applyAlignment="1" applyProtection="1">
      <alignment horizontal="center" wrapText="1"/>
      <protection locked="0"/>
    </xf>
    <xf numFmtId="0" fontId="36" fillId="22" borderId="3" xfId="0" applyFont="1" applyFill="1" applyBorder="1" applyAlignment="1" applyProtection="1">
      <alignment horizontal="center" wrapText="1"/>
      <protection locked="0"/>
    </xf>
    <xf numFmtId="0" fontId="17" fillId="22" borderId="1" xfId="0" applyFont="1" applyFill="1" applyBorder="1" applyAlignment="1" applyProtection="1">
      <alignment horizontal="center" vertical="center" wrapText="1"/>
      <protection locked="0"/>
    </xf>
    <xf numFmtId="9" fontId="17" fillId="22" borderId="1" xfId="1" applyFont="1" applyFill="1" applyBorder="1" applyAlignment="1" applyProtection="1">
      <alignment horizontal="center" vertical="center" wrapText="1"/>
      <protection locked="0"/>
    </xf>
    <xf numFmtId="10" fontId="11" fillId="0" borderId="1" xfId="0" applyNumberFormat="1"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27" fillId="0" borderId="1" xfId="0" applyFont="1" applyBorder="1" applyAlignment="1" applyProtection="1">
      <alignment horizontal="center" vertical="center" wrapText="1"/>
      <protection locked="0"/>
    </xf>
    <xf numFmtId="0" fontId="27" fillId="0" borderId="0" xfId="0" applyFont="1" applyAlignment="1" applyProtection="1">
      <alignment horizontal="center" vertical="center" wrapText="1"/>
      <protection locked="0"/>
    </xf>
    <xf numFmtId="166" fontId="27" fillId="0" borderId="1" xfId="0" applyNumberFormat="1" applyFont="1" applyBorder="1" applyAlignment="1" applyProtection="1">
      <alignment horizontal="center" vertical="center" textRotation="90" wrapText="1"/>
      <protection locked="0"/>
    </xf>
    <xf numFmtId="0" fontId="28" fillId="0" borderId="1" xfId="0" applyFont="1" applyBorder="1" applyAlignment="1" applyProtection="1">
      <alignment horizontal="center" vertical="center" wrapText="1"/>
      <protection locked="0"/>
    </xf>
    <xf numFmtId="0" fontId="32" fillId="20" borderId="10" xfId="0" applyFont="1" applyFill="1" applyBorder="1" applyAlignment="1" applyProtection="1">
      <alignment horizontal="center" vertical="center" wrapText="1"/>
      <protection locked="0"/>
    </xf>
    <xf numFmtId="0" fontId="32" fillId="8" borderId="8" xfId="0" applyFont="1" applyFill="1" applyBorder="1" applyAlignment="1" applyProtection="1">
      <alignment horizontal="center" vertical="center" wrapText="1"/>
      <protection locked="0"/>
    </xf>
    <xf numFmtId="0" fontId="11" fillId="20" borderId="2" xfId="0" applyFont="1" applyFill="1" applyBorder="1" applyAlignment="1" applyProtection="1">
      <alignment horizontal="center" vertical="center" wrapText="1"/>
      <protection locked="0"/>
    </xf>
    <xf numFmtId="0" fontId="32" fillId="20" borderId="1" xfId="0" applyFont="1" applyFill="1" applyBorder="1" applyAlignment="1" applyProtection="1">
      <alignment horizontal="center" vertical="top" wrapText="1"/>
      <protection locked="0"/>
    </xf>
    <xf numFmtId="0" fontId="25" fillId="20" borderId="1" xfId="0" applyFont="1" applyFill="1" applyBorder="1" applyAlignment="1" applyProtection="1">
      <alignment horizontal="center" vertical="center" wrapText="1"/>
      <protection locked="0"/>
    </xf>
    <xf numFmtId="165" fontId="11" fillId="0" borderId="1" xfId="0" applyNumberFormat="1" applyFont="1" applyBorder="1" applyAlignment="1" applyProtection="1">
      <alignment horizontal="center" vertical="center" wrapText="1"/>
      <protection locked="0"/>
    </xf>
    <xf numFmtId="0" fontId="11" fillId="0" borderId="2" xfId="0" applyFont="1" applyBorder="1" applyAlignment="1" applyProtection="1">
      <alignment horizontal="center" vertical="center" wrapText="1"/>
      <protection locked="0"/>
    </xf>
    <xf numFmtId="9" fontId="11" fillId="0" borderId="2" xfId="1" applyFont="1" applyBorder="1" applyAlignment="1" applyProtection="1">
      <alignment horizontal="center" vertical="center" wrapText="1"/>
      <protection locked="0"/>
    </xf>
    <xf numFmtId="0" fontId="33" fillId="8" borderId="5" xfId="0" quotePrefix="1" applyFont="1" applyFill="1" applyBorder="1" applyAlignment="1" applyProtection="1">
      <alignment horizontal="center" vertical="center" wrapText="1"/>
      <protection locked="0"/>
    </xf>
    <xf numFmtId="0" fontId="11" fillId="0" borderId="13" xfId="0" applyFont="1" applyBorder="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165" fontId="11" fillId="0" borderId="5" xfId="0" applyNumberFormat="1" applyFont="1" applyBorder="1" applyAlignment="1" applyProtection="1">
      <alignment horizontal="center" vertical="center" wrapText="1"/>
      <protection locked="0"/>
    </xf>
    <xf numFmtId="0" fontId="11" fillId="10" borderId="1" xfId="0" applyFont="1" applyFill="1" applyBorder="1" applyAlignment="1" applyProtection="1">
      <alignment horizontal="center" vertical="center" wrapText="1"/>
      <protection locked="0"/>
    </xf>
    <xf numFmtId="0" fontId="11" fillId="23" borderId="5" xfId="0" quotePrefix="1" applyFont="1" applyFill="1" applyBorder="1" applyAlignment="1" applyProtection="1">
      <alignment horizontal="center" vertical="center" wrapText="1"/>
      <protection locked="0"/>
    </xf>
    <xf numFmtId="1" fontId="11" fillId="0" borderId="1" xfId="0" applyNumberFormat="1" applyFont="1" applyBorder="1" applyAlignment="1" applyProtection="1">
      <alignment horizontal="center" vertical="center" wrapText="1"/>
      <protection locked="0"/>
    </xf>
    <xf numFmtId="0" fontId="25" fillId="10" borderId="2" xfId="0" applyFont="1" applyFill="1" applyBorder="1" applyAlignment="1" applyProtection="1">
      <alignment horizontal="center" vertical="center" wrapText="1"/>
      <protection locked="0"/>
    </xf>
    <xf numFmtId="10" fontId="25" fillId="0" borderId="1" xfId="0" applyNumberFormat="1" applyFont="1" applyBorder="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9" fontId="11" fillId="0" borderId="3" xfId="1" applyFont="1" applyBorder="1" applyAlignment="1" applyProtection="1">
      <alignment horizontal="center" vertical="center" wrapText="1"/>
      <protection locked="0"/>
    </xf>
    <xf numFmtId="0" fontId="11" fillId="0" borderId="3" xfId="0" applyFont="1" applyBorder="1" applyAlignment="1" applyProtection="1">
      <alignment vertical="center" wrapText="1"/>
      <protection locked="0"/>
    </xf>
    <xf numFmtId="0" fontId="11" fillId="0" borderId="3" xfId="0" applyFont="1" applyBorder="1" applyAlignment="1" applyProtection="1">
      <alignment horizontal="center" vertical="center" wrapText="1"/>
      <protection locked="0"/>
    </xf>
    <xf numFmtId="0" fontId="11" fillId="0" borderId="14" xfId="0" applyFont="1" applyBorder="1" applyAlignment="1" applyProtection="1">
      <alignment horizontal="center" vertical="center" wrapText="1"/>
      <protection locked="0"/>
    </xf>
    <xf numFmtId="0" fontId="11" fillId="24" borderId="1" xfId="0" applyFont="1" applyFill="1" applyBorder="1" applyAlignment="1" applyProtection="1">
      <alignment horizontal="center" vertical="center" wrapText="1"/>
      <protection locked="0"/>
    </xf>
    <xf numFmtId="165" fontId="11" fillId="21" borderId="2" xfId="0" applyNumberFormat="1" applyFont="1" applyFill="1" applyBorder="1" applyAlignment="1" applyProtection="1">
      <alignment horizontal="center" vertical="center" wrapText="1"/>
      <protection locked="0"/>
    </xf>
    <xf numFmtId="10" fontId="11" fillId="0" borderId="3" xfId="0" applyNumberFormat="1" applyFont="1" applyBorder="1" applyAlignment="1" applyProtection="1">
      <alignment horizontal="center" vertical="center" wrapText="1"/>
      <protection locked="0"/>
    </xf>
    <xf numFmtId="0" fontId="27" fillId="0" borderId="3" xfId="0" applyFont="1" applyBorder="1" applyAlignment="1" applyProtection="1">
      <alignment horizontal="center" vertical="center" wrapText="1"/>
      <protection locked="0"/>
    </xf>
    <xf numFmtId="9" fontId="11" fillId="0" borderId="2" xfId="1" applyFont="1" applyFill="1" applyBorder="1" applyAlignment="1" applyProtection="1">
      <alignment horizontal="center" vertical="center" wrapText="1"/>
      <protection locked="0"/>
    </xf>
    <xf numFmtId="0" fontId="33" fillId="0" borderId="5" xfId="0" quotePrefix="1"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1" fillId="0" borderId="5" xfId="0" quotePrefix="1" applyFont="1" applyBorder="1" applyAlignment="1" applyProtection="1">
      <alignment horizontal="center" vertical="center" wrapText="1"/>
      <protection locked="0"/>
    </xf>
    <xf numFmtId="0" fontId="25" fillId="0" borderId="2" xfId="0" applyFont="1" applyBorder="1" applyAlignment="1" applyProtection="1">
      <alignment horizontal="center" vertical="center" wrapText="1"/>
      <protection locked="0"/>
    </xf>
    <xf numFmtId="9" fontId="11" fillId="0" borderId="3" xfId="1" applyFont="1" applyFill="1" applyBorder="1" applyAlignment="1" applyProtection="1">
      <alignment horizontal="center" vertical="center" wrapText="1"/>
      <protection locked="0"/>
    </xf>
    <xf numFmtId="0" fontId="33" fillId="0" borderId="5" xfId="0" quotePrefix="1" applyFont="1" applyBorder="1" applyAlignment="1" applyProtection="1">
      <alignment vertical="center" wrapText="1"/>
      <protection locked="0"/>
    </xf>
    <xf numFmtId="165" fontId="11" fillId="0" borderId="11" xfId="0" applyNumberFormat="1" applyFont="1" applyBorder="1" applyAlignment="1" applyProtection="1">
      <alignment horizontal="center" vertical="center" wrapText="1"/>
      <protection locked="0"/>
    </xf>
    <xf numFmtId="0" fontId="11" fillId="25" borderId="2" xfId="0" applyFont="1" applyFill="1" applyBorder="1" applyAlignment="1" applyProtection="1">
      <alignment horizontal="center" vertical="center" wrapText="1"/>
      <protection locked="0"/>
    </xf>
    <xf numFmtId="0" fontId="11" fillId="25" borderId="2" xfId="0" applyFont="1" applyFill="1" applyBorder="1" applyAlignment="1" applyProtection="1">
      <alignment horizontal="center" vertical="center" wrapText="1"/>
      <protection locked="0"/>
    </xf>
    <xf numFmtId="0" fontId="33" fillId="8" borderId="5" xfId="0" quotePrefix="1" applyFont="1" applyFill="1" applyBorder="1" applyAlignment="1" applyProtection="1">
      <alignment vertical="center" wrapText="1"/>
      <protection locked="0"/>
    </xf>
    <xf numFmtId="0" fontId="11" fillId="25" borderId="13" xfId="0" applyFont="1" applyFill="1" applyBorder="1" applyAlignment="1" applyProtection="1">
      <alignment horizontal="center" vertical="center" wrapText="1"/>
      <protection locked="0"/>
    </xf>
    <xf numFmtId="0" fontId="11" fillId="25" borderId="5" xfId="0" applyFont="1" applyFill="1" applyBorder="1" applyAlignment="1" applyProtection="1">
      <alignment horizontal="center" vertical="center" wrapText="1"/>
      <protection locked="0"/>
    </xf>
    <xf numFmtId="165" fontId="11" fillId="25" borderId="5" xfId="0" applyNumberFormat="1" applyFont="1" applyFill="1" applyBorder="1" applyAlignment="1" applyProtection="1">
      <alignment horizontal="center" vertical="center" wrapText="1"/>
      <protection locked="0"/>
    </xf>
    <xf numFmtId="0" fontId="25" fillId="25" borderId="1" xfId="0" applyFont="1" applyFill="1" applyBorder="1" applyAlignment="1" applyProtection="1">
      <alignment horizontal="center" vertical="center" wrapText="1"/>
      <protection locked="0"/>
    </xf>
    <xf numFmtId="0" fontId="25" fillId="25" borderId="5" xfId="0" quotePrefix="1" applyFont="1" applyFill="1" applyBorder="1" applyAlignment="1" applyProtection="1">
      <alignment horizontal="center" vertical="center" wrapText="1"/>
      <protection locked="0"/>
    </xf>
    <xf numFmtId="0" fontId="36" fillId="25" borderId="1" xfId="0" applyFont="1" applyFill="1" applyBorder="1" applyAlignment="1" applyProtection="1">
      <alignment horizontal="center" vertical="center" wrapText="1"/>
      <protection locked="0"/>
    </xf>
    <xf numFmtId="0" fontId="25" fillId="25" borderId="1" xfId="0" applyFont="1" applyFill="1" applyBorder="1" applyAlignment="1" applyProtection="1">
      <alignment horizontal="center" vertical="center" wrapText="1"/>
      <protection locked="0"/>
    </xf>
    <xf numFmtId="0" fontId="11" fillId="25" borderId="1" xfId="0" applyFont="1" applyFill="1" applyBorder="1" applyAlignment="1" applyProtection="1">
      <alignment horizontal="center" vertical="center" wrapText="1"/>
      <protection locked="0"/>
    </xf>
    <xf numFmtId="1" fontId="11" fillId="25" borderId="1" xfId="0" applyNumberFormat="1" applyFont="1" applyFill="1" applyBorder="1" applyAlignment="1" applyProtection="1">
      <alignment horizontal="center" vertical="center" wrapText="1"/>
      <protection locked="0"/>
    </xf>
    <xf numFmtId="0" fontId="25" fillId="10" borderId="6" xfId="0" applyFont="1" applyFill="1" applyBorder="1" applyAlignment="1" applyProtection="1">
      <alignment horizontal="center" vertical="center" wrapText="1"/>
      <protection locked="0"/>
    </xf>
    <xf numFmtId="0" fontId="11" fillId="10" borderId="2" xfId="0" applyFont="1" applyFill="1" applyBorder="1" applyAlignment="1" applyProtection="1">
      <alignment horizontal="center" vertical="center"/>
      <protection locked="0"/>
    </xf>
    <xf numFmtId="0" fontId="11" fillId="10" borderId="1" xfId="0" applyFont="1" applyFill="1" applyBorder="1" applyAlignment="1" applyProtection="1">
      <alignment horizontal="center" vertical="center"/>
      <protection locked="0"/>
    </xf>
    <xf numFmtId="0" fontId="11" fillId="0" borderId="1" xfId="0" applyFont="1" applyBorder="1" applyAlignment="1" applyProtection="1">
      <alignment horizontal="center" vertical="center"/>
      <protection locked="0"/>
    </xf>
    <xf numFmtId="0" fontId="0" fillId="0" borderId="1" xfId="0" applyBorder="1" applyAlignment="1">
      <alignment horizontal="center" vertical="center"/>
    </xf>
    <xf numFmtId="165" fontId="11" fillId="0" borderId="14" xfId="0" applyNumberFormat="1" applyFont="1" applyBorder="1" applyAlignment="1" applyProtection="1">
      <alignment horizontal="center" vertical="center" wrapText="1"/>
      <protection locked="0"/>
    </xf>
    <xf numFmtId="0" fontId="11" fillId="25" borderId="3" xfId="0" applyFont="1" applyFill="1" applyBorder="1" applyAlignment="1" applyProtection="1">
      <alignment horizontal="center" vertical="center" wrapText="1"/>
      <protection locked="0"/>
    </xf>
    <xf numFmtId="0" fontId="11" fillId="25" borderId="3" xfId="0" applyFont="1" applyFill="1" applyBorder="1" applyAlignment="1" applyProtection="1">
      <alignment horizontal="center" vertical="center" wrapText="1"/>
      <protection locked="0"/>
    </xf>
    <xf numFmtId="0" fontId="11" fillId="25" borderId="14" xfId="0" applyFont="1" applyFill="1" applyBorder="1" applyAlignment="1" applyProtection="1">
      <alignment horizontal="center" vertical="center" wrapText="1"/>
      <protection locked="0"/>
    </xf>
    <xf numFmtId="165" fontId="11" fillId="25" borderId="3" xfId="0" applyNumberFormat="1" applyFont="1" applyFill="1" applyBorder="1" applyAlignment="1" applyProtection="1">
      <alignment horizontal="center" vertical="center" wrapText="1"/>
      <protection locked="0"/>
    </xf>
    <xf numFmtId="0" fontId="17" fillId="25" borderId="1" xfId="0" applyFont="1" applyFill="1" applyBorder="1" applyAlignment="1" applyProtection="1">
      <alignment horizontal="center" vertical="center" wrapText="1"/>
      <protection locked="0"/>
    </xf>
    <xf numFmtId="0" fontId="11" fillId="10" borderId="2" xfId="0" applyFont="1" applyFill="1" applyBorder="1" applyAlignment="1" applyProtection="1">
      <alignment horizontal="center" vertical="top" wrapText="1"/>
      <protection locked="0"/>
    </xf>
    <xf numFmtId="0" fontId="11" fillId="10" borderId="1" xfId="0" applyFont="1" applyFill="1" applyBorder="1" applyAlignment="1" applyProtection="1">
      <alignment horizontal="center" vertical="top" wrapText="1"/>
      <protection locked="0"/>
    </xf>
    <xf numFmtId="0" fontId="25" fillId="0" borderId="2" xfId="0" applyFont="1" applyBorder="1" applyAlignment="1" applyProtection="1">
      <alignment horizontal="center" vertical="center" wrapText="1"/>
      <protection locked="0"/>
    </xf>
    <xf numFmtId="0" fontId="11" fillId="25" borderId="1" xfId="0" applyFont="1" applyFill="1" applyBorder="1" applyAlignment="1" applyProtection="1">
      <alignment horizontal="center" vertical="center" wrapText="1"/>
      <protection locked="0"/>
    </xf>
    <xf numFmtId="0" fontId="11" fillId="25" borderId="5" xfId="0" quotePrefix="1" applyFont="1" applyFill="1" applyBorder="1" applyAlignment="1" applyProtection="1">
      <alignment horizontal="center" vertical="center" wrapText="1"/>
      <protection locked="0"/>
    </xf>
    <xf numFmtId="9" fontId="17" fillId="0" borderId="2" xfId="1" applyFont="1" applyFill="1" applyBorder="1" applyAlignment="1" applyProtection="1">
      <alignment horizontal="center" vertical="center" wrapText="1"/>
      <protection locked="0"/>
    </xf>
    <xf numFmtId="9" fontId="17" fillId="0" borderId="3" xfId="1" applyFont="1" applyFill="1" applyBorder="1" applyAlignment="1" applyProtection="1">
      <alignment horizontal="center" vertical="center" wrapText="1"/>
      <protection locked="0"/>
    </xf>
    <xf numFmtId="0" fontId="31" fillId="0" borderId="1" xfId="0" applyFont="1" applyBorder="1" applyAlignment="1" applyProtection="1">
      <alignment horizontal="center" vertical="center" wrapText="1"/>
      <protection locked="0"/>
    </xf>
    <xf numFmtId="165" fontId="17" fillId="0" borderId="1" xfId="0" applyNumberFormat="1" applyFont="1" applyBorder="1" applyAlignment="1" applyProtection="1">
      <alignment horizontal="center" vertical="center" wrapText="1"/>
      <protection locked="0"/>
    </xf>
    <xf numFmtId="0" fontId="11" fillId="25" borderId="5" xfId="0" applyFont="1" applyFill="1" applyBorder="1" applyAlignment="1" applyProtection="1">
      <alignment horizontal="center" vertical="center" wrapText="1"/>
      <protection locked="0"/>
    </xf>
    <xf numFmtId="0" fontId="11" fillId="25" borderId="13" xfId="0" applyFont="1" applyFill="1" applyBorder="1" applyAlignment="1" applyProtection="1">
      <alignment horizontal="center" vertical="center" wrapText="1"/>
      <protection locked="0"/>
    </xf>
    <xf numFmtId="165" fontId="11" fillId="25" borderId="5" xfId="0" applyNumberFormat="1" applyFont="1" applyFill="1" applyBorder="1" applyAlignment="1" applyProtection="1">
      <alignment horizontal="center" vertical="center" wrapText="1"/>
      <protection locked="0"/>
    </xf>
    <xf numFmtId="0" fontId="25" fillId="0" borderId="1" xfId="0" applyFont="1" applyBorder="1" applyAlignment="1" applyProtection="1">
      <alignment horizontal="center" vertical="center" wrapText="1"/>
      <protection locked="0"/>
    </xf>
    <xf numFmtId="165" fontId="11" fillId="25" borderId="2" xfId="0" applyNumberFormat="1" applyFont="1" applyFill="1" applyBorder="1" applyAlignment="1" applyProtection="1">
      <alignment horizontal="center" vertical="center" wrapText="1"/>
      <protection locked="0"/>
    </xf>
    <xf numFmtId="165" fontId="39" fillId="0" borderId="1" xfId="0" applyNumberFormat="1" applyFont="1" applyBorder="1" applyAlignment="1" applyProtection="1">
      <alignment horizontal="center" vertical="center" wrapText="1"/>
      <protection locked="0"/>
    </xf>
    <xf numFmtId="9" fontId="11" fillId="0" borderId="1" xfId="1" applyFont="1" applyFill="1" applyBorder="1" applyAlignment="1" applyProtection="1">
      <alignment horizontal="center" vertical="center" wrapText="1"/>
      <protection locked="0"/>
    </xf>
    <xf numFmtId="0" fontId="31" fillId="25" borderId="5" xfId="0" applyFont="1" applyFill="1" applyBorder="1" applyAlignment="1" applyProtection="1">
      <alignment horizontal="center" vertical="center" wrapText="1"/>
      <protection locked="0"/>
    </xf>
    <xf numFmtId="0" fontId="31" fillId="25" borderId="13" xfId="0" applyFont="1" applyFill="1" applyBorder="1" applyAlignment="1" applyProtection="1">
      <alignment horizontal="center" vertical="center" wrapText="1"/>
      <protection locked="0"/>
    </xf>
    <xf numFmtId="165" fontId="31" fillId="25" borderId="5" xfId="0" applyNumberFormat="1" applyFont="1" applyFill="1" applyBorder="1" applyAlignment="1" applyProtection="1">
      <alignment horizontal="center" vertical="center" wrapText="1"/>
      <protection locked="0"/>
    </xf>
    <xf numFmtId="0" fontId="31" fillId="25" borderId="1" xfId="0" applyFont="1" applyFill="1" applyBorder="1" applyAlignment="1" applyProtection="1">
      <alignment horizontal="center" vertical="center" wrapText="1"/>
      <protection locked="0"/>
    </xf>
    <xf numFmtId="0" fontId="31" fillId="25" borderId="5" xfId="0" quotePrefix="1" applyFont="1" applyFill="1" applyBorder="1" applyAlignment="1" applyProtection="1">
      <alignment horizontal="center" vertical="center" wrapText="1"/>
      <protection locked="0"/>
    </xf>
    <xf numFmtId="0" fontId="39" fillId="25" borderId="1" xfId="0" applyFont="1" applyFill="1" applyBorder="1" applyAlignment="1" applyProtection="1">
      <alignment horizontal="center" vertical="center" wrapText="1"/>
      <protection locked="0"/>
    </xf>
    <xf numFmtId="0" fontId="31" fillId="25" borderId="1" xfId="0" applyFont="1" applyFill="1" applyBorder="1" applyAlignment="1" applyProtection="1">
      <alignment horizontal="center" vertical="center" wrapText="1"/>
      <protection locked="0"/>
    </xf>
    <xf numFmtId="1" fontId="31" fillId="25" borderId="1" xfId="0" applyNumberFormat="1" applyFont="1" applyFill="1" applyBorder="1" applyAlignment="1" applyProtection="1">
      <alignment horizontal="center" vertical="center" wrapText="1"/>
      <protection locked="0"/>
    </xf>
    <xf numFmtId="0" fontId="39" fillId="0" borderId="3" xfId="0" applyFont="1" applyBorder="1" applyAlignment="1" applyProtection="1">
      <alignment horizontal="center" vertical="center" wrapText="1"/>
      <protection locked="0"/>
    </xf>
    <xf numFmtId="0" fontId="31" fillId="0" borderId="3" xfId="0" applyFont="1" applyBorder="1" applyAlignment="1" applyProtection="1">
      <alignment horizontal="center" vertical="center" wrapText="1"/>
      <protection locked="0"/>
    </xf>
    <xf numFmtId="0" fontId="31" fillId="0" borderId="5" xfId="0" applyFont="1" applyBorder="1" applyAlignment="1" applyProtection="1">
      <alignment horizontal="center" vertical="center" wrapText="1"/>
      <protection locked="0"/>
    </xf>
    <xf numFmtId="9" fontId="11" fillId="0" borderId="5" xfId="1" applyFont="1" applyFill="1" applyBorder="1" applyAlignment="1" applyProtection="1">
      <alignment horizontal="center" vertical="center" wrapText="1"/>
      <protection locked="0"/>
    </xf>
    <xf numFmtId="0" fontId="31" fillId="0" borderId="3" xfId="0" applyFont="1" applyBorder="1" applyAlignment="1" applyProtection="1">
      <alignment horizontal="center" vertical="center" wrapText="1"/>
      <protection locked="0"/>
    </xf>
    <xf numFmtId="0" fontId="31" fillId="10" borderId="2" xfId="0" applyFont="1" applyFill="1" applyBorder="1" applyAlignment="1" applyProtection="1">
      <alignment horizontal="center" vertical="center" wrapText="1"/>
      <protection locked="0"/>
    </xf>
    <xf numFmtId="0" fontId="31" fillId="10" borderId="2" xfId="0" applyFont="1" applyFill="1" applyBorder="1" applyAlignment="1" applyProtection="1">
      <alignment horizontal="center" vertical="top" wrapText="1"/>
      <protection locked="0"/>
    </xf>
    <xf numFmtId="0" fontId="31" fillId="10" borderId="1" xfId="0" applyFont="1" applyFill="1" applyBorder="1" applyAlignment="1" applyProtection="1">
      <alignment horizontal="center" vertical="center" wrapText="1"/>
      <protection locked="0"/>
    </xf>
    <xf numFmtId="0" fontId="31" fillId="10" borderId="1" xfId="0" applyFont="1" applyFill="1" applyBorder="1" applyAlignment="1" applyProtection="1">
      <alignment horizontal="center" vertical="top" wrapText="1"/>
      <protection locked="0"/>
    </xf>
    <xf numFmtId="10" fontId="31" fillId="0" borderId="1" xfId="0" applyNumberFormat="1" applyFont="1" applyBorder="1" applyAlignment="1" applyProtection="1">
      <alignment horizontal="center" vertical="center" wrapText="1"/>
      <protection locked="0"/>
    </xf>
    <xf numFmtId="165" fontId="31" fillId="0" borderId="11" xfId="0" applyNumberFormat="1" applyFont="1" applyBorder="1" applyAlignment="1" applyProtection="1">
      <alignment horizontal="center" vertical="center" wrapText="1"/>
      <protection locked="0"/>
    </xf>
    <xf numFmtId="165" fontId="31" fillId="0" borderId="2" xfId="0" applyNumberFormat="1" applyFont="1" applyBorder="1" applyAlignment="1" applyProtection="1">
      <alignment horizontal="center" vertical="center" wrapText="1"/>
      <protection locked="0"/>
    </xf>
    <xf numFmtId="0" fontId="31" fillId="25" borderId="2" xfId="0" applyFont="1" applyFill="1" applyBorder="1" applyAlignment="1" applyProtection="1">
      <alignment horizontal="center" vertical="center" wrapText="1"/>
      <protection locked="0"/>
    </xf>
    <xf numFmtId="165" fontId="31" fillId="25" borderId="2" xfId="0" applyNumberFormat="1" applyFont="1" applyFill="1" applyBorder="1" applyAlignment="1" applyProtection="1">
      <alignment horizontal="center" vertical="center" wrapText="1"/>
      <protection locked="0"/>
    </xf>
    <xf numFmtId="0" fontId="31" fillId="25" borderId="5" xfId="0" applyFont="1" applyFill="1" applyBorder="1" applyAlignment="1" applyProtection="1">
      <alignment horizontal="center" vertical="center" wrapText="1"/>
      <protection locked="0"/>
    </xf>
    <xf numFmtId="0" fontId="31" fillId="0" borderId="1" xfId="0" applyFont="1" applyBorder="1" applyAlignment="1" applyProtection="1">
      <alignment horizontal="center" vertical="center" wrapText="1"/>
      <protection locked="0"/>
    </xf>
    <xf numFmtId="165" fontId="31" fillId="0" borderId="14" xfId="0" applyNumberFormat="1" applyFont="1" applyBorder="1" applyAlignment="1" applyProtection="1">
      <alignment horizontal="center" vertical="center" wrapText="1"/>
      <protection locked="0"/>
    </xf>
    <xf numFmtId="165" fontId="31" fillId="0" borderId="3" xfId="0" applyNumberFormat="1" applyFont="1" applyBorder="1" applyAlignment="1" applyProtection="1">
      <alignment horizontal="center" vertical="center" wrapText="1"/>
      <protection locked="0"/>
    </xf>
    <xf numFmtId="0" fontId="39" fillId="0" borderId="5" xfId="0" applyFont="1" applyBorder="1" applyAlignment="1" applyProtection="1">
      <alignment horizontal="center" vertical="center" wrapText="1"/>
      <protection locked="0"/>
    </xf>
    <xf numFmtId="0" fontId="31" fillId="25" borderId="3" xfId="0" applyFont="1" applyFill="1" applyBorder="1" applyAlignment="1" applyProtection="1">
      <alignment horizontal="center" vertical="center" wrapText="1"/>
      <protection locked="0"/>
    </xf>
    <xf numFmtId="165" fontId="31" fillId="25" borderId="3" xfId="0" applyNumberFormat="1" applyFont="1" applyFill="1" applyBorder="1" applyAlignment="1" applyProtection="1">
      <alignment horizontal="center" vertical="center" wrapText="1"/>
      <protection locked="0"/>
    </xf>
    <xf numFmtId="0" fontId="25" fillId="0" borderId="3" xfId="0" applyFont="1" applyBorder="1" applyAlignment="1" applyProtection="1">
      <alignment horizontal="center" vertical="center" wrapText="1"/>
      <protection locked="0"/>
    </xf>
    <xf numFmtId="0" fontId="11" fillId="10" borderId="13" xfId="0" applyFont="1" applyFill="1" applyBorder="1" applyAlignment="1" applyProtection="1">
      <alignment horizontal="center" vertical="center" wrapText="1"/>
      <protection locked="0"/>
    </xf>
    <xf numFmtId="0" fontId="11" fillId="10" borderId="5" xfId="0" applyFont="1" applyFill="1" applyBorder="1" applyAlignment="1" applyProtection="1">
      <alignment horizontal="center" vertical="center" wrapText="1"/>
      <protection locked="0"/>
    </xf>
    <xf numFmtId="0" fontId="25" fillId="10" borderId="1" xfId="0" applyFont="1" applyFill="1" applyBorder="1" applyAlignment="1" applyProtection="1">
      <alignment horizontal="center" vertical="top" wrapText="1"/>
      <protection locked="0"/>
    </xf>
    <xf numFmtId="0" fontId="17" fillId="0" borderId="1" xfId="0" applyFont="1" applyBorder="1" applyAlignment="1" applyProtection="1">
      <alignment horizontal="center" vertical="center" wrapText="1"/>
      <protection locked="0"/>
    </xf>
    <xf numFmtId="9" fontId="17" fillId="0" borderId="1" xfId="1" applyFont="1" applyFill="1" applyBorder="1" applyAlignment="1" applyProtection="1">
      <alignment horizontal="center" vertical="center" wrapText="1"/>
      <protection locked="0"/>
    </xf>
    <xf numFmtId="0" fontId="36" fillId="0" borderId="1" xfId="0" applyFont="1" applyBorder="1" applyAlignment="1" applyProtection="1">
      <alignment horizontal="center" vertical="center" wrapText="1"/>
      <protection locked="0"/>
    </xf>
    <xf numFmtId="0" fontId="17" fillId="0" borderId="13" xfId="0" applyFont="1" applyBorder="1" applyAlignment="1" applyProtection="1">
      <alignment horizontal="center" vertical="center" wrapText="1"/>
      <protection locked="0"/>
    </xf>
    <xf numFmtId="0" fontId="17" fillId="0" borderId="5" xfId="0" applyFont="1" applyBorder="1" applyAlignment="1" applyProtection="1">
      <alignment horizontal="center" vertical="center" wrapText="1"/>
      <protection locked="0"/>
    </xf>
    <xf numFmtId="165" fontId="17" fillId="0" borderId="5" xfId="0" applyNumberFormat="1" applyFont="1" applyBorder="1" applyAlignment="1" applyProtection="1">
      <alignment horizontal="center" vertical="center" wrapText="1"/>
      <protection locked="0"/>
    </xf>
    <xf numFmtId="0" fontId="35" fillId="0" borderId="5" xfId="0" quotePrefix="1" applyFont="1" applyBorder="1" applyAlignment="1" applyProtection="1">
      <alignment horizontal="center" vertical="center" wrapText="1"/>
      <protection locked="0"/>
    </xf>
    <xf numFmtId="1" fontId="17" fillId="0" borderId="1" xfId="0" applyNumberFormat="1" applyFont="1" applyBorder="1" applyAlignment="1" applyProtection="1">
      <alignment horizontal="center" vertical="center" wrapText="1"/>
      <protection locked="0"/>
    </xf>
    <xf numFmtId="0" fontId="17" fillId="0" borderId="14" xfId="0" applyFont="1" applyBorder="1" applyAlignment="1" applyProtection="1">
      <alignment horizontal="center" vertical="center" wrapText="1"/>
      <protection locked="0"/>
    </xf>
    <xf numFmtId="165" fontId="11" fillId="22" borderId="2" xfId="0" applyNumberFormat="1" applyFont="1" applyFill="1" applyBorder="1" applyAlignment="1" applyProtection="1">
      <alignment horizontal="center" vertical="center" wrapText="1"/>
      <protection locked="0"/>
    </xf>
    <xf numFmtId="1" fontId="11" fillId="22" borderId="1" xfId="0" applyNumberFormat="1" applyFont="1" applyFill="1" applyBorder="1" applyAlignment="1" applyProtection="1">
      <alignment horizontal="center" vertical="center" wrapText="1"/>
      <protection locked="0"/>
    </xf>
    <xf numFmtId="0" fontId="25" fillId="22" borderId="1" xfId="0" applyFont="1" applyFill="1" applyBorder="1" applyAlignment="1" applyProtection="1">
      <alignment horizontal="center" vertical="center"/>
      <protection locked="0"/>
    </xf>
    <xf numFmtId="0" fontId="25" fillId="10" borderId="1" xfId="0" applyFont="1" applyFill="1" applyBorder="1" applyAlignment="1" applyProtection="1">
      <alignment horizontal="center" vertical="center"/>
      <protection locked="0"/>
    </xf>
    <xf numFmtId="165" fontId="11" fillId="22" borderId="3" xfId="0" applyNumberFormat="1" applyFont="1" applyFill="1" applyBorder="1" applyAlignment="1" applyProtection="1">
      <alignment horizontal="center" vertical="center" wrapText="1"/>
      <protection locked="0"/>
    </xf>
    <xf numFmtId="10" fontId="11" fillId="0" borderId="1" xfId="0" applyNumberFormat="1" applyFont="1" applyBorder="1" applyAlignment="1" applyProtection="1">
      <alignment horizontal="center" vertical="center"/>
      <protection locked="0"/>
    </xf>
    <xf numFmtId="9" fontId="11" fillId="0" borderId="2" xfId="0" applyNumberFormat="1" applyFont="1" applyBorder="1" applyAlignment="1" applyProtection="1">
      <alignment horizontal="center" vertical="center" wrapText="1"/>
      <protection locked="0"/>
    </xf>
    <xf numFmtId="0" fontId="11" fillId="0" borderId="13" xfId="0" applyFont="1" applyBorder="1" applyAlignment="1" applyProtection="1">
      <alignment horizontal="center" vertical="center" wrapText="1"/>
      <protection locked="0"/>
    </xf>
    <xf numFmtId="165" fontId="11" fillId="0" borderId="5" xfId="0" applyNumberFormat="1" applyFont="1" applyBorder="1" applyAlignment="1" applyProtection="1">
      <alignment horizontal="center" vertical="center" wrapText="1"/>
      <protection locked="0"/>
    </xf>
    <xf numFmtId="1" fontId="11" fillId="0" borderId="3" xfId="0" applyNumberFormat="1" applyFont="1" applyBorder="1" applyAlignment="1" applyProtection="1">
      <alignment horizontal="center" vertical="center" wrapText="1"/>
      <protection locked="0"/>
    </xf>
    <xf numFmtId="0" fontId="25" fillId="26" borderId="1" xfId="0" applyFont="1" applyFill="1" applyBorder="1" applyAlignment="1" applyProtection="1">
      <alignment horizontal="center" vertical="center" wrapText="1"/>
      <protection locked="0"/>
    </xf>
    <xf numFmtId="0" fontId="25" fillId="26" borderId="1" xfId="0" applyFont="1" applyFill="1" applyBorder="1" applyAlignment="1" applyProtection="1">
      <alignment horizontal="center" vertical="center"/>
      <protection locked="0"/>
    </xf>
    <xf numFmtId="0" fontId="40" fillId="10" borderId="1" xfId="0" applyFont="1" applyFill="1" applyBorder="1" applyAlignment="1" applyProtection="1">
      <alignment horizontal="center" vertical="center" wrapText="1"/>
      <protection locked="0"/>
    </xf>
    <xf numFmtId="10" fontId="25" fillId="0" borderId="1" xfId="0" applyNumberFormat="1" applyFont="1" applyBorder="1" applyAlignment="1" applyProtection="1">
      <alignment horizontal="center" vertical="center"/>
      <protection locked="0"/>
    </xf>
    <xf numFmtId="0" fontId="25" fillId="0" borderId="1" xfId="0" applyFont="1" applyBorder="1" applyAlignment="1" applyProtection="1">
      <alignment horizontal="center" vertical="center"/>
      <protection locked="0"/>
    </xf>
    <xf numFmtId="0" fontId="41" fillId="0" borderId="1" xfId="0" applyFont="1" applyBorder="1" applyAlignment="1" applyProtection="1">
      <alignment horizontal="center" vertical="center" wrapText="1"/>
      <protection locked="0"/>
    </xf>
    <xf numFmtId="9" fontId="11" fillId="0" borderId="3" xfId="0" applyNumberFormat="1" applyFont="1" applyBorder="1" applyAlignment="1" applyProtection="1">
      <alignment horizontal="center" vertical="center" wrapText="1"/>
      <protection locked="0"/>
    </xf>
    <xf numFmtId="9" fontId="25" fillId="0" borderId="1" xfId="0" applyNumberFormat="1" applyFont="1" applyBorder="1" applyAlignment="1" applyProtection="1">
      <alignment horizontal="center" vertical="center" wrapText="1"/>
      <protection locked="0"/>
    </xf>
    <xf numFmtId="9" fontId="25" fillId="0" borderId="1" xfId="0" applyNumberFormat="1" applyFont="1" applyBorder="1" applyAlignment="1" applyProtection="1">
      <alignment horizontal="center" vertical="center" wrapText="1"/>
      <protection locked="0"/>
    </xf>
    <xf numFmtId="9" fontId="25" fillId="0" borderId="2" xfId="0" applyNumberFormat="1" applyFont="1" applyBorder="1" applyAlignment="1" applyProtection="1">
      <alignment horizontal="center" vertical="center" wrapText="1"/>
      <protection locked="0"/>
    </xf>
    <xf numFmtId="0" fontId="25" fillId="11" borderId="1" xfId="0" applyFont="1" applyFill="1" applyBorder="1" applyAlignment="1" applyProtection="1">
      <alignment horizontal="center" vertical="center" wrapText="1"/>
      <protection locked="0"/>
    </xf>
    <xf numFmtId="0" fontId="25" fillId="0" borderId="5" xfId="0" quotePrefix="1" applyFont="1" applyBorder="1" applyAlignment="1" applyProtection="1">
      <alignment horizontal="center" vertical="center" wrapText="1"/>
      <protection locked="0"/>
    </xf>
    <xf numFmtId="0" fontId="11" fillId="22" borderId="1" xfId="0" applyFont="1" applyFill="1" applyBorder="1" applyAlignment="1" applyProtection="1">
      <alignment horizontal="center" vertical="center"/>
      <protection locked="0"/>
    </xf>
    <xf numFmtId="9" fontId="25" fillId="10" borderId="1" xfId="0" applyNumberFormat="1" applyFont="1" applyFill="1" applyBorder="1" applyAlignment="1" applyProtection="1">
      <alignment horizontal="center" vertical="center"/>
      <protection locked="0"/>
    </xf>
    <xf numFmtId="9" fontId="25" fillId="10" borderId="1" xfId="0" applyNumberFormat="1" applyFont="1" applyFill="1" applyBorder="1" applyAlignment="1" applyProtection="1">
      <alignment horizontal="center" vertical="center" wrapText="1"/>
      <protection locked="0"/>
    </xf>
    <xf numFmtId="0" fontId="25" fillId="10" borderId="1" xfId="0" applyFont="1" applyFill="1" applyBorder="1" applyAlignment="1" applyProtection="1">
      <alignment horizontal="center" vertical="center" wrapText="1"/>
      <protection locked="0"/>
    </xf>
    <xf numFmtId="0" fontId="11" fillId="10" borderId="2" xfId="0" applyFont="1" applyFill="1" applyBorder="1" applyAlignment="1" applyProtection="1">
      <alignment horizontal="center" vertical="center" wrapText="1"/>
      <protection locked="0"/>
    </xf>
    <xf numFmtId="0" fontId="29" fillId="0" borderId="1" xfId="0" applyFont="1" applyBorder="1" applyAlignment="1" applyProtection="1">
      <alignment horizontal="center" vertical="center" wrapText="1"/>
      <protection locked="0"/>
    </xf>
    <xf numFmtId="0" fontId="17" fillId="21" borderId="13" xfId="0" applyFont="1" applyFill="1" applyBorder="1" applyAlignment="1" applyProtection="1">
      <alignment horizontal="center" vertical="center" wrapText="1"/>
      <protection locked="0"/>
    </xf>
    <xf numFmtId="0" fontId="17" fillId="2" borderId="5" xfId="0" applyFont="1" applyFill="1" applyBorder="1" applyAlignment="1" applyProtection="1">
      <alignment horizontal="center" vertical="center" wrapText="1"/>
      <protection locked="0"/>
    </xf>
    <xf numFmtId="165" fontId="17" fillId="21" borderId="5" xfId="0" applyNumberFormat="1" applyFont="1" applyFill="1" applyBorder="1" applyAlignment="1" applyProtection="1">
      <alignment horizontal="center" vertical="center" wrapText="1"/>
      <protection locked="0"/>
    </xf>
    <xf numFmtId="0" fontId="17" fillId="21" borderId="5" xfId="0" applyFont="1" applyFill="1" applyBorder="1" applyAlignment="1" applyProtection="1">
      <alignment horizontal="center" vertical="center" wrapText="1"/>
      <protection locked="0"/>
    </xf>
    <xf numFmtId="0" fontId="17" fillId="10" borderId="2" xfId="0" applyFont="1" applyFill="1" applyBorder="1" applyAlignment="1" applyProtection="1">
      <alignment horizontal="center" vertical="center"/>
      <protection locked="0"/>
    </xf>
    <xf numFmtId="0" fontId="36" fillId="10" borderId="1" xfId="0" applyFont="1" applyFill="1" applyBorder="1" applyAlignment="1" applyProtection="1">
      <alignment horizontal="center" vertical="center"/>
      <protection locked="0"/>
    </xf>
    <xf numFmtId="10" fontId="17" fillId="0" borderId="1" xfId="0" applyNumberFormat="1" applyFont="1" applyBorder="1" applyAlignment="1" applyProtection="1">
      <alignment horizontal="center" vertical="center"/>
      <protection locked="0"/>
    </xf>
    <xf numFmtId="0" fontId="17" fillId="0" borderId="1" xfId="0" applyFont="1" applyBorder="1" applyAlignment="1" applyProtection="1">
      <alignment horizontal="center" vertical="center"/>
      <protection locked="0"/>
    </xf>
    <xf numFmtId="0" fontId="11" fillId="3" borderId="1" xfId="0" applyFont="1" applyFill="1" applyBorder="1" applyAlignment="1" applyProtection="1">
      <alignment horizontal="center" vertical="center" wrapText="1"/>
      <protection locked="0"/>
    </xf>
    <xf numFmtId="0" fontId="11" fillId="3" borderId="2" xfId="0" applyFont="1" applyFill="1" applyBorder="1" applyAlignment="1" applyProtection="1">
      <alignment horizontal="center" vertical="center" wrapText="1"/>
      <protection locked="0"/>
    </xf>
    <xf numFmtId="165" fontId="11" fillId="3" borderId="2" xfId="0" applyNumberFormat="1" applyFont="1" applyFill="1" applyBorder="1" applyAlignment="1" applyProtection="1">
      <alignment horizontal="center" vertical="center" wrapText="1"/>
      <protection locked="0"/>
    </xf>
    <xf numFmtId="0" fontId="33" fillId="3" borderId="5" xfId="0" quotePrefix="1" applyFont="1" applyFill="1" applyBorder="1" applyAlignment="1" applyProtection="1">
      <alignment horizontal="center" vertical="center" wrapText="1"/>
      <protection locked="0"/>
    </xf>
    <xf numFmtId="1" fontId="11" fillId="3" borderId="1" xfId="0" applyNumberFormat="1" applyFont="1" applyFill="1" applyBorder="1" applyAlignment="1" applyProtection="1">
      <alignment horizontal="center" vertical="center" wrapText="1"/>
      <protection locked="0"/>
    </xf>
    <xf numFmtId="0" fontId="11" fillId="3" borderId="1" xfId="0" applyFont="1" applyFill="1" applyBorder="1" applyAlignment="1" applyProtection="1">
      <alignment horizontal="center" vertical="center"/>
      <protection locked="0"/>
    </xf>
    <xf numFmtId="0" fontId="11" fillId="3" borderId="3" xfId="0" applyFont="1" applyFill="1" applyBorder="1" applyAlignment="1" applyProtection="1">
      <alignment horizontal="center" vertical="center" wrapText="1"/>
      <protection locked="0"/>
    </xf>
    <xf numFmtId="165" fontId="11" fillId="3" borderId="3" xfId="0" applyNumberFormat="1" applyFont="1" applyFill="1" applyBorder="1" applyAlignment="1" applyProtection="1">
      <alignment horizontal="center" vertical="center" wrapText="1"/>
      <protection locked="0"/>
    </xf>
    <xf numFmtId="0" fontId="17" fillId="3" borderId="2" xfId="0" applyFont="1" applyFill="1" applyBorder="1" applyAlignment="1" applyProtection="1">
      <alignment horizontal="center" vertical="center" wrapText="1"/>
      <protection locked="0"/>
    </xf>
    <xf numFmtId="0" fontId="17" fillId="3" borderId="2" xfId="0" applyFont="1" applyFill="1" applyBorder="1" applyAlignment="1" applyProtection="1">
      <alignment horizontal="center" vertical="center" wrapText="1"/>
      <protection locked="0"/>
    </xf>
    <xf numFmtId="0" fontId="17" fillId="3" borderId="13" xfId="0" applyFont="1" applyFill="1" applyBorder="1" applyAlignment="1" applyProtection="1">
      <alignment horizontal="center" vertical="center" wrapText="1"/>
      <protection locked="0"/>
    </xf>
    <xf numFmtId="0" fontId="17" fillId="3" borderId="5" xfId="0" applyFont="1" applyFill="1" applyBorder="1" applyAlignment="1" applyProtection="1">
      <alignment horizontal="center" vertical="center" wrapText="1"/>
      <protection locked="0"/>
    </xf>
    <xf numFmtId="165" fontId="17" fillId="3" borderId="5" xfId="0" applyNumberFormat="1" applyFont="1" applyFill="1" applyBorder="1" applyAlignment="1" applyProtection="1">
      <alignment horizontal="center" vertical="center" wrapText="1"/>
      <protection locked="0"/>
    </xf>
    <xf numFmtId="0" fontId="35" fillId="3" borderId="5" xfId="0" quotePrefix="1" applyFont="1" applyFill="1" applyBorder="1" applyAlignment="1" applyProtection="1">
      <alignment horizontal="center" vertical="center" wrapText="1"/>
      <protection locked="0"/>
    </xf>
    <xf numFmtId="0" fontId="17" fillId="3" borderId="1" xfId="0" applyFont="1" applyFill="1" applyBorder="1" applyAlignment="1" applyProtection="1">
      <alignment horizontal="center" vertical="center" wrapText="1"/>
      <protection locked="0"/>
    </xf>
    <xf numFmtId="1" fontId="17" fillId="3" borderId="1" xfId="0" applyNumberFormat="1" applyFont="1" applyFill="1" applyBorder="1" applyAlignment="1" applyProtection="1">
      <alignment horizontal="center" vertical="center" wrapText="1"/>
      <protection locked="0"/>
    </xf>
    <xf numFmtId="0" fontId="17" fillId="3" borderId="3" xfId="0" applyFont="1" applyFill="1" applyBorder="1" applyAlignment="1" applyProtection="1">
      <alignment horizontal="center" vertical="center" wrapText="1"/>
      <protection locked="0"/>
    </xf>
    <xf numFmtId="0" fontId="17" fillId="3" borderId="3" xfId="0" applyFont="1" applyFill="1" applyBorder="1" applyAlignment="1" applyProtection="1">
      <alignment horizontal="center" vertical="center" wrapText="1"/>
      <protection locked="0"/>
    </xf>
    <xf numFmtId="0" fontId="17" fillId="3" borderId="14" xfId="0" applyFont="1" applyFill="1" applyBorder="1" applyAlignment="1" applyProtection="1">
      <alignment horizontal="center" vertical="center" wrapText="1"/>
      <protection locked="0"/>
    </xf>
    <xf numFmtId="165" fontId="17" fillId="3" borderId="3" xfId="0" applyNumberFormat="1" applyFont="1" applyFill="1" applyBorder="1" applyAlignment="1" applyProtection="1">
      <alignment horizontal="center" vertical="center" wrapText="1"/>
      <protection locked="0"/>
    </xf>
    <xf numFmtId="0" fontId="36" fillId="10" borderId="2" xfId="0" applyFont="1" applyFill="1" applyBorder="1" applyAlignment="1" applyProtection="1">
      <alignment horizontal="center" vertical="center" wrapText="1"/>
      <protection locked="0"/>
    </xf>
    <xf numFmtId="0" fontId="42" fillId="0" borderId="5" xfId="0" applyFont="1" applyBorder="1" applyAlignment="1" applyProtection="1">
      <alignment horizontal="center" vertical="center" wrapText="1"/>
      <protection locked="0"/>
    </xf>
    <xf numFmtId="0" fontId="36" fillId="0" borderId="1" xfId="0" applyFont="1" applyBorder="1" applyAlignment="1" applyProtection="1">
      <alignment horizontal="center" wrapText="1"/>
      <protection locked="0"/>
    </xf>
    <xf numFmtId="0" fontId="0" fillId="10" borderId="1" xfId="0" applyFill="1" applyBorder="1" applyAlignment="1">
      <alignment wrapText="1"/>
    </xf>
    <xf numFmtId="0" fontId="11" fillId="22" borderId="1" xfId="0" applyFont="1" applyFill="1" applyBorder="1" applyAlignment="1" applyProtection="1">
      <alignment horizontal="center" vertical="center" wrapText="1"/>
      <protection locked="0"/>
    </xf>
    <xf numFmtId="0" fontId="42" fillId="22" borderId="5" xfId="0" applyFont="1" applyFill="1" applyBorder="1" applyAlignment="1" applyProtection="1">
      <alignment horizontal="center" vertical="center" wrapText="1"/>
      <protection locked="0"/>
    </xf>
    <xf numFmtId="0" fontId="33" fillId="22" borderId="5" xfId="0" quotePrefix="1" applyFont="1" applyFill="1" applyBorder="1" applyAlignment="1" applyProtection="1">
      <alignment vertical="center" wrapText="1"/>
      <protection locked="0"/>
    </xf>
    <xf numFmtId="0" fontId="25" fillId="22" borderId="2" xfId="0" applyFont="1" applyFill="1" applyBorder="1" applyAlignment="1" applyProtection="1">
      <alignment horizontal="center" vertical="center" wrapText="1"/>
      <protection locked="0"/>
    </xf>
    <xf numFmtId="0" fontId="0" fillId="22" borderId="1" xfId="0" applyFill="1" applyBorder="1"/>
    <xf numFmtId="10" fontId="36" fillId="11" borderId="1" xfId="0" applyNumberFormat="1" applyFont="1" applyFill="1" applyBorder="1" applyAlignment="1" applyProtection="1">
      <alignment horizontal="center" wrapText="1"/>
      <protection locked="0"/>
    </xf>
    <xf numFmtId="0" fontId="36" fillId="22" borderId="1" xfId="0" applyFont="1" applyFill="1" applyBorder="1" applyAlignment="1" applyProtection="1">
      <alignment horizontal="center" wrapText="1"/>
      <protection locked="0"/>
    </xf>
    <xf numFmtId="10" fontId="17" fillId="11" borderId="1" xfId="0" applyNumberFormat="1" applyFont="1" applyFill="1" applyBorder="1" applyAlignment="1" applyProtection="1">
      <alignment horizontal="center" vertical="center" wrapText="1"/>
      <protection locked="0"/>
    </xf>
    <xf numFmtId="0" fontId="17" fillId="11" borderId="2" xfId="0" applyFont="1" applyFill="1" applyBorder="1" applyAlignment="1" applyProtection="1">
      <alignment horizontal="center" vertical="center" wrapText="1"/>
      <protection locked="0"/>
    </xf>
    <xf numFmtId="165" fontId="17" fillId="11" borderId="2" xfId="0" applyNumberFormat="1" applyFont="1" applyFill="1" applyBorder="1" applyAlignment="1" applyProtection="1">
      <alignment horizontal="center" vertical="center" wrapText="1"/>
      <protection locked="0"/>
    </xf>
    <xf numFmtId="165" fontId="17" fillId="11" borderId="11" xfId="0" applyNumberFormat="1" applyFont="1" applyFill="1" applyBorder="1" applyAlignment="1" applyProtection="1">
      <alignment horizontal="center" vertical="center" wrapText="1"/>
      <protection locked="0"/>
    </xf>
    <xf numFmtId="0" fontId="36" fillId="11" borderId="0" xfId="0" applyFont="1" applyFill="1" applyAlignment="1" applyProtection="1">
      <alignment horizontal="center" wrapText="1"/>
      <protection locked="0"/>
    </xf>
    <xf numFmtId="0" fontId="17" fillId="11" borderId="13" xfId="0" applyFont="1" applyFill="1" applyBorder="1" applyAlignment="1" applyProtection="1">
      <alignment horizontal="center" vertical="center" wrapText="1"/>
      <protection locked="0"/>
    </xf>
    <xf numFmtId="0" fontId="17" fillId="11" borderId="5" xfId="0" applyFont="1" applyFill="1" applyBorder="1" applyAlignment="1" applyProtection="1">
      <alignment horizontal="center" vertical="center" wrapText="1"/>
      <protection locked="0"/>
    </xf>
    <xf numFmtId="165" fontId="17" fillId="11" borderId="5" xfId="0" applyNumberFormat="1" applyFont="1" applyFill="1" applyBorder="1" applyAlignment="1" applyProtection="1">
      <alignment horizontal="center" vertical="center" wrapText="1"/>
      <protection locked="0"/>
    </xf>
    <xf numFmtId="0" fontId="33" fillId="11" borderId="5" xfId="0" quotePrefix="1" applyFont="1" applyFill="1" applyBorder="1" applyAlignment="1" applyProtection="1">
      <alignment horizontal="center" vertical="center" wrapText="1"/>
      <protection locked="0"/>
    </xf>
    <xf numFmtId="0" fontId="36" fillId="11" borderId="1" xfId="0" applyFont="1" applyFill="1" applyBorder="1" applyAlignment="1" applyProtection="1">
      <alignment horizontal="center" vertical="center" wrapText="1"/>
      <protection locked="0"/>
    </xf>
    <xf numFmtId="0" fontId="25" fillId="11" borderId="1" xfId="0" applyFont="1" applyFill="1" applyBorder="1" applyAlignment="1" applyProtection="1">
      <alignment horizontal="center" vertical="center" wrapText="1"/>
      <protection locked="0"/>
    </xf>
    <xf numFmtId="1" fontId="17" fillId="11" borderId="1" xfId="0" applyNumberFormat="1" applyFont="1" applyFill="1" applyBorder="1" applyAlignment="1" applyProtection="1">
      <alignment horizontal="center" vertical="center" wrapText="1"/>
      <protection locked="0"/>
    </xf>
    <xf numFmtId="0" fontId="36" fillId="11" borderId="1" xfId="0" applyFont="1" applyFill="1" applyBorder="1" applyAlignment="1" applyProtection="1">
      <alignment horizontal="center" vertical="center"/>
      <protection locked="0"/>
    </xf>
    <xf numFmtId="0" fontId="27" fillId="11" borderId="1" xfId="0" applyFont="1" applyFill="1" applyBorder="1" applyAlignment="1" applyProtection="1">
      <alignment horizontal="center" vertical="center" wrapText="1"/>
      <protection locked="0"/>
    </xf>
    <xf numFmtId="0" fontId="27" fillId="11" borderId="0" xfId="0" applyFont="1" applyFill="1" applyAlignment="1" applyProtection="1">
      <alignment horizontal="center" vertical="center" wrapText="1"/>
      <protection locked="0"/>
    </xf>
    <xf numFmtId="166" fontId="27" fillId="11" borderId="1" xfId="0" applyNumberFormat="1" applyFont="1" applyFill="1" applyBorder="1" applyAlignment="1" applyProtection="1">
      <alignment horizontal="center" vertical="center" textRotation="90" wrapText="1"/>
      <protection locked="0"/>
    </xf>
    <xf numFmtId="0" fontId="28" fillId="11" borderId="1" xfId="0" applyFont="1" applyFill="1" applyBorder="1" applyAlignment="1" applyProtection="1">
      <alignment horizontal="center" vertical="center" wrapText="1"/>
      <protection locked="0"/>
    </xf>
    <xf numFmtId="0" fontId="17" fillId="11" borderId="3" xfId="0" applyFont="1" applyFill="1" applyBorder="1" applyAlignment="1" applyProtection="1">
      <alignment horizontal="center" vertical="center" wrapText="1"/>
      <protection locked="0"/>
    </xf>
    <xf numFmtId="165" fontId="17" fillId="11" borderId="3" xfId="0" applyNumberFormat="1" applyFont="1" applyFill="1" applyBorder="1" applyAlignment="1" applyProtection="1">
      <alignment horizontal="center" vertical="center" wrapText="1"/>
      <protection locked="0"/>
    </xf>
    <xf numFmtId="165" fontId="17" fillId="11" borderId="14" xfId="0" applyNumberFormat="1" applyFont="1" applyFill="1" applyBorder="1" applyAlignment="1" applyProtection="1">
      <alignment horizontal="center" vertical="center" wrapText="1"/>
      <protection locked="0"/>
    </xf>
    <xf numFmtId="0" fontId="17" fillId="11" borderId="3" xfId="0" applyFont="1" applyFill="1" applyBorder="1" applyAlignment="1" applyProtection="1">
      <alignment horizontal="center" vertical="center" wrapText="1"/>
      <protection locked="0"/>
    </xf>
    <xf numFmtId="0" fontId="17" fillId="11" borderId="14" xfId="0" applyFont="1" applyFill="1" applyBorder="1" applyAlignment="1" applyProtection="1">
      <alignment horizontal="center" vertical="center" wrapText="1"/>
      <protection locked="0"/>
    </xf>
    <xf numFmtId="10" fontId="36" fillId="0" borderId="1" xfId="0" applyNumberFormat="1" applyFont="1" applyBorder="1" applyAlignment="1" applyProtection="1">
      <alignment horizontal="center" vertical="center" wrapText="1"/>
      <protection locked="0"/>
    </xf>
    <xf numFmtId="0" fontId="17" fillId="24" borderId="1" xfId="0" applyFont="1" applyFill="1" applyBorder="1" applyAlignment="1" applyProtection="1">
      <alignment horizontal="center" vertical="center" wrapText="1"/>
      <protection locked="0"/>
    </xf>
    <xf numFmtId="165" fontId="11" fillId="0" borderId="13" xfId="0" applyNumberFormat="1" applyFont="1" applyBorder="1" applyAlignment="1" applyProtection="1">
      <alignment horizontal="center" vertical="center" wrapText="1"/>
      <protection locked="0"/>
    </xf>
    <xf numFmtId="0" fontId="36" fillId="0" borderId="2" xfId="0" applyFont="1" applyBorder="1" applyAlignment="1" applyProtection="1">
      <alignment horizontal="center" vertical="center" wrapText="1"/>
      <protection locked="0"/>
    </xf>
    <xf numFmtId="10" fontId="17" fillId="0" borderId="3" xfId="0" applyNumberFormat="1" applyFont="1" applyBorder="1" applyAlignment="1" applyProtection="1">
      <alignment horizontal="center" vertical="center" wrapText="1"/>
      <protection locked="0"/>
    </xf>
    <xf numFmtId="0" fontId="37" fillId="0" borderId="3" xfId="0" applyFont="1" applyBorder="1" applyAlignment="1" applyProtection="1">
      <alignment horizontal="center" vertical="center" wrapText="1"/>
      <protection locked="0"/>
    </xf>
    <xf numFmtId="0" fontId="17" fillId="2" borderId="2" xfId="0" applyFont="1" applyFill="1" applyBorder="1" applyAlignment="1" applyProtection="1">
      <alignment horizontal="center" vertical="center" wrapText="1"/>
      <protection locked="0"/>
    </xf>
    <xf numFmtId="165" fontId="17" fillId="21" borderId="2" xfId="0" applyNumberFormat="1" applyFont="1" applyFill="1" applyBorder="1" applyAlignment="1" applyProtection="1">
      <alignment horizontal="center" vertical="center" wrapText="1"/>
      <protection locked="0"/>
    </xf>
    <xf numFmtId="0" fontId="25" fillId="2" borderId="0" xfId="0" applyFont="1" applyFill="1" applyAlignment="1">
      <alignment horizontal="center" wrapText="1"/>
    </xf>
    <xf numFmtId="0" fontId="27" fillId="2" borderId="0" xfId="0" applyFont="1" applyFill="1" applyAlignment="1" applyProtection="1">
      <alignment horizontal="center" vertical="center" textRotation="90" wrapText="1"/>
      <protection locked="0"/>
    </xf>
    <xf numFmtId="0" fontId="28" fillId="2" borderId="0" xfId="0" applyFont="1" applyFill="1" applyAlignment="1" applyProtection="1">
      <alignment horizontal="center" vertical="center" wrapText="1"/>
      <protection locked="0"/>
    </xf>
    <xf numFmtId="0" fontId="27" fillId="0" borderId="0" xfId="0" applyFont="1" applyAlignment="1" applyProtection="1">
      <alignment horizontal="center" wrapText="1"/>
      <protection locked="0"/>
    </xf>
    <xf numFmtId="0" fontId="25" fillId="0" borderId="1" xfId="0" applyFont="1" applyBorder="1" applyAlignment="1">
      <alignment horizontal="center" vertical="center" wrapText="1"/>
    </xf>
    <xf numFmtId="0" fontId="11" fillId="22" borderId="2" xfId="0" applyFont="1" applyFill="1" applyBorder="1" applyAlignment="1" applyProtection="1">
      <alignment horizontal="center" vertical="center" wrapText="1"/>
      <protection locked="0"/>
    </xf>
    <xf numFmtId="0" fontId="11" fillId="22" borderId="13" xfId="0" applyFont="1" applyFill="1" applyBorder="1" applyAlignment="1" applyProtection="1">
      <alignment horizontal="center" vertical="center" wrapText="1"/>
      <protection locked="0"/>
    </xf>
    <xf numFmtId="0" fontId="11" fillId="22" borderId="5" xfId="0" applyFont="1" applyFill="1" applyBorder="1" applyAlignment="1" applyProtection="1">
      <alignment horizontal="center" vertical="center" wrapText="1"/>
      <protection locked="0"/>
    </xf>
    <xf numFmtId="165" fontId="11" fillId="22" borderId="5" xfId="0" applyNumberFormat="1" applyFont="1" applyFill="1" applyBorder="1" applyAlignment="1" applyProtection="1">
      <alignment horizontal="center" vertical="center" wrapText="1"/>
      <protection locked="0"/>
    </xf>
    <xf numFmtId="0" fontId="11" fillId="22" borderId="3" xfId="0" applyFont="1" applyFill="1" applyBorder="1" applyAlignment="1" applyProtection="1">
      <alignment horizontal="center" vertical="center" wrapText="1"/>
      <protection locked="0"/>
    </xf>
    <xf numFmtId="0" fontId="11" fillId="22" borderId="14" xfId="0" applyFont="1" applyFill="1" applyBorder="1" applyAlignment="1" applyProtection="1">
      <alignment horizontal="center" vertical="center" wrapText="1"/>
      <protection locked="0"/>
    </xf>
    <xf numFmtId="49" fontId="25" fillId="0" borderId="3" xfId="0" applyNumberFormat="1" applyFont="1" applyBorder="1" applyAlignment="1">
      <alignment horizontal="center" wrapText="1"/>
    </xf>
    <xf numFmtId="0" fontId="25" fillId="0" borderId="3" xfId="0" applyFont="1" applyBorder="1" applyAlignment="1" applyProtection="1">
      <alignment horizontal="center" vertical="center" wrapText="1"/>
      <protection locked="0"/>
    </xf>
    <xf numFmtId="0" fontId="36" fillId="22" borderId="2" xfId="0" applyFont="1" applyFill="1" applyBorder="1" applyAlignment="1" applyProtection="1">
      <alignment horizontal="center" vertical="center" wrapText="1"/>
      <protection locked="0"/>
    </xf>
    <xf numFmtId="0" fontId="43" fillId="27" borderId="15" xfId="5" applyFont="1" applyFill="1" applyBorder="1" applyAlignment="1">
      <alignment horizontal="left" vertical="center"/>
    </xf>
    <xf numFmtId="0" fontId="43" fillId="27" borderId="16" xfId="5" applyFont="1" applyFill="1" applyBorder="1" applyAlignment="1">
      <alignment horizontal="left" vertical="center"/>
    </xf>
    <xf numFmtId="0" fontId="43" fillId="27" borderId="16" xfId="5" applyFont="1" applyFill="1" applyBorder="1" applyAlignment="1">
      <alignment horizontal="left" vertical="center" wrapText="1"/>
    </xf>
    <xf numFmtId="0" fontId="43" fillId="27" borderId="16" xfId="6" applyFont="1" applyFill="1" applyBorder="1" applyAlignment="1">
      <alignment horizontal="left" vertical="center"/>
    </xf>
    <xf numFmtId="0" fontId="44" fillId="28" borderId="16" xfId="6" applyFont="1" applyFill="1" applyBorder="1" applyAlignment="1">
      <alignment horizontal="left" vertical="center"/>
    </xf>
    <xf numFmtId="0" fontId="45" fillId="3" borderId="16" xfId="6" applyFont="1" applyFill="1" applyBorder="1" applyAlignment="1">
      <alignment horizontal="left" vertical="center" wrapText="1"/>
    </xf>
    <xf numFmtId="0" fontId="43" fillId="27" borderId="16" xfId="6" applyFont="1" applyFill="1" applyBorder="1" applyAlignment="1">
      <alignment horizontal="center" vertical="center" wrapText="1"/>
    </xf>
    <xf numFmtId="0" fontId="45" fillId="3" borderId="16" xfId="6" applyFont="1" applyFill="1" applyBorder="1" applyAlignment="1">
      <alignment horizontal="center" vertical="center" wrapText="1"/>
    </xf>
    <xf numFmtId="1" fontId="43" fillId="27" borderId="16" xfId="6" applyNumberFormat="1" applyFont="1" applyFill="1" applyBorder="1" applyAlignment="1">
      <alignment horizontal="center" vertical="center" wrapText="1"/>
    </xf>
    <xf numFmtId="9" fontId="43" fillId="27" borderId="16" xfId="7" applyFont="1" applyFill="1" applyBorder="1" applyAlignment="1">
      <alignment horizontal="center" vertical="center" wrapText="1"/>
    </xf>
    <xf numFmtId="0" fontId="44" fillId="28" borderId="17" xfId="6" applyFont="1" applyFill="1" applyBorder="1" applyAlignment="1">
      <alignment horizontal="left" vertical="center"/>
    </xf>
    <xf numFmtId="0" fontId="44" fillId="28" borderId="18" xfId="6" applyFont="1" applyFill="1" applyBorder="1" applyAlignment="1">
      <alignment horizontal="left" vertical="center"/>
    </xf>
    <xf numFmtId="0" fontId="1" fillId="0" borderId="0" xfId="5"/>
    <xf numFmtId="0" fontId="25" fillId="29" borderId="19" xfId="5" applyFont="1" applyFill="1" applyBorder="1" applyAlignment="1">
      <alignment horizontal="center" vertical="center"/>
    </xf>
    <xf numFmtId="0" fontId="25" fillId="29" borderId="6" xfId="5" applyFont="1" applyFill="1" applyBorder="1" applyAlignment="1">
      <alignment horizontal="center" vertical="center"/>
    </xf>
    <xf numFmtId="0" fontId="25" fillId="29" borderId="1" xfId="5" applyFont="1" applyFill="1" applyBorder="1" applyAlignment="1">
      <alignment horizontal="left" vertical="center"/>
    </xf>
    <xf numFmtId="0" fontId="25" fillId="29" borderId="1" xfId="5" applyFont="1" applyFill="1" applyBorder="1" applyAlignment="1">
      <alignment horizontal="left" vertical="center" wrapText="1"/>
    </xf>
    <xf numFmtId="0" fontId="25" fillId="29" borderId="1" xfId="5" applyFont="1" applyFill="1" applyBorder="1" applyAlignment="1">
      <alignment horizontal="center" vertical="center"/>
    </xf>
    <xf numFmtId="0" fontId="17" fillId="29" borderId="1" xfId="6" applyFont="1" applyFill="1" applyBorder="1" applyAlignment="1">
      <alignment horizontal="left" vertical="center"/>
    </xf>
    <xf numFmtId="0" fontId="11" fillId="29" borderId="1" xfId="6" applyFont="1" applyFill="1" applyBorder="1" applyAlignment="1">
      <alignment horizontal="left" vertical="center"/>
    </xf>
    <xf numFmtId="0" fontId="25" fillId="28" borderId="1" xfId="6" applyFont="1" applyFill="1" applyBorder="1" applyAlignment="1">
      <alignment horizontal="left" vertical="center"/>
    </xf>
    <xf numFmtId="10" fontId="11" fillId="30" borderId="1" xfId="6" applyNumberFormat="1" applyFont="1" applyFill="1" applyBorder="1" applyAlignment="1">
      <alignment horizontal="left" vertical="center"/>
    </xf>
    <xf numFmtId="0" fontId="25" fillId="30" borderId="1" xfId="5" applyFont="1" applyFill="1" applyBorder="1" applyAlignment="1">
      <alignment horizontal="center" vertical="center" wrapText="1"/>
    </xf>
    <xf numFmtId="1" fontId="11" fillId="30" borderId="1" xfId="6" applyNumberFormat="1" applyFont="1" applyFill="1" applyBorder="1" applyAlignment="1">
      <alignment horizontal="center" vertical="center" wrapText="1"/>
    </xf>
    <xf numFmtId="168" fontId="25" fillId="30" borderId="1" xfId="8" applyNumberFormat="1" applyFont="1" applyFill="1" applyBorder="1" applyAlignment="1">
      <alignment horizontal="center" vertical="center" wrapText="1"/>
    </xf>
    <xf numFmtId="9" fontId="25" fillId="30" borderId="1" xfId="7" applyFont="1" applyFill="1" applyBorder="1" applyAlignment="1">
      <alignment horizontal="center" vertical="center" wrapText="1"/>
    </xf>
    <xf numFmtId="0" fontId="11" fillId="30" borderId="1" xfId="6" applyFont="1" applyFill="1" applyBorder="1" applyAlignment="1" applyProtection="1">
      <alignment horizontal="left" vertical="center" wrapText="1"/>
      <protection locked="0"/>
    </xf>
    <xf numFmtId="0" fontId="25" fillId="28" borderId="8" xfId="6" applyFont="1" applyFill="1" applyBorder="1" applyAlignment="1">
      <alignment horizontal="left" vertical="center"/>
    </xf>
    <xf numFmtId="0" fontId="25" fillId="28" borderId="6" xfId="6" applyFont="1" applyFill="1" applyBorder="1" applyAlignment="1">
      <alignment horizontal="left" vertical="center"/>
    </xf>
    <xf numFmtId="0" fontId="25" fillId="29" borderId="20" xfId="5" applyFont="1" applyFill="1" applyBorder="1" applyAlignment="1">
      <alignment horizontal="left" vertical="center"/>
    </xf>
    <xf numFmtId="0" fontId="11" fillId="29" borderId="20" xfId="6" applyFont="1" applyFill="1" applyBorder="1" applyAlignment="1">
      <alignment horizontal="left" vertical="center"/>
    </xf>
    <xf numFmtId="0" fontId="25" fillId="28" borderId="20" xfId="6" applyFont="1" applyFill="1" applyBorder="1" applyAlignment="1">
      <alignment horizontal="left" vertical="center"/>
    </xf>
    <xf numFmtId="0" fontId="47" fillId="3" borderId="1" xfId="9" quotePrefix="1" applyFont="1" applyFill="1" applyBorder="1" applyAlignment="1">
      <alignment horizontal="left"/>
    </xf>
    <xf numFmtId="0" fontId="47" fillId="3" borderId="1" xfId="9" applyFont="1" applyFill="1" applyBorder="1" applyAlignment="1">
      <alignment horizontal="left"/>
    </xf>
    <xf numFmtId="0" fontId="48" fillId="3" borderId="1" xfId="0" applyFont="1" applyFill="1" applyBorder="1" applyAlignment="1">
      <alignment horizontal="left"/>
    </xf>
    <xf numFmtId="0" fontId="49" fillId="2" borderId="0" xfId="0" applyFont="1" applyFill="1"/>
    <xf numFmtId="0" fontId="50" fillId="0" borderId="8" xfId="0" applyFont="1" applyBorder="1" applyAlignment="1">
      <alignment vertical="center"/>
    </xf>
    <xf numFmtId="0" fontId="50" fillId="0" borderId="1" xfId="0" applyFont="1" applyBorder="1" applyAlignment="1">
      <alignment vertical="center"/>
    </xf>
    <xf numFmtId="0" fontId="49" fillId="2" borderId="1" xfId="0" applyFont="1" applyFill="1" applyBorder="1" applyAlignment="1">
      <alignment horizontal="left"/>
    </xf>
    <xf numFmtId="0" fontId="49" fillId="2" borderId="0" xfId="0" applyFont="1" applyFill="1" applyAlignment="1">
      <alignment horizontal="left"/>
    </xf>
    <xf numFmtId="0" fontId="49" fillId="0" borderId="1" xfId="0" applyFont="1" applyBorder="1"/>
    <xf numFmtId="0" fontId="51" fillId="0" borderId="0" xfId="0" applyFont="1" applyAlignment="1">
      <alignment vertical="center" wrapText="1"/>
    </xf>
    <xf numFmtId="0" fontId="0" fillId="0" borderId="0" xfId="0" applyAlignment="1">
      <alignment vertical="center" wrapText="1"/>
    </xf>
    <xf numFmtId="0" fontId="10" fillId="31" borderId="1" xfId="0" applyFont="1" applyFill="1" applyBorder="1" applyAlignment="1">
      <alignment horizontal="center" vertical="center" wrapText="1"/>
    </xf>
    <xf numFmtId="16" fontId="10" fillId="31" borderId="1" xfId="0" applyNumberFormat="1" applyFont="1" applyFill="1" applyBorder="1" applyAlignment="1">
      <alignment horizontal="center" vertical="center" wrapText="1"/>
    </xf>
    <xf numFmtId="16"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cellXfs>
  <cellStyles count="10">
    <cellStyle name="Comma 2" xfId="8" xr:uid="{699E20AD-8DB7-4597-A311-111E077834BA}"/>
    <cellStyle name="Normal" xfId="0" builtinId="0"/>
    <cellStyle name="Normal 15" xfId="6" xr:uid="{83A2C1C0-CE45-4E53-BD93-154562DDDB2E}"/>
    <cellStyle name="Normal 16" xfId="4" xr:uid="{89BDB6E2-D895-4B4C-831E-25653E8A383B}"/>
    <cellStyle name="Normal 18 2" xfId="2" xr:uid="{5A78A765-7490-4D75-9CF4-AF38B84F11C6}"/>
    <cellStyle name="Normal 2" xfId="3" xr:uid="{6031A610-35E9-4186-8430-925FF60CCC35}"/>
    <cellStyle name="Normal 2 2" xfId="9" xr:uid="{85E87268-A757-48BD-896D-7C4672FC58B0}"/>
    <cellStyle name="Normal 36" xfId="5" xr:uid="{447886F5-54DC-406F-A42E-72AFEBB09169}"/>
    <cellStyle name="Percent" xfId="1" builtinId="5"/>
    <cellStyle name="Percent 9" xfId="7" xr:uid="{6A688BED-E8EA-4848-8C23-929A748D45E5}"/>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color rgb="FF9C0006"/>
      </font>
      <fill>
        <patternFill>
          <bgColor rgb="FFFFC7CE"/>
        </patternFill>
      </fill>
    </dxf>
    <dxf>
      <font>
        <b/>
        <i val="0"/>
        <color rgb="FFFF0000"/>
      </font>
      <fill>
        <patternFill>
          <bgColor rgb="FFFF0000"/>
        </patternFill>
      </fill>
    </dxf>
    <dxf>
      <font>
        <color rgb="FF9C0006"/>
      </font>
      <fill>
        <patternFill>
          <bgColor rgb="FFFFC7CE"/>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color rgb="FF9C0006"/>
      </font>
      <fill>
        <patternFill>
          <bgColor rgb="FFFFC7CE"/>
        </patternFill>
      </fill>
    </dxf>
    <dxf>
      <font>
        <color rgb="FF9C0006"/>
      </font>
      <fill>
        <patternFill>
          <bgColor rgb="FFFFC7CE"/>
        </patternFill>
      </fill>
    </dxf>
    <dxf>
      <font>
        <b/>
        <i val="0"/>
        <color rgb="FFFF0000"/>
      </font>
      <fill>
        <patternFill>
          <bgColor rgb="FFFF0000"/>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fill>
        <patternFill>
          <bgColor rgb="FFFF0000"/>
        </patternFill>
      </fill>
    </dxf>
    <dxf>
      <font>
        <color rgb="FF9C0006"/>
      </font>
      <fill>
        <patternFill>
          <bgColor rgb="FFFFC7CE"/>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
      <font>
        <b/>
        <i val="0"/>
        <color rgb="FFFF000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20Swing-Releases/00%20JASOND,%202020/Jaguar-CS%20Automation/Updated%20Channel%20Summary%20for%20Vicks%20Jan'2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ITIATIVES/2018/NOV/RELEASE-Pampers%20and%20Gillette%20Nov'18/Gillette/Updated%20Channel%20Summary%20for%20Gillette%20Changed%20and%20Added%20Plans-Nov1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Users\gupta.n.6\Desktop\Ecommerce\Month\Sept%2014\Channel%20Summary-Sept'14-Ver%201.10.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hannel%20Summaries/Channel%20Summaries-1617/Channel%20Summary-Oct'16-Ver%202.00.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gupta.n.6/Desktop/Ecommerce/Month/Nov%2014/Channel%20Summary-Nov'14-Ver%201%2000.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pgone-my.sharepoint.com/Users/gupta.n.6/Desktop/Ecommerce/Month/Nov%2014/Channel%20Summary-Nov'14-Ver%201%2000.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heeraj.parripati/Documents/My%20Received%20Files/Documents%20and%20Settings/Administrator/My%20Documents/Milind/Channel%20Summary-Feb'13-Ver%204.0.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gupta.n.6/Desktop/Ecommerce/Month/Sept%2014/Channel%20Summary-Sept'14-Ver%201.10.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pgone-my.sharepoint.com/Users/gupta.n.6/Desktop/Ecommerce/Month/Sept%2014/Channel%20Summary-Sept'14-Ver%201.10.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s\gupta.n.6\Desktop\Ecommerce\Month\Nov%2014\Channel%20Summary-Nov'14-Ver%201%2000.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pgone-my.sharepoint.com/Ariel/Users/gupta.n.6/Desktop/Ecommerce/Month/Nov%2014/Channel%20Summary-Nov'14-Ver%201%2000.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ravindranaath.l/Desktop/RAVI/MS&amp;P/Channel%20Summary/2018-19/Jul18/HFS%20Channel%20Summary%20V5.1%20-%20July%202018%20-%201.20.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Users\gupta.n.6\Desktop\Ecommerce\Month\June\Channel%20Summary-June'15-Ver%201.0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SubBFGroup"/>
      <sheetName val="Instructions"/>
      <sheetName val="Consumer Promotions"/>
      <sheetName val="Summary of Reference"/>
      <sheetName val="Corp Budgets &amp; SIDs "/>
      <sheetName val="Brand Budgets &amp; SIDs"/>
      <sheetName val="Self Service"/>
      <sheetName val="Large Trad, Pharma &amp; Bty"/>
      <sheetName val="Medium Trad &amp; Pharma"/>
      <sheetName val="Small &amp; New Pharmacy"/>
      <sheetName val="Small &amp; New Traditional"/>
      <sheetName val="Medium &amp; Small Beauty"/>
      <sheetName val="Speciality"/>
      <sheetName val="Non Retail"/>
      <sheetName val="Focus Brands-March19"/>
      <sheetName val="ITrial"/>
      <sheetName val="Focus Brand"/>
      <sheetName val="List of New Sub BFs"/>
      <sheetName val="ITrial old"/>
      <sheetName val="Price Change"/>
      <sheetName val="NSR"/>
      <sheetName val="Valid-ChannelClassType Mapping"/>
      <sheetName val="Possible Disbursement Method"/>
      <sheetName val="Sample Configuration"/>
      <sheetName val="DeletingSystemPart"/>
    </sheetNames>
    <sheetDataSet>
      <sheetData sheetId="0"/>
      <sheetData sheetId="1">
        <row r="2">
          <cell r="B2" t="str">
            <v>All</v>
          </cell>
          <cell r="BK2" t="str">
            <v>AircareCategory</v>
          </cell>
          <cell r="BL2" t="str">
            <v>Category1</v>
          </cell>
        </row>
        <row r="3">
          <cell r="B3" t="str">
            <v>Aircare</v>
          </cell>
          <cell r="BK3" t="str">
            <v>BatteriesCategory</v>
          </cell>
          <cell r="BL3" t="str">
            <v>Category2</v>
          </cell>
        </row>
        <row r="4">
          <cell r="B4" t="str">
            <v>Batteries</v>
          </cell>
          <cell r="BK4" t="str">
            <v>GroomingCategory</v>
          </cell>
          <cell r="BL4" t="str">
            <v>Category3</v>
          </cell>
        </row>
        <row r="5">
          <cell r="B5" t="str">
            <v>Grooming</v>
          </cell>
          <cell r="BK5" t="str">
            <v>Fabric &amp; Home CareCategory</v>
          </cell>
          <cell r="BL5" t="str">
            <v>Category4</v>
          </cell>
        </row>
        <row r="6">
          <cell r="B6" t="str">
            <v>Fabric &amp; Home Care</v>
          </cell>
          <cell r="BK6" t="str">
            <v>Hair CareCategory</v>
          </cell>
          <cell r="BL6" t="str">
            <v>Category5</v>
          </cell>
        </row>
        <row r="7">
          <cell r="B7" t="str">
            <v>Hair Care</v>
          </cell>
          <cell r="BK7" t="str">
            <v>Hair ColorCategory</v>
          </cell>
          <cell r="BL7" t="str">
            <v>Category6</v>
          </cell>
        </row>
        <row r="8">
          <cell r="B8" t="str">
            <v>Hair Color</v>
          </cell>
          <cell r="BK8" t="str">
            <v>Health CareCategory</v>
          </cell>
          <cell r="BL8" t="str">
            <v>Category7</v>
          </cell>
        </row>
        <row r="9">
          <cell r="B9" t="str">
            <v>Health Care</v>
          </cell>
          <cell r="BK9" t="str">
            <v>Oral CareCategory</v>
          </cell>
          <cell r="BL9" t="str">
            <v>Category8</v>
          </cell>
        </row>
        <row r="10">
          <cell r="B10" t="str">
            <v>Oral Care</v>
          </cell>
          <cell r="BK10" t="str">
            <v>Baby CareCategory</v>
          </cell>
          <cell r="BL10" t="str">
            <v>Category9</v>
          </cell>
        </row>
        <row r="11">
          <cell r="B11" t="str">
            <v>Baby Care</v>
          </cell>
          <cell r="BK11" t="str">
            <v>Personal CareCategory</v>
          </cell>
          <cell r="BL11" t="str">
            <v>Category10</v>
          </cell>
        </row>
        <row r="12">
          <cell r="B12" t="str">
            <v>Personal Care</v>
          </cell>
          <cell r="BK12" t="str">
            <v>Skin CareCategory</v>
          </cell>
          <cell r="BL12" t="str">
            <v>Category11</v>
          </cell>
        </row>
        <row r="13">
          <cell r="B13" t="str">
            <v>Skin Care</v>
          </cell>
          <cell r="BK13" t="str">
            <v>Fem CareCategory</v>
          </cell>
          <cell r="BL13" t="str">
            <v>Category12</v>
          </cell>
        </row>
        <row r="14">
          <cell r="B14" t="str">
            <v>Fem Care</v>
          </cell>
          <cell r="BK14" t="str">
            <v>AircareBrand</v>
          </cell>
          <cell r="BL14" t="str">
            <v>Brand1</v>
          </cell>
        </row>
        <row r="15">
          <cell r="BK15" t="str">
            <v>BatteriesBrand</v>
          </cell>
          <cell r="BL15" t="str">
            <v>Brand2</v>
          </cell>
        </row>
        <row r="16">
          <cell r="BK16" t="str">
            <v>GroomingBrand</v>
          </cell>
          <cell r="BL16" t="str">
            <v>Brand3</v>
          </cell>
        </row>
        <row r="17">
          <cell r="BK17" t="str">
            <v>Fabric &amp; Home CareBrand</v>
          </cell>
          <cell r="BL17" t="str">
            <v>Brand4</v>
          </cell>
        </row>
        <row r="18">
          <cell r="BK18" t="str">
            <v>Hair CareBrand</v>
          </cell>
          <cell r="BL18" t="str">
            <v>Brand5</v>
          </cell>
        </row>
        <row r="19">
          <cell r="BK19" t="str">
            <v>Hair ColorBrand</v>
          </cell>
          <cell r="BL19" t="str">
            <v>Brand6</v>
          </cell>
        </row>
        <row r="20">
          <cell r="BK20" t="str">
            <v>Health CareBrand</v>
          </cell>
          <cell r="BL20" t="str">
            <v>Brand7</v>
          </cell>
        </row>
        <row r="21">
          <cell r="BK21" t="str">
            <v>Oral CareBrand</v>
          </cell>
          <cell r="BL21" t="str">
            <v>Brand8</v>
          </cell>
        </row>
        <row r="22">
          <cell r="BK22" t="str">
            <v>Baby CareBrand</v>
          </cell>
          <cell r="BL22" t="str">
            <v>Brand9</v>
          </cell>
        </row>
        <row r="23">
          <cell r="B23" t="str">
            <v>N.A.</v>
          </cell>
          <cell r="BK23" t="str">
            <v>Personal CareBrand</v>
          </cell>
          <cell r="BL23" t="str">
            <v>Brand10</v>
          </cell>
        </row>
        <row r="24">
          <cell r="B24" t="str">
            <v>Category</v>
          </cell>
          <cell r="BK24" t="str">
            <v>Skin CareBrand</v>
          </cell>
          <cell r="BL24" t="str">
            <v>Brand11</v>
          </cell>
        </row>
        <row r="25">
          <cell r="B25" t="str">
            <v>Brand</v>
          </cell>
          <cell r="BK25" t="str">
            <v>Fem CareBrand</v>
          </cell>
          <cell r="BL25" t="str">
            <v>Brand12</v>
          </cell>
        </row>
        <row r="26">
          <cell r="B26" t="str">
            <v>BrandForm</v>
          </cell>
          <cell r="BK26" t="str">
            <v>AircareBrandForm</v>
          </cell>
          <cell r="BL26" t="str">
            <v>BrandForm1</v>
          </cell>
        </row>
        <row r="27">
          <cell r="B27" t="str">
            <v>SubBrandForm</v>
          </cell>
          <cell r="BK27" t="str">
            <v>BatteriesBrandForm</v>
          </cell>
          <cell r="BL27" t="str">
            <v>BrandForm2</v>
          </cell>
        </row>
        <row r="28">
          <cell r="B28" t="str">
            <v>All Company SKUs</v>
          </cell>
          <cell r="BK28" t="str">
            <v>GroomingBrandForm</v>
          </cell>
          <cell r="BL28" t="str">
            <v>BrandForm3</v>
          </cell>
        </row>
        <row r="29">
          <cell r="BK29" t="str">
            <v>Fabric &amp; Home CareBrandForm</v>
          </cell>
          <cell r="BL29" t="str">
            <v>BrandForm4</v>
          </cell>
        </row>
        <row r="30">
          <cell r="BK30" t="str">
            <v>Hair CareBrandForm</v>
          </cell>
          <cell r="BL30" t="str">
            <v>BrandForm5</v>
          </cell>
        </row>
        <row r="31">
          <cell r="BK31" t="str">
            <v>Hair ColorBrandForm</v>
          </cell>
          <cell r="BL31" t="str">
            <v>BrandForm6</v>
          </cell>
        </row>
        <row r="32">
          <cell r="BK32" t="str">
            <v>Health CareBrandForm</v>
          </cell>
          <cell r="BL32" t="str">
            <v>BrandForm7</v>
          </cell>
        </row>
        <row r="33">
          <cell r="BK33" t="str">
            <v>Oral CareBrandForm</v>
          </cell>
          <cell r="BL33" t="str">
            <v>BrandForm8</v>
          </cell>
        </row>
        <row r="34">
          <cell r="BK34" t="str">
            <v>Baby CareBrandForm</v>
          </cell>
          <cell r="BL34" t="str">
            <v>BrandForm9</v>
          </cell>
        </row>
        <row r="35">
          <cell r="BK35" t="str">
            <v>Personal CareBrandForm</v>
          </cell>
          <cell r="BL35" t="str">
            <v>BrandForm10</v>
          </cell>
        </row>
        <row r="36">
          <cell r="BK36" t="str">
            <v>Skin CareBrandForm</v>
          </cell>
          <cell r="BL36" t="str">
            <v>BrandForm11</v>
          </cell>
        </row>
        <row r="37">
          <cell r="BK37" t="str">
            <v>Fem CareBrandForm</v>
          </cell>
          <cell r="BL37" t="str">
            <v>BrandForm12</v>
          </cell>
        </row>
        <row r="38">
          <cell r="BK38" t="str">
            <v>AircareSubBrandForm</v>
          </cell>
          <cell r="BL38" t="str">
            <v>SubBrandForm1</v>
          </cell>
        </row>
        <row r="39">
          <cell r="BK39" t="str">
            <v>BatteriesSubBrandForm</v>
          </cell>
          <cell r="BL39" t="str">
            <v>SubBrandForm2</v>
          </cell>
        </row>
        <row r="40">
          <cell r="BK40" t="str">
            <v>GroomingSubBrandForm</v>
          </cell>
          <cell r="BL40" t="str">
            <v>SubBrandForm3</v>
          </cell>
        </row>
        <row r="41">
          <cell r="BK41" t="str">
            <v>Fabric &amp; Home CareSubBrandForm</v>
          </cell>
          <cell r="BL41" t="str">
            <v>SubBrandForm4</v>
          </cell>
        </row>
        <row r="42">
          <cell r="BK42" t="str">
            <v>Hair CareSubBrandForm</v>
          </cell>
          <cell r="BL42" t="str">
            <v>SubBrandForm5</v>
          </cell>
        </row>
        <row r="43">
          <cell r="BK43" t="str">
            <v>Hair ColorSubBrandForm</v>
          </cell>
          <cell r="BL43" t="str">
            <v>SubBrandForm6</v>
          </cell>
        </row>
        <row r="44">
          <cell r="BK44" t="str">
            <v>Health CareSubBrandForm</v>
          </cell>
          <cell r="BL44" t="str">
            <v>SubBrandForm7</v>
          </cell>
        </row>
        <row r="45">
          <cell r="BK45" t="str">
            <v>Oral CareSubBrandForm</v>
          </cell>
          <cell r="BL45" t="str">
            <v>SubBrandForm8</v>
          </cell>
        </row>
        <row r="46">
          <cell r="BK46" t="str">
            <v>Baby CareSubBrandForm</v>
          </cell>
          <cell r="BL46" t="str">
            <v>SubBrandForm9</v>
          </cell>
        </row>
        <row r="47">
          <cell r="BK47" t="str">
            <v>Personal CareSubBrandForm</v>
          </cell>
          <cell r="BL47" t="str">
            <v>SubBrandForm10</v>
          </cell>
        </row>
        <row r="48">
          <cell r="BK48" t="str">
            <v>Skin CareSubBrandForm</v>
          </cell>
          <cell r="BL48" t="str">
            <v>SubBrandForm11</v>
          </cell>
        </row>
        <row r="49">
          <cell r="BK49" t="str">
            <v>Fem CareSubBrandForm</v>
          </cell>
          <cell r="BL49" t="str">
            <v>SubBrandForm12</v>
          </cell>
        </row>
        <row r="50">
          <cell r="BK50" t="str">
            <v>AircareAll Company SKUs</v>
          </cell>
          <cell r="BL50" t="str">
            <v>AllCompanySKUs</v>
          </cell>
        </row>
        <row r="51">
          <cell r="BK51" t="str">
            <v>BatteriesAll Company SKUs</v>
          </cell>
          <cell r="BL51" t="str">
            <v>AllCompanySKUs</v>
          </cell>
        </row>
        <row r="52">
          <cell r="BK52" t="str">
            <v>GroomingAll Company SKUs</v>
          </cell>
          <cell r="BL52" t="str">
            <v>AllCompanySKUs</v>
          </cell>
        </row>
        <row r="53">
          <cell r="BK53" t="str">
            <v>Fabric &amp; Home CareAll Company SKUs</v>
          </cell>
          <cell r="BL53" t="str">
            <v>AllCompanySKUs</v>
          </cell>
        </row>
        <row r="54">
          <cell r="BK54" t="str">
            <v>Hair CareAll Company SKUs</v>
          </cell>
          <cell r="BL54" t="str">
            <v>AllCompanySKUs</v>
          </cell>
        </row>
        <row r="55">
          <cell r="BK55" t="str">
            <v>Hair ColorAll Company SKUs</v>
          </cell>
          <cell r="BL55" t="str">
            <v>AllCompanySKUs</v>
          </cell>
        </row>
        <row r="56">
          <cell r="BK56" t="str">
            <v>Health CareAll Company SKUs</v>
          </cell>
          <cell r="BL56" t="str">
            <v>AllCompanySKUs</v>
          </cell>
        </row>
        <row r="57">
          <cell r="BK57" t="str">
            <v>Oral CareAll Company SKUs</v>
          </cell>
          <cell r="BL57" t="str">
            <v>AllCompanySKUs</v>
          </cell>
        </row>
        <row r="58">
          <cell r="BK58" t="str">
            <v>Baby CareAll Company SKUs</v>
          </cell>
          <cell r="BL58" t="str">
            <v>AllCompanySKUs</v>
          </cell>
        </row>
        <row r="59">
          <cell r="BK59" t="str">
            <v>Personal CareAll Company SKUs</v>
          </cell>
          <cell r="BL59" t="str">
            <v>AllCompanySKUs</v>
          </cell>
        </row>
        <row r="60">
          <cell r="BK60" t="str">
            <v>Skin CareAll Company SKUs</v>
          </cell>
          <cell r="BL60" t="str">
            <v>AllCompanySKUs</v>
          </cell>
        </row>
        <row r="61">
          <cell r="BK61" t="str">
            <v>Fem CareAll Company SKUs</v>
          </cell>
          <cell r="BL61" t="str">
            <v>AllCompanySKUs</v>
          </cell>
        </row>
        <row r="62">
          <cell r="BK62" t="str">
            <v>AllAll Company SKUs</v>
          </cell>
          <cell r="BL62" t="str">
            <v>AllCompanySKUs</v>
          </cell>
        </row>
        <row r="63">
          <cell r="BK63" t="str">
            <v>AircareN.A.</v>
          </cell>
          <cell r="BL63" t="str">
            <v>XNA</v>
          </cell>
        </row>
        <row r="64">
          <cell r="BK64" t="str">
            <v>BatteriesN.A.</v>
          </cell>
          <cell r="BL64" t="str">
            <v>XNA</v>
          </cell>
        </row>
        <row r="65">
          <cell r="BK65" t="str">
            <v>GroomingN.A.</v>
          </cell>
          <cell r="BL65" t="str">
            <v>XNA</v>
          </cell>
        </row>
        <row r="66">
          <cell r="BK66" t="str">
            <v>Fabric &amp; Home CareN.A.</v>
          </cell>
          <cell r="BL66" t="str">
            <v>XNA</v>
          </cell>
        </row>
        <row r="67">
          <cell r="BK67" t="str">
            <v>Hair CareN.A.</v>
          </cell>
          <cell r="BL67" t="str">
            <v>XNA</v>
          </cell>
        </row>
        <row r="68">
          <cell r="BK68" t="str">
            <v>Hair ColorN.A.</v>
          </cell>
          <cell r="BL68" t="str">
            <v>XNA</v>
          </cell>
        </row>
        <row r="69">
          <cell r="BK69" t="str">
            <v>Health CareN.A.</v>
          </cell>
          <cell r="BL69" t="str">
            <v>XNA</v>
          </cell>
        </row>
        <row r="70">
          <cell r="BK70" t="str">
            <v>Oral CareN.A.</v>
          </cell>
          <cell r="BL70" t="str">
            <v>XNA</v>
          </cell>
        </row>
        <row r="71">
          <cell r="BK71" t="str">
            <v>Baby CareN.A.</v>
          </cell>
          <cell r="BL71" t="str">
            <v>XNA</v>
          </cell>
        </row>
        <row r="72">
          <cell r="BK72" t="str">
            <v>Personal CareN.A.</v>
          </cell>
          <cell r="BL72" t="str">
            <v>XNA</v>
          </cell>
        </row>
        <row r="73">
          <cell r="BK73" t="str">
            <v>Skin CareN.A.</v>
          </cell>
          <cell r="BL73" t="str">
            <v>XNA</v>
          </cell>
        </row>
        <row r="74">
          <cell r="BK74" t="str">
            <v>Fem CareN.A.</v>
          </cell>
          <cell r="BL74" t="str">
            <v>XNA</v>
          </cell>
        </row>
        <row r="75">
          <cell r="BK75" t="str">
            <v>AllCategory</v>
          </cell>
          <cell r="BL75" t="str">
            <v>TotalCategory</v>
          </cell>
        </row>
        <row r="76">
          <cell r="BK76" t="str">
            <v>AllBrand</v>
          </cell>
          <cell r="BL76" t="str">
            <v>TotalBrand</v>
          </cell>
        </row>
        <row r="77">
          <cell r="BK77" t="str">
            <v>AllBrandForm</v>
          </cell>
          <cell r="BL77" t="str">
            <v>TotalBrandform</v>
          </cell>
        </row>
        <row r="78">
          <cell r="BK78" t="str">
            <v>AllSubBrandForm</v>
          </cell>
          <cell r="BL78" t="str">
            <v>TotalSubBrandForm</v>
          </cell>
        </row>
      </sheetData>
      <sheetData sheetId="2">
        <row r="2">
          <cell r="K2" t="str">
            <v>Possible Configuration of Initiative Level</v>
          </cell>
          <cell r="L2" t="str">
            <v>Disbursement Count (multiple bills?) (No. Count or Unlimited)</v>
          </cell>
          <cell r="M2" t="str">
            <v>Disbursement limit (Rs Value)</v>
          </cell>
        </row>
        <row r="3">
          <cell r="K3" t="str">
            <v>Rupee Discount Same Bill</v>
          </cell>
          <cell r="L3" t="str">
            <v>DISBB</v>
          </cell>
          <cell r="M3" t="str">
            <v>DISBA</v>
          </cell>
        </row>
        <row r="4">
          <cell r="K4" t="str">
            <v>Rupee Discount Same Bill</v>
          </cell>
          <cell r="L4" t="str">
            <v>DISBB</v>
          </cell>
          <cell r="M4" t="str">
            <v>DISBA</v>
          </cell>
        </row>
        <row r="5">
          <cell r="A5" t="str">
            <v>End of Initiative Period Disbursement</v>
          </cell>
          <cell r="K5" t="str">
            <v>% Discount Same Bill</v>
          </cell>
          <cell r="L5" t="str">
            <v>DISBB</v>
          </cell>
          <cell r="M5" t="str">
            <v>DISBB</v>
          </cell>
        </row>
        <row r="6">
          <cell r="A6" t="str">
            <v>End of Month Disbursement</v>
          </cell>
          <cell r="K6" t="str">
            <v>% Discount Same Bill</v>
          </cell>
          <cell r="L6" t="str">
            <v>DISBB</v>
          </cell>
          <cell r="M6" t="str">
            <v>DISBB</v>
          </cell>
        </row>
        <row r="7">
          <cell r="A7" t="str">
            <v>End of Quarter Disbursement</v>
          </cell>
          <cell r="K7" t="str">
            <v>Free Goods Same Company</v>
          </cell>
          <cell r="L7" t="str">
            <v>DISBB</v>
          </cell>
          <cell r="M7" t="str">
            <v>DISBA</v>
          </cell>
        </row>
        <row r="8">
          <cell r="A8" t="str">
            <v>On Bill</v>
          </cell>
          <cell r="K8" t="str">
            <v>Free Goods Other Company</v>
          </cell>
          <cell r="L8" t="str">
            <v>DISBB</v>
          </cell>
          <cell r="M8" t="str">
            <v>DISBA</v>
          </cell>
        </row>
        <row r="9">
          <cell r="A9" t="str">
            <v>Rishta Disbursement</v>
          </cell>
          <cell r="K9" t="str">
            <v>% Discount Disbursement</v>
          </cell>
          <cell r="L9" t="str">
            <v>DISBA</v>
          </cell>
          <cell r="M9" t="str">
            <v>DISBB</v>
          </cell>
        </row>
        <row r="10">
          <cell r="A10" t="str">
            <v>RPS Discount Disbursement</v>
          </cell>
          <cell r="K10" t="str">
            <v>% Discount Disbursement</v>
          </cell>
          <cell r="L10" t="str">
            <v>DISBA</v>
          </cell>
          <cell r="M10" t="str">
            <v>DISBB</v>
          </cell>
        </row>
        <row r="11">
          <cell r="A11" t="str">
            <v>Smart Store Disbursement</v>
          </cell>
          <cell r="K11" t="str">
            <v>% Discount Disbursement</v>
          </cell>
          <cell r="L11" t="str">
            <v>DISBA</v>
          </cell>
          <cell r="M11" t="str">
            <v>DISBB</v>
          </cell>
        </row>
        <row r="12">
          <cell r="A12" t="str">
            <v>Smart Store Same Bill</v>
          </cell>
          <cell r="K12" t="str">
            <v>Rupee Discount Disbursement</v>
          </cell>
          <cell r="L12" t="str">
            <v>DISBA</v>
          </cell>
          <cell r="M12" t="str">
            <v>DISBA</v>
          </cell>
        </row>
        <row r="13">
          <cell r="A13" t="str">
            <v>STAR Store Disbursement</v>
          </cell>
          <cell r="K13" t="str">
            <v>Rupee Discount Disbursement</v>
          </cell>
          <cell r="L13" t="str">
            <v>DISBA</v>
          </cell>
          <cell r="M13" t="str">
            <v>DISBA</v>
          </cell>
        </row>
        <row r="14">
          <cell r="A14" t="str">
            <v>Window Display</v>
          </cell>
          <cell r="K14" t="str">
            <v>Rupee Discount Disbursement</v>
          </cell>
          <cell r="L14" t="str">
            <v>DISBA</v>
          </cell>
          <cell r="M14" t="str">
            <v>DISBA</v>
          </cell>
        </row>
        <row r="15">
          <cell r="A15" t="str">
            <v>NBS Initiative Disbursement</v>
          </cell>
          <cell r="K15" t="str">
            <v>Free Goods Same Company</v>
          </cell>
          <cell r="L15" t="str">
            <v>DISBB</v>
          </cell>
          <cell r="M15" t="str">
            <v>DISBA</v>
          </cell>
        </row>
        <row r="16">
          <cell r="A16" t="str">
            <v>Matrix Audited Disbursement</v>
          </cell>
          <cell r="K16" t="str">
            <v>Free Goods Other Company</v>
          </cell>
          <cell r="L16" t="str">
            <v>DISBB</v>
          </cell>
          <cell r="M16" t="str">
            <v>DISBA</v>
          </cell>
        </row>
        <row r="17">
          <cell r="K17" t="str">
            <v>% Discount Disbursement</v>
          </cell>
          <cell r="L17" t="str">
            <v>DISBA</v>
          </cell>
          <cell r="M17" t="str">
            <v>DISBB</v>
          </cell>
        </row>
        <row r="18">
          <cell r="K18" t="str">
            <v>% Discount Disbursement</v>
          </cell>
          <cell r="L18" t="str">
            <v>DISBA</v>
          </cell>
          <cell r="M18" t="str">
            <v>DISBB</v>
          </cell>
        </row>
        <row r="19">
          <cell r="K19" t="str">
            <v>% Discount Disbursement</v>
          </cell>
          <cell r="L19" t="str">
            <v>DISBA</v>
          </cell>
          <cell r="M19" t="str">
            <v>DISBB</v>
          </cell>
        </row>
        <row r="20">
          <cell r="K20" t="str">
            <v>Rupee Discount Disbursement</v>
          </cell>
          <cell r="L20" t="str">
            <v>DISBA</v>
          </cell>
          <cell r="M20" t="str">
            <v>DISBA</v>
          </cell>
        </row>
        <row r="21">
          <cell r="K21" t="str">
            <v>Rupee Discount Disbursement</v>
          </cell>
          <cell r="L21" t="str">
            <v>DISBA</v>
          </cell>
          <cell r="M21" t="str">
            <v>DISBA</v>
          </cell>
        </row>
        <row r="22">
          <cell r="K22" t="str">
            <v>Rupee Discount Disbursement</v>
          </cell>
          <cell r="L22" t="str">
            <v>DISBA</v>
          </cell>
          <cell r="M22" t="str">
            <v>DISBA</v>
          </cell>
        </row>
        <row r="23">
          <cell r="K23" t="str">
            <v>Free Goods Same Company</v>
          </cell>
          <cell r="L23" t="str">
            <v>DISBB</v>
          </cell>
          <cell r="M23" t="str">
            <v>DISBA</v>
          </cell>
        </row>
        <row r="24">
          <cell r="K24" t="str">
            <v>Free Goods Other Company</v>
          </cell>
          <cell r="L24" t="str">
            <v>DISBB</v>
          </cell>
          <cell r="M24" t="str">
            <v>DISBA</v>
          </cell>
        </row>
        <row r="25">
          <cell r="K25" t="str">
            <v>% Discount Disbursement</v>
          </cell>
          <cell r="L25" t="str">
            <v>DISBA</v>
          </cell>
          <cell r="M25" t="str">
            <v>DISBB</v>
          </cell>
        </row>
        <row r="26">
          <cell r="K26" t="str">
            <v>% Discount Disbursement</v>
          </cell>
          <cell r="L26" t="str">
            <v>DISBA</v>
          </cell>
          <cell r="M26" t="str">
            <v>DISBB</v>
          </cell>
        </row>
        <row r="27">
          <cell r="K27" t="str">
            <v>% Discount Disbursement</v>
          </cell>
          <cell r="L27" t="str">
            <v>DISBA</v>
          </cell>
          <cell r="M27" t="str">
            <v>DISBB</v>
          </cell>
        </row>
        <row r="28">
          <cell r="A28" t="str">
            <v>End of Initiative Period Disbursement</v>
          </cell>
          <cell r="B28" t="str">
            <v>PCTYPEA</v>
          </cell>
          <cell r="K28" t="str">
            <v>Rupee Discount Disbursement</v>
          </cell>
          <cell r="L28" t="str">
            <v>DISBA</v>
          </cell>
          <cell r="M28" t="str">
            <v>DISBA</v>
          </cell>
        </row>
        <row r="29">
          <cell r="A29" t="str">
            <v>End of Month Disbursement</v>
          </cell>
          <cell r="B29" t="str">
            <v>PCTYPEA</v>
          </cell>
          <cell r="K29" t="str">
            <v>Rupee Discount Disbursement</v>
          </cell>
          <cell r="L29" t="str">
            <v>DISBA</v>
          </cell>
          <cell r="M29" t="str">
            <v>DISBA</v>
          </cell>
        </row>
        <row r="30">
          <cell r="A30" t="str">
            <v>End of Quarter Disbursement</v>
          </cell>
          <cell r="B30" t="str">
            <v>PCTYPEA</v>
          </cell>
          <cell r="K30" t="str">
            <v>Rupee Discount Disbursement</v>
          </cell>
          <cell r="L30" t="str">
            <v>DISBA</v>
          </cell>
          <cell r="M30" t="str">
            <v>DISBA</v>
          </cell>
        </row>
        <row r="31">
          <cell r="A31" t="str">
            <v>On Bill</v>
          </cell>
          <cell r="B31" t="str">
            <v>PCTYPEH</v>
          </cell>
          <cell r="K31" t="str">
            <v>Free Goods Same Company</v>
          </cell>
          <cell r="L31" t="str">
            <v>DISBB</v>
          </cell>
          <cell r="M31" t="str">
            <v>DISBA</v>
          </cell>
        </row>
        <row r="32">
          <cell r="A32" t="str">
            <v>Rishta Disbursement</v>
          </cell>
          <cell r="B32" t="str">
            <v>PCTYPEB</v>
          </cell>
          <cell r="K32" t="str">
            <v>Free Goods Other Company</v>
          </cell>
          <cell r="L32" t="str">
            <v>DISBB</v>
          </cell>
          <cell r="M32" t="str">
            <v>DISBA</v>
          </cell>
        </row>
        <row r="33">
          <cell r="A33" t="str">
            <v>RPS Discount Disbursement</v>
          </cell>
          <cell r="B33" t="str">
            <v>PCTYPEC</v>
          </cell>
          <cell r="K33" t="str">
            <v>Display Rupee Disbursement</v>
          </cell>
          <cell r="L33" t="str">
            <v>DISBA</v>
          </cell>
          <cell r="M33" t="str">
            <v>DISBA</v>
          </cell>
        </row>
        <row r="34">
          <cell r="A34" t="str">
            <v>Smart Store Disbursement</v>
          </cell>
          <cell r="B34" t="str">
            <v>PCTYPED</v>
          </cell>
          <cell r="K34" t="str">
            <v>Rishta Disbursement Discount</v>
          </cell>
          <cell r="L34" t="str">
            <v>DISBA</v>
          </cell>
          <cell r="M34" t="str">
            <v>DISBA</v>
          </cell>
        </row>
        <row r="35">
          <cell r="A35" t="str">
            <v>Smart Store Same Bill</v>
          </cell>
          <cell r="B35" t="str">
            <v>PCTYPEE</v>
          </cell>
          <cell r="K35" t="str">
            <v>% Discount Disbursement</v>
          </cell>
          <cell r="L35" t="str">
            <v>DISBA</v>
          </cell>
          <cell r="M35" t="str">
            <v>DISBB</v>
          </cell>
        </row>
        <row r="36">
          <cell r="A36" t="str">
            <v>STAR Store Disbursement</v>
          </cell>
          <cell r="B36" t="str">
            <v>PCTYPEF</v>
          </cell>
          <cell r="K36" t="str">
            <v>Smart Store Same Bill</v>
          </cell>
          <cell r="L36" t="str">
            <v>DISBB</v>
          </cell>
          <cell r="M36" t="str">
            <v>DISBB</v>
          </cell>
        </row>
        <row r="37">
          <cell r="A37" t="str">
            <v>Matrix Audited Disbursement</v>
          </cell>
          <cell r="B37" t="str">
            <v>PCTYPEG</v>
          </cell>
          <cell r="K37" t="str">
            <v>Smart Store Same Bill</v>
          </cell>
          <cell r="L37" t="str">
            <v>DISBB</v>
          </cell>
          <cell r="M37" t="str">
            <v>DISBB</v>
          </cell>
        </row>
        <row r="38">
          <cell r="A38" t="str">
            <v>Window Display</v>
          </cell>
          <cell r="B38" t="str">
            <v>PCTYPEG</v>
          </cell>
          <cell r="K38" t="str">
            <v>Smart Store Same Bill</v>
          </cell>
          <cell r="L38" t="str">
            <v>DISBB</v>
          </cell>
          <cell r="M38" t="str">
            <v>DISBB</v>
          </cell>
        </row>
        <row r="39">
          <cell r="A39" t="str">
            <v>NBS Initiative Disbursement</v>
          </cell>
          <cell r="B39" t="str">
            <v>PCTYPEI</v>
          </cell>
          <cell r="K39" t="str">
            <v>Smart Store Same Bill</v>
          </cell>
          <cell r="L39" t="str">
            <v>DISBB</v>
          </cell>
          <cell r="M39" t="str">
            <v>DISBB</v>
          </cell>
        </row>
        <row r="40">
          <cell r="K40" t="str">
            <v>Smart Store Disbursement</v>
          </cell>
          <cell r="L40" t="str">
            <v>DISBA</v>
          </cell>
          <cell r="M40" t="str">
            <v>DISBA</v>
          </cell>
        </row>
        <row r="41">
          <cell r="K41" t="str">
            <v>Smart Store Disbursement</v>
          </cell>
          <cell r="L41" t="str">
            <v>DISBA</v>
          </cell>
          <cell r="M41" t="str">
            <v>DISBA</v>
          </cell>
        </row>
        <row r="42">
          <cell r="K42" t="str">
            <v>Smart Store Disbursement</v>
          </cell>
          <cell r="L42" t="str">
            <v>DISBA</v>
          </cell>
          <cell r="M42" t="str">
            <v>DISBA</v>
          </cell>
        </row>
        <row r="43">
          <cell r="K43" t="str">
            <v>Rupee Discount Same Bill</v>
          </cell>
          <cell r="L43" t="str">
            <v>DISBB</v>
          </cell>
          <cell r="M43" t="str">
            <v>DISBA</v>
          </cell>
        </row>
        <row r="44">
          <cell r="K44" t="str">
            <v>Rupee Discount Same Bill</v>
          </cell>
          <cell r="L44" t="str">
            <v>DISBB</v>
          </cell>
          <cell r="M44" t="str">
            <v>DISBA</v>
          </cell>
        </row>
        <row r="45">
          <cell r="K45" t="str">
            <v>% Discount Same Bill</v>
          </cell>
          <cell r="L45" t="str">
            <v>DISBB</v>
          </cell>
          <cell r="M45" t="str">
            <v>DISBB</v>
          </cell>
        </row>
        <row r="46">
          <cell r="K46" t="str">
            <v>% Discount Same Bill</v>
          </cell>
          <cell r="L46" t="str">
            <v>DISBB</v>
          </cell>
          <cell r="M46" t="str">
            <v>DISBB</v>
          </cell>
        </row>
        <row r="47">
          <cell r="K47" t="str">
            <v>Free Goods Same Company</v>
          </cell>
          <cell r="L47" t="str">
            <v>DISBB</v>
          </cell>
          <cell r="M47" t="str">
            <v>DISBA</v>
          </cell>
        </row>
        <row r="48">
          <cell r="A48" t="str">
            <v>End of Initiative Period Disbursement% Discount Disbursement</v>
          </cell>
          <cell r="B48" t="str">
            <v>CCTYPEA</v>
          </cell>
          <cell r="K48" t="str">
            <v>Free Goods Other Company</v>
          </cell>
          <cell r="L48" t="str">
            <v>DISBB</v>
          </cell>
          <cell r="M48" t="str">
            <v>DISBA</v>
          </cell>
        </row>
        <row r="49">
          <cell r="A49" t="str">
            <v>End of Initiative Period DisbursementFree Goods Other Company</v>
          </cell>
          <cell r="B49" t="str">
            <v>CCTYPEC</v>
          </cell>
          <cell r="K49" t="str">
            <v>Free Goods Same Company</v>
          </cell>
          <cell r="L49" t="str">
            <v>DISBB</v>
          </cell>
          <cell r="M49" t="str">
            <v>DISBA</v>
          </cell>
        </row>
        <row r="50">
          <cell r="A50" t="str">
            <v>End of Initiative Period DisbursementFree Goods Same Company</v>
          </cell>
          <cell r="B50" t="str">
            <v>CCTYPEC</v>
          </cell>
          <cell r="K50" t="str">
            <v>Free Goods Other Company</v>
          </cell>
          <cell r="L50" t="str">
            <v>DISBB</v>
          </cell>
          <cell r="M50" t="str">
            <v>DISBA</v>
          </cell>
        </row>
        <row r="51">
          <cell r="A51" t="str">
            <v>End of Initiative Period DisbursementRupee Discount Disbursement</v>
          </cell>
          <cell r="B51" t="str">
            <v>CCTYPEA</v>
          </cell>
          <cell r="K51" t="str">
            <v>Free Goods Same Company</v>
          </cell>
          <cell r="L51" t="str">
            <v>DISBB</v>
          </cell>
          <cell r="M51" t="str">
            <v>DISBA</v>
          </cell>
        </row>
        <row r="52">
          <cell r="A52" t="str">
            <v>End of Month Disbursement% Discount Disbursement</v>
          </cell>
          <cell r="B52" t="str">
            <v>CCTYPEA</v>
          </cell>
          <cell r="K52" t="str">
            <v>Free Goods Other Company</v>
          </cell>
          <cell r="L52" t="str">
            <v>DISBB</v>
          </cell>
          <cell r="M52" t="str">
            <v>DISBA</v>
          </cell>
        </row>
        <row r="53">
          <cell r="A53" t="str">
            <v>End of Month DisbursementFree Goods Other Company</v>
          </cell>
          <cell r="B53" t="str">
            <v>CCTYPEC</v>
          </cell>
          <cell r="K53" t="str">
            <v>Free Goods Same Company</v>
          </cell>
          <cell r="L53" t="str">
            <v>DISBB</v>
          </cell>
          <cell r="M53" t="str">
            <v>DISBA</v>
          </cell>
        </row>
        <row r="54">
          <cell r="A54" t="str">
            <v>End of Month DisbursementFree Goods Same Company</v>
          </cell>
          <cell r="B54" t="str">
            <v>CCTYPEC</v>
          </cell>
          <cell r="K54" t="str">
            <v>Free Goods Other Company</v>
          </cell>
          <cell r="L54" t="str">
            <v>DISBB</v>
          </cell>
          <cell r="M54" t="str">
            <v>DISBA</v>
          </cell>
        </row>
        <row r="55">
          <cell r="A55" t="str">
            <v>End of Month DisbursementRupee Discount Disbursement</v>
          </cell>
          <cell r="B55" t="str">
            <v>CCTYPEA</v>
          </cell>
          <cell r="K55" t="str">
            <v>Smart Store Same Bill</v>
          </cell>
          <cell r="L55" t="str">
            <v>DISBB</v>
          </cell>
          <cell r="M55" t="str">
            <v>DISBB</v>
          </cell>
        </row>
        <row r="56">
          <cell r="A56" t="str">
            <v>End of Quarter Disbursement% Discount Disbursement</v>
          </cell>
          <cell r="B56" t="str">
            <v>CCTYPEA</v>
          </cell>
          <cell r="K56" t="str">
            <v>Smart Store Same Bill</v>
          </cell>
          <cell r="L56" t="str">
            <v>DISBB</v>
          </cell>
          <cell r="M56" t="str">
            <v>DISBB</v>
          </cell>
        </row>
        <row r="57">
          <cell r="A57" t="str">
            <v>End of Quarter DisbursementFree Goods Other Company</v>
          </cell>
          <cell r="B57" t="str">
            <v>CCTYPEC</v>
          </cell>
          <cell r="K57" t="str">
            <v>Smart Store Same Bill</v>
          </cell>
          <cell r="L57" t="str">
            <v>DISBB</v>
          </cell>
          <cell r="M57" t="str">
            <v>DISBB</v>
          </cell>
        </row>
        <row r="58">
          <cell r="A58" t="str">
            <v>End of Quarter DisbursementFree Goods Same Company</v>
          </cell>
          <cell r="B58" t="str">
            <v>CCTYPEC</v>
          </cell>
          <cell r="K58" t="str">
            <v>Smart Store Same Bill</v>
          </cell>
          <cell r="L58" t="str">
            <v>DISBB</v>
          </cell>
          <cell r="M58" t="str">
            <v>DISBB</v>
          </cell>
        </row>
        <row r="59">
          <cell r="A59" t="str">
            <v>End of Quarter DisbursementRupee Discount Disbursement</v>
          </cell>
          <cell r="B59" t="str">
            <v>CCTYPEA</v>
          </cell>
          <cell r="K59" t="str">
            <v>% Discount Same Bill</v>
          </cell>
          <cell r="L59" t="str">
            <v>DISBB</v>
          </cell>
          <cell r="M59" t="str">
            <v>DISBB</v>
          </cell>
        </row>
        <row r="60">
          <cell r="A60" t="str">
            <v>On Bill% Discount Same Bill</v>
          </cell>
          <cell r="B60" t="str">
            <v>CCTYPEC</v>
          </cell>
          <cell r="K60" t="str">
            <v>% Discount Same Bill</v>
          </cell>
          <cell r="L60" t="str">
            <v>DISBB</v>
          </cell>
          <cell r="M60" t="str">
            <v>DISBB</v>
          </cell>
        </row>
        <row r="61">
          <cell r="A61" t="str">
            <v>On BillFree Goods Other Company</v>
          </cell>
          <cell r="B61" t="str">
            <v>CCTYPEC</v>
          </cell>
          <cell r="K61" t="str">
            <v>% Discount Disbursement</v>
          </cell>
          <cell r="L61" t="str">
            <v>DISBA</v>
          </cell>
          <cell r="M61" t="str">
            <v>DISBB</v>
          </cell>
        </row>
        <row r="62">
          <cell r="A62" t="str">
            <v>On BillFree Goods Same Company</v>
          </cell>
          <cell r="B62" t="str">
            <v>CCTYPEC</v>
          </cell>
          <cell r="K62" t="str">
            <v>% Discount Disbursement</v>
          </cell>
          <cell r="L62" t="str">
            <v>DISBA</v>
          </cell>
          <cell r="M62" t="str">
            <v>DISBB</v>
          </cell>
        </row>
        <row r="63">
          <cell r="A63" t="str">
            <v>On BillRupee Discount Same Bill</v>
          </cell>
          <cell r="B63" t="str">
            <v>CCTYPEC</v>
          </cell>
          <cell r="K63" t="str">
            <v>% Discount Disbursement</v>
          </cell>
          <cell r="L63" t="str">
            <v>DISBA</v>
          </cell>
          <cell r="M63" t="str">
            <v>DISBB</v>
          </cell>
        </row>
        <row r="64">
          <cell r="A64" t="str">
            <v>Rishta DisbursementRishta Disbursement Discount</v>
          </cell>
          <cell r="B64" t="str">
            <v>CCTYPEG</v>
          </cell>
          <cell r="K64" t="str">
            <v>% Discount Disbursement</v>
          </cell>
          <cell r="L64" t="str">
            <v>DISBA</v>
          </cell>
          <cell r="M64" t="str">
            <v>DISBB</v>
          </cell>
        </row>
        <row r="65">
          <cell r="A65" t="str">
            <v>RPS Discount DisbursementRPS Discount Disbursement</v>
          </cell>
          <cell r="B65" t="str">
            <v>CCTYPEE</v>
          </cell>
          <cell r="K65" t="str">
            <v>% Discount Disbursement</v>
          </cell>
          <cell r="L65" t="str">
            <v>DISBA</v>
          </cell>
          <cell r="M65" t="str">
            <v>DISBB</v>
          </cell>
        </row>
        <row r="66">
          <cell r="A66" t="str">
            <v>Smart Store DisbursementSmart Store Disbursement</v>
          </cell>
          <cell r="B66" t="str">
            <v>CCTYPEA</v>
          </cell>
          <cell r="K66" t="str">
            <v>% Discount Disbursement</v>
          </cell>
          <cell r="L66" t="str">
            <v>DISBA</v>
          </cell>
          <cell r="M66" t="str">
            <v>DISBB</v>
          </cell>
        </row>
        <row r="67">
          <cell r="A67" t="str">
            <v>Smart Store Same BillSmart Store Same Bill</v>
          </cell>
          <cell r="B67" t="str">
            <v>CCTYPEC</v>
          </cell>
          <cell r="K67" t="str">
            <v>% Discount Disbursement</v>
          </cell>
          <cell r="L67" t="str">
            <v>DISBA</v>
          </cell>
          <cell r="M67" t="str">
            <v>DISBB</v>
          </cell>
        </row>
        <row r="68">
          <cell r="A68" t="str">
            <v>STAR Store Disbursement% Discount Disbursement</v>
          </cell>
          <cell r="B68" t="str">
            <v>CCTYPEF</v>
          </cell>
          <cell r="K68" t="str">
            <v>% Discount Disbursement</v>
          </cell>
          <cell r="L68" t="str">
            <v>DISBA</v>
          </cell>
          <cell r="M68" t="str">
            <v>DISBB</v>
          </cell>
        </row>
        <row r="69">
          <cell r="A69" t="str">
            <v>Matrix Audited DisbursementDisplay Rupee Disbursement</v>
          </cell>
          <cell r="B69" t="str">
            <v>CCTYPED</v>
          </cell>
          <cell r="K69" t="str">
            <v>% Discount Disbursement</v>
          </cell>
          <cell r="L69" t="str">
            <v>DISBA</v>
          </cell>
          <cell r="M69" t="str">
            <v>DISBB</v>
          </cell>
        </row>
        <row r="70">
          <cell r="A70" t="str">
            <v>Window DisplayDisplay Rupee Disbursement</v>
          </cell>
          <cell r="B70" t="str">
            <v>CCTYPED</v>
          </cell>
          <cell r="K70" t="str">
            <v>% Discount Disbursement</v>
          </cell>
          <cell r="L70" t="str">
            <v>DISBA</v>
          </cell>
          <cell r="M70" t="str">
            <v>DISBB</v>
          </cell>
        </row>
        <row r="71">
          <cell r="A71" t="str">
            <v>NBS Initiative DisbursementNBS % Discount Disbursement</v>
          </cell>
          <cell r="B71" t="str">
            <v>CCTYPEH</v>
          </cell>
          <cell r="K71" t="str">
            <v>RPS Discount Disbursement</v>
          </cell>
          <cell r="L71" t="str">
            <v>DISBA</v>
          </cell>
          <cell r="M71" t="str">
            <v>DISBA</v>
          </cell>
        </row>
        <row r="72">
          <cell r="A72" t="str">
            <v>NBS Initiative DisbursementNBS Rupee Discount Disbursement</v>
          </cell>
          <cell r="B72" t="str">
            <v>CCTYPEH</v>
          </cell>
          <cell r="K72" t="str">
            <v>Smart Store Same Bill</v>
          </cell>
          <cell r="L72" t="str">
            <v>DISBB</v>
          </cell>
          <cell r="M72" t="str">
            <v>DISBB</v>
          </cell>
        </row>
        <row r="73">
          <cell r="K73" t="str">
            <v>Smart Store Same Bill</v>
          </cell>
          <cell r="L73" t="str">
            <v>DISBB</v>
          </cell>
          <cell r="M73" t="str">
            <v>DISBB</v>
          </cell>
        </row>
        <row r="74">
          <cell r="K74" t="str">
            <v>Smart Store Same Bill</v>
          </cell>
          <cell r="L74" t="str">
            <v>DISBB</v>
          </cell>
          <cell r="M74" t="str">
            <v>DISBB</v>
          </cell>
        </row>
        <row r="75">
          <cell r="K75" t="str">
            <v>Smart Store Same Bill</v>
          </cell>
          <cell r="L75" t="str">
            <v>DISBB</v>
          </cell>
          <cell r="M75" t="str">
            <v>DISBB</v>
          </cell>
        </row>
        <row r="79">
          <cell r="A79" t="str">
            <v>Taxable</v>
          </cell>
        </row>
        <row r="80">
          <cell r="A80" t="str">
            <v>Non Taxable</v>
          </cell>
        </row>
        <row r="138">
          <cell r="A138" t="str">
            <v>Yes</v>
          </cell>
        </row>
        <row r="139">
          <cell r="A139" t="str">
            <v>No</v>
          </cell>
        </row>
        <row r="203">
          <cell r="A203" t="str">
            <v>End of Initiative Period Disbursement% Discount Disbursement</v>
          </cell>
          <cell r="B203" t="str">
            <v>PROPORTIONATEC</v>
          </cell>
        </row>
        <row r="204">
          <cell r="A204" t="str">
            <v>End of Initiative Period DisbursementFree Goods Other Company</v>
          </cell>
          <cell r="B204" t="str">
            <v>PROPORTIONATED</v>
          </cell>
        </row>
        <row r="205">
          <cell r="A205" t="str">
            <v>End of Initiative Period DisbursementFree Goods Same Company</v>
          </cell>
          <cell r="B205" t="str">
            <v>PROPORTIONATED</v>
          </cell>
        </row>
        <row r="206">
          <cell r="A206" t="str">
            <v>End of Month Disbursement% Discount Disbursement</v>
          </cell>
          <cell r="B206" t="str">
            <v>PROPORTIONATEC</v>
          </cell>
        </row>
        <row r="207">
          <cell r="A207" t="str">
            <v>End of Month DisbursementFree Goods Other Company</v>
          </cell>
          <cell r="B207" t="str">
            <v>PROPORTIONATED</v>
          </cell>
        </row>
        <row r="208">
          <cell r="A208" t="str">
            <v>End of Month DisbursementFree Goods Same Company</v>
          </cell>
          <cell r="B208" t="str">
            <v>PROPORTIONATED</v>
          </cell>
        </row>
        <row r="209">
          <cell r="A209" t="str">
            <v>End of Quarter Disbursement% Discount Disbursement</v>
          </cell>
          <cell r="B209" t="str">
            <v>PROPORTIONATEC</v>
          </cell>
        </row>
        <row r="210">
          <cell r="A210" t="str">
            <v>End of Quarter DisbursementFree Goods Other Company</v>
          </cell>
          <cell r="B210" t="str">
            <v>PROPORTIONATED</v>
          </cell>
        </row>
        <row r="211">
          <cell r="A211" t="str">
            <v>End of Quarter DisbursementFree Goods Same Company</v>
          </cell>
          <cell r="B211" t="str">
            <v>PROPORTIONATED</v>
          </cell>
        </row>
        <row r="212">
          <cell r="A212" t="str">
            <v>On Bill% Discount Same Bill</v>
          </cell>
          <cell r="B212" t="str">
            <v>PROPORTIONATEC</v>
          </cell>
        </row>
        <row r="213">
          <cell r="A213" t="str">
            <v>On BillFree Goods Other Company</v>
          </cell>
          <cell r="B213" t="str">
            <v>PROPORTIONATED</v>
          </cell>
        </row>
        <row r="214">
          <cell r="A214" t="str">
            <v>On BillFree Goods Same Company</v>
          </cell>
          <cell r="B214" t="str">
            <v>PROPORTIONATED</v>
          </cell>
        </row>
        <row r="215">
          <cell r="A215" t="str">
            <v>Rishta DisbursementRishta Disbursement Discount</v>
          </cell>
          <cell r="B215" t="str">
            <v>PROPORTIONATEC</v>
          </cell>
        </row>
        <row r="216">
          <cell r="A216" t="str">
            <v>RPS Discount DisbursementRPS Discount Disbursement</v>
          </cell>
          <cell r="B216" t="str">
            <v>PROPORTIONATEC</v>
          </cell>
        </row>
        <row r="217">
          <cell r="A217" t="str">
            <v>Smart Store DisbursementSmart Store Disbursement</v>
          </cell>
          <cell r="B217" t="str">
            <v>PROPORTIONATEC</v>
          </cell>
        </row>
        <row r="218">
          <cell r="A218" t="str">
            <v>Smart Store Same BillSmart Store Same Bill</v>
          </cell>
          <cell r="B218" t="str">
            <v>PROPORTIONATEC</v>
          </cell>
        </row>
        <row r="219">
          <cell r="A219" t="str">
            <v>STAR Store Disbursement% Discount Disbursement</v>
          </cell>
          <cell r="B219" t="str">
            <v>PROPORTIONATEC</v>
          </cell>
        </row>
        <row r="220">
          <cell r="A220" t="str">
            <v>Window DisplayDisplay Rupee Disbursement</v>
          </cell>
          <cell r="B220" t="str">
            <v>PROPORTIONATEA</v>
          </cell>
        </row>
        <row r="221">
          <cell r="A221" t="str">
            <v>Matrix Audited DisbursementDisplay Rupee Disbursement</v>
          </cell>
          <cell r="B221" t="str">
            <v>PROPORTIONATEA</v>
          </cell>
        </row>
        <row r="222">
          <cell r="A222" t="str">
            <v>End of Initiative Period DisbursementRupee Discount Disbursement</v>
          </cell>
          <cell r="B222" t="str">
            <v>PROPORTIONATEB</v>
          </cell>
        </row>
        <row r="223">
          <cell r="A223" t="str">
            <v>End of Month DisbursementRupee Discount Disbursement</v>
          </cell>
          <cell r="B223" t="str">
            <v>PROPORTIONATEB</v>
          </cell>
        </row>
        <row r="224">
          <cell r="A224" t="str">
            <v>End of Quarter DisbursementRupee Discount Disbursement</v>
          </cell>
          <cell r="B224" t="str">
            <v>PROPORTIONATEB</v>
          </cell>
        </row>
        <row r="225">
          <cell r="A225" t="str">
            <v>On BillRupee Discount Same Bill</v>
          </cell>
          <cell r="B225" t="str">
            <v>PROPORTIONATEB</v>
          </cell>
        </row>
        <row r="226">
          <cell r="A226" t="str">
            <v>NBS Initiative DisbursementNBS % Discount Disbursement</v>
          </cell>
          <cell r="B226" t="str">
            <v>PROPORTIONATEC</v>
          </cell>
        </row>
        <row r="227">
          <cell r="A227" t="str">
            <v>NBS Initiative DisbursementNBS Rupee Discount Disbursement</v>
          </cell>
          <cell r="B227" t="str">
            <v>PROPORTIONATEB</v>
          </cell>
        </row>
      </sheetData>
      <sheetData sheetId="3">
        <row r="19">
          <cell r="A19" t="str">
            <v>Large &amp; Medium Traditional</v>
          </cell>
          <cell r="B19" t="str">
            <v>LMT</v>
          </cell>
        </row>
        <row r="20">
          <cell r="A20" t="str">
            <v>Large Pharmacy</v>
          </cell>
          <cell r="B20" t="str">
            <v>LP</v>
          </cell>
        </row>
        <row r="21">
          <cell r="A21" t="str">
            <v>Small Mini Market</v>
          </cell>
          <cell r="B21" t="str">
            <v>SMM</v>
          </cell>
        </row>
        <row r="22">
          <cell r="A22" t="str">
            <v>Non Retail</v>
          </cell>
          <cell r="B22" t="str">
            <v>NR</v>
          </cell>
        </row>
        <row r="23">
          <cell r="A23" t="str">
            <v>Small Pharmacy</v>
          </cell>
          <cell r="B23" t="str">
            <v>SP</v>
          </cell>
        </row>
        <row r="24">
          <cell r="A24" t="str">
            <v>Ecommerce</v>
          </cell>
          <cell r="B24" t="str">
            <v>EC</v>
          </cell>
        </row>
        <row r="25">
          <cell r="A25" t="str">
            <v>Small Traditional</v>
          </cell>
          <cell r="B25" t="str">
            <v>ST</v>
          </cell>
        </row>
        <row r="26">
          <cell r="A26" t="str">
            <v>Speciality</v>
          </cell>
          <cell r="B26" t="str">
            <v>SPC</v>
          </cell>
        </row>
        <row r="27">
          <cell r="A27" t="str">
            <v>Site Specific</v>
          </cell>
          <cell r="B27" t="str">
            <v>SSPCH</v>
          </cell>
        </row>
        <row r="105">
          <cell r="A105" t="str">
            <v>Large &amp; Medium Traditional</v>
          </cell>
          <cell r="B105" t="str">
            <v>TYPELMT2</v>
          </cell>
        </row>
        <row r="106">
          <cell r="A106" t="str">
            <v>Large Pharmacy</v>
          </cell>
          <cell r="B106" t="str">
            <v>TYPELP2</v>
          </cell>
        </row>
        <row r="107">
          <cell r="A107" t="str">
            <v>Small Mini Market</v>
          </cell>
          <cell r="B107" t="str">
            <v>TYPEMM</v>
          </cell>
        </row>
        <row r="108">
          <cell r="A108" t="str">
            <v>Ecommerce</v>
          </cell>
          <cell r="B108" t="str">
            <v>ECTYPE</v>
          </cell>
        </row>
        <row r="109">
          <cell r="A109" t="str">
            <v>LargeMini Market</v>
          </cell>
          <cell r="B109" t="str">
            <v>TYPEMM</v>
          </cell>
        </row>
        <row r="110">
          <cell r="A110" t="str">
            <v>Non Retail</v>
          </cell>
          <cell r="B110" t="str">
            <v>TYPENR</v>
          </cell>
        </row>
        <row r="111">
          <cell r="A111" t="str">
            <v>Small Pharmacy</v>
          </cell>
          <cell r="B111" t="str">
            <v>TYPESP</v>
          </cell>
        </row>
        <row r="112">
          <cell r="A112" t="str">
            <v>Small Traditional</v>
          </cell>
          <cell r="B112" t="str">
            <v>TYPEST</v>
          </cell>
        </row>
        <row r="113">
          <cell r="A113" t="str">
            <v>Site Specific</v>
          </cell>
          <cell r="B113" t="str">
            <v>SSPTY</v>
          </cell>
        </row>
        <row r="114">
          <cell r="A114" t="str">
            <v>Speciality</v>
          </cell>
          <cell r="B114" t="str">
            <v>TYPESPC</v>
          </cell>
        </row>
        <row r="142">
          <cell r="A142" t="str">
            <v>Hyderabad</v>
          </cell>
        </row>
        <row r="143">
          <cell r="A143" t="str">
            <v>Vijayawada</v>
          </cell>
        </row>
        <row r="144">
          <cell r="A144" t="str">
            <v>Tirupati</v>
          </cell>
        </row>
        <row r="145">
          <cell r="A145" t="str">
            <v>Assam</v>
          </cell>
        </row>
        <row r="146">
          <cell r="A146" t="str">
            <v>Bihar</v>
          </cell>
        </row>
        <row r="147">
          <cell r="A147" t="str">
            <v>Central UP</v>
          </cell>
        </row>
        <row r="148">
          <cell r="A148" t="str">
            <v>Chattisgarh</v>
          </cell>
        </row>
        <row r="149">
          <cell r="A149" t="str">
            <v>Chennai</v>
          </cell>
        </row>
        <row r="150">
          <cell r="A150" t="str">
            <v>Delhi-1 &amp; 2</v>
          </cell>
        </row>
        <row r="151">
          <cell r="A151" t="str">
            <v>East UP</v>
          </cell>
        </row>
        <row r="152">
          <cell r="A152" t="str">
            <v>Goa</v>
          </cell>
        </row>
        <row r="153">
          <cell r="A153" t="str">
            <v>Haryana</v>
          </cell>
        </row>
        <row r="154">
          <cell r="A154" t="str">
            <v>Himachal Pradesh</v>
          </cell>
        </row>
        <row r="155">
          <cell r="A155" t="str">
            <v>Indore</v>
          </cell>
        </row>
        <row r="156">
          <cell r="A156" t="str">
            <v>Jammu</v>
          </cell>
        </row>
        <row r="157">
          <cell r="A157" t="str">
            <v>Jharkhand</v>
          </cell>
        </row>
        <row r="158">
          <cell r="A158" t="str">
            <v>Karnataka</v>
          </cell>
        </row>
        <row r="159">
          <cell r="A159" t="str">
            <v>Kashmir</v>
          </cell>
        </row>
        <row r="160">
          <cell r="A160" t="str">
            <v>Kerala</v>
          </cell>
        </row>
        <row r="161">
          <cell r="A161" t="str">
            <v>Kolkata &amp; Bengal</v>
          </cell>
        </row>
        <row r="162">
          <cell r="A162" t="str">
            <v>Bhopal</v>
          </cell>
        </row>
        <row r="163">
          <cell r="A163" t="str">
            <v>Madurai &amp; Coimbatore</v>
          </cell>
        </row>
        <row r="164">
          <cell r="A164" t="str">
            <v>Mumbai-1 2 &amp; Pune</v>
          </cell>
        </row>
        <row r="165">
          <cell r="A165" t="str">
            <v>Vidarbha</v>
          </cell>
        </row>
        <row r="166">
          <cell r="A166" t="str">
            <v>North Gujarat</v>
          </cell>
        </row>
        <row r="167">
          <cell r="A167" t="str">
            <v>Orissa</v>
          </cell>
        </row>
        <row r="168">
          <cell r="A168" t="str">
            <v>Punjab</v>
          </cell>
        </row>
        <row r="169">
          <cell r="A169" t="str">
            <v>Rajasthan</v>
          </cell>
        </row>
        <row r="170">
          <cell r="A170" t="str">
            <v>South Gujarat</v>
          </cell>
        </row>
        <row r="171">
          <cell r="A171" t="str">
            <v>Ghaziabad &amp; Noida</v>
          </cell>
        </row>
        <row r="172">
          <cell r="A172" t="str">
            <v>Dehradun</v>
          </cell>
        </row>
        <row r="173">
          <cell r="A173" t="str">
            <v>Jabalpur</v>
          </cell>
        </row>
        <row r="174">
          <cell r="A174" t="str">
            <v>Kanpur</v>
          </cell>
        </row>
      </sheetData>
      <sheetData sheetId="4">
        <row r="3">
          <cell r="C3" t="str">
            <v>365 50s</v>
          </cell>
          <cell r="D3" t="str">
            <v>Ariel 2 in 1 1 Kg</v>
          </cell>
          <cell r="E3" t="str">
            <v>H&amp;S 2-in-1 Bottle 200ml</v>
          </cell>
          <cell r="G3" t="str">
            <v>Action 500</v>
          </cell>
          <cell r="H3" t="str">
            <v>2Dzn All Rdr Pre-pack</v>
          </cell>
          <cell r="I3" t="str">
            <v>Active Baby 2s</v>
          </cell>
          <cell r="J3" t="str">
            <v>After Shave Splash</v>
          </cell>
          <cell r="K3" t="str">
            <v>AP 18gm Cream</v>
          </cell>
          <cell r="L3" t="str">
            <v>Choice Ultra Bundle</v>
          </cell>
        </row>
        <row r="4">
          <cell r="C4" t="str">
            <v>365 5s</v>
          </cell>
          <cell r="D4" t="str">
            <v>Ariel 2 in 1 2 Kg</v>
          </cell>
          <cell r="E4" t="str">
            <v>H&amp;S 2-in-1 Bottle 400ml</v>
          </cell>
          <cell r="G4" t="str">
            <v>Action 500 - Strip</v>
          </cell>
          <cell r="H4" t="str">
            <v>4Dzn All Rdr Pre-pack</v>
          </cell>
          <cell r="I4" t="str">
            <v>Active Baby 5s</v>
          </cell>
          <cell r="J4" t="str">
            <v>AS Gel (AR) 100ml</v>
          </cell>
          <cell r="K4" t="str">
            <v>AP 30ml lotion</v>
          </cell>
          <cell r="L4" t="str">
            <v>Choice Wings Bundle</v>
          </cell>
        </row>
        <row r="5">
          <cell r="C5" t="str">
            <v>365 Barber</v>
          </cell>
          <cell r="D5" t="str">
            <v>Ariel 2 in 1 3 Kg</v>
          </cell>
          <cell r="E5" t="str">
            <v>H&amp;S 2-in-1 Bottle 72ml</v>
          </cell>
          <cell r="G5" t="str">
            <v>Action 500 11+1</v>
          </cell>
          <cell r="H5" t="str">
            <v>OB 123 Neem6+1M Free</v>
          </cell>
          <cell r="I5" t="str">
            <v>Active Baby Econs</v>
          </cell>
          <cell r="J5" t="str">
            <v>AS Gel (AR) 75ml</v>
          </cell>
          <cell r="K5" t="str">
            <v>AP 40gm Cream</v>
          </cell>
          <cell r="L5" t="str">
            <v>Ultra FirstPeriodKit</v>
          </cell>
        </row>
        <row r="6">
          <cell r="C6" t="str">
            <v>365-5s</v>
          </cell>
          <cell r="D6" t="str">
            <v>Ariel 2 in 1 500g</v>
          </cell>
          <cell r="E6" t="str">
            <v>H&amp;S 2-in-1 Bottle 750ml</v>
          </cell>
          <cell r="G6" t="str">
            <v>Action 500 Adv</v>
          </cell>
          <cell r="H6" t="str">
            <v>OB 123 Neem6+1S Free</v>
          </cell>
          <cell r="I6" t="str">
            <v>Active Baby Jumbos</v>
          </cell>
          <cell r="J6" t="str">
            <v>AS Gel (Cnd) 100ml</v>
          </cell>
          <cell r="K6" t="str">
            <v>AP Cleanser 6.78Oz</v>
          </cell>
          <cell r="L6" t="str">
            <v>Ultra Soft L 30s</v>
          </cell>
        </row>
        <row r="7">
          <cell r="C7" t="str">
            <v>7 o Clock PII Razor</v>
          </cell>
          <cell r="D7" t="str">
            <v>Ariel 24-HourFresh 200gm</v>
          </cell>
          <cell r="E7" t="str">
            <v>H&amp;S BC + Cool 4+1 PM</v>
          </cell>
          <cell r="G7" t="str">
            <v>Action 500 Adv N</v>
          </cell>
          <cell r="H7" t="str">
            <v>OB 123 NeemB2G1S</v>
          </cell>
          <cell r="I7" t="str">
            <v>Active Baby NB 2s</v>
          </cell>
          <cell r="J7" t="str">
            <v>AS Gel (Cnd) 75ml</v>
          </cell>
          <cell r="K7" t="str">
            <v>AP Cream 2Oz Normal Night</v>
          </cell>
          <cell r="L7" t="str">
            <v>Ultra Soft XL 2s</v>
          </cell>
        </row>
        <row r="8">
          <cell r="C8" t="str">
            <v>Body Cart 2s</v>
          </cell>
          <cell r="D8" t="str">
            <v>Ariel Antibac 1 Kg</v>
          </cell>
          <cell r="E8" t="str">
            <v>H&amp;S Bottle 1000ml</v>
          </cell>
          <cell r="G8" t="str">
            <v>Action 500 Adv PB</v>
          </cell>
          <cell r="H8" t="str">
            <v>OB 5 way cln Med</v>
          </cell>
          <cell r="I8" t="str">
            <v>Active Baby NB Box Pk</v>
          </cell>
          <cell r="J8" t="str">
            <v>AS Gel (ND) 100ml</v>
          </cell>
          <cell r="K8" t="str">
            <v>AP Cream 2Oz Normal UV Day</v>
          </cell>
          <cell r="L8" t="str">
            <v>Whisper Choice 15s</v>
          </cell>
        </row>
        <row r="9">
          <cell r="C9" t="str">
            <v>Body Disp</v>
          </cell>
          <cell r="D9" t="str">
            <v>Ariel Antibac 2 Kg</v>
          </cell>
          <cell r="E9" t="str">
            <v>H&amp;S Bottle 200ml</v>
          </cell>
          <cell r="G9" t="str">
            <v>Action 500 Adv Strip</v>
          </cell>
          <cell r="H9" t="str">
            <v>OB 5 way cln Med VP</v>
          </cell>
          <cell r="I9" t="str">
            <v>Active Baby Super Jumbos</v>
          </cell>
          <cell r="J9" t="str">
            <v>AS Gel (ND) 75ml</v>
          </cell>
          <cell r="K9" t="str">
            <v>AP Eye Gel 0.5Oz Normal NUV Day</v>
          </cell>
          <cell r="L9" t="str">
            <v>Whisper Choice NWings 7s</v>
          </cell>
        </row>
        <row r="10">
          <cell r="C10" t="str">
            <v>Body Rzr</v>
          </cell>
          <cell r="D10" t="str">
            <v>Ariel Antibac 3 Kg</v>
          </cell>
          <cell r="E10" t="str">
            <v>H&amp;S Bottle 400ml</v>
          </cell>
          <cell r="G10" t="str">
            <v>Action 500 Adv Strip N</v>
          </cell>
          <cell r="H10" t="str">
            <v>OB 5 way cln Sft</v>
          </cell>
          <cell r="I10" t="str">
            <v>Active Baby Values</v>
          </cell>
          <cell r="J10" t="str">
            <v>AS Gel (Sen) 100ml</v>
          </cell>
          <cell r="K10" t="str">
            <v>AP Lot 4Oz Normal UV Day</v>
          </cell>
          <cell r="L10" t="str">
            <v>Whisper Maxi Rg 15s</v>
          </cell>
        </row>
        <row r="11">
          <cell r="C11" t="str">
            <v>Excel Cart 10s</v>
          </cell>
          <cell r="D11" t="str">
            <v>Ariel Antibac 500g</v>
          </cell>
          <cell r="E11" t="str">
            <v>H&amp;S Bottle 750ml</v>
          </cell>
          <cell r="G11" t="str">
            <v>Action 500 PB 11+1</v>
          </cell>
          <cell r="H11" t="str">
            <v>OB 5 way cln Sft VP</v>
          </cell>
          <cell r="I11" t="str">
            <v>Pampers Bigday</v>
          </cell>
          <cell r="J11" t="str">
            <v>AS Gel (Sen) 75ml</v>
          </cell>
          <cell r="K11" t="str">
            <v>DCL 50g Clarity cleanser</v>
          </cell>
          <cell r="L11" t="str">
            <v>Whisper Maxi Rg 8s</v>
          </cell>
        </row>
        <row r="12">
          <cell r="C12" t="str">
            <v>Excel Cart 1s</v>
          </cell>
          <cell r="D12" t="str">
            <v>Ariel Bar</v>
          </cell>
          <cell r="E12" t="str">
            <v>H&amp;S Bottle 90ml</v>
          </cell>
          <cell r="G12" t="str">
            <v>BabyRub 10 ml</v>
          </cell>
          <cell r="H12" t="str">
            <v>OB Advtg Plus</v>
          </cell>
          <cell r="I12" t="str">
            <v>Pampers FSU</v>
          </cell>
          <cell r="J12" t="str">
            <v>AS SPLSH (AI) 100ml</v>
          </cell>
          <cell r="K12" t="str">
            <v>DCL FWsh Clr 100gm</v>
          </cell>
          <cell r="L12" t="str">
            <v>Whisper Ultra Reg 15s</v>
          </cell>
        </row>
        <row r="13">
          <cell r="C13" t="str">
            <v>Excel Cart 3s</v>
          </cell>
          <cell r="D13" t="str">
            <v>Ariel Base Rs 10</v>
          </cell>
          <cell r="E13" t="str">
            <v>H&amp;S Cond Bottle 200ml</v>
          </cell>
          <cell r="G13" t="str">
            <v>BabyRub 25 ml</v>
          </cell>
          <cell r="H13" t="str">
            <v>OB Advtg Plus Med</v>
          </cell>
          <cell r="I13" t="str">
            <v>Pampers Hangcard</v>
          </cell>
          <cell r="J13" t="str">
            <v>AS SPLSH (AI) 50ml</v>
          </cell>
          <cell r="K13" t="str">
            <v>DCL FWsh Clr 50gm</v>
          </cell>
          <cell r="L13" t="str">
            <v>Whisper Ultra Reg 8s</v>
          </cell>
        </row>
        <row r="14">
          <cell r="C14" t="str">
            <v>Excel Cart 5s</v>
          </cell>
          <cell r="D14" t="str">
            <v>Ariel Base Rs. 10</v>
          </cell>
          <cell r="E14" t="str">
            <v>H&amp;S Cond Bottle 90ml</v>
          </cell>
          <cell r="G14" t="str">
            <v>BabyRub 50 ml</v>
          </cell>
          <cell r="H14" t="str">
            <v>OB Advtg Plus Med 3s VP</v>
          </cell>
          <cell r="I14" t="str">
            <v>Pampers Imax 2s</v>
          </cell>
          <cell r="J14" t="str">
            <v>AS SPLSH (CW) 100ml</v>
          </cell>
          <cell r="K14" t="str">
            <v>DCL FWsh Gnt 100gm</v>
          </cell>
          <cell r="L14" t="str">
            <v>Whisper Ultra XL 15s</v>
          </cell>
        </row>
        <row r="15">
          <cell r="C15" t="str">
            <v>Excel Razor</v>
          </cell>
          <cell r="D15" t="str">
            <v>Ariel Color 1 Kg</v>
          </cell>
          <cell r="E15" t="str">
            <v>H&amp;S Condi Bottle 200ml</v>
          </cell>
          <cell r="G15" t="str">
            <v>Formula 44</v>
          </cell>
          <cell r="H15" t="str">
            <v>OB AR Clean</v>
          </cell>
          <cell r="I15" t="str">
            <v>Pampers Imax 5s</v>
          </cell>
          <cell r="J15" t="str">
            <v>AS SPLSH (CW) 50ml</v>
          </cell>
          <cell r="K15" t="str">
            <v>DCL FWsh Gnt 50gm</v>
          </cell>
          <cell r="L15" t="str">
            <v>Whisper Ultra XL 30s</v>
          </cell>
        </row>
        <row r="16">
          <cell r="C16" t="str">
            <v>Fusion 2s</v>
          </cell>
          <cell r="D16" t="str">
            <v>Ariel Color 2 Kg</v>
          </cell>
          <cell r="E16" t="str">
            <v>H&amp;S Large condi Sachets</v>
          </cell>
          <cell r="G16" t="str">
            <v>Inh Hanging Jumbo</v>
          </cell>
          <cell r="H16" t="str">
            <v>OB AR H32 brush</v>
          </cell>
          <cell r="I16" t="str">
            <v>Pampers Imax Econs</v>
          </cell>
          <cell r="J16" t="str">
            <v>AS SPLSH (PR) 100ml</v>
          </cell>
          <cell r="K16" t="str">
            <v>DCL FWsh MB 100gm</v>
          </cell>
          <cell r="L16" t="str">
            <v>Whisper Ultra XL 7s</v>
          </cell>
        </row>
        <row r="17">
          <cell r="C17" t="str">
            <v>Fusion 4s</v>
          </cell>
          <cell r="D17" t="str">
            <v>Ariel Color 500g</v>
          </cell>
          <cell r="E17" t="str">
            <v>H&amp;S Large Sachets</v>
          </cell>
          <cell r="G17" t="str">
            <v>Inhaler Blister 6s</v>
          </cell>
          <cell r="H17" t="str">
            <v>OB B1 Power Refill Med</v>
          </cell>
          <cell r="I17" t="str">
            <v>Pampers Imax Jumbos</v>
          </cell>
          <cell r="J17" t="str">
            <v>AS SPLSH (PR) 50ml</v>
          </cell>
          <cell r="K17" t="str">
            <v>DCL FWsh MB 50gm</v>
          </cell>
          <cell r="L17" t="str">
            <v>whspr Ch Ultra Strm</v>
          </cell>
        </row>
        <row r="18">
          <cell r="C18" t="str">
            <v>Fusion 6s</v>
          </cell>
          <cell r="D18" t="str">
            <v>Ariel Colour 1.5kg</v>
          </cell>
          <cell r="E18" t="str">
            <v>H&amp;S Small Sachets</v>
          </cell>
          <cell r="G18" t="str">
            <v>Inhaler Jumbo</v>
          </cell>
          <cell r="H18" t="str">
            <v>OB B1 Power Refill Med VP</v>
          </cell>
          <cell r="I18" t="str">
            <v>Pampers Imax Regs</v>
          </cell>
          <cell r="J18" t="str">
            <v>AS SPLSH (SF) 100ml</v>
          </cell>
          <cell r="K18" t="str">
            <v>NW 50gm Cream</v>
          </cell>
          <cell r="L18" t="str">
            <v>whspr choice Aloe 20s</v>
          </cell>
        </row>
        <row r="19">
          <cell r="C19" t="str">
            <v>Fusion 8s</v>
          </cell>
          <cell r="D19" t="str">
            <v>Ariel Colour 1kg</v>
          </cell>
          <cell r="E19" t="str">
            <v>H&amp;S SS 90ml HTH</v>
          </cell>
          <cell r="G19" t="str">
            <v>Inhaler Keychain</v>
          </cell>
          <cell r="H19" t="str">
            <v>OB B1 Power Refill Sft</v>
          </cell>
          <cell r="I19" t="str">
            <v>Pampers Imax Values</v>
          </cell>
          <cell r="J19" t="str">
            <v>AS SPLSH (SF) 50ml</v>
          </cell>
          <cell r="K19" t="str">
            <v>NW Day 50g + Cls</v>
          </cell>
          <cell r="L19" t="str">
            <v>whspr Choice cukoo 8</v>
          </cell>
        </row>
        <row r="20">
          <cell r="C20" t="str">
            <v>Fusion Gift Pack</v>
          </cell>
          <cell r="D20" t="str">
            <v>Ariel Colour 2+1kg</v>
          </cell>
          <cell r="E20" t="str">
            <v>Hair SBD Pre-pack</v>
          </cell>
          <cell r="G20" t="str">
            <v>Multi Pain gel 10gm</v>
          </cell>
          <cell r="H20" t="str">
            <v>OB B1 Power Refill Sft VP</v>
          </cell>
          <cell r="I20" t="str">
            <v>Pampers Liberty 1s</v>
          </cell>
          <cell r="J20" t="str">
            <v>ASL LIME 100ML</v>
          </cell>
          <cell r="K20" t="str">
            <v>NW Day 50gm + Clsr</v>
          </cell>
          <cell r="L20" t="str">
            <v>Whspr Choice mxd 44</v>
          </cell>
        </row>
        <row r="21">
          <cell r="C21" t="str">
            <v>Fusion Power 2s</v>
          </cell>
          <cell r="D21" t="str">
            <v>Ariel Colour 700g</v>
          </cell>
          <cell r="E21" t="str">
            <v>HE Argan CN 400ml</v>
          </cell>
          <cell r="G21" t="str">
            <v>Multi Pain gel 30gm</v>
          </cell>
          <cell r="H21" t="str">
            <v>OB CAPH Power brush Med</v>
          </cell>
          <cell r="I21" t="str">
            <v>Pampers Liberty 5s</v>
          </cell>
          <cell r="J21" t="str">
            <v>ASL LIME 150ML</v>
          </cell>
          <cell r="K21" t="str">
            <v>NW IGF Sachet 7.5gm</v>
          </cell>
          <cell r="L21" t="str">
            <v>whspr Choice Tubes 7</v>
          </cell>
        </row>
        <row r="22">
          <cell r="C22" t="str">
            <v>Fusion Power 4s</v>
          </cell>
          <cell r="D22" t="str">
            <v>Ariel Complete 1.5kg</v>
          </cell>
          <cell r="E22" t="str">
            <v>HE Argan SH 400ml</v>
          </cell>
          <cell r="G22" t="str">
            <v>VA 500 Adv New</v>
          </cell>
          <cell r="H22" t="str">
            <v>OB CAPH Power brush Sft</v>
          </cell>
          <cell r="I22" t="str">
            <v>Pampers Pants 4s</v>
          </cell>
          <cell r="J22" t="str">
            <v>ASL LIME 50ML</v>
          </cell>
          <cell r="K22" t="str">
            <v>NW Nite 50gm + Clsr</v>
          </cell>
          <cell r="L22" t="str">
            <v>whspr Choice Tubes 8s</v>
          </cell>
        </row>
        <row r="23">
          <cell r="C23" t="str">
            <v>Fusion Power 6s</v>
          </cell>
          <cell r="D23" t="str">
            <v>Ariel Complete 1kg</v>
          </cell>
          <cell r="E23" t="str">
            <v>HE Cocobtr CN 400ml</v>
          </cell>
          <cell r="G23" t="str">
            <v>'VA 500 Adv New</v>
          </cell>
          <cell r="H23" t="str">
            <v>OB CAPH Power Refill Med</v>
          </cell>
          <cell r="I23" t="str">
            <v>Pampers Pants Box</v>
          </cell>
          <cell r="J23" t="str">
            <v>ASL MUSK 100ML</v>
          </cell>
          <cell r="K23" t="str">
            <v>NW Sachet 7.5ml</v>
          </cell>
          <cell r="L23" t="str">
            <v>whspr Choice Ultr 20s</v>
          </cell>
        </row>
        <row r="24">
          <cell r="C24" t="str">
            <v>Fusion Power 8s</v>
          </cell>
          <cell r="D24" t="str">
            <v>Ariel Complete 2+1kg</v>
          </cell>
          <cell r="E24" t="str">
            <v>HE Cocobtr SH 400ml</v>
          </cell>
          <cell r="G24" t="str">
            <v>VA 500 Adv Strip New</v>
          </cell>
          <cell r="H24" t="str">
            <v>OB CAPH Power Refill Sft</v>
          </cell>
          <cell r="I24" t="str">
            <v>Pampers Pants Econs</v>
          </cell>
          <cell r="J24" t="str">
            <v>ASL MUSK 150ML</v>
          </cell>
          <cell r="K24" t="str">
            <v>NW Sachet Dual 7.5ml</v>
          </cell>
          <cell r="L24" t="str">
            <v>whspr Choice Ultra 4s</v>
          </cell>
        </row>
        <row r="25">
          <cell r="C25" t="str">
            <v>Fusion Power Gift Pk</v>
          </cell>
          <cell r="D25" t="str">
            <v>Ariel Complete 200g</v>
          </cell>
          <cell r="E25" t="str">
            <v>HE Cocomilk CN 400ml</v>
          </cell>
          <cell r="G25" t="str">
            <v>'VA 500 Adv Strip New</v>
          </cell>
          <cell r="H25" t="str">
            <v>OB Cav DefBlack BCD</v>
          </cell>
          <cell r="I25" t="str">
            <v>Pampers Pants Jumbos</v>
          </cell>
          <cell r="J25" t="str">
            <v>ASL MUSK 50ML</v>
          </cell>
          <cell r="K25" t="str">
            <v>NW Scht Reseal 7.5ml</v>
          </cell>
          <cell r="L25" t="str">
            <v>whspr Choice Ultra 6s</v>
          </cell>
        </row>
        <row r="26">
          <cell r="C26" t="str">
            <v>Fusion Power Raz</v>
          </cell>
          <cell r="D26" t="str">
            <v>Ariel Complete 2kg</v>
          </cell>
          <cell r="E26" t="str">
            <v>HE Cocomilk SH 400ml</v>
          </cell>
          <cell r="G26" t="str">
            <v>Vaporub 10gm</v>
          </cell>
          <cell r="H26" t="str">
            <v>OB Cav DefBlack SPK</v>
          </cell>
          <cell r="I26" t="str">
            <v>Pampers Pants LCPs</v>
          </cell>
          <cell r="J26" t="str">
            <v>ASL MUSK Class 100ML</v>
          </cell>
          <cell r="K26" t="str">
            <v>Olay Eye Ultimate</v>
          </cell>
          <cell r="L26" t="str">
            <v>whspr Choice Ultra 6s HTH</v>
          </cell>
        </row>
        <row r="27">
          <cell r="C27" t="str">
            <v>Fusion Raz</v>
          </cell>
          <cell r="D27" t="str">
            <v>Ariel Complete 4kg</v>
          </cell>
          <cell r="E27" t="str">
            <v>HE Cucumber CN 400ml</v>
          </cell>
          <cell r="G27" t="str">
            <v>Vaporub 10gm Bundle</v>
          </cell>
          <cell r="H27" t="str">
            <v>OB CavDef 5+1 Sens</v>
          </cell>
          <cell r="I27" t="str">
            <v>Pampers Pants Reg</v>
          </cell>
          <cell r="J27" t="str">
            <v>ASL ORIG Class 100ML</v>
          </cell>
          <cell r="K27" t="str">
            <v>Olay FWsh Clr 100gm</v>
          </cell>
          <cell r="L27" t="str">
            <v>whspr Choice Wgs 15s</v>
          </cell>
        </row>
        <row r="28">
          <cell r="C28" t="str">
            <v>Fusion Razor</v>
          </cell>
          <cell r="D28" t="str">
            <v>Ariel Complete 500g</v>
          </cell>
          <cell r="E28" t="str">
            <v>HE Cucumber SH 400ml</v>
          </cell>
          <cell r="G28" t="str">
            <v>Vaporub 10gm C&amp;C</v>
          </cell>
          <cell r="H28" t="str">
            <v>OB CavDef Med 6sPack</v>
          </cell>
          <cell r="I28" t="str">
            <v>Pampers Pants RTM</v>
          </cell>
          <cell r="J28" t="str">
            <v>ASL ORIGINAL 100ML</v>
          </cell>
          <cell r="K28" t="str">
            <v>Olay FWsh Clr 18gm</v>
          </cell>
          <cell r="L28" t="str">
            <v>whspr Choice Wing 20s</v>
          </cell>
        </row>
        <row r="29">
          <cell r="C29" t="str">
            <v>GII Cart</v>
          </cell>
          <cell r="D29" t="str">
            <v>Ariel Complete 700g</v>
          </cell>
          <cell r="E29" t="str">
            <v>HE Rosemary CN 400ml</v>
          </cell>
          <cell r="G29" t="str">
            <v>Vaporub 10gm HTH</v>
          </cell>
          <cell r="H29" t="str">
            <v>OB CavDef Sft 3sPack</v>
          </cell>
          <cell r="I29" t="str">
            <v>Pampers Pants Super Jumbos</v>
          </cell>
          <cell r="J29" t="str">
            <v>ASL ORIGINAL 150ML</v>
          </cell>
          <cell r="K29" t="str">
            <v>Olay FWsh Clr 50gm</v>
          </cell>
          <cell r="L29" t="str">
            <v>whspr Choice Wings 2s</v>
          </cell>
        </row>
        <row r="30">
          <cell r="C30" t="str">
            <v>Gillette Guard Bins</v>
          </cell>
          <cell r="D30" t="str">
            <v>Ariel FOM 1 Kg</v>
          </cell>
          <cell r="E30" t="str">
            <v>HE Rosemary SH 400ml</v>
          </cell>
          <cell r="G30" t="str">
            <v>Vaporub 10gm RTM</v>
          </cell>
          <cell r="H30" t="str">
            <v>OB CavDef Sft 6sPack</v>
          </cell>
          <cell r="I30" t="str">
            <v>Pampers Pants Values</v>
          </cell>
          <cell r="J30" t="str">
            <v>ASL ORIGINAL 50ML</v>
          </cell>
          <cell r="K30" t="str">
            <v>Olay FWsh Gnt 100gm</v>
          </cell>
          <cell r="L30" t="str">
            <v>whspr Choice Wings 4s</v>
          </cell>
        </row>
        <row r="31">
          <cell r="C31" t="str">
            <v>Gillette2 1s</v>
          </cell>
          <cell r="D31" t="str">
            <v>Ariel FOM 2 Kg</v>
          </cell>
          <cell r="E31" t="str">
            <v>HE Strawberry CN 400ml</v>
          </cell>
          <cell r="G31" t="str">
            <v>Vaporub 110ml</v>
          </cell>
          <cell r="H31" t="str">
            <v>OB CavDefM6+1SW free</v>
          </cell>
          <cell r="I31" t="str">
            <v>Pampers Preemies S-1</v>
          </cell>
          <cell r="J31" t="str">
            <v>ATOM LIME 150ML</v>
          </cell>
          <cell r="K31" t="str">
            <v>Olay FWsh Gnt 18gm</v>
          </cell>
          <cell r="L31" t="str">
            <v>whspr Choice Wings 7s</v>
          </cell>
        </row>
        <row r="32">
          <cell r="C32" t="str">
            <v>GPI 1s</v>
          </cell>
          <cell r="D32" t="str">
            <v>Ariel FOM 3 Kg</v>
          </cell>
          <cell r="E32" t="str">
            <v>HE Strawberry SH 400ml</v>
          </cell>
          <cell r="G32" t="str">
            <v>Vaporub 25gm</v>
          </cell>
          <cell r="H32" t="str">
            <v>OB CavDefS6+1SW free</v>
          </cell>
          <cell r="I32" t="str">
            <v>Pampers Preemies S-2</v>
          </cell>
          <cell r="J32" t="str">
            <v>ATOM MUSK 150ML</v>
          </cell>
          <cell r="K32" t="str">
            <v>Olay FWsh Gnt 50gm</v>
          </cell>
          <cell r="L32" t="str">
            <v>whspr Choice Wings 8s</v>
          </cell>
        </row>
        <row r="33">
          <cell r="C33" t="str">
            <v>GPI 5s</v>
          </cell>
          <cell r="D33" t="str">
            <v>Ariel Liquid 1L</v>
          </cell>
          <cell r="E33" t="str">
            <v>Pantene Bottle 1000ml</v>
          </cell>
          <cell r="G33" t="str">
            <v>Vaporub 25gm J-in-J</v>
          </cell>
          <cell r="H33" t="str">
            <v>OB Cavity Def 1s</v>
          </cell>
          <cell r="I33" t="str">
            <v>Pampers Preemies S-3</v>
          </cell>
          <cell r="J33" t="str">
            <v>ATOM ORIGINAL 150ML</v>
          </cell>
          <cell r="K33" t="str">
            <v>Olay FWsh MB 100gm</v>
          </cell>
          <cell r="L33" t="str">
            <v>whspr Choice XL 6s</v>
          </cell>
        </row>
        <row r="34">
          <cell r="C34" t="str">
            <v>GPI B3G1</v>
          </cell>
          <cell r="D34" t="str">
            <v>Ariel Liquid 2L</v>
          </cell>
          <cell r="E34" t="str">
            <v>Pantene Bottle 200ml</v>
          </cell>
          <cell r="G34" t="str">
            <v>Vaporub 2gm</v>
          </cell>
          <cell r="H34" t="str">
            <v>OB Cavity Def 2s</v>
          </cell>
          <cell r="I34" t="str">
            <v>Pampers Splashers</v>
          </cell>
          <cell r="J34" t="str">
            <v>Cream Barber Pack</v>
          </cell>
          <cell r="K34" t="str">
            <v>Olay FWsh MB 18gm</v>
          </cell>
          <cell r="L34" t="str">
            <v>whspr Choice XL 7s</v>
          </cell>
        </row>
        <row r="35">
          <cell r="C35" t="str">
            <v>GPI TSG Free</v>
          </cell>
          <cell r="D35" t="str">
            <v>Ariel Liquid 45ml</v>
          </cell>
          <cell r="E35" t="str">
            <v>Pantene Bottle 400ml</v>
          </cell>
          <cell r="G35" t="str">
            <v>Vaporub 50gm</v>
          </cell>
          <cell r="H35" t="str">
            <v>OB Cavity Def 3s</v>
          </cell>
          <cell r="I35" t="str">
            <v>Pampers Wipes 8s RTM</v>
          </cell>
          <cell r="J35" t="str">
            <v>Cream GIL Lime 30gm</v>
          </cell>
          <cell r="K35" t="str">
            <v>Olay FWsh MB 50gm</v>
          </cell>
          <cell r="L35" t="str">
            <v>whspr Choice XL 7s HTH</v>
          </cell>
        </row>
        <row r="36">
          <cell r="C36" t="str">
            <v>Guard Cart</v>
          </cell>
          <cell r="D36" t="str">
            <v>Ariel Liquid 750ml</v>
          </cell>
          <cell r="E36" t="str">
            <v>Pantene Bottle 700ml</v>
          </cell>
          <cell r="G36" t="str">
            <v>Vaporub 5gm</v>
          </cell>
          <cell r="H36" t="str">
            <v>OB CD Med 2sVP N</v>
          </cell>
          <cell r="I36" t="str">
            <v>Pampers Wipes B3G1</v>
          </cell>
          <cell r="J36" t="str">
            <v>Cream GIL Lime 70gm</v>
          </cell>
          <cell r="K36" t="str">
            <v>Olay Mst Crm 100gm</v>
          </cell>
          <cell r="L36" t="str">
            <v>whspr Liners 20s</v>
          </cell>
        </row>
        <row r="37">
          <cell r="C37" t="str">
            <v>Guard Cart 3s</v>
          </cell>
          <cell r="D37" t="str">
            <v>Ariel Mat FL 1 Kg</v>
          </cell>
          <cell r="E37" t="str">
            <v>Pantene Bottle 90ml</v>
          </cell>
          <cell r="G37" t="str">
            <v>Vaporub 5gm Bundle</v>
          </cell>
          <cell r="H37" t="str">
            <v>OB CD Sft 2sVP N</v>
          </cell>
          <cell r="I37" t="str">
            <v>Pampers Wipes FC 64s</v>
          </cell>
          <cell r="J37" t="str">
            <v>Cream GIL Lime 93gm</v>
          </cell>
          <cell r="K37" t="str">
            <v>Olay Mst Crm 2Oz Normal UV Day</v>
          </cell>
          <cell r="L37" t="str">
            <v>whspr Liners 40s</v>
          </cell>
        </row>
        <row r="38">
          <cell r="C38" t="str">
            <v>Guard Cart 3s SBD</v>
          </cell>
          <cell r="D38" t="str">
            <v>Ariel Mat FL 2 kg</v>
          </cell>
          <cell r="E38" t="str">
            <v>Pantene Cond Bottle 200ml</v>
          </cell>
          <cell r="G38" t="str">
            <v>Vaporub 5gm C&amp;C</v>
          </cell>
          <cell r="H38" t="str">
            <v>OB CD Sft 3sPack N</v>
          </cell>
          <cell r="I38" t="str">
            <v>Pampers Wipes LCP 8s</v>
          </cell>
          <cell r="J38" t="str">
            <v>Cream GIL Reg 30gm</v>
          </cell>
          <cell r="K38" t="str">
            <v>Olay Mst Crm 2Oz Sens UV Day</v>
          </cell>
          <cell r="L38" t="str">
            <v>whspr Maxi Reg 10s</v>
          </cell>
        </row>
        <row r="39">
          <cell r="C39" t="str">
            <v>Guard Cart 6s</v>
          </cell>
          <cell r="D39" t="str">
            <v>Ariel Mat FL 200g</v>
          </cell>
          <cell r="E39" t="str">
            <v>Pantene Cond Bottle 400ml</v>
          </cell>
          <cell r="G39" t="str">
            <v>Vaporub 5gm HTH</v>
          </cell>
          <cell r="H39" t="str">
            <v>OB Classic UC</v>
          </cell>
          <cell r="I39" t="str">
            <v>PC Pants LG 2s Pk</v>
          </cell>
          <cell r="J39" t="str">
            <v>Cream GIL Reg 70gm</v>
          </cell>
          <cell r="K39" t="str">
            <v>Olay Mst Crm 50gm</v>
          </cell>
          <cell r="L39" t="str">
            <v>whspr Maxi Reg 20s</v>
          </cell>
        </row>
        <row r="40">
          <cell r="C40" t="str">
            <v>Guard Cart 6s SBD</v>
          </cell>
          <cell r="D40" t="str">
            <v>Ariel Mat FL 3 Kg</v>
          </cell>
          <cell r="E40" t="str">
            <v>Pantene Cond Bottle 90ml</v>
          </cell>
          <cell r="G40" t="str">
            <v>Vaporub 5gm RTM</v>
          </cell>
          <cell r="H40" t="str">
            <v>OB Classic UC Med</v>
          </cell>
          <cell r="I40" t="str">
            <v>PC Pants MD 2s Pk</v>
          </cell>
          <cell r="J40" t="str">
            <v>Cream GIL Reg 93gm</v>
          </cell>
          <cell r="K40" t="str">
            <v>Olay Mst Lot 150ml</v>
          </cell>
          <cell r="L40" t="str">
            <v>whspr Maxi RegW 15s</v>
          </cell>
        </row>
        <row r="41">
          <cell r="C41" t="str">
            <v>Guard Cart SBD</v>
          </cell>
          <cell r="D41" t="str">
            <v>Ariel Mat FL 500g</v>
          </cell>
          <cell r="E41" t="str">
            <v>Pantene Cond Sachets</v>
          </cell>
          <cell r="G41" t="str">
            <v>VCD 1000</v>
          </cell>
          <cell r="H41" t="str">
            <v>OB Classic UC Med 2s VP</v>
          </cell>
          <cell r="I41" t="str">
            <v>PC Pants MD Box Pk</v>
          </cell>
          <cell r="J41" t="str">
            <v>CREAM LIME 30G</v>
          </cell>
          <cell r="K41" t="str">
            <v>Olay Mst Lot 30ml</v>
          </cell>
          <cell r="L41" t="str">
            <v>whspr Maxi RegW 8s</v>
          </cell>
        </row>
        <row r="42">
          <cell r="C42" t="str">
            <v>Guard Header Card</v>
          </cell>
          <cell r="D42" t="str">
            <v>Ariel Mat FL 6 Kg</v>
          </cell>
          <cell r="E42" t="str">
            <v>Pantene Large Sachets</v>
          </cell>
          <cell r="G42" t="str">
            <v>VCD 120</v>
          </cell>
          <cell r="H42" t="str">
            <v>OB ClassicSupCln Med</v>
          </cell>
          <cell r="I42" t="str">
            <v>PC Pants NB 2s</v>
          </cell>
          <cell r="J42" t="str">
            <v>CREAM LIME 70G</v>
          </cell>
          <cell r="K42" t="str">
            <v>Olay Mst Lot 6Oz Normal UV Day</v>
          </cell>
          <cell r="L42" t="str">
            <v>whspr Maxi RegW ON 15s</v>
          </cell>
        </row>
        <row r="43">
          <cell r="C43" t="str">
            <v>Guard R+6 Promo pack</v>
          </cell>
          <cell r="D43" t="str">
            <v>Ariel Mat TL 1 Kg</v>
          </cell>
          <cell r="E43" t="str">
            <v>Pantene Oil</v>
          </cell>
          <cell r="G43" t="str">
            <v>VCD 1200</v>
          </cell>
          <cell r="H43" t="str">
            <v>OB Contura</v>
          </cell>
          <cell r="I43" t="str">
            <v>PC Pants NB 4s Pk</v>
          </cell>
          <cell r="J43" t="str">
            <v>CREAM MUSK 30G</v>
          </cell>
          <cell r="K43" t="str">
            <v>Olay Mst Lot 75ml</v>
          </cell>
          <cell r="L43" t="str">
            <v>whspr Maxi RegW ON 7s</v>
          </cell>
        </row>
        <row r="44">
          <cell r="C44" t="str">
            <v>Guard Razor</v>
          </cell>
          <cell r="D44" t="str">
            <v>Ariel Mat TL 2 kg</v>
          </cell>
          <cell r="E44" t="str">
            <v>Pantene OR 180ml</v>
          </cell>
          <cell r="G44" t="str">
            <v>VCD 150</v>
          </cell>
          <cell r="H44" t="str">
            <v>OB Contura Med</v>
          </cell>
          <cell r="I44" t="str">
            <v>AB PANTS SM MEGA BOX</v>
          </cell>
          <cell r="J44" t="str">
            <v>CREAM MUSK 70G</v>
          </cell>
          <cell r="K44" t="str">
            <v>Olay NW 3-1 RTM 20gm</v>
          </cell>
          <cell r="L44" t="str">
            <v>whspr Maxi RegW ON15s</v>
          </cell>
        </row>
        <row r="45">
          <cell r="C45" t="str">
            <v>Guard Razor SBD</v>
          </cell>
          <cell r="D45" t="str">
            <v>Ariel Mat TL 200g</v>
          </cell>
          <cell r="E45" t="str">
            <v>Pantene OR 80ml</v>
          </cell>
          <cell r="G45" t="str">
            <v>VCD 180</v>
          </cell>
          <cell r="H45" t="str">
            <v>OB D4 Power Refill</v>
          </cell>
          <cell r="I45" t="str">
            <v>AB PANTS LG MEGA BOX</v>
          </cell>
          <cell r="J45" t="str">
            <v>CREAM ORIGINAL 30G</v>
          </cell>
          <cell r="K45" t="str">
            <v>Olay NW 3in1 20gm</v>
          </cell>
          <cell r="L45" t="str">
            <v>whspr Maxi Rg 15s</v>
          </cell>
        </row>
        <row r="46">
          <cell r="C46" t="str">
            <v>Mach 3 Cart 12s</v>
          </cell>
          <cell r="D46" t="str">
            <v>Ariel Mat TL 3 Kg</v>
          </cell>
          <cell r="E46" t="str">
            <v>Pantene Small Sachets</v>
          </cell>
          <cell r="G46" t="str">
            <v>VCD 190bag</v>
          </cell>
          <cell r="H46" t="str">
            <v>OB D4 Power Refill VP</v>
          </cell>
          <cell r="I46" t="str">
            <v>AB PANTS XL MEGA BOX</v>
          </cell>
          <cell r="J46" t="str">
            <v>CREAM ORIGINAL 70G</v>
          </cell>
          <cell r="K46" t="str">
            <v>Olay NW 3in1 40gm</v>
          </cell>
          <cell r="L46" t="str">
            <v>whspr Maxi Rg 8s</v>
          </cell>
        </row>
        <row r="47">
          <cell r="C47" t="str">
            <v>Mach 3 Cart 1s</v>
          </cell>
          <cell r="D47" t="str">
            <v>Ariel Mat TL 500g</v>
          </cell>
          <cell r="G47" t="str">
            <v>VCD 220</v>
          </cell>
          <cell r="H47" t="str">
            <v>OB DB4 power brush</v>
          </cell>
          <cell r="I47" t="str">
            <v>AB Pants MD Mega Box</v>
          </cell>
          <cell r="J47" t="str">
            <v>Creams RTM Pack</v>
          </cell>
          <cell r="K47" t="str">
            <v>Olay NW Clnsr 50gm</v>
          </cell>
          <cell r="L47" t="str">
            <v>whspr Maxi XLW 10s</v>
          </cell>
        </row>
        <row r="48">
          <cell r="C48" t="str">
            <v>Mach 3 Cart 2s</v>
          </cell>
          <cell r="D48" t="str">
            <v>Ariel Mat TL 6 Kg</v>
          </cell>
          <cell r="G48" t="str">
            <v>VCD 30</v>
          </cell>
          <cell r="H48" t="str">
            <v>OB Disney</v>
          </cell>
          <cell r="I48" t="str">
            <v>AB Pants MEGA XL</v>
          </cell>
          <cell r="J48" t="str">
            <v>Deo (AI) 150ml</v>
          </cell>
          <cell r="K48" t="str">
            <v>Olay NW Day Crm 50gm</v>
          </cell>
          <cell r="L48" t="str">
            <v>whspr Maxi XLW 15s</v>
          </cell>
        </row>
        <row r="49">
          <cell r="C49" t="str">
            <v>Mach 3 Cart 4s</v>
          </cell>
          <cell r="D49" t="str">
            <v>Ariel matic 1 Kg</v>
          </cell>
          <cell r="G49" t="str">
            <v>VCD 400</v>
          </cell>
          <cell r="H49" t="str">
            <v>OB Disney Med</v>
          </cell>
          <cell r="I49" t="str">
            <v>AB Pants MEGA SM</v>
          </cell>
          <cell r="J49" t="str">
            <v>Deo (CW) 150ml</v>
          </cell>
          <cell r="K49" t="str">
            <v>Olay NW IGF 20gm</v>
          </cell>
          <cell r="L49" t="str">
            <v>whspr Maxi XLW 20s</v>
          </cell>
        </row>
        <row r="50">
          <cell r="C50" t="str">
            <v>Mach 3 Cart 8s</v>
          </cell>
          <cell r="D50" t="str">
            <v>Ariel matic 2 Kg</v>
          </cell>
          <cell r="G50" t="str">
            <v>VCD 450</v>
          </cell>
          <cell r="H50" t="str">
            <v>OB DW Sft</v>
          </cell>
          <cell r="I50" t="str">
            <v>PC Pants MD Super Box</v>
          </cell>
          <cell r="J50" t="str">
            <v>Deo (PR) 150ml</v>
          </cell>
          <cell r="K50" t="str">
            <v>Olay NW IGF 40gm</v>
          </cell>
          <cell r="L50" t="str">
            <v>whspr Maxi XLW 8s</v>
          </cell>
        </row>
        <row r="51">
          <cell r="C51" t="str">
            <v>Mach 3 gift pack</v>
          </cell>
          <cell r="D51" t="str">
            <v>Ariel matic 200g</v>
          </cell>
          <cell r="G51" t="str">
            <v>VCD 5 Ginger</v>
          </cell>
          <cell r="H51" t="str">
            <v>OB DW Sft 2s VP</v>
          </cell>
          <cell r="I51" t="str">
            <v>PC Pants LG Sup Box</v>
          </cell>
          <cell r="J51" t="str">
            <v>Deo (SF) 150ml</v>
          </cell>
          <cell r="K51" t="str">
            <v>Olay NW Lit 20gm</v>
          </cell>
          <cell r="L51" t="str">
            <v>whspr Maxi XXXL ON 4s</v>
          </cell>
        </row>
        <row r="52">
          <cell r="C52" t="str">
            <v>Mach 3 gift pack_T</v>
          </cell>
          <cell r="D52" t="str">
            <v>Ariel matic 500g</v>
          </cell>
          <cell r="G52" t="str">
            <v>VCD 5 Menthol</v>
          </cell>
          <cell r="H52" t="str">
            <v>OB EB17-1 Power Brush</v>
          </cell>
          <cell r="I52" t="str">
            <v>PC Pants XL Sup Box</v>
          </cell>
          <cell r="J52" t="str">
            <v>Deo (SP) 150ml</v>
          </cell>
          <cell r="K52" t="str">
            <v>Olay NW Lit 40gm</v>
          </cell>
          <cell r="L52" t="str">
            <v>whspr Soft XL 15s</v>
          </cell>
        </row>
        <row r="53">
          <cell r="C53" t="str">
            <v>Mach 3 Rzr</v>
          </cell>
          <cell r="D53" t="str">
            <v>Ariel Oxyblu 1 Kg</v>
          </cell>
          <cell r="G53" t="str">
            <v>VCD 60</v>
          </cell>
          <cell r="H53" t="str">
            <v>OB EF gel 140gm</v>
          </cell>
          <cell r="I53" t="str">
            <v>PC NB Sup Jumbo</v>
          </cell>
          <cell r="J53" t="str">
            <v>Deo Afterparty 150ml</v>
          </cell>
          <cell r="K53" t="str">
            <v>Olay NW Lotion 30ml</v>
          </cell>
          <cell r="L53" t="str">
            <v>whspr Soft XL 30s</v>
          </cell>
        </row>
        <row r="54">
          <cell r="C54" t="str">
            <v>Mach3 8s</v>
          </cell>
          <cell r="D54" t="str">
            <v>Ariel Oxyblu 12g NSR</v>
          </cell>
          <cell r="G54" t="str">
            <v>VCD Bags Ginger</v>
          </cell>
          <cell r="H54" t="str">
            <v>OB EF gel 35gm</v>
          </cell>
          <cell r="I54" t="str">
            <v>AB PANTS MD REG 99</v>
          </cell>
          <cell r="J54" t="str">
            <v>Deo DangerZone 150ml</v>
          </cell>
          <cell r="K54" t="str">
            <v>Olay NW Nite Crm 50g</v>
          </cell>
          <cell r="L54" t="str">
            <v>whspr Soft XL 50s</v>
          </cell>
        </row>
        <row r="55">
          <cell r="C55" t="str">
            <v>Mach3 Rzr Crm</v>
          </cell>
          <cell r="D55" t="str">
            <v>Ariel Oxyblu 14g</v>
          </cell>
          <cell r="G55" t="str">
            <v>VCD Bags Menthol</v>
          </cell>
          <cell r="H55" t="str">
            <v>OB EF gel 80gm</v>
          </cell>
          <cell r="I55" t="str">
            <v>AB PANTS LG REG 99</v>
          </cell>
          <cell r="J55" t="str">
            <v>DEO FRESH</v>
          </cell>
          <cell r="K55" t="str">
            <v>Olay NW UV Blkr 50gm</v>
          </cell>
          <cell r="L55" t="str">
            <v>Whspr Soft XL 6s</v>
          </cell>
        </row>
        <row r="56">
          <cell r="C56" t="str">
            <v>Mach3 Turbo Gift Pk</v>
          </cell>
          <cell r="D56" t="str">
            <v>Ariel Oxyblu 2 Kg</v>
          </cell>
          <cell r="G56" t="str">
            <v>Vicks 3in1 Hny Lmn 8</v>
          </cell>
          <cell r="H56" t="str">
            <v>OB Exceed</v>
          </cell>
          <cell r="I56" t="str">
            <v>AB Pants MEGA MD</v>
          </cell>
          <cell r="J56" t="str">
            <v>DEO FRESH 150ML</v>
          </cell>
          <cell r="K56" t="str">
            <v>Olay TE 1.7Oz Mature NUV Day</v>
          </cell>
          <cell r="L56" t="str">
            <v>whspr Soft XL 7s</v>
          </cell>
        </row>
        <row r="57">
          <cell r="C57" t="str">
            <v>P II Cart</v>
          </cell>
          <cell r="D57" t="str">
            <v>Ariel Oxyblu 200g</v>
          </cell>
          <cell r="G57" t="str">
            <v>Vicks 3in1 Orange 8</v>
          </cell>
          <cell r="H57" t="str">
            <v>OB Exceed Med</v>
          </cell>
          <cell r="I57" t="str">
            <v>AB Pants MEGA LG</v>
          </cell>
          <cell r="J57" t="str">
            <v>DEO LIME</v>
          </cell>
          <cell r="K57" t="str">
            <v>Olay TE 1.7Oz Normal Night</v>
          </cell>
          <cell r="L57" t="str">
            <v>whspr Soft XL+ 15s</v>
          </cell>
        </row>
        <row r="58">
          <cell r="C58" t="str">
            <v>Presto Plus</v>
          </cell>
          <cell r="D58" t="str">
            <v>Ariel Oxyblu 25g</v>
          </cell>
          <cell r="G58" t="str">
            <v>Vicks Galaxy CTU</v>
          </cell>
          <cell r="H58" t="str">
            <v>OB Exceed Sft</v>
          </cell>
          <cell r="I58" t="str">
            <v>PC Pants SM 2s Pk</v>
          </cell>
          <cell r="J58" t="str">
            <v>DEO LIME 150ML</v>
          </cell>
          <cell r="K58" t="str">
            <v>Olay TE 1.7Oz Sens NUV Day</v>
          </cell>
          <cell r="L58" t="str">
            <v>whspr Soft XL+ 30s</v>
          </cell>
        </row>
        <row r="59">
          <cell r="C59" t="str">
            <v>Presto3 1s</v>
          </cell>
          <cell r="D59" t="str">
            <v>Ariel Oxyblu 3 Kg</v>
          </cell>
          <cell r="G59" t="str">
            <v>Vicks Galaxy MBD</v>
          </cell>
          <cell r="H59" t="str">
            <v>OB Fresh Clean</v>
          </cell>
          <cell r="I59" t="str">
            <v>PC Pants XXL Box Pk</v>
          </cell>
          <cell r="J59" t="str">
            <v>DEO MAGNATE</v>
          </cell>
          <cell r="K59" t="str">
            <v>Olay TE 1.7Oz Sens UV Day</v>
          </cell>
          <cell r="L59" t="str">
            <v>whspr Soft XL+ 7s</v>
          </cell>
        </row>
        <row r="60">
          <cell r="C60" t="str">
            <v>Presto3 4s</v>
          </cell>
          <cell r="D60" t="str">
            <v>Ariel Oxyblu 4 Kg</v>
          </cell>
          <cell r="G60" t="str">
            <v>Vicks SMBD</v>
          </cell>
          <cell r="H60" t="str">
            <v>OB Fresh10+2Neem</v>
          </cell>
          <cell r="I60" t="str">
            <v>Premium Pants Econs</v>
          </cell>
          <cell r="J60" t="str">
            <v>DEO MAGNATE 150ML</v>
          </cell>
          <cell r="K60" t="str">
            <v>Olay TE 50g Normal NUV Day</v>
          </cell>
          <cell r="L60" t="str">
            <v>whspr Ult ON XL+ 15s</v>
          </cell>
        </row>
        <row r="61">
          <cell r="C61" t="str">
            <v>ProGlide Cart 2s</v>
          </cell>
          <cell r="D61" t="str">
            <v>Ariel Oxyblu 500g</v>
          </cell>
          <cell r="G61" t="str">
            <v>VVP 100</v>
          </cell>
          <cell r="H61" t="str">
            <v>OB Gum Protect Sft</v>
          </cell>
          <cell r="I61" t="str">
            <v>Premium Pants Jumbos</v>
          </cell>
          <cell r="J61" t="str">
            <v>DEO MUSK</v>
          </cell>
          <cell r="K61" t="str">
            <v>Olay TE 50g Sens UV Day</v>
          </cell>
          <cell r="L61" t="str">
            <v>whspr Ult ON XL+ 30s</v>
          </cell>
        </row>
        <row r="62">
          <cell r="C62" t="str">
            <v>ProGlide Cart 4s</v>
          </cell>
          <cell r="D62" t="str">
            <v>Ariel PerfctWsh 500g</v>
          </cell>
          <cell r="G62" t="str">
            <v>VVP 260</v>
          </cell>
          <cell r="H62" t="str">
            <v>OB Gum Protect Sft 2s VP</v>
          </cell>
          <cell r="I62" t="str">
            <v>Premium Pants LG 2s</v>
          </cell>
          <cell r="J62" t="str">
            <v>DEO MUSK 150ML</v>
          </cell>
          <cell r="K62" t="str">
            <v>Olay TE Clnsr 100gm</v>
          </cell>
          <cell r="L62" t="str">
            <v>whspr Ult ON XL+ 45s</v>
          </cell>
        </row>
        <row r="63">
          <cell r="C63" t="str">
            <v>ProGlide Cart 8s</v>
          </cell>
          <cell r="D63" t="str">
            <v>Ariel PerfctWsh Rs10</v>
          </cell>
          <cell r="G63" t="str">
            <v>VVR 10ml Pencil Box</v>
          </cell>
          <cell r="H63" t="str">
            <v>OB H32 140gm</v>
          </cell>
          <cell r="I63" t="str">
            <v>Premium Pants MD 2s</v>
          </cell>
          <cell r="J63" t="str">
            <v>DEO ORIGINAL</v>
          </cell>
          <cell r="K63" t="str">
            <v>Olay TE Clnsr 50gm</v>
          </cell>
          <cell r="L63" t="str">
            <v>whspr Ult ON XL+ 7s</v>
          </cell>
        </row>
        <row r="64">
          <cell r="C64" t="str">
            <v>ProGlide Flexbal Rzr</v>
          </cell>
          <cell r="D64" t="str">
            <v>Ariel PerfctWsh Rs2</v>
          </cell>
          <cell r="G64" t="str">
            <v>VVR 5ml Pencil Box</v>
          </cell>
          <cell r="H64" t="str">
            <v>OB H32 190gm</v>
          </cell>
          <cell r="I64" t="str">
            <v>Premium Pants NB 2s</v>
          </cell>
          <cell r="J64" t="str">
            <v>DEO ORIGINAL 150ML</v>
          </cell>
          <cell r="K64" t="str">
            <v>Olay TE Duo UV 20gm</v>
          </cell>
          <cell r="L64" t="str">
            <v>whspr Ult ON XXL+ 5s</v>
          </cell>
        </row>
        <row r="65">
          <cell r="C65" t="str">
            <v>ProGlide Gift Pack</v>
          </cell>
          <cell r="D65" t="str">
            <v>Ariel PW 500g South</v>
          </cell>
          <cell r="H65" t="str">
            <v>OB H32 40gm</v>
          </cell>
          <cell r="I65" t="str">
            <v>Premium Pants Regs</v>
          </cell>
          <cell r="J65" t="str">
            <v>DEO SPORT</v>
          </cell>
          <cell r="K65" t="str">
            <v>Olay TE Duo UV 40gm</v>
          </cell>
          <cell r="L65" t="str">
            <v>whspr Ult XXXL ON 3s</v>
          </cell>
        </row>
        <row r="66">
          <cell r="C66" t="str">
            <v>ProGlide Styler</v>
          </cell>
          <cell r="D66" t="str">
            <v>Ariel SC Oxy Blu 200gm</v>
          </cell>
          <cell r="H66" t="str">
            <v>OB H32 80gm</v>
          </cell>
          <cell r="I66" t="str">
            <v>Premium Pants SM 2s</v>
          </cell>
          <cell r="J66" t="str">
            <v>DEO SPORT 150ML</v>
          </cell>
          <cell r="K66" t="str">
            <v>Olay TE Eye 15ml</v>
          </cell>
          <cell r="L66" t="str">
            <v>Whspr Ult XXXL ON10s</v>
          </cell>
        </row>
        <row r="67">
          <cell r="C67" t="str">
            <v>RDY II</v>
          </cell>
          <cell r="D67" t="str">
            <v>Ariel SC Oxy Blu 2kg</v>
          </cell>
          <cell r="H67" t="str">
            <v>OB Kids 10+2 Free</v>
          </cell>
          <cell r="J67" t="str">
            <v>DEO WW</v>
          </cell>
          <cell r="K67" t="str">
            <v>Olay TE Eye Crm 0.5Oz Normal NUV Day</v>
          </cell>
          <cell r="L67" t="str">
            <v>whspr Ultra Reg 15s</v>
          </cell>
        </row>
        <row r="68">
          <cell r="C68" t="str">
            <v>RDY II 5s</v>
          </cell>
          <cell r="D68" t="str">
            <v>Ariel SC Oxyblu 1 Kg</v>
          </cell>
          <cell r="H68" t="str">
            <v>OB Kids Sft</v>
          </cell>
          <cell r="J68" t="str">
            <v>DEO WW 150ML</v>
          </cell>
          <cell r="K68" t="str">
            <v>Olay TE FW 20gm</v>
          </cell>
          <cell r="L68" t="str">
            <v>whspr Ultra Reg 2s</v>
          </cell>
        </row>
        <row r="69">
          <cell r="C69" t="str">
            <v>Satin Care Disp</v>
          </cell>
          <cell r="D69" t="str">
            <v>Ariel SC Oxyblu 500g</v>
          </cell>
          <cell r="H69" t="str">
            <v>OB Neem FrshClnM10+2</v>
          </cell>
          <cell r="J69" t="str">
            <v>Fat Foamy (Reg) 300gm</v>
          </cell>
          <cell r="K69" t="str">
            <v>Olay TE FW 50gm</v>
          </cell>
          <cell r="L69" t="str">
            <v>whspr Ultra Reg 8s</v>
          </cell>
        </row>
        <row r="70">
          <cell r="C70" t="str">
            <v>Satincare</v>
          </cell>
          <cell r="D70" t="str">
            <v>Ariel Ultramatic 3 Kg</v>
          </cell>
          <cell r="H70" t="str">
            <v>OB Neem FrshClnS10+2</v>
          </cell>
          <cell r="J70" t="str">
            <v>Fat Foamy (Sen) 300gm</v>
          </cell>
          <cell r="K70" t="str">
            <v>Olay TE FW 50gm Prom</v>
          </cell>
          <cell r="L70" t="str">
            <v>whspr Ultra S1 Wings 15s</v>
          </cell>
        </row>
        <row r="71">
          <cell r="C71" t="str">
            <v>SEFW Cart</v>
          </cell>
          <cell r="D71" t="str">
            <v>Ariel ultrmatic 1 Kg</v>
          </cell>
          <cell r="H71" t="str">
            <v>OB Ortho Sft</v>
          </cell>
          <cell r="J71" t="str">
            <v>Foam (Cln) 200ml</v>
          </cell>
          <cell r="K71" t="str">
            <v>Olay TE Gentle 50gm</v>
          </cell>
          <cell r="L71" t="str">
            <v>whspr Ultra S1 Wings 8s</v>
          </cell>
        </row>
        <row r="72">
          <cell r="C72" t="str">
            <v>SEFW Rzr</v>
          </cell>
          <cell r="D72" t="str">
            <v>Ariel ultrmatic 2 Kg</v>
          </cell>
          <cell r="H72" t="str">
            <v>OB Paste+Brush Pack</v>
          </cell>
          <cell r="J72" t="str">
            <v>Foam (Lmn) 200ml</v>
          </cell>
          <cell r="K72" t="str">
            <v>Olay TE Gnt NUV 50gm</v>
          </cell>
          <cell r="L72" t="str">
            <v>whspr Ultra Sft LN 15s</v>
          </cell>
        </row>
        <row r="73">
          <cell r="C73" t="str">
            <v>Simply Venus 3s Disp</v>
          </cell>
          <cell r="D73" t="str">
            <v>Ariel ultrmatic 500g</v>
          </cell>
          <cell r="H73" t="str">
            <v>OB PH 5way</v>
          </cell>
          <cell r="J73" t="str">
            <v>Foam (Mnth) 200ml</v>
          </cell>
          <cell r="K73" t="str">
            <v>Olay TE Gnt UV 50gm</v>
          </cell>
          <cell r="L73" t="str">
            <v>whspr Ultra Sft LN 8s</v>
          </cell>
        </row>
        <row r="74">
          <cell r="C74" t="str">
            <v>Simply Venus Disp</v>
          </cell>
          <cell r="D74" t="str">
            <v>FREE Tide Bar Rs 10</v>
          </cell>
          <cell r="H74" t="str">
            <v>OB PH 75gm bulk</v>
          </cell>
          <cell r="J74" t="str">
            <v>Foam (Mst) 200ml</v>
          </cell>
          <cell r="K74" t="str">
            <v>Olay TE Gnt UV Prom</v>
          </cell>
          <cell r="L74" t="str">
            <v>whspr Ultra Sft XL 7s</v>
          </cell>
        </row>
        <row r="75">
          <cell r="C75" t="str">
            <v>SP Blades 100s</v>
          </cell>
          <cell r="D75" t="str">
            <v>FREE Tide Bar Rs 6</v>
          </cell>
          <cell r="H75" t="str">
            <v>OB PH Antibac</v>
          </cell>
          <cell r="J75" t="str">
            <v>Foam (Prot) 245g</v>
          </cell>
          <cell r="K75" t="str">
            <v>Olay TE GNUV BP</v>
          </cell>
          <cell r="L75" t="str">
            <v>whspr Ultra Systm Pk</v>
          </cell>
        </row>
        <row r="76">
          <cell r="C76" t="str">
            <v>SP Blades 5s</v>
          </cell>
          <cell r="D76" t="str">
            <v>Gain Super Soaker</v>
          </cell>
          <cell r="H76" t="str">
            <v>OB PH Antibac N</v>
          </cell>
          <cell r="J76" t="str">
            <v>Foam (Reg) 200ml</v>
          </cell>
          <cell r="K76" t="str">
            <v>Olay TE GUV BP</v>
          </cell>
          <cell r="L76" t="str">
            <v>whspr Ultra XL 15s</v>
          </cell>
        </row>
        <row r="77">
          <cell r="C77" t="str">
            <v>SP Rzr</v>
          </cell>
          <cell r="D77" t="str">
            <v>North TideJR 500+Bar FREE</v>
          </cell>
          <cell r="H77" t="str">
            <v>OB PH AU</v>
          </cell>
          <cell r="J77" t="str">
            <v>Foam (Reg) 50gm</v>
          </cell>
          <cell r="K77" t="str">
            <v>Olay TE LW TPR</v>
          </cell>
          <cell r="L77" t="str">
            <v>whspr Ultra XL 2s</v>
          </cell>
        </row>
        <row r="78">
          <cell r="C78" t="str">
            <v>SS 10s</v>
          </cell>
          <cell r="D78" t="str">
            <v>North TideLM 500+Bar FREE</v>
          </cell>
          <cell r="H78" t="str">
            <v>OB PH Base</v>
          </cell>
          <cell r="J78" t="str">
            <v>Foam (Sen) 200ml</v>
          </cell>
          <cell r="K78" t="str">
            <v>Olay TE Night 20gm</v>
          </cell>
          <cell r="L78" t="str">
            <v>whspr Ultra XL 30s</v>
          </cell>
        </row>
        <row r="79">
          <cell r="C79" t="str">
            <v>SS Blades 5s</v>
          </cell>
          <cell r="D79" t="str">
            <v>Tide 3in1 1Kg DHOOM</v>
          </cell>
          <cell r="H79" t="str">
            <v>OB PH Base Med2sVP N</v>
          </cell>
          <cell r="J79" t="str">
            <v>Foam (Senst) 245g</v>
          </cell>
          <cell r="K79" t="str">
            <v>Olay TE Night 50gm</v>
          </cell>
          <cell r="L79" t="str">
            <v>whspr Ultra XL 45s</v>
          </cell>
        </row>
        <row r="80">
          <cell r="C80" t="str">
            <v>SS Rzr</v>
          </cell>
          <cell r="D80" t="str">
            <v>Tide 3in1 500g DHOOM</v>
          </cell>
          <cell r="H80" t="str">
            <v>OB PH Base MedB2G1 N</v>
          </cell>
          <cell r="J80" t="str">
            <v>FOAM LIME 250G</v>
          </cell>
          <cell r="K80" t="str">
            <v>Olay TE Night Prom</v>
          </cell>
          <cell r="L80" t="str">
            <v>whspr Ultra XL 4s</v>
          </cell>
        </row>
        <row r="81">
          <cell r="C81" t="str">
            <v>SS Saloon 50s</v>
          </cell>
          <cell r="D81" t="str">
            <v>Tide 3in1 Semi 1Kg</v>
          </cell>
          <cell r="H81" t="str">
            <v>OB PH Base N</v>
          </cell>
          <cell r="J81" t="str">
            <v>FOAM MUSK 250G</v>
          </cell>
          <cell r="K81" t="str">
            <v>Olay TE Nrm NUV 20gm</v>
          </cell>
          <cell r="L81" t="str">
            <v>whspr Ultra XL 5s</v>
          </cell>
        </row>
        <row r="82">
          <cell r="C82" t="str">
            <v>ST Rzr</v>
          </cell>
          <cell r="D82" t="str">
            <v>Tide 3in1 Semi 4Kg</v>
          </cell>
          <cell r="H82" t="str">
            <v>OB PH Base Sft2sVP N</v>
          </cell>
          <cell r="J82" t="str">
            <v>FOAM ORIGINAL 250G</v>
          </cell>
          <cell r="K82" t="str">
            <v>Olay TE Nrm NUV 50gm</v>
          </cell>
          <cell r="L82" t="str">
            <v>whspr Ultra XL 7s</v>
          </cell>
        </row>
        <row r="83">
          <cell r="C83" t="str">
            <v>SV3 BASIC STREAMER PACK</v>
          </cell>
          <cell r="D83" t="str">
            <v>Tide 3in1 Semi 500g</v>
          </cell>
          <cell r="H83" t="str">
            <v>OB PH Base SftB2G1 N</v>
          </cell>
          <cell r="J83" t="str">
            <v>FusionGel PuSen200ml</v>
          </cell>
          <cell r="K83" t="str">
            <v>Olay TE Nrm NUV Prom</v>
          </cell>
          <cell r="L83" t="str">
            <v>whspr Ultra XL 8s</v>
          </cell>
        </row>
        <row r="84">
          <cell r="C84" t="str">
            <v>Turbo Cart 2s</v>
          </cell>
          <cell r="D84" t="str">
            <v>Tide 3in1 Semi 500g</v>
          </cell>
          <cell r="H84" t="str">
            <v>OB PH GC Med N</v>
          </cell>
          <cell r="J84" t="str">
            <v>FusionGel Sen200ml</v>
          </cell>
          <cell r="K84" t="str">
            <v>Olay TE Nrm NUV TPR</v>
          </cell>
          <cell r="L84" t="str">
            <v>whspr Ultra XL 9s</v>
          </cell>
        </row>
        <row r="85">
          <cell r="C85" t="str">
            <v>Turbo Cart 4s</v>
          </cell>
          <cell r="D85" t="str">
            <v>Tide Bar</v>
          </cell>
          <cell r="H85" t="str">
            <v>OB PH GC MedB2G1 N</v>
          </cell>
          <cell r="J85" t="str">
            <v>FusionGel Sen75ml</v>
          </cell>
          <cell r="K85" t="str">
            <v>Olay TE Nrm UV 20gm</v>
          </cell>
          <cell r="L85" t="str">
            <v>whspr Ultra XL ON 2s</v>
          </cell>
        </row>
        <row r="86">
          <cell r="C86" t="str">
            <v>Turbo Cart 8s</v>
          </cell>
          <cell r="D86" t="str">
            <v>Tide JR 10KG PROMO</v>
          </cell>
          <cell r="H86" t="str">
            <v>OB PH GC Sft N</v>
          </cell>
          <cell r="J86" t="str">
            <v>FusionGel UltPr200ml</v>
          </cell>
          <cell r="K86" t="str">
            <v>Olay TE Nrm UV 50gm</v>
          </cell>
          <cell r="L86" t="str">
            <v>whspr Ultra XL ON 7s</v>
          </cell>
        </row>
        <row r="87">
          <cell r="C87" t="str">
            <v>Turbo Mach-3 Rzr</v>
          </cell>
          <cell r="D87" t="str">
            <v>Tide Matic 1Kg</v>
          </cell>
          <cell r="H87" t="str">
            <v>OB PH GC SftB2G1 N</v>
          </cell>
          <cell r="J87" t="str">
            <v>Gil Foam Wash 150ml</v>
          </cell>
          <cell r="K87" t="str">
            <v>Olay TE Nrm UV 8gm</v>
          </cell>
          <cell r="L87" t="str">
            <v>whspr Ultra XL+ 15s</v>
          </cell>
        </row>
        <row r="88">
          <cell r="C88" t="str">
            <v>Turbo Sen Cart 2s</v>
          </cell>
          <cell r="D88" t="str">
            <v>Tide Matic 2Kg</v>
          </cell>
          <cell r="H88" t="str">
            <v>OB PH Gum Care</v>
          </cell>
          <cell r="J88" t="str">
            <v>Gil Moist Lot 100ml</v>
          </cell>
          <cell r="K88" t="str">
            <v>Olay TE Nrm UV Prom</v>
          </cell>
          <cell r="L88" t="str">
            <v>whspr Ultra XL+ 30s</v>
          </cell>
        </row>
        <row r="89">
          <cell r="C89" t="str">
            <v>Turbo Sen Cart 4s</v>
          </cell>
          <cell r="D89" t="str">
            <v>Tide Matic 4Kg</v>
          </cell>
          <cell r="H89" t="str">
            <v>OB PH Med N6+1Free</v>
          </cell>
          <cell r="J89" t="str">
            <v>Gil Moist Reg 15ml</v>
          </cell>
          <cell r="K89" t="str">
            <v>Olay TE Nrm UV TPR</v>
          </cell>
          <cell r="L89" t="str">
            <v>whspr Ultra XL+ 44s</v>
          </cell>
        </row>
        <row r="90">
          <cell r="C90" t="str">
            <v>Turbo Sens Razor</v>
          </cell>
          <cell r="D90" t="str">
            <v>Tide Naturals 1Kg</v>
          </cell>
          <cell r="H90" t="str">
            <v>OB PH Neem M 6+1Free</v>
          </cell>
          <cell r="J90" t="str">
            <v>Gil Moist Reg 75ml</v>
          </cell>
          <cell r="K90" t="str">
            <v>Olay TE NUV BP</v>
          </cell>
          <cell r="L90" t="str">
            <v>whspr Ultra XL+ 4s POME</v>
          </cell>
        </row>
        <row r="91">
          <cell r="C91" t="str">
            <v>Turbo Sens Rzr TSG</v>
          </cell>
          <cell r="D91" t="str">
            <v>Tide Naturals 250g</v>
          </cell>
          <cell r="H91" t="str">
            <v>OB PH Neem Med B2G2</v>
          </cell>
          <cell r="J91" t="str">
            <v>Gil SBR</v>
          </cell>
          <cell r="K91" t="str">
            <v>Olay TE Serum 50gm</v>
          </cell>
          <cell r="L91" t="str">
            <v>whspr Ultra XL+ 60s</v>
          </cell>
        </row>
        <row r="92">
          <cell r="C92" t="str">
            <v>Turbo+Foamy gift pack</v>
          </cell>
          <cell r="D92" t="str">
            <v>Tide Naturals 2kg</v>
          </cell>
          <cell r="H92" t="str">
            <v>OB PH Neem S 6+1Free</v>
          </cell>
          <cell r="J92" t="str">
            <v>Gil Scrub 100ml</v>
          </cell>
          <cell r="K92" t="str">
            <v>Olay TE TOF UV 50gm</v>
          </cell>
          <cell r="L92" t="str">
            <v>whspr Ultra XL+ 7s</v>
          </cell>
        </row>
        <row r="93">
          <cell r="C93" t="str">
            <v>Twin II</v>
          </cell>
          <cell r="D93" t="str">
            <v>Tide Naturals 500g</v>
          </cell>
          <cell r="H93" t="str">
            <v>OB PH Neem Sft B2G2</v>
          </cell>
          <cell r="J93" t="str">
            <v>Gillette Skin Moisturizer SPF 75ml</v>
          </cell>
          <cell r="K93" t="str">
            <v>Olay TE TOF UV Prom</v>
          </cell>
          <cell r="L93" t="str">
            <v>whsprChoice Ultra 10</v>
          </cell>
        </row>
        <row r="94">
          <cell r="C94" t="str">
            <v>Vector 1s</v>
          </cell>
          <cell r="D94" t="str">
            <v>Tide Naturals Rs10</v>
          </cell>
          <cell r="H94" t="str">
            <v>OB PH Sens B2G1 N</v>
          </cell>
          <cell r="J94" t="str">
            <v>Mach 3 Irrdef Foam 245gm</v>
          </cell>
          <cell r="K94" t="str">
            <v>Olay TE UV BP</v>
          </cell>
          <cell r="L94" t="str">
            <v>wspr Ch(6)+Ch Ult(2)</v>
          </cell>
        </row>
        <row r="95">
          <cell r="C95" t="str">
            <v>Vector 2s</v>
          </cell>
          <cell r="D95" t="str">
            <v>Tide Naturals Rs20</v>
          </cell>
          <cell r="H95" t="str">
            <v>OB PH Sens UT B2G1</v>
          </cell>
          <cell r="J95" t="str">
            <v>Mach 3 IrrDef Gel 195gm</v>
          </cell>
          <cell r="K95" t="str">
            <v>Olay TOF BP</v>
          </cell>
        </row>
        <row r="96">
          <cell r="C96" t="str">
            <v>Vector 4s</v>
          </cell>
          <cell r="D96" t="str">
            <v>Tide Plus 1.5Kg</v>
          </cell>
          <cell r="H96" t="str">
            <v>OB PH Sensitive</v>
          </cell>
          <cell r="J96" t="str">
            <v>Mach 3 IrrDef Gel 70gm</v>
          </cell>
          <cell r="K96" t="str">
            <v>Olay WR Foaming Cleanser 100g</v>
          </cell>
        </row>
        <row r="97">
          <cell r="C97" t="str">
            <v>Vector 6s</v>
          </cell>
          <cell r="D97" t="str">
            <v>Tide Plus 10Kg</v>
          </cell>
          <cell r="H97" t="str">
            <v>OB PH Sft N6+1Free</v>
          </cell>
          <cell r="J97" t="str">
            <v>Mach 3 Sen Gel 195gm</v>
          </cell>
          <cell r="K97" t="str">
            <v>Olay WR Lotion 30mL</v>
          </cell>
        </row>
        <row r="98">
          <cell r="C98" t="str">
            <v>Vector Cart</v>
          </cell>
          <cell r="D98" t="str">
            <v>Tide Plus 1Kg</v>
          </cell>
          <cell r="H98" t="str">
            <v>OB PH Smart Flex</v>
          </cell>
          <cell r="J98" t="str">
            <v>Mach3 ExtCf Gel 70gm</v>
          </cell>
          <cell r="K98" t="str">
            <v>Olay WR Lotion 75mL</v>
          </cell>
        </row>
        <row r="99">
          <cell r="C99" t="str">
            <v>Vector gift pack</v>
          </cell>
          <cell r="D99" t="str">
            <v>Tide Plus 2Kg</v>
          </cell>
          <cell r="H99" t="str">
            <v>OB PH UT Charcl 1s</v>
          </cell>
          <cell r="J99" t="str">
            <v>Mach3 Sen Gel 70g</v>
          </cell>
          <cell r="K99" t="str">
            <v>Olay WR Mask</v>
          </cell>
        </row>
        <row r="100">
          <cell r="C100" t="str">
            <v>Vector Rzr</v>
          </cell>
          <cell r="D100" t="str">
            <v>Tide Plus 4Kg</v>
          </cell>
          <cell r="H100" t="str">
            <v>OB PH UT Charcl B2G1</v>
          </cell>
          <cell r="J100" t="str">
            <v>Mach3 Smth Gel 195gm</v>
          </cell>
          <cell r="K100" t="str">
            <v>RG - Crm 1.7Oz Normal Night Recovery</v>
          </cell>
        </row>
        <row r="101">
          <cell r="C101" t="str">
            <v>Vector3 Cart 2s</v>
          </cell>
          <cell r="D101" t="str">
            <v>Tide Plus 500g</v>
          </cell>
          <cell r="H101" t="str">
            <v>OB Plus</v>
          </cell>
          <cell r="J101" t="str">
            <v>OlayMen CrmClnsr100g</v>
          </cell>
          <cell r="K101" t="str">
            <v>RG - Crm 1.7Oz Normal NUV Day Deep Hyd</v>
          </cell>
        </row>
        <row r="102">
          <cell r="C102" t="str">
            <v>Vector3 Cart 4s</v>
          </cell>
          <cell r="D102" t="str">
            <v>Tide Plus 6Kg</v>
          </cell>
          <cell r="H102" t="str">
            <v>OB Plus B2G1 VP</v>
          </cell>
          <cell r="J102" t="str">
            <v>OlayMen CrmMst100ml</v>
          </cell>
          <cell r="K102" t="str">
            <v>RG - Serum 1.7Oz Normal NUV Day</v>
          </cell>
        </row>
        <row r="103">
          <cell r="C103" t="str">
            <v>Vector3 Cart 8s</v>
          </cell>
          <cell r="D103" t="str">
            <v>Tide Plus 8Kg</v>
          </cell>
          <cell r="H103" t="str">
            <v>OB Plus Med</v>
          </cell>
          <cell r="J103" t="str">
            <v>OlayMen Eye Gel15gm</v>
          </cell>
          <cell r="K103" t="str">
            <v>RG - Serum 1.7Oz Sens NUV Day</v>
          </cell>
        </row>
        <row r="104">
          <cell r="C104" t="str">
            <v>Vector3 Razor</v>
          </cell>
          <cell r="D104" t="str">
            <v>NTH TideLM500+Rs6Bar FREE</v>
          </cell>
          <cell r="H104" t="str">
            <v>OB POC Pro 2</v>
          </cell>
          <cell r="J104" t="str">
            <v>OlayMen GelClnsr100g</v>
          </cell>
          <cell r="K104" t="str">
            <v>RG Clnsr 100gm</v>
          </cell>
        </row>
        <row r="105">
          <cell r="C105" t="str">
            <v>Vector3 Rzr</v>
          </cell>
          <cell r="D105" t="str">
            <v>NTH TideJR500+Rs6Bar FREE</v>
          </cell>
          <cell r="H105" t="str">
            <v>OB POC Pro 2000</v>
          </cell>
          <cell r="J105" t="str">
            <v>OlayMen GelMoist50g</v>
          </cell>
          <cell r="K105" t="str">
            <v>RG Day 14gm</v>
          </cell>
        </row>
        <row r="106">
          <cell r="C106" t="str">
            <v>Vector3 Rzr+TSG10gm</v>
          </cell>
          <cell r="D106" t="str">
            <v>FREE Bar Rs10 145g</v>
          </cell>
          <cell r="H106" t="str">
            <v>OB POC Pro 600</v>
          </cell>
          <cell r="J106" t="str">
            <v>OlayMen Toner150ml</v>
          </cell>
          <cell r="K106" t="str">
            <v>RG Day 50g+ Cls</v>
          </cell>
        </row>
        <row r="107">
          <cell r="C107" t="str">
            <v>Venus Breeze Cart 2s</v>
          </cell>
          <cell r="D107" t="str">
            <v>FREE Bar Rs6 70g</v>
          </cell>
          <cell r="H107" t="str">
            <v>OB POC Refill</v>
          </cell>
          <cell r="J107" t="str">
            <v>S Foam (Cnd)</v>
          </cell>
          <cell r="K107" t="str">
            <v>RG Day 50gm</v>
          </cell>
        </row>
        <row r="108">
          <cell r="C108" t="str">
            <v>Venus Breeze Razor</v>
          </cell>
          <cell r="D108" t="str">
            <v>Tide Plus 9Kg</v>
          </cell>
          <cell r="H108" t="str">
            <v>OB POC Vitality CA</v>
          </cell>
          <cell r="J108" t="str">
            <v>S Foam (DpCln)</v>
          </cell>
          <cell r="K108" t="str">
            <v>RG Day50+Cls+Srm</v>
          </cell>
        </row>
        <row r="109">
          <cell r="C109" t="str">
            <v>Venus Cart 2s</v>
          </cell>
          <cell r="D109" t="str">
            <v>Tide Plus Rs10</v>
          </cell>
          <cell r="H109" t="str">
            <v>OB POC Vitality WC</v>
          </cell>
          <cell r="J109" t="str">
            <v>S Foam (Mst)</v>
          </cell>
          <cell r="K109" t="str">
            <v>RG Eye 15gm</v>
          </cell>
        </row>
        <row r="110">
          <cell r="C110" t="str">
            <v>Venus Cart 4s</v>
          </cell>
          <cell r="D110" t="str">
            <v>Tide Plus Rs15</v>
          </cell>
          <cell r="H110" t="str">
            <v>OB Pre Pack 1s</v>
          </cell>
          <cell r="J110" t="str">
            <v>S Foam (PuSen)</v>
          </cell>
          <cell r="K110" t="str">
            <v>RG Microsculpting UV</v>
          </cell>
        </row>
        <row r="111">
          <cell r="C111" t="str">
            <v>Venus Gift Pack</v>
          </cell>
          <cell r="D111" t="str">
            <v>Tide Plus Rs20</v>
          </cell>
          <cell r="H111" t="str">
            <v>OB Pre Pack 2s</v>
          </cell>
          <cell r="J111" t="str">
            <v>S Foam (Sen)</v>
          </cell>
          <cell r="K111" t="str">
            <v>RG MS Day + Cleanser</v>
          </cell>
        </row>
        <row r="112">
          <cell r="C112" t="str">
            <v>Venus Oceana 2s</v>
          </cell>
          <cell r="D112" t="str">
            <v>Tide Sachet</v>
          </cell>
          <cell r="H112" t="str">
            <v>OB Pre Pack 2s New</v>
          </cell>
          <cell r="J112" t="str">
            <v>S Gel (AI)</v>
          </cell>
          <cell r="K112" t="str">
            <v>RG MS Day + Srm 50g</v>
          </cell>
        </row>
        <row r="113">
          <cell r="C113" t="str">
            <v>Skinguard Raz</v>
          </cell>
          <cell r="D113" t="str">
            <v>Tide Talc Rs20</v>
          </cell>
          <cell r="H113" t="str">
            <v>OB Pre Pack 4s</v>
          </cell>
          <cell r="J113" t="str">
            <v>S Gel (Artic) 75ml</v>
          </cell>
          <cell r="K113" t="str">
            <v>RG MS Day 50g+ Cls</v>
          </cell>
        </row>
        <row r="114">
          <cell r="C114" t="str">
            <v>SkinGuard 2s</v>
          </cell>
          <cell r="D114" t="str">
            <v>TideJR 1Kg+Rs10Bar FREE</v>
          </cell>
          <cell r="H114" t="str">
            <v>OB Pre Pack 5s</v>
          </cell>
          <cell r="J114" t="str">
            <v>S Gel (Cnd)</v>
          </cell>
          <cell r="K114" t="str">
            <v>RG MS Day 50gm</v>
          </cell>
        </row>
        <row r="115">
          <cell r="C115" t="str">
            <v>SkinGuard 4s</v>
          </cell>
          <cell r="D115" t="str">
            <v>TideJR 500G+Rs6Bar FREE</v>
          </cell>
          <cell r="H115" t="str">
            <v>OB Pre Pack 6s</v>
          </cell>
          <cell r="J115" t="str">
            <v>S Gel (CW)</v>
          </cell>
          <cell r="K115" t="str">
            <v>RG MS Serum 50gm</v>
          </cell>
        </row>
        <row r="116">
          <cell r="C116" t="str">
            <v>SkinGuard 8s</v>
          </cell>
          <cell r="H116" t="str">
            <v>OB Pre Pack 6s New</v>
          </cell>
          <cell r="J116" t="str">
            <v>S Gel (DpCln)</v>
          </cell>
          <cell r="K116" t="str">
            <v>RG Night 50gm</v>
          </cell>
        </row>
        <row r="117">
          <cell r="C117" t="str">
            <v>Mach3 Crts 6s eC</v>
          </cell>
          <cell r="H117" t="str">
            <v>OB Prohealth 140gm</v>
          </cell>
          <cell r="J117" t="str">
            <v>S Gel (ExtCft)</v>
          </cell>
          <cell r="K117" t="str">
            <v>RG Serum 50gm</v>
          </cell>
        </row>
        <row r="118">
          <cell r="C118" t="str">
            <v>Mach3 Crts 10s eC</v>
          </cell>
          <cell r="H118" t="str">
            <v>OB Prohealth 40gm</v>
          </cell>
          <cell r="J118" t="str">
            <v>S Gel (Mst)</v>
          </cell>
          <cell r="K118" t="str">
            <v>RG Wnkl Rv Cmpx 50gm</v>
          </cell>
        </row>
        <row r="119">
          <cell r="C119" t="str">
            <v>Mach3 Crts 16s eC</v>
          </cell>
          <cell r="H119" t="str">
            <v>OB Prohealth 75gm</v>
          </cell>
          <cell r="J119" t="str">
            <v>S Gel (PuSen)</v>
          </cell>
          <cell r="K119" t="str">
            <v>TE Cream +Serum</v>
          </cell>
        </row>
        <row r="120">
          <cell r="C120" t="str">
            <v>M3T Carts 6s eC</v>
          </cell>
          <cell r="H120" t="str">
            <v>OB Sens Superthin</v>
          </cell>
          <cell r="J120" t="str">
            <v>S Gel (Sen)</v>
          </cell>
          <cell r="K120" t="str">
            <v>TE Day 50g + Ngt 20g</v>
          </cell>
        </row>
        <row r="121">
          <cell r="C121" t="str">
            <v>M3T Carts 10s eC</v>
          </cell>
          <cell r="H121" t="str">
            <v>OB Sens UT</v>
          </cell>
          <cell r="J121" t="str">
            <v>S Gel (UC)</v>
          </cell>
          <cell r="K121" t="str">
            <v>TE Day50 + Cls Ecom</v>
          </cell>
        </row>
        <row r="122">
          <cell r="C122" t="str">
            <v>Venus Razor</v>
          </cell>
          <cell r="H122" t="str">
            <v>OB Sens UT 2s</v>
          </cell>
          <cell r="J122" t="str">
            <v>S GEL 250ml</v>
          </cell>
          <cell r="K122" t="str">
            <v>TE Day50+Cls+Ngt</v>
          </cell>
        </row>
        <row r="123">
          <cell r="C123" t="str">
            <v>VenusDevice</v>
          </cell>
          <cell r="H123" t="str">
            <v>OB Sens UT 6+1</v>
          </cell>
          <cell r="J123" t="str">
            <v>Satin Care Gel 200ml</v>
          </cell>
          <cell r="K123" t="str">
            <v>TE Day50+Ngt</v>
          </cell>
        </row>
        <row r="124">
          <cell r="C124" t="str">
            <v>Wilk Saloon 10s</v>
          </cell>
          <cell r="H124" t="str">
            <v>OB Sens UT B2G1</v>
          </cell>
          <cell r="J124" t="str">
            <v>TSG (Mst) 25g</v>
          </cell>
          <cell r="K124" t="str">
            <v>TE FW 50g + Cls</v>
          </cell>
        </row>
        <row r="125">
          <cell r="C125" t="str">
            <v>Wilk Saloon 50s</v>
          </cell>
          <cell r="H125" t="str">
            <v>OB Sens UT Blk</v>
          </cell>
          <cell r="J125" t="str">
            <v>TSG (Mst) 60g</v>
          </cell>
          <cell r="K125" t="str">
            <v>TE Gen UV+50gmClsr</v>
          </cell>
        </row>
        <row r="126">
          <cell r="C126" t="str">
            <v>Wilk Saloon-10s</v>
          </cell>
          <cell r="H126" t="str">
            <v>OB Sens UT Blk B2G1</v>
          </cell>
          <cell r="J126" t="str">
            <v>TSG (Sen) 25g</v>
          </cell>
          <cell r="K126" t="str">
            <v>TE Nrm NUV 50g + Cls</v>
          </cell>
        </row>
        <row r="127">
          <cell r="C127" t="str">
            <v>Wilk Saloon-50s</v>
          </cell>
          <cell r="H127" t="str">
            <v>OB Sens UT Grn</v>
          </cell>
          <cell r="J127" t="str">
            <v>TSG (Sen) 60g</v>
          </cell>
          <cell r="K127" t="str">
            <v>TE Nrm UV 20gm</v>
          </cell>
        </row>
        <row r="128">
          <cell r="C128" t="str">
            <v>Wilk Saloon-50s Promo</v>
          </cell>
          <cell r="H128" t="str">
            <v>OB Sens UT Grn B2G1</v>
          </cell>
          <cell r="J128" t="str">
            <v>TSG (Sen) Sachet</v>
          </cell>
          <cell r="K128" t="str">
            <v>TE Nrm UV 50g + Cls</v>
          </cell>
        </row>
        <row r="129">
          <cell r="C129" t="str">
            <v>Wilkinson 5s</v>
          </cell>
          <cell r="H129" t="str">
            <v>OB Sens White</v>
          </cell>
          <cell r="J129" t="str">
            <v>TSG (TB) 25g</v>
          </cell>
          <cell r="K129" t="str">
            <v>TE Nrm UV 50gm</v>
          </cell>
        </row>
        <row r="130">
          <cell r="C130" t="str">
            <v>Wilkinson 5s Prem</v>
          </cell>
          <cell r="H130" t="str">
            <v>OB Sensitive Prepack</v>
          </cell>
          <cell r="J130" t="str">
            <v>TSG (TB) 60g</v>
          </cell>
          <cell r="K130" t="str">
            <v>WR Clnsr 100gm</v>
          </cell>
        </row>
        <row r="131">
          <cell r="C131" t="str">
            <v>Wilkinson-5s</v>
          </cell>
          <cell r="H131" t="str">
            <v>OB SensW6+1free</v>
          </cell>
          <cell r="J131" t="str">
            <v>TSG (UCmft) 60g</v>
          </cell>
          <cell r="K131" t="str">
            <v>WR Day + Cls Ecom</v>
          </cell>
        </row>
        <row r="132">
          <cell r="C132" t="str">
            <v>Wilman Exe 5s</v>
          </cell>
          <cell r="H132" t="str">
            <v>OB SensW6+1PH free</v>
          </cell>
          <cell r="J132" t="str">
            <v>TSG 10gm</v>
          </cell>
          <cell r="K132" t="str">
            <v>WR Day + TE Ngt 20g</v>
          </cell>
        </row>
        <row r="133">
          <cell r="C133" t="str">
            <v>Wilman Prem 5s</v>
          </cell>
          <cell r="H133" t="str">
            <v>OB SensW6+1SST free</v>
          </cell>
          <cell r="J133" t="str">
            <v>TSG 2gm</v>
          </cell>
          <cell r="K133" t="str">
            <v>WR Day + TE Ngt Ecom</v>
          </cell>
        </row>
        <row r="134">
          <cell r="C134" t="str">
            <v>Winner-50s promo</v>
          </cell>
          <cell r="H134" t="str">
            <v>OB SensW6+2BlackFree</v>
          </cell>
          <cell r="J134" t="str">
            <v>Wk Shave Brush</v>
          </cell>
          <cell r="K134" t="str">
            <v>WR Day 20gm</v>
          </cell>
        </row>
        <row r="135">
          <cell r="C135" t="str">
            <v>Wk Click Rzr</v>
          </cell>
          <cell r="H135" t="str">
            <v>OB Shiny Clean</v>
          </cell>
          <cell r="K135" t="str">
            <v>WR Day 50g + Cls</v>
          </cell>
        </row>
        <row r="136">
          <cell r="H136" t="str">
            <v>OB Shiny M 10+2 Free</v>
          </cell>
          <cell r="K136" t="str">
            <v>WR Day 50g + Ngt</v>
          </cell>
        </row>
        <row r="137">
          <cell r="H137" t="str">
            <v>OB Shiny M10+3CDFree</v>
          </cell>
          <cell r="K137" t="str">
            <v>WR Day 50gm</v>
          </cell>
        </row>
        <row r="138">
          <cell r="H138" t="str">
            <v>OB Shiny M12+1CD Blk</v>
          </cell>
          <cell r="K138" t="str">
            <v>WR Day+Clsr+Srm</v>
          </cell>
        </row>
        <row r="139">
          <cell r="H139" t="str">
            <v>OB Shiny M12+1CDFree</v>
          </cell>
          <cell r="K139" t="str">
            <v>WR Essense</v>
          </cell>
        </row>
        <row r="140">
          <cell r="H140" t="str">
            <v>OB Shiny Med 1CDfree</v>
          </cell>
          <cell r="K140" t="str">
            <v>WR Eye 15gm</v>
          </cell>
        </row>
        <row r="141">
          <cell r="H141" t="str">
            <v>OB Shiny S 10+2 Free</v>
          </cell>
          <cell r="K141" t="str">
            <v>WR Night 50gm</v>
          </cell>
        </row>
        <row r="142">
          <cell r="H142" t="str">
            <v>OB Shiny S10+3CDFree</v>
          </cell>
          <cell r="K142" t="str">
            <v>WR Night Cream 50g</v>
          </cell>
        </row>
        <row r="143">
          <cell r="H143" t="str">
            <v>OB Shiny S12+1CD Blk</v>
          </cell>
          <cell r="K143" t="str">
            <v>WR Serum 50gm</v>
          </cell>
        </row>
        <row r="144">
          <cell r="H144" t="str">
            <v>OB Shiny S12+1CDFree</v>
          </cell>
          <cell r="K144" t="str">
            <v>WR Solar 50gm</v>
          </cell>
        </row>
        <row r="145">
          <cell r="H145" t="str">
            <v>OB Shiny Sft 1CDfree</v>
          </cell>
        </row>
        <row r="146">
          <cell r="H146" t="str">
            <v>OB Vision Med</v>
          </cell>
        </row>
        <row r="147">
          <cell r="H147" t="str">
            <v>OB Vision Med Trvl Cs</v>
          </cell>
        </row>
        <row r="148">
          <cell r="H148" t="str">
            <v>OB Vision Sft</v>
          </cell>
        </row>
        <row r="149">
          <cell r="H149" t="str">
            <v>OB Vision Sft Trvl Cs</v>
          </cell>
        </row>
        <row r="150">
          <cell r="H150" t="str">
            <v>Oral B Box</v>
          </cell>
        </row>
        <row r="151">
          <cell r="H151" t="str">
            <v>Oral B Prudent Comfy Grip</v>
          </cell>
        </row>
        <row r="152">
          <cell r="H152" t="str">
            <v>Oral B Prudent Fwd Angl</v>
          </cell>
        </row>
        <row r="153">
          <cell r="H153" t="str">
            <v>Oral B Prudent Spring</v>
          </cell>
        </row>
        <row r="154">
          <cell r="H154" t="str">
            <v>Oral Care Floss</v>
          </cell>
        </row>
        <row r="155">
          <cell r="H155" t="str">
            <v>Oral Care Floss Ultra</v>
          </cell>
        </row>
        <row r="156">
          <cell r="H156" t="str">
            <v>Oral Care IDKit</v>
          </cell>
        </row>
        <row r="157">
          <cell r="H157" t="str">
            <v>Oral Floss Super</v>
          </cell>
        </row>
        <row r="158">
          <cell r="H158" t="str">
            <v>ORALB BIN</v>
          </cell>
        </row>
      </sheetData>
      <sheetData sheetId="5"/>
      <sheetData sheetId="6"/>
      <sheetData sheetId="7"/>
      <sheetData sheetId="8"/>
      <sheetData sheetId="9"/>
      <sheetData sheetId="10"/>
      <sheetData sheetId="11">
        <row r="10">
          <cell r="A10" t="str">
            <v>Large Trad, Pharma &amp; Bty</v>
          </cell>
          <cell r="B10" t="str">
            <v xml:space="preserve">Large A Traditional,
Large A Beauty,
Large A Pharmacy
</v>
          </cell>
          <cell r="C10">
            <v>44197</v>
          </cell>
          <cell r="D10">
            <v>44227</v>
          </cell>
          <cell r="G10" t="str">
            <v>Large Channel Corporate</v>
          </cell>
          <cell r="H10" t="str">
            <v xml:space="preserve">OND 20 P&amp;G MAGNUM STORE program 
( All sites expect Karnataka)
</v>
          </cell>
          <cell r="I10" t="str">
            <v xml:space="preserve">Deliver month retailing target and get 3 % at month end
Deliver % DGP target and get 1% at month end 
( Disbursement to be at sector level for sectorised stores )
Visibility : Execute Hotspot &amp; Devices and earn Rs 1000 QTR end display in Large A Trad, Beauty &amp; Pharma
Execute Whisper/ Pamper Frontages and earn 2% at month end on Whisper /Pamper retailing  in Large A Pharma 
</v>
          </cell>
          <cell r="K10" t="str">
            <v>Matrix Audited Disbursement</v>
          </cell>
          <cell r="P10" t="str">
            <v>Taxable</v>
          </cell>
        </row>
        <row r="12">
          <cell r="A12" t="str">
            <v>Large Trad, Pharma &amp; Bty</v>
          </cell>
          <cell r="B12" t="str">
            <v xml:space="preserve">Large B Traditional , Large B Pharmacy </v>
          </cell>
          <cell r="C12">
            <v>44197</v>
          </cell>
          <cell r="D12">
            <v>44227</v>
          </cell>
          <cell r="G12" t="str">
            <v>Large Channel Corporate</v>
          </cell>
          <cell r="H12" t="str">
            <v xml:space="preserve">OND 20 P&amp;G MAGNUM STORE program 
( All sites expect Karnataka)
</v>
          </cell>
          <cell r="I12" t="str">
            <v xml:space="preserve">Deliver month retailing target and get 2 % at month end
Deliver % DGP target and get 1% at month end 
( Disbursement to be at sector level for sectorised stores )
Visibility : Execute Hotspot &amp; Devices and earn Rs 500 QTR end display in Large B Pharma
Execute Whisper/ Pamper Frontages and earn 1% at month end on Whisper /Pamper retailing in Large B Pharma 
</v>
          </cell>
          <cell r="K12" t="str">
            <v>Matrix Audited Disbursement</v>
          </cell>
        </row>
        <row r="14">
          <cell r="A14" t="str">
            <v>Large Trad, Pharma &amp; Bty</v>
          </cell>
          <cell r="B14" t="str">
            <v xml:space="preserve">Large A Traditional,
Large A Beauty,
Large A Pharmacy
</v>
          </cell>
          <cell r="C14">
            <v>44197</v>
          </cell>
          <cell r="D14">
            <v>44227</v>
          </cell>
          <cell r="G14" t="str">
            <v>Large Channel Corporate</v>
          </cell>
          <cell r="H14" t="str">
            <v xml:space="preserve">OND 20 P&amp;G MAGNUM STORE program 
( Karnataka site only )
</v>
          </cell>
          <cell r="I14" t="str">
            <v xml:space="preserve">Sector 1 : Buy worth Rs 5000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ell>
          <cell r="K14" t="str">
            <v>On Bill</v>
          </cell>
        </row>
        <row r="16">
          <cell r="A16" t="str">
            <v>Large Trad, Pharma &amp; Bty</v>
          </cell>
          <cell r="B16" t="str">
            <v xml:space="preserve">Large A Traditional,
Large A Beauty,
Large A Pharmacy
</v>
          </cell>
          <cell r="C16">
            <v>44197</v>
          </cell>
          <cell r="D16">
            <v>44227</v>
          </cell>
          <cell r="G16" t="str">
            <v>Large Channel Corporate</v>
          </cell>
          <cell r="H16" t="str">
            <v xml:space="preserve">OND 20 P&amp;G MAGNUM STORE program 
( Karnataka site only )
</v>
          </cell>
          <cell r="I16" t="str">
            <v xml:space="preserve"> Sector 2 : Buy worth Rs 3000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ell>
          <cell r="K16" t="str">
            <v>On Bill</v>
          </cell>
        </row>
        <row r="18">
          <cell r="A18" t="str">
            <v>Large Trad, Pharma &amp; Bty</v>
          </cell>
          <cell r="B18" t="str">
            <v xml:space="preserve">Large B Traditional , Large B Pharmacy </v>
          </cell>
          <cell r="C18">
            <v>44197</v>
          </cell>
          <cell r="D18">
            <v>44227</v>
          </cell>
          <cell r="G18" t="str">
            <v>Large Channel Corporate</v>
          </cell>
          <cell r="H18" t="str">
            <v xml:space="preserve">OND 20 P&amp;G MAGNUM STORE program 
( Karnataka site only )
</v>
          </cell>
          <cell r="I18" t="str">
            <v xml:space="preserve">Sector 1 : Buy worth Rs 3000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ell>
          <cell r="K18" t="str">
            <v>On Bill</v>
          </cell>
        </row>
        <row r="20">
          <cell r="A20" t="str">
            <v>Large Trad, Pharma &amp; Bty</v>
          </cell>
          <cell r="B20" t="str">
            <v xml:space="preserve">Large B Traditional , Large B Pharmacy </v>
          </cell>
          <cell r="C20">
            <v>44197</v>
          </cell>
          <cell r="D20">
            <v>44227</v>
          </cell>
          <cell r="G20" t="str">
            <v>Large Channel Corporate</v>
          </cell>
          <cell r="H20" t="str">
            <v xml:space="preserve">OND 20 P&amp;G MAGNUM STORE program 
( Karnataka site only )
</v>
          </cell>
          <cell r="I20" t="str">
            <v xml:space="preserve"> Sector 2 : Buy worth Rs 1500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ell>
          <cell r="K20" t="str">
            <v>On Bill</v>
          </cell>
        </row>
        <row r="22">
          <cell r="A22" t="str">
            <v>Large Trad, Pharma &amp; Bty</v>
          </cell>
          <cell r="B22" t="str">
            <v xml:space="preserve">Large A Traditional,
Large A Beauty,
Large A Pharmacy
</v>
          </cell>
          <cell r="C22">
            <v>44197</v>
          </cell>
          <cell r="D22">
            <v>44227</v>
          </cell>
          <cell r="G22" t="str">
            <v>Large Channel Corporate</v>
          </cell>
          <cell r="H22" t="str">
            <v xml:space="preserve">OND 20 P&amp;G MAGNUM STORE program 
( Karnataka site only )
</v>
          </cell>
          <cell r="I22" t="str">
            <v xml:space="preserve">Buy worth Rs 7000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ell>
          <cell r="K22" t="str">
            <v>On Bill</v>
          </cell>
          <cell r="P22" t="str">
            <v>Taxable</v>
          </cell>
        </row>
        <row r="24">
          <cell r="A24" t="str">
            <v>Large Trad, Pharma &amp; Bty</v>
          </cell>
          <cell r="B24" t="str">
            <v xml:space="preserve">Large B Traditional , Large B Pharmacy </v>
          </cell>
          <cell r="C24">
            <v>44197</v>
          </cell>
          <cell r="D24">
            <v>44227</v>
          </cell>
          <cell r="G24" t="str">
            <v>Large Channel Corporate</v>
          </cell>
          <cell r="H24" t="str">
            <v xml:space="preserve">OND 20 P&amp;G MAGNUM STORE program 
( Karnataka site only )
</v>
          </cell>
          <cell r="I24" t="str">
            <v xml:space="preserve">Buy worth Rs 4000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ell>
          <cell r="K24" t="str">
            <v>On Bill</v>
          </cell>
        </row>
        <row r="32">
          <cell r="A32" t="str">
            <v>Large Trad, Pharma &amp; Bty</v>
          </cell>
          <cell r="B32" t="str">
            <v>Large A Pharmacy,
Large A Traditional,
Large A Beauty</v>
          </cell>
          <cell r="C32">
            <v>44197</v>
          </cell>
          <cell r="D32">
            <v>44227</v>
          </cell>
          <cell r="G32" t="str">
            <v>Gillette Venus</v>
          </cell>
          <cell r="H32" t="str">
            <v>Magnum - Regimen Kit</v>
          </cell>
          <cell r="I32" t="str">
            <v>Buy ≥1 pc of Regimen Kit and get Rs.100 off 
(Rs.80 on invoice; Rs.20 in month-end)</v>
          </cell>
          <cell r="K32" t="str">
            <v>On Bill</v>
          </cell>
        </row>
        <row r="34">
          <cell r="A34" t="str">
            <v>Large Trad, Pharma &amp; Bty</v>
          </cell>
          <cell r="B34" t="str">
            <v>Large A Pharmacy,
Large A Traditional,
Large A Beauty</v>
          </cell>
          <cell r="C34">
            <v>44197</v>
          </cell>
          <cell r="D34">
            <v>44227</v>
          </cell>
          <cell r="G34" t="str">
            <v>Gillette PC</v>
          </cell>
          <cell r="H34" t="str">
            <v>Gillette Foams/Creams 7+1  Plan</v>
          </cell>
          <cell r="I34" t="str">
            <v>7+1 plan on Gillette Foams, Gillette Creams and OS Creams; no mixed cases; Minimum purchase = 1000</v>
          </cell>
          <cell r="K34" t="str">
            <v>On Bill</v>
          </cell>
          <cell r="P34" t="str">
            <v>Taxable</v>
          </cell>
        </row>
        <row r="36">
          <cell r="A36" t="str">
            <v>Large Trad, Pharma &amp; Bty</v>
          </cell>
          <cell r="B36" t="str">
            <v>Large B Pharmacy,
Large B Traditional</v>
          </cell>
          <cell r="C36">
            <v>44197</v>
          </cell>
          <cell r="D36">
            <v>44227</v>
          </cell>
          <cell r="G36" t="str">
            <v>Gillette PC</v>
          </cell>
          <cell r="H36" t="str">
            <v>Gillette Foams/Creams 7+1  Plan</v>
          </cell>
          <cell r="I36" t="str">
            <v>7+1 plan on Gillette Foams, Gillette Creams and OS Creams; no mixed cases; Minimum purchase = 500</v>
          </cell>
          <cell r="K36" t="str">
            <v>On Bill</v>
          </cell>
        </row>
        <row r="38">
          <cell r="A38" t="str">
            <v>Large Trad, Pharma &amp; Bty</v>
          </cell>
          <cell r="B38" t="str">
            <v>Large A Pharmacy,
Large A Traditional,
Large A Beauty</v>
          </cell>
          <cell r="C38">
            <v>44197</v>
          </cell>
          <cell r="D38">
            <v>44227</v>
          </cell>
          <cell r="G38" t="str">
            <v>Gillette PC</v>
          </cell>
          <cell r="H38" t="str">
            <v>Gillette Gels 5+1  Plan</v>
          </cell>
          <cell r="I38" t="str">
            <v>5+1 plan on Gillette Fusion Gel, Gill Series Gel, and Gill Mach3 Gel; mixed cases allowed; Minimum purchase = 400</v>
          </cell>
          <cell r="K38" t="str">
            <v>On Bill</v>
          </cell>
          <cell r="P38" t="str">
            <v>Taxable</v>
          </cell>
        </row>
        <row r="40">
          <cell r="A40" t="str">
            <v>Large Trad, Pharma &amp; Bty</v>
          </cell>
          <cell r="B40" t="str">
            <v>Large B Pharmacy,
Large B Traditional</v>
          </cell>
          <cell r="C40">
            <v>44197</v>
          </cell>
          <cell r="D40">
            <v>44227</v>
          </cell>
          <cell r="G40" t="str">
            <v>Gillette PC</v>
          </cell>
          <cell r="H40" t="str">
            <v>Gillette Gels 5+1  Plan</v>
          </cell>
          <cell r="I40" t="str">
            <v>5+1 plan on Gillette Fusion Gel, Gill Series Gel, and Gill Mach3 Gel; mixed cases allowed; Minimum purchase = 300</v>
          </cell>
          <cell r="K40" t="str">
            <v>On Bill</v>
          </cell>
        </row>
        <row r="42">
          <cell r="A42" t="str">
            <v>Large Trad, Pharma &amp; Bty</v>
          </cell>
          <cell r="B42" t="str">
            <v>Large A Beauty,
Large A Pharmacy,
Large A Traditional</v>
          </cell>
          <cell r="C42">
            <v>44197</v>
          </cell>
          <cell r="D42">
            <v>44227</v>
          </cell>
          <cell r="G42" t="str">
            <v>Gillette</v>
          </cell>
          <cell r="H42" t="str">
            <v>Guard3 Leverage</v>
          </cell>
          <cell r="I42" t="str">
            <v>Buy Any Guard 3 SKUs worth Rs.1000, Get 10% off</v>
          </cell>
          <cell r="K42" t="str">
            <v>On Bill</v>
          </cell>
          <cell r="P42" t="str">
            <v>Taxable</v>
          </cell>
        </row>
        <row r="44">
          <cell r="A44" t="str">
            <v>Large Trad, Pharma &amp; Bty</v>
          </cell>
          <cell r="B44" t="str">
            <v>Large B Pharmacy</v>
          </cell>
          <cell r="C44">
            <v>44197</v>
          </cell>
          <cell r="D44">
            <v>44227</v>
          </cell>
          <cell r="G44" t="str">
            <v>Gillette</v>
          </cell>
          <cell r="H44" t="str">
            <v>Guard3 Leverage</v>
          </cell>
          <cell r="I44" t="str">
            <v>Buy Any Guard 3 SKUs worth Rs.600, Get 10% off</v>
          </cell>
          <cell r="K44" t="str">
            <v>On Bill</v>
          </cell>
        </row>
        <row r="46">
          <cell r="A46" t="str">
            <v>Large Trad, Pharma &amp; Bty</v>
          </cell>
          <cell r="B46" t="str">
            <v>Large B Traditional</v>
          </cell>
          <cell r="C46">
            <v>44197</v>
          </cell>
          <cell r="D46">
            <v>44227</v>
          </cell>
          <cell r="G46" t="str">
            <v>Gillette</v>
          </cell>
          <cell r="H46" t="str">
            <v>Guard3 Leverage</v>
          </cell>
          <cell r="I46" t="str">
            <v>Buy Any Guard 3 SKUs worth Rs.800, Get 10% off</v>
          </cell>
          <cell r="K46" t="str">
            <v>On Bill</v>
          </cell>
          <cell r="P46" t="str">
            <v>Taxable</v>
          </cell>
        </row>
        <row r="48">
          <cell r="A48" t="str">
            <v>Large Trad, Pharma &amp; Bty</v>
          </cell>
          <cell r="B48" t="str">
            <v>Large A Beauty,
Large A Pharmacy,
Large A Traditional</v>
          </cell>
          <cell r="C48">
            <v>44197</v>
          </cell>
          <cell r="D48">
            <v>44227</v>
          </cell>
          <cell r="G48" t="str">
            <v>Gillette</v>
          </cell>
          <cell r="H48" t="str">
            <v>Dispo South Plan</v>
          </cell>
          <cell r="I48" t="str">
            <v>Buy worth Rs.700 of  GPI B3G1 or GPI 5s and get 10% off
(For Cochin, Chennai, Madurai, Bangalore, Hyderabad, Tirupati, Vijayawada)</v>
          </cell>
          <cell r="K48" t="str">
            <v>On Bill</v>
          </cell>
        </row>
        <row r="50">
          <cell r="A50" t="str">
            <v>Large Trad, Pharma &amp; Bty</v>
          </cell>
          <cell r="B50" t="str">
            <v>Large B Pharmacy,
Large B Traditional</v>
          </cell>
          <cell r="C50">
            <v>44197</v>
          </cell>
          <cell r="D50">
            <v>44227</v>
          </cell>
          <cell r="G50" t="str">
            <v>Gillette</v>
          </cell>
          <cell r="H50" t="str">
            <v>Dispo South Plan</v>
          </cell>
          <cell r="I50" t="str">
            <v>Buy worth Rs.500 of  GPI B3G1 or GPI 5s and get 10% off
(For Cochin, Chennai, Madurai, Bangalore, Hyderabad, Tirupati, Vijayawada)</v>
          </cell>
          <cell r="K50" t="str">
            <v>On Bill</v>
          </cell>
          <cell r="P50" t="str">
            <v>Taxable</v>
          </cell>
        </row>
        <row r="52">
          <cell r="A52" t="str">
            <v>Large Trad, Pharma &amp; Bty</v>
          </cell>
          <cell r="B52" t="str">
            <v>Large A Beauty,
Large A Pharmacy,
Large A Traditional,
Large B Pharmacy,
Large B Traditional</v>
          </cell>
          <cell r="C52">
            <v>44197</v>
          </cell>
          <cell r="D52">
            <v>44227</v>
          </cell>
          <cell r="G52" t="str">
            <v>Gillette</v>
          </cell>
          <cell r="H52" t="str">
            <v>Fusion Gift Pack Maximization</v>
          </cell>
          <cell r="I52" t="str">
            <v>Buy 2 pcs of Fusion Gift Pack and get 10% off</v>
          </cell>
          <cell r="K52" t="str">
            <v>On Bill</v>
          </cell>
        </row>
        <row r="54">
          <cell r="A54" t="str">
            <v>Large Trad, Pharma &amp; Bty</v>
          </cell>
          <cell r="B54" t="str">
            <v>Large A Traditional</v>
          </cell>
          <cell r="C54">
            <v>44197</v>
          </cell>
          <cell r="D54">
            <v>44227</v>
          </cell>
          <cell r="G54" t="str">
            <v>H&amp;S</v>
          </cell>
          <cell r="H54" t="str">
            <v>H&amp;S Base Bottles 340ml Plan - Large A Traditional</v>
          </cell>
          <cell r="I54" t="str">
            <v>Buy any H&amp;S Base 340ml Bottles worth Rs 1500 &amp; Get:
MRP Rs 275: Get Rs 63 off per piece ( Rs 48 on bill, Rs 15 post audit) 
 MRP Rs 285: Get Rs 65 off per piece ( Rs 50 on bill, Rs 15 post audit)</v>
          </cell>
          <cell r="K54" t="str">
            <v>On Bill</v>
          </cell>
          <cell r="P54" t="str">
            <v>Taxable</v>
          </cell>
        </row>
        <row r="56">
          <cell r="A56" t="str">
            <v>Large Trad, Pharma &amp; Bty</v>
          </cell>
          <cell r="B56" t="str">
            <v>Large A Pharmacy,
Large A Beauty</v>
          </cell>
          <cell r="C56">
            <v>44197</v>
          </cell>
          <cell r="D56">
            <v>44227</v>
          </cell>
          <cell r="G56" t="str">
            <v>H&amp;S</v>
          </cell>
          <cell r="H56" t="str">
            <v>H&amp;S Base Bottles 340ml Plan - Large A Beauty / Pharmacy</v>
          </cell>
          <cell r="I56" t="str">
            <v>Buy any H&amp;S Base 340ml Bottles worth Rs 750 &amp; Get:
MRP Rs 275: Get Rs 63 off per piece ( Rs 48 on bill, Rs 15 post audit) 
 MRP Rs 285: Get Rs 65 off per piece ( Rs 50 on bill, Rs 15 post audit)</v>
          </cell>
          <cell r="K56" t="str">
            <v>On Bill</v>
          </cell>
        </row>
        <row r="58">
          <cell r="A58" t="str">
            <v>Large Trad, Pharma &amp; Bty</v>
          </cell>
          <cell r="B58" t="str">
            <v>Large A Traditional</v>
          </cell>
          <cell r="C58">
            <v>44197</v>
          </cell>
          <cell r="D58">
            <v>44227</v>
          </cell>
          <cell r="G58" t="str">
            <v>H&amp;S</v>
          </cell>
          <cell r="H58" t="str">
            <v>H&amp;S Base Bottles 650ml Plan - 
Large A Traditional</v>
          </cell>
          <cell r="I58" t="str">
            <v>Buy any H&amp;S Base 650ml Bottles worth Rs 2500 &amp; Get:
For All Sites Except - Punjab, Haryana, Delhi, Mumbai, Pune, Bengal, Ahmedabad, Surat, Bangalore,Chennai
MRP Rs 550: Get Rs 100 off per piece 
 MRP Rs 600: Get  Rs 110 off per piece
Only For - Punjab, Haryana, Delhi, Mumbai, Pune, Bengal, Ahmedabad, Surat, Bangalore, Chennai
MRP Rs 550: Get Rs 125 off per piece ( Rs 100 on bill, Rs 25 post audit) 
 MRP Rs 600: Get Rs 135 off per piece ( Rs 110 on bill, Rs 25 post audit)</v>
          </cell>
          <cell r="K58" t="str">
            <v>On Bill</v>
          </cell>
        </row>
        <row r="60">
          <cell r="A60" t="str">
            <v>Large Trad, Pharma &amp; Bty</v>
          </cell>
          <cell r="B60" t="str">
            <v>Large A Pharmacy,
Large A Beauty</v>
          </cell>
          <cell r="C60">
            <v>44197</v>
          </cell>
          <cell r="D60">
            <v>44227</v>
          </cell>
          <cell r="G60" t="str">
            <v>H&amp;S</v>
          </cell>
          <cell r="H60" t="str">
            <v>H&amp;S Base Bottles 650ml Plan - Large A Pharmacy / Beauty</v>
          </cell>
          <cell r="I60" t="str">
            <v>Buy any H&amp;S Base 650ml Bottles worth Rs 1500 &amp; Get:
For All Sites Except - Punjab, Haryana, Delhi, Mumbai, Pune, Bengal, Ahmedabad, Surat, Bangalore,Chennai
MRP Rs 550: Get Rs 100 off per piece 
 MRP Rs 600: Get  Rs 110 off per piece
Only For - Punjab, Haryana, Delhi, Mumbai, Pune, Bengal, Ahmedabad, Surat, Bangalore, Chennai
MRP Rs 550: Get Rs 125 off per piece ( Rs 100 on bill, Rs 25 post audit) 
 MRP Rs 600: Get Rs 135 off per piece ( Rs 110 on bill, Rs 25 post audit)</v>
          </cell>
          <cell r="K60" t="str">
            <v>On Bill</v>
          </cell>
          <cell r="P60" t="str">
            <v>Taxable</v>
          </cell>
        </row>
        <row r="62">
          <cell r="A62" t="str">
            <v>Large Trad, Pharma &amp; Bty</v>
          </cell>
          <cell r="B62" t="str">
            <v>Large A Traditional</v>
          </cell>
          <cell r="C62">
            <v>44197</v>
          </cell>
          <cell r="D62">
            <v>44227</v>
          </cell>
          <cell r="G62" t="str">
            <v>H&amp;S</v>
          </cell>
          <cell r="H62" t="str">
            <v>H&amp;S Bottles 80/180ml Plan - Large A Traditional</v>
          </cell>
          <cell r="I62" t="str">
            <v>Buy any H&amp;S 80/180 ml Bottles worth Rs 1200 &amp; Get 15% Off
(Base &amp; 2in1 Included)</v>
          </cell>
          <cell r="K62" t="str">
            <v>On Bill</v>
          </cell>
          <cell r="P62" t="str">
            <v>Taxable</v>
          </cell>
        </row>
        <row r="64">
          <cell r="A64" t="str">
            <v>Large Trad, Pharma &amp; Bty</v>
          </cell>
          <cell r="B64" t="str">
            <v>Large A Beauty,
Large A Pharmacy,
Large B Pharmacy,
Large B Traditional</v>
          </cell>
          <cell r="C64">
            <v>44197</v>
          </cell>
          <cell r="D64">
            <v>44227</v>
          </cell>
          <cell r="G64" t="str">
            <v>H&amp;S</v>
          </cell>
          <cell r="H64" t="str">
            <v>H&amp;S Bottles 80/180ml Plan - All Large except LAT</v>
          </cell>
          <cell r="I64" t="str">
            <v>Buy any H&amp;S 80/180 ml Bottles worth Rs 600 &amp; Get 15% Off
(Base &amp; 2in1 Included)</v>
          </cell>
          <cell r="K64" t="str">
            <v>On Bill</v>
          </cell>
        </row>
        <row r="66">
          <cell r="A66" t="str">
            <v>Large Trad, Pharma &amp; Bty</v>
          </cell>
          <cell r="B66" t="str">
            <v>Large A Traditional</v>
          </cell>
          <cell r="C66">
            <v>44197</v>
          </cell>
          <cell r="D66">
            <v>44227</v>
          </cell>
          <cell r="G66" t="str">
            <v>H&amp;S</v>
          </cell>
          <cell r="H66" t="str">
            <v>H&amp;S 2in1 340ml Bottles Plan - Large A Traditional</v>
          </cell>
          <cell r="I66" t="str">
            <v>Buy any H&amp;S 2in1 340ml Bottles worth Rs 1000 &amp; Get:
MRP Rs 365: Get Rs 85 off per piece ( Rs 70 on bill, Rs 15 post audit) 
 MRP Rs 350: Get Rs 82 off per piece ( Rs 67 on bill, Rs 15 post audit)</v>
          </cell>
          <cell r="K66" t="str">
            <v>On Bill</v>
          </cell>
          <cell r="P66" t="str">
            <v>Taxable</v>
          </cell>
        </row>
        <row r="68">
          <cell r="A68" t="str">
            <v>Large Trad, Pharma &amp; Bty</v>
          </cell>
          <cell r="B68" t="str">
            <v>Large A Beauty,
Large A Pharmacy</v>
          </cell>
          <cell r="C68">
            <v>44197</v>
          </cell>
          <cell r="D68">
            <v>44227</v>
          </cell>
          <cell r="G68" t="str">
            <v>H&amp;S</v>
          </cell>
          <cell r="H68" t="str">
            <v>H&amp;S 2in1 340ml Bottles Plan - Large A Pharmacy / Beauty</v>
          </cell>
          <cell r="I68" t="str">
            <v>Buy any H&amp;S 2in1 340ml Bottles worth Rs 600 &amp; Get:
MRP Rs 365: Get Rs 85 off per piece ( Rs 70 on bill, Rs 15 post audit) 
 MRP Rs 350: Get Rs 82 off per piece ( Rs 67 on bill, Rs 15 post audit)</v>
          </cell>
          <cell r="K68" t="str">
            <v>On Bill</v>
          </cell>
        </row>
        <row r="70">
          <cell r="A70" t="str">
            <v>Large Trad, Pharma &amp; Bty</v>
          </cell>
          <cell r="B70" t="str">
            <v>Large A Traditional</v>
          </cell>
          <cell r="C70">
            <v>44197</v>
          </cell>
          <cell r="D70">
            <v>44227</v>
          </cell>
          <cell r="G70" t="str">
            <v>H&amp;S</v>
          </cell>
          <cell r="H70" t="str">
            <v>H&amp;S 2in1 650ml Bottles Plan - Large A Traditional</v>
          </cell>
          <cell r="I70" t="str">
            <v>Buy any H&amp;S 2in1 650ml Bottles worth Rs 2000 &amp; Get:
All Sites Except - Punjab, Haryana, Delhi, Mumbai, Pune, Bengal, Ahmedabad, Surat, Bangalore, Chennai
MRP Rs 750: Get Rs 120 off per piece 
 MRP Rs 690: Get Rs 110 off per piece 
Only For - Punjab, Haryana, Delhi, Mumbai, Pune, Bengal, Ahmedabad, Surat, Bangalore, Chennai
MRP Rs 750: Get Rs 170 off per piece (Rs 120 on bill, Rs 50 post audit) 
 MRP Rs 690: Get Rs 160 off per piece (Rs 110 on bill, Rs 50 post audit)</v>
          </cell>
          <cell r="K70" t="str">
            <v>On Bill</v>
          </cell>
          <cell r="P70" t="str">
            <v>Taxable</v>
          </cell>
        </row>
        <row r="72">
          <cell r="A72" t="str">
            <v>Large Trad, Pharma &amp; Bty</v>
          </cell>
          <cell r="B72" t="str">
            <v>Large A Beauty,
Large A Pharmacy</v>
          </cell>
          <cell r="C72">
            <v>44197</v>
          </cell>
          <cell r="D72">
            <v>44227</v>
          </cell>
          <cell r="G72" t="str">
            <v>H&amp;S</v>
          </cell>
          <cell r="H72" t="str">
            <v>H&amp;S 2in1 650ml Bottles Plan - Large A Pharmacy / Beauty</v>
          </cell>
          <cell r="I72" t="str">
            <v>Buy any H&amp;S 2in1 650ml Bottles worth Rs 1000 &amp; Get:
All Sites Except - Punjab, Haryana, Delhi, Mumbai, Pune, Bengal, Ahmedabad, Surat, Bangalore, Chennai
MRP Rs 750: Get Rs 120 off per piece 
 MRP Rs 690: Get Rs 110 off per piece 
Only For - Punjab, Haryana, Delhi, Mumbai, Pune, Bengal, Ahmedabad, Surat, Bangalore, Chennai
MRP Rs 750: Get Rs 170 off per piece (Rs 120 on bill, Rs 50 post audit) 
 MRP Rs 690: Get Rs 160 off per piece (Rs 110 on bill, Rs 50 post audit)</v>
          </cell>
          <cell r="K72" t="str">
            <v>On Bill</v>
          </cell>
        </row>
        <row r="74">
          <cell r="A74" t="str">
            <v>Large Trad, Pharma &amp; Bty</v>
          </cell>
          <cell r="B74" t="str">
            <v>Large B Traditional</v>
          </cell>
          <cell r="C74">
            <v>44197</v>
          </cell>
          <cell r="D74">
            <v>44227</v>
          </cell>
          <cell r="G74" t="str">
            <v>H&amp;S</v>
          </cell>
          <cell r="H74" t="str">
            <v>H&amp;S Bottles Large B Traditional Plan</v>
          </cell>
          <cell r="I74" t="str">
            <v>Buy any H&amp;S Bottles worth Rs 1500 &amp; Get 15% Off
Buy any H&amp;S Bottles worth Rs 2500 &amp; Get 20% Off</v>
          </cell>
          <cell r="K74" t="str">
            <v>On Bill</v>
          </cell>
        </row>
        <row r="84">
          <cell r="A84" t="str">
            <v>Large Trad, Pharma &amp; Bty</v>
          </cell>
          <cell r="B84" t="str">
            <v>Large A Beauty,
Large A Pharmacy,
Large A Traditional</v>
          </cell>
          <cell r="C84">
            <v>44197</v>
          </cell>
          <cell r="D84">
            <v>44227</v>
          </cell>
          <cell r="G84" t="str">
            <v>Pantene</v>
          </cell>
          <cell r="H84" t="str">
            <v>Pantene Base Bottles 340ml Magnum Plan- Large A</v>
          </cell>
          <cell r="I84" t="str">
            <v xml:space="preserve">Buy any Pantene Base 340ml Bottle worth Rs 500 &amp; Get:
 Get Rs 50 off per piece ( Rs 40 on bill, Rs 10 post audit ) </v>
          </cell>
          <cell r="K84" t="str">
            <v>On Bill</v>
          </cell>
        </row>
        <row r="86">
          <cell r="A86" t="str">
            <v>Large Trad, Pharma &amp; Bty</v>
          </cell>
          <cell r="B86" t="str">
            <v>Large A Beauty,
Large A Pharmacy,
Large A Traditional</v>
          </cell>
          <cell r="C86">
            <v>44197</v>
          </cell>
          <cell r="D86">
            <v>44227</v>
          </cell>
          <cell r="G86" t="str">
            <v>Pantene</v>
          </cell>
          <cell r="H86" t="str">
            <v xml:space="preserve">Pantene Base Bottles 650ml Plan- Large A
</v>
          </cell>
          <cell r="I86" t="str">
            <v>Buy any Pantene 650 ml Base Bottle worth Rs 500 &amp; Get 15%
(Applicable for all sites except Punjab, Haryana, Delhi, Mumbai, Pune, Bengal, Ahmedabad, Surat, Bangalore,Chennai)</v>
          </cell>
          <cell r="K86" t="str">
            <v>On Bill</v>
          </cell>
          <cell r="P86" t="str">
            <v>Taxable</v>
          </cell>
        </row>
        <row r="88">
          <cell r="A88" t="str">
            <v>Large Trad, Pharma &amp; Bty</v>
          </cell>
          <cell r="B88" t="str">
            <v>Large A Beauty,
Large A Pharmacy,
Large A Traditional</v>
          </cell>
          <cell r="C88">
            <v>44197</v>
          </cell>
          <cell r="D88">
            <v>44227</v>
          </cell>
          <cell r="G88" t="str">
            <v>Pantene</v>
          </cell>
          <cell r="H88" t="str">
            <v>Pantene Trial Base Bottles Plan- Large A</v>
          </cell>
          <cell r="I88" t="str">
            <v xml:space="preserve">Buy any Pantene 80/180 ml Base Bottle worth Rs 400 &amp; Get 10% </v>
          </cell>
          <cell r="K88" t="str">
            <v>On Bill</v>
          </cell>
        </row>
        <row r="90">
          <cell r="A90" t="str">
            <v>Large Trad, Pharma &amp; Bty</v>
          </cell>
          <cell r="B90" t="str">
            <v>Large A Beauty,
Large A Pharmacy,
Large A Traditional</v>
          </cell>
          <cell r="C90">
            <v>44197</v>
          </cell>
          <cell r="D90">
            <v>44227</v>
          </cell>
          <cell r="G90" t="str">
            <v>Pantene</v>
          </cell>
          <cell r="H90" t="str">
            <v xml:space="preserve">Pantene Base Bottles 650ml Magnum Plan- Large A </v>
          </cell>
          <cell r="I90" t="str">
            <v>Buy any Pantene Base 650 ml Bottle worth Rs 1000:
MRP 500: Get Rs 116 off per piece ( Rs 91 on bill, Rs 25 post audit ) 
MRP 550: Get Rs 125 off per piece ( Rs 100 on bill, Rs 25 post audit ) 
(Only Applicable for Punjab, Haryana, Delhi, Mumbai, Pune, Bengal, Ahmedabad, Surat, Bangalore,Chennai)</v>
          </cell>
          <cell r="K90" t="str">
            <v>On Bill</v>
          </cell>
        </row>
        <row r="92">
          <cell r="A92" t="str">
            <v>Large Trad, Pharma &amp; Bty</v>
          </cell>
          <cell r="B92" t="str">
            <v>Large A Pharmacy,
Large B Pharmacy,
Large A Beauty</v>
          </cell>
          <cell r="C92">
            <v>44197</v>
          </cell>
          <cell r="D92">
            <v>44227</v>
          </cell>
          <cell r="G92" t="str">
            <v>Herbal Essences</v>
          </cell>
          <cell r="H92" t="str">
            <v>Herbal Launch Plan 
(Only for Mumbai)</v>
          </cell>
          <cell r="I92" t="str">
            <v xml:space="preserve">Buy Herbal Essences Shampoo/Condi worth Rs 800, get 15% off
</v>
          </cell>
          <cell r="K92" t="str">
            <v>On Bill</v>
          </cell>
        </row>
        <row r="94">
          <cell r="A94" t="str">
            <v>Large Trad, Pharma &amp; Bty</v>
          </cell>
          <cell r="B94" t="str">
            <v>Large A Beauty,
Large A Pharmacy,
Large A Traditional,
Large B Pharmacy,
Large B Traditional</v>
          </cell>
          <cell r="C94">
            <v>44197</v>
          </cell>
          <cell r="D94">
            <v>44227</v>
          </cell>
          <cell r="G94" t="str">
            <v>Whisper</v>
          </cell>
          <cell r="H94" t="str">
            <v xml:space="preserve">Whisper Choice | Peti Purchase Plan Consumption Packs
All Sites </v>
          </cell>
          <cell r="I94" t="str">
            <v>Buy 15 Pcs. of Any Whisper Choice Big Packs, Get 1 Pcs. FREE
14+1 FREE Seller to bill 15 pieces, 
plan configured as 6.67% Discount on 15 Pieces
(Mixed Purchase Allowed)
Applicable SKUs | Choice Wing 20s, Choice Aloe 20s, Choice Ultra 20s, Choice XL 18s 
All Sites</v>
          </cell>
          <cell r="K94" t="str">
            <v>On Bill</v>
          </cell>
        </row>
        <row r="96">
          <cell r="A96" t="str">
            <v>Large Trad, Pharma &amp; Bty</v>
          </cell>
          <cell r="B96" t="str">
            <v>Large A Beauty,
Large A Pharmacy,
Large A Traditional,
Large B Pharmacy,
Large B Traditional</v>
          </cell>
          <cell r="C96">
            <v>44197</v>
          </cell>
          <cell r="D96">
            <v>44227</v>
          </cell>
          <cell r="G96" t="str">
            <v>Whisper</v>
          </cell>
          <cell r="H96" t="str">
            <v>Whisper Aloe 36s 5+1 Plan</v>
          </cell>
          <cell r="I96" t="str">
            <v>Buy 1 Pc of Whisper Choice Aloe 36s, Get 5 +1  plan
configured as 16.7% on purchase of 1 Pc
Applicable SKUs | Choice Aloe 36s
Delhi, NEC, Pune, Marathwada, Mumbai,Goa, Odisha Only Plan</v>
          </cell>
          <cell r="K96" t="str">
            <v>On Bill</v>
          </cell>
        </row>
        <row r="98">
          <cell r="A98" t="str">
            <v>Large Trad, Pharma &amp; Bty</v>
          </cell>
          <cell r="B98" t="str">
            <v>Large A Beauty,
Large A Pharmacy,
Large A Traditional,
Large B Pharmacy,
Large B Traditional</v>
          </cell>
          <cell r="C98">
            <v>44197</v>
          </cell>
          <cell r="D98">
            <v>44227</v>
          </cell>
          <cell r="G98" t="str">
            <v>Whisper</v>
          </cell>
          <cell r="H98" t="str">
            <v>Whisper Premium Nights Plan</v>
          </cell>
          <cell r="I98" t="str">
            <v>Buy 6 Pc of  XXXL10  Get  6.75% Off
Only For Mumbai</v>
          </cell>
          <cell r="K98" t="str">
            <v>On Bill</v>
          </cell>
        </row>
        <row r="121">
          <cell r="A121" t="str">
            <v>Large Trad, Pharma &amp; Bty</v>
          </cell>
          <cell r="B121" t="str">
            <v>Large A Beauty,
Large A Pharmacy,
Large A Traditional,
Large B Pharmacy,
Large B Traditional</v>
          </cell>
          <cell r="C121">
            <v>44197</v>
          </cell>
          <cell r="D121">
            <v>44227</v>
          </cell>
          <cell r="G121" t="str">
            <v>Oral-B</v>
          </cell>
          <cell r="H121" t="str">
            <v xml:space="preserve">Oral-B Large Device Fill Dhamaka </v>
          </cell>
          <cell r="I121" t="str">
            <v>Fill Oral B devices - Buy any Oral-B get 10% off
Applicable on all Oral-B SKUs (Multipacks 3s,4s,6s and all promo hang cards included)
EXCEPT RACE TO CASE PACKS</v>
          </cell>
          <cell r="K121" t="str">
            <v>On Bill</v>
          </cell>
        </row>
        <row r="123">
          <cell r="A123" t="str">
            <v>Large Trad, Pharma &amp; Bty</v>
          </cell>
          <cell r="B123" t="str">
            <v>Large A Beauty,
Large A Pharmacy,
Large A Traditional,
Large B Pharmacy,
Large B Traditional</v>
          </cell>
          <cell r="C123">
            <v>44197</v>
          </cell>
          <cell r="D123">
            <v>44227</v>
          </cell>
          <cell r="G123" t="str">
            <v>Oral-B</v>
          </cell>
          <cell r="H123" t="str">
            <v>Oral-B Large Multipack Device Fill Pdhamaka</v>
          </cell>
          <cell r="I123" t="str">
            <v>Fill Oral B devices - Buy any Multipack of 4s,5s,6s size &gt;500 get 5% off top up (on-bill)
Applicable on  Oral-B Multipacks sizes 4s,5s &amp; 6s (B2G2 and 99s packs)</v>
          </cell>
          <cell r="K123" t="str">
            <v>On Bill</v>
          </cell>
          <cell r="P123" t="str">
            <v>Taxable</v>
          </cell>
        </row>
        <row r="125">
          <cell r="A125" t="str">
            <v>Large Trad, Pharma &amp; Bty</v>
          </cell>
          <cell r="B125" t="str">
            <v>Large A Beauty,
Large A Pharmacy,
Large A Traditional,
Large B Pharmacy,
Large B Traditional</v>
          </cell>
          <cell r="C125">
            <v>44197</v>
          </cell>
          <cell r="D125">
            <v>44227</v>
          </cell>
          <cell r="G125" t="str">
            <v>Oral-B</v>
          </cell>
          <cell r="H125" t="str">
            <v>Oral-B Large Magnum Multipack Double Margin Plan</v>
          </cell>
          <cell r="I125" t="str">
            <v>Double Margin on Multipacks - Get 10% off on 4s,5s,6s multipacks of Oral-B - Magnum Plan (5% on bill + 5% month end) 
[above 10% Off Large Device Fill Dhamaka - Total 20% Off]
Recommended promo 10% off on shelf on 4s,5s &amp; 6s packs
Minimum purchase for eligibility Rs 500</v>
          </cell>
          <cell r="K125" t="str">
            <v>Matrix Audited Disbursement</v>
          </cell>
        </row>
        <row r="127">
          <cell r="A127" t="str">
            <v>Large Trad, Pharma &amp; Bty</v>
          </cell>
          <cell r="B127" t="str">
            <v>Large A Traditional,
Large B Traditional,
Large B Pharmacy,
Large A Pharmacy</v>
          </cell>
          <cell r="C127">
            <v>44197</v>
          </cell>
          <cell r="D127">
            <v>44227</v>
          </cell>
          <cell r="G127" t="str">
            <v>Vicks</v>
          </cell>
          <cell r="H127" t="str">
            <v>Baarish ka Season Inhaler Jumbo ka Season</v>
          </cell>
          <cell r="I127" t="str">
            <v>Buy 1 pc Inhaler  Jumbo &amp; get 5% off ( on top of 2 pc Inhaler Single free offer on pack)</v>
          </cell>
          <cell r="K127" t="str">
            <v>On Bill</v>
          </cell>
          <cell r="P127" t="str">
            <v>Taxable</v>
          </cell>
        </row>
        <row r="129">
          <cell r="A129" t="str">
            <v>Large Trad, Pharma &amp; Bty</v>
          </cell>
          <cell r="B129" t="str">
            <v>Large A Traditional,
Large B Traditional</v>
          </cell>
          <cell r="C129">
            <v>44197</v>
          </cell>
          <cell r="D129">
            <v>44227</v>
          </cell>
          <cell r="G129" t="str">
            <v>Vicks</v>
          </cell>
          <cell r="H129" t="str">
            <v>BBR Season Plan (Jars Only)</v>
          </cell>
          <cell r="I129" t="str">
            <v xml:space="preserve">Buy Rs 250 of BBR jars  &amp; get 5% off
</v>
          </cell>
          <cell r="K129" t="str">
            <v>On Bill</v>
          </cell>
        </row>
        <row r="131">
          <cell r="A131" t="str">
            <v>Large Trad, Pharma &amp; Bty</v>
          </cell>
          <cell r="B131" t="str">
            <v>Large A Traditional,
Large B Traditional,
Large A Pharmacy,
Large B Pharmacy</v>
          </cell>
          <cell r="C131">
            <v>44197</v>
          </cell>
          <cell r="D131">
            <v>44227</v>
          </cell>
          <cell r="G131" t="str">
            <v>Vicks</v>
          </cell>
          <cell r="H131" t="str">
            <v>Baarish ka Season Rubs ka Season</v>
          </cell>
          <cell r="I131" t="str">
            <v>Buy 1 pc VVR 5ml RTM with Rs 10 off, Buy 1 pc VVR 10ml RTM with Rs 20 off, Buy 1pc BBR 10ml RTM wit Rs 10 Off, Buy 1 Shrink Wrap ofVVR 25ml with 19+1 Offer and Buy 1 Shrink Wrap of VVR 50ml with 11+1 offer (all these promos are on art work )</v>
          </cell>
          <cell r="K131" t="str">
            <v>On Bill</v>
          </cell>
          <cell r="P131" t="str">
            <v>Taxable</v>
          </cell>
        </row>
        <row r="133">
          <cell r="A133" t="str">
            <v>Large Trad, Pharma &amp; Bty</v>
          </cell>
          <cell r="B133" t="str">
            <v>Large A Pharmacy,
Large B Pharmacy,
Large A Traditional,
Large B Traditional</v>
          </cell>
          <cell r="C133">
            <v>44197</v>
          </cell>
          <cell r="D133">
            <v>44227</v>
          </cell>
          <cell r="G133" t="str">
            <v>Vicks</v>
          </cell>
          <cell r="H133" t="str">
            <v>VCD Fantastic Five</v>
          </cell>
          <cell r="I133" t="str">
            <v>Buy 1 VCD Jar &amp; get 5% off ( 190 jar not included)</v>
          </cell>
          <cell r="K133" t="str">
            <v>On Bill</v>
          </cell>
        </row>
        <row r="135">
          <cell r="A135" t="str">
            <v>Large Trad, Pharma &amp; Bty</v>
          </cell>
          <cell r="B135" t="str">
            <v>Large A Pharmacy,
Large B Pharmacy</v>
          </cell>
          <cell r="C135">
            <v>44197</v>
          </cell>
          <cell r="D135">
            <v>44227</v>
          </cell>
          <cell r="G135" t="str">
            <v>Vicks</v>
          </cell>
          <cell r="H135" t="str">
            <v>Action 500 (New MRP)</v>
          </cell>
          <cell r="I135" t="str">
            <v>Buy 1 box of A500 &amp; get Rs 50 off (on top of 11+1 on pack offer)</v>
          </cell>
          <cell r="K135" t="str">
            <v>On Bill</v>
          </cell>
          <cell r="P135" t="str">
            <v>Taxable</v>
          </cell>
        </row>
        <row r="137">
          <cell r="A137" t="str">
            <v>Large Trad, Pharma &amp; Bty</v>
          </cell>
          <cell r="B137" t="str">
            <v>Large A Pharmacy,
Large B Pharmacy</v>
          </cell>
          <cell r="C137">
            <v>44197</v>
          </cell>
          <cell r="D137">
            <v>44227</v>
          </cell>
          <cell r="G137" t="str">
            <v>Vicks</v>
          </cell>
          <cell r="H137" t="str">
            <v>BBR Device Fill Plan (Jas Only)</v>
          </cell>
          <cell r="I137" t="str">
            <v xml:space="preserve">Buy Rs 500 worth of  BBR &amp; get 5% off (mixed jars allowed)
</v>
          </cell>
          <cell r="K137" t="str">
            <v>On Bill</v>
          </cell>
        </row>
        <row r="139">
          <cell r="A139" t="str">
            <v>Large Trad, Pharma &amp; Bty</v>
          </cell>
          <cell r="B139" t="str">
            <v>Large A Pharmacy,
Large B Pharmacy</v>
          </cell>
          <cell r="C139">
            <v>44197</v>
          </cell>
          <cell r="D139">
            <v>44227</v>
          </cell>
          <cell r="G139" t="str">
            <v>Vicks</v>
          </cell>
          <cell r="H139" t="str">
            <v>VVR Device Fill Plan (Jas Only)</v>
          </cell>
          <cell r="I139" t="str">
            <v xml:space="preserve">Buy Rs 1500 worth of VVR &amp; get 3% off (mixed jars allowed)(shrink wrap promo stock  allowed)
</v>
          </cell>
          <cell r="K139" t="str">
            <v>On Bill</v>
          </cell>
          <cell r="P139" t="str">
            <v>Taxable</v>
          </cell>
        </row>
        <row r="141">
          <cell r="A141" t="str">
            <v>Large Trad, Pharma &amp; Bty</v>
          </cell>
          <cell r="B141" t="str">
            <v>Large A Traditional,
Large B Traditional</v>
          </cell>
          <cell r="C141">
            <v>44197</v>
          </cell>
          <cell r="D141">
            <v>44227</v>
          </cell>
          <cell r="G141" t="str">
            <v>Vicks</v>
          </cell>
          <cell r="H141" t="str">
            <v>VVR Season Plan (Jars Only)</v>
          </cell>
          <cell r="I141" t="str">
            <v xml:space="preserve">Buy Rs 500 of VVR jars  &amp; get 3% off(mixed jars allowed)(shrink wrap promo stock  allowed)
</v>
          </cell>
          <cell r="K141" t="str">
            <v>On Bill</v>
          </cell>
        </row>
        <row r="143">
          <cell r="A143" t="str">
            <v>Large Trad, Pharma &amp; Bty</v>
          </cell>
          <cell r="B143" t="str">
            <v>Large A Pharmacy,
Large B Pharmacy,
Large A Traditional,
Large B Traditional</v>
          </cell>
          <cell r="C143">
            <v>44197</v>
          </cell>
          <cell r="D143">
            <v>44227</v>
          </cell>
          <cell r="G143" t="str">
            <v>Vicks</v>
          </cell>
          <cell r="H143" t="str">
            <v>Vicks 3 in 1 Launch Offer Continued</v>
          </cell>
          <cell r="I143" t="str">
            <v>Buy 1 pc of  vicks 3 in 1 jar and get 10% Off</v>
          </cell>
          <cell r="K143" t="str">
            <v>On Bill</v>
          </cell>
          <cell r="P143" t="str">
            <v>Taxable</v>
          </cell>
        </row>
        <row r="145">
          <cell r="A145" t="str">
            <v>Large Trad, Pharma &amp; Bty</v>
          </cell>
          <cell r="B145" t="str">
            <v>Large A Traditional,
Large B Traditional</v>
          </cell>
          <cell r="C145">
            <v>44197</v>
          </cell>
          <cell r="D145">
            <v>44227</v>
          </cell>
          <cell r="G145" t="str">
            <v>Vicks</v>
          </cell>
          <cell r="H145" t="str">
            <v>Inhaler Singles Plan</v>
          </cell>
          <cell r="I145" t="str">
            <v>Buy 3 pcs and get 3% off, Buy 6 pcs and get 6% off</v>
          </cell>
          <cell r="K145" t="str">
            <v>On Bill</v>
          </cell>
        </row>
        <row r="147">
          <cell r="A147" t="str">
            <v>Large Trad, Pharma &amp; Bty</v>
          </cell>
          <cell r="B147" t="str">
            <v>Large A Pharmacy,
Large A Traditional</v>
          </cell>
          <cell r="C147">
            <v>44197</v>
          </cell>
          <cell r="D147">
            <v>44227</v>
          </cell>
          <cell r="G147" t="str">
            <v>Vicks</v>
          </cell>
          <cell r="H147" t="str">
            <v>Bada Jar Bada Munafa</v>
          </cell>
          <cell r="I147" t="str">
            <v>Buy Rs 1000 worth of VVR 110ml and get Rs 20 off per pc (Rs 15 on invoice and Rs 5 via Matrix disbursement post Audit )
(Old MRP Also Applicable)</v>
          </cell>
          <cell r="K147" t="str">
            <v>On Bill</v>
          </cell>
          <cell r="P147" t="str">
            <v>Taxable</v>
          </cell>
        </row>
        <row r="149">
          <cell r="A149" t="str">
            <v>Large Trad, Pharma &amp; Bty</v>
          </cell>
          <cell r="B149" t="str">
            <v>Large B Pharmacy,
Large B Traditional</v>
          </cell>
          <cell r="C149">
            <v>44197</v>
          </cell>
          <cell r="D149">
            <v>44227</v>
          </cell>
          <cell r="G149" t="str">
            <v>Vicks</v>
          </cell>
          <cell r="H149" t="str">
            <v>Bada Jar Bada Munafa</v>
          </cell>
          <cell r="I149" t="str">
            <v>Buy Rs 1000 VVR 50ml and get Rs 15 off per pc(Rs 10 on invoice and Rs 5 via Matrix disbursement post Audit )
(Old MRP Also Applicable)</v>
          </cell>
          <cell r="K149" t="str">
            <v>On Bill</v>
          </cell>
        </row>
        <row r="151">
          <cell r="A151" t="str">
            <v>Large Trad, Pharma &amp; Bty</v>
          </cell>
          <cell r="B151" t="str">
            <v>Large A Traditional,
Large A Pharmacy</v>
          </cell>
          <cell r="C151">
            <v>44197</v>
          </cell>
          <cell r="D151">
            <v>44227</v>
          </cell>
          <cell r="G151" t="str">
            <v>Vicks</v>
          </cell>
          <cell r="H151" t="str">
            <v>Bada Jar Bada Munafa</v>
          </cell>
          <cell r="I151" t="str">
            <v>Buy Rs 800 BabyRub 25ml and get Rs 7 off per pc(Rs 5 on invoice and Rs 2 via Matrix disbursement post Audit )
(Old MRP Also Applicable)</v>
          </cell>
          <cell r="K151" t="str">
            <v>On Bill</v>
          </cell>
          <cell r="P151" t="str">
            <v>Taxable</v>
          </cell>
        </row>
        <row r="153">
          <cell r="A153" t="str">
            <v>Large Trad, Pharma &amp; Bty</v>
          </cell>
          <cell r="B153" t="str">
            <v>Large A Traditional,
Large B Traditional</v>
          </cell>
          <cell r="C153">
            <v>44197</v>
          </cell>
          <cell r="D153">
            <v>44227</v>
          </cell>
          <cell r="G153" t="str">
            <v>Vicks</v>
          </cell>
          <cell r="H153" t="str">
            <v>Xtra strong Launch</v>
          </cell>
          <cell r="I153" t="str">
            <v>Buy Rs 150 worth Xtra Strong and get 5% off
Applicable for Karnataka, Chennai, Madurai</v>
          </cell>
          <cell r="K153" t="str">
            <v>On Bill</v>
          </cell>
        </row>
        <row r="155">
          <cell r="A155" t="str">
            <v>Large Trad, Pharma &amp; Bty</v>
          </cell>
          <cell r="B155" t="str">
            <v>Large A Pharmacy,
Large B Pharmacy</v>
          </cell>
          <cell r="C155">
            <v>44197</v>
          </cell>
          <cell r="D155">
            <v>44227</v>
          </cell>
          <cell r="G155" t="str">
            <v>Vicks</v>
          </cell>
          <cell r="H155" t="str">
            <v>Xtra strong Launch</v>
          </cell>
          <cell r="I155" t="str">
            <v xml:space="preserve">Buy Rs 250 worth Xtra Strong and get 5% off
Applicable for Karnataka, Chennai, Madurai
</v>
          </cell>
          <cell r="K155" t="str">
            <v>On Bill</v>
          </cell>
        </row>
        <row r="157">
          <cell r="A157" t="str">
            <v>Large Trad, Pharma &amp; Bty</v>
          </cell>
          <cell r="B157" t="str">
            <v>Large A Traditional,
Large B Traditional</v>
          </cell>
          <cell r="C157">
            <v>44197</v>
          </cell>
          <cell r="D157">
            <v>44227</v>
          </cell>
          <cell r="G157" t="str">
            <v>Vicks</v>
          </cell>
          <cell r="H157" t="str">
            <v>BBR RTM B3G1 earnings plan</v>
          </cell>
          <cell r="I157" t="str">
            <v>Buy 1 pc of BBR RTM and get 25% earnings ( Rs 10 off on pack, Rs 10 via scheme and rest Corporate)</v>
          </cell>
          <cell r="K157" t="str">
            <v>On Bill</v>
          </cell>
        </row>
        <row r="159">
          <cell r="A159" t="str">
            <v>Large Trad, Pharma &amp; Bty</v>
          </cell>
          <cell r="B159" t="str">
            <v>Large A Pharmacy</v>
          </cell>
          <cell r="C159">
            <v>44197</v>
          </cell>
          <cell r="D159">
            <v>44227</v>
          </cell>
          <cell r="G159" t="str">
            <v>Vicks</v>
          </cell>
          <cell r="H159" t="str">
            <v>Care Hero Top Up</v>
          </cell>
          <cell r="I159" t="str">
            <v>Buy any Vicks product worth Rs 7000 and earn 0.5%, worth 9000 and earn 1% “ disbursement via Month end Credit invoice adjustment 
(Applicable Site Ahmedabad, Surat, Nagpur, Indore, Madurai)</v>
          </cell>
          <cell r="K159" t="str">
            <v>Matrix Audited Disbursement</v>
          </cell>
          <cell r="P159" t="str">
            <v>Taxable</v>
          </cell>
        </row>
        <row r="161">
          <cell r="A161" t="str">
            <v>Large Trad, Pharma &amp; Bty</v>
          </cell>
          <cell r="B161" t="str">
            <v>Large A Pharmacy</v>
          </cell>
          <cell r="C161">
            <v>44197</v>
          </cell>
          <cell r="D161">
            <v>44227</v>
          </cell>
          <cell r="G161" t="str">
            <v>Vicks</v>
          </cell>
          <cell r="H161" t="str">
            <v>Care Hero Top Up</v>
          </cell>
          <cell r="I161" t="str">
            <v>Buy any Vicks product worth Rs 6000 and earn 0.5%, worth 8000 and earn 1% “ disbursement via Month end Credit invoice adjustment 
(Applicable Site Chennai Hyderabad Indore Vijayawada Tirupati)</v>
          </cell>
          <cell r="K161" t="str">
            <v>Matrix Audited Disbursement</v>
          </cell>
        </row>
        <row r="163">
          <cell r="A163" t="str">
            <v>Large Trad, Pharma &amp; Bty</v>
          </cell>
          <cell r="B163" t="str">
            <v>Large A Pharmacy</v>
          </cell>
          <cell r="C163">
            <v>44197</v>
          </cell>
          <cell r="D163">
            <v>44227</v>
          </cell>
          <cell r="G163" t="str">
            <v>Vicks</v>
          </cell>
          <cell r="H163" t="str">
            <v>Care Hero Top Up</v>
          </cell>
          <cell r="I163" t="str">
            <v>Buy any Vicks product worth Rs 5000 and earn 0.5%, worth 7000 and earn 1% “ disbursement via Month end Credit invoice adjustment 
(Applicable Site Bangalore Cochin Goa Lucknow Rajasthan UK)</v>
          </cell>
          <cell r="K163" t="str">
            <v>Matrix Audited Disbursement</v>
          </cell>
          <cell r="P163" t="str">
            <v>Taxable</v>
          </cell>
        </row>
        <row r="165">
          <cell r="A165" t="str">
            <v>Large Trad, Pharma &amp; Bty</v>
          </cell>
          <cell r="B165" t="str">
            <v>Large A Pharmacy</v>
          </cell>
          <cell r="C165">
            <v>44197</v>
          </cell>
          <cell r="D165">
            <v>44227</v>
          </cell>
          <cell r="G165" t="str">
            <v>Vicks</v>
          </cell>
          <cell r="H165" t="str">
            <v>Care Hero Top Up</v>
          </cell>
          <cell r="I165" t="str">
            <v>Buy any Vicks product worth Rs 4000 and earn 0.5%, worth 6000 and earn 1% “ disbursement via Month end Credit invoice adjustment 
(All Site Except Ahmedabad, Surat, Nagpur, Indore, Madurai, Chennai,Hyderabad Indore Vijayawada Tirupati, Bangalore Cochin Goa Lucknow Rajasthan UK)</v>
          </cell>
          <cell r="K165" t="str">
            <v>Matrix Audited Disbursement</v>
          </cell>
        </row>
        <row r="167">
          <cell r="A167" t="str">
            <v>Large Trad, Pharma &amp; Bty</v>
          </cell>
          <cell r="B167" t="str">
            <v>Large B Pharmacy</v>
          </cell>
          <cell r="C167">
            <v>44197</v>
          </cell>
          <cell r="D167">
            <v>44227</v>
          </cell>
          <cell r="G167" t="str">
            <v>Vicks</v>
          </cell>
          <cell r="H167" t="str">
            <v>Care Hero Top Up</v>
          </cell>
          <cell r="I167" t="str">
            <v>Buy any Vicks product worth Rs 4000 and earn 0.5%, worth 5000 and earn 1% “ disbursement via Month end Credit invoice adjustment 
(Applicable Site Indore, Ahmedabad, Surat, Chennai, Hyderabad, Nagpur, Indore, Madurai)</v>
          </cell>
          <cell r="K167" t="str">
            <v>Matrix Audited Disbursement</v>
          </cell>
          <cell r="P167" t="str">
            <v>Taxable</v>
          </cell>
        </row>
        <row r="169">
          <cell r="A169" t="str">
            <v>Large Trad, Pharma &amp; Bty</v>
          </cell>
          <cell r="B169" t="str">
            <v>Large B Pharmacy</v>
          </cell>
          <cell r="C169">
            <v>44197</v>
          </cell>
          <cell r="D169">
            <v>44227</v>
          </cell>
          <cell r="G169" t="str">
            <v>Vicks</v>
          </cell>
          <cell r="H169" t="str">
            <v>Care Hero Top Up</v>
          </cell>
          <cell r="I169" t="str">
            <v>Buy any Vicks product worth Rs 3000 and earn 0.5%, worth 4000 and earn 1% “ disbursement via Month end Credit invoice adjustment 
(Applicable Site Banglore Cochin Goa Andaman Rajasthan Pune Mumbai Marathwada Rajasthan Vijayawada Tirupati)</v>
          </cell>
          <cell r="K169" t="str">
            <v>Matrix Audited Disbursement</v>
          </cell>
        </row>
        <row r="171">
          <cell r="A171" t="str">
            <v>Large Trad, Pharma &amp; Bty</v>
          </cell>
          <cell r="B171" t="str">
            <v>Large B Pharmacy</v>
          </cell>
          <cell r="C171">
            <v>44197</v>
          </cell>
          <cell r="D171">
            <v>44227</v>
          </cell>
          <cell r="G171" t="str">
            <v>Vicks</v>
          </cell>
          <cell r="H171" t="str">
            <v>Care Hero Top Up</v>
          </cell>
          <cell r="I171" t="str">
            <v>Buy any Vicks product worth Rs 2000 and earn 0.5%, worth 3000 and earn 1% “ disbursement via Month end Credit invoice adjustment 
(All Site Except Indore, Ahmedabad, Surat, Chennai, Hyderabad, Nagpur, Indore, Madurai, Banglore Cochin Goa Andaman Rajasthan Pune Mumbai Marathwada Rajasthan Vijayawada Tirupati)</v>
          </cell>
          <cell r="K171" t="str">
            <v>Matrix Audited Disbursement</v>
          </cell>
        </row>
        <row r="173">
          <cell r="A173" t="str">
            <v>Large Trad, Pharma &amp; Bty</v>
          </cell>
          <cell r="B173" t="str">
            <v>Large A Traditional,
Large B Traditional</v>
          </cell>
          <cell r="C173">
            <v>44197</v>
          </cell>
          <cell r="D173">
            <v>44227</v>
          </cell>
          <cell r="G173" t="str">
            <v>Ariel,Tide</v>
          </cell>
          <cell r="H173" t="str">
            <v>Ariel Tide Rs. 10 Pehli Peti Plan 
(12+1 Promo Stock)</v>
          </cell>
          <cell r="I173" t="str">
            <v>Buy 1 cs of Ariel PW Rs.10 / Tide Plus Rs.10 12+1 promo stock and 
Get 6% off per cs
(Applicable only 12+1 promo stock )</v>
          </cell>
          <cell r="K173" t="str">
            <v>On Bill</v>
          </cell>
          <cell r="P173" t="str">
            <v>Taxable</v>
          </cell>
        </row>
        <row r="175">
          <cell r="A175" t="str">
            <v>Large Trad, Pharma &amp; Bty</v>
          </cell>
          <cell r="B175" t="str">
            <v>Large A Traditional</v>
          </cell>
          <cell r="C175">
            <v>44197</v>
          </cell>
          <cell r="D175">
            <v>44227</v>
          </cell>
          <cell r="G175" t="str">
            <v>Ariel</v>
          </cell>
          <cell r="H175" t="str">
            <v>Ariel Powder Plan
(All India)</v>
          </cell>
          <cell r="I175" t="str">
            <v>Buy Ariel Complete and Matic worth 
Rs.2,500 and get 12% off On Bill
Applicable SKUs:
Any Ariel Complete and Ariel Matic 
(Except Complete 4Kg,Matic 3Kg and Matic 6Kg)</v>
          </cell>
          <cell r="K175" t="str">
            <v>On Bill</v>
          </cell>
        </row>
        <row r="177">
          <cell r="A177" t="str">
            <v>Large Trad, Pharma &amp; Bty</v>
          </cell>
          <cell r="B177" t="str">
            <v>Large B Traditional</v>
          </cell>
          <cell r="C177">
            <v>44197</v>
          </cell>
          <cell r="D177">
            <v>44227</v>
          </cell>
          <cell r="G177" t="str">
            <v>Ariel</v>
          </cell>
          <cell r="H177" t="str">
            <v>Ariel Powder Plan
(All India)</v>
          </cell>
          <cell r="I177" t="str">
            <v>Buy Ariel Complete and Matic worth 
Rs.1,500 and get 12% off On Bill
Applicable SKUs:
Any Ariel Complete and Ariel Matic
(Except Complete 4Kg,Matic 3Kg and Matic 6Kg)</v>
          </cell>
          <cell r="K177" t="str">
            <v>On Bill</v>
          </cell>
        </row>
        <row r="179">
          <cell r="A179" t="str">
            <v>Large Trad, Pharma &amp; Bty</v>
          </cell>
          <cell r="B179" t="str">
            <v>Large A Traditional</v>
          </cell>
          <cell r="C179">
            <v>44197</v>
          </cell>
          <cell r="D179">
            <v>44227</v>
          </cell>
          <cell r="G179" t="str">
            <v>Ariel</v>
          </cell>
          <cell r="H179" t="str">
            <v>Ariel Powder Plan
(Only For Mumbai)</v>
          </cell>
          <cell r="I179" t="str">
            <v>Buy Ariel Complete and Matic worth 
Rs.2,500 and get 12% off On Bill
Applicable SKUs:
Any Ariel Complete and Ariel Matic 
(Except Complete 4Kg,Matic 3Kg and Matic 6Kg)</v>
          </cell>
          <cell r="K179" t="str">
            <v>On Bill</v>
          </cell>
        </row>
        <row r="181">
          <cell r="A181" t="str">
            <v>Large Trad, Pharma &amp; Bty</v>
          </cell>
          <cell r="B181" t="str">
            <v>Large B Traditional</v>
          </cell>
          <cell r="C181">
            <v>44197</v>
          </cell>
          <cell r="D181">
            <v>44227</v>
          </cell>
          <cell r="G181" t="str">
            <v>Ariel</v>
          </cell>
          <cell r="H181" t="str">
            <v>Ariel Powder Plan
(Only For Mumbai)</v>
          </cell>
          <cell r="I181" t="str">
            <v>Buy Ariel Complete and Matic worth 
Rs.1,500 and get 12% off On Bill
Applicable SKUs:
Any Ariel Complete and Ariel Matic
(Except Complete 4Kg,Matic 3Kg and Matic 6Kg)</v>
          </cell>
          <cell r="K181" t="str">
            <v>On Bill</v>
          </cell>
        </row>
        <row r="183">
          <cell r="A183" t="str">
            <v>Large Trad, Pharma &amp; Bty</v>
          </cell>
          <cell r="B183" t="str">
            <v>Large A Traditional</v>
          </cell>
          <cell r="C183">
            <v>44197</v>
          </cell>
          <cell r="D183">
            <v>44227</v>
          </cell>
          <cell r="G183" t="str">
            <v>Ariel</v>
          </cell>
          <cell r="H183" t="str">
            <v>Ariel Powder Plan
(Only For TN)</v>
          </cell>
          <cell r="I183" t="str">
            <v>Buy Ariel Complete and Matic worth 
Rs.2,500 and get 12% off On Bill
Applicable SKUs:
Any Ariel Complete and Ariel Matic 
(Except Complete 4Kg,Matic 3Kg and Matic 6Kg)</v>
          </cell>
          <cell r="K183" t="str">
            <v>On Bill</v>
          </cell>
          <cell r="P183" t="str">
            <v>Taxable</v>
          </cell>
        </row>
        <row r="185">
          <cell r="A185" t="str">
            <v>Large Trad, Pharma &amp; Bty</v>
          </cell>
          <cell r="B185" t="str">
            <v>Large B Traditional</v>
          </cell>
          <cell r="C185">
            <v>44197</v>
          </cell>
          <cell r="D185">
            <v>44227</v>
          </cell>
          <cell r="G185" t="str">
            <v>Ariel</v>
          </cell>
          <cell r="H185" t="str">
            <v>Ariel Powder Plan
(Only For TN)</v>
          </cell>
          <cell r="I185" t="str">
            <v>Buy Ariel Complete and Matic worth 
Rs.1,500 and get 12% off On Bill
Applicable SKUs:
Any Ariel Complete and Ariel Matic
(Except Complete 4Kg,Matic 3Kg and Matic 6Kg)</v>
          </cell>
          <cell r="K185" t="str">
            <v>On Bill</v>
          </cell>
        </row>
        <row r="187">
          <cell r="A187" t="str">
            <v>Large Trad, Pharma &amp; Bty</v>
          </cell>
          <cell r="B187" t="str">
            <v>Large A Traditional</v>
          </cell>
          <cell r="C187">
            <v>44197</v>
          </cell>
          <cell r="D187">
            <v>44227</v>
          </cell>
          <cell r="G187" t="str">
            <v>Ariel</v>
          </cell>
          <cell r="H187" t="str">
            <v>Ariel Antigerm Plan</v>
          </cell>
          <cell r="I187" t="str">
            <v>Buy Ariel Hygine (Antigerm) Portfolio worth 
Rs.750 and get 12% off On Bill
Applicable SKUs
Any Ariel Matic AG 1Kg/2kg/3+1kg</v>
          </cell>
          <cell r="K187" t="str">
            <v>On Bill</v>
          </cell>
        </row>
        <row r="189">
          <cell r="A189" t="str">
            <v>Large Trad, Pharma &amp; Bty</v>
          </cell>
          <cell r="B189" t="str">
            <v>Large B Traditional</v>
          </cell>
          <cell r="C189">
            <v>44197</v>
          </cell>
          <cell r="D189">
            <v>44227</v>
          </cell>
          <cell r="G189" t="str">
            <v>Ariel</v>
          </cell>
          <cell r="H189" t="str">
            <v>Ariel Antigerm Plan</v>
          </cell>
          <cell r="I189" t="str">
            <v>Buy Ariel Hygine (Antigerm) Portfolio worth 
Rs.500 and get 12% off On Bill
Applicable SKUs
Any Ariel Matic AG 1Kg/2kg/3+1kg</v>
          </cell>
          <cell r="K189" t="str">
            <v>On Bill</v>
          </cell>
          <cell r="P189" t="str">
            <v>Taxable</v>
          </cell>
        </row>
        <row r="191">
          <cell r="A191" t="str">
            <v>Large Trad, Pharma &amp; Bty</v>
          </cell>
          <cell r="B191" t="str">
            <v>Large A Traditional,
Large B Traditional</v>
          </cell>
          <cell r="C191">
            <v>44197</v>
          </cell>
          <cell r="D191">
            <v>44227</v>
          </cell>
          <cell r="G191" t="str">
            <v>Ariel</v>
          </cell>
          <cell r="H191" t="str">
            <v>Ariel Complete 4Kg Plan
(All India)</v>
          </cell>
          <cell r="I191" t="str">
            <v xml:space="preserve">Buy  Ariel Complete 4Kg and 
get 16% off On Bill
Applicable SKUs
 Ariel Complete 4Kg </v>
          </cell>
          <cell r="K191" t="str">
            <v>On Bill</v>
          </cell>
          <cell r="P191" t="str">
            <v>Taxable</v>
          </cell>
        </row>
        <row r="193">
          <cell r="A193" t="str">
            <v>Large Trad, Pharma &amp; Bty</v>
          </cell>
          <cell r="B193" t="str">
            <v>Large A Traditional,
Large B Traditional</v>
          </cell>
          <cell r="C193">
            <v>44197</v>
          </cell>
          <cell r="D193">
            <v>44227</v>
          </cell>
          <cell r="G193" t="str">
            <v>Ariel</v>
          </cell>
          <cell r="H193" t="str">
            <v xml:space="preserve">Ariel Magnum Plan Matic 6Kg </v>
          </cell>
          <cell r="I193" t="str">
            <v>Buy Any Matic 6Kg and Get Rs. 80 off per pc
Matic 6Kg TL (Plain / Canister) : On Bill -40; Month End - 40
Matic 6Kg FL (Plain / Canister) : On Bill - 40; Month End - 40</v>
          </cell>
          <cell r="K193" t="str">
            <v>On Bill</v>
          </cell>
        </row>
        <row r="195">
          <cell r="A195" t="str">
            <v>Large Trad, Pharma &amp; Bty</v>
          </cell>
          <cell r="B195" t="str">
            <v>Large A Traditional,
Large B Traditional</v>
          </cell>
          <cell r="C195">
            <v>44197</v>
          </cell>
          <cell r="D195">
            <v>44227</v>
          </cell>
          <cell r="G195" t="str">
            <v>Ariel</v>
          </cell>
          <cell r="H195" t="str">
            <v xml:space="preserve">Ariel Magnum Plan Matic 3Kg </v>
          </cell>
          <cell r="I195" t="str">
            <v>Buy Any Matic 3Kg and Get Rs. 80 off per pc
Matic 3Kg TL (Plain / Canister) : On Bill -40; Month End - 40
Matic 3Kg FL (Plain / Canister) : On Bill - 40; Month End - 40</v>
          </cell>
          <cell r="K195" t="str">
            <v>On Bill</v>
          </cell>
        </row>
        <row r="197">
          <cell r="A197" t="str">
            <v>Large Trad, Pharma &amp; Bty</v>
          </cell>
          <cell r="B197" t="str">
            <v>Large A Traditional,
Large B Traditional</v>
          </cell>
          <cell r="C197">
            <v>44197</v>
          </cell>
          <cell r="D197">
            <v>44227</v>
          </cell>
          <cell r="G197" t="str">
            <v>Ariel</v>
          </cell>
          <cell r="H197" t="str">
            <v>Ariel Magnum  Plan Matic 6Kg+Liq</v>
          </cell>
          <cell r="I197" t="str">
            <v xml:space="preserve">Buy Any Matic 6Kg+Liq Free and Get Rs. 40 off per pc
Matic 6Kg TL (Plain / Canister) : On Bill -20; Month End - 20
Matic 6Kg FL (Plain / Canister) : On Bill - 20; Month End - 20
</v>
          </cell>
          <cell r="K197" t="str">
            <v>On Bill</v>
          </cell>
          <cell r="P197" t="str">
            <v>Taxable</v>
          </cell>
        </row>
        <row r="199">
          <cell r="A199" t="str">
            <v>Large Trad, Pharma &amp; Bty</v>
          </cell>
          <cell r="B199" t="str">
            <v>Large A Traditional,
Large B Traditional</v>
          </cell>
          <cell r="C199">
            <v>44197</v>
          </cell>
          <cell r="D199">
            <v>44227</v>
          </cell>
          <cell r="G199" t="str">
            <v>Ariel</v>
          </cell>
          <cell r="H199" t="str">
            <v>Ariel Magnum  Plan Matic 3Kg+Liq</v>
          </cell>
          <cell r="I199" t="str">
            <v>Buy Any Matic 3Kg+Liq Free and Get Rs. 25 off per pc
Matic 3Kg TL (Plain / Canister) : On Bill -10; Month End - 15
Matic 3Kg FL (Plain / Canister) : On Bill - 10; Month End - 15</v>
          </cell>
          <cell r="K199" t="str">
            <v>On Bill</v>
          </cell>
        </row>
        <row r="201">
          <cell r="A201" t="str">
            <v>Large Trad, Pharma &amp; Bty</v>
          </cell>
          <cell r="B201" t="str">
            <v xml:space="preserve">Large A Traditional
Large B Traditional </v>
          </cell>
          <cell r="C201">
            <v>44197</v>
          </cell>
          <cell r="D201">
            <v>44227</v>
          </cell>
          <cell r="G201" t="str">
            <v>Ariel</v>
          </cell>
          <cell r="H201" t="str">
            <v>Ariel Liquid Plan
All India Except TN/APTL</v>
          </cell>
          <cell r="I201" t="str">
            <v>Buy any Ariel Liquid (Plain/FL/TL) Except Ariel Liquid 1L worth 
Rs 500 and get 8% off On Bill
Applicable SKUs:
Ariel Liquid 500ml (Plain/FL/TL),
Ariel Liquid 1.5L(Plain/Fl/TL),
Ariel Liquid 2L (Plain/Fl/TL)</v>
          </cell>
          <cell r="K201" t="str">
            <v>On Bill</v>
          </cell>
          <cell r="P201" t="str">
            <v>Taxable</v>
          </cell>
        </row>
        <row r="203">
          <cell r="A203" t="str">
            <v>Large Trad, Pharma &amp; Bty</v>
          </cell>
          <cell r="B203" t="str">
            <v>Large A Traditional,
Large B Traditional</v>
          </cell>
          <cell r="C203">
            <v>44197</v>
          </cell>
          <cell r="D203">
            <v>44227</v>
          </cell>
          <cell r="G203" t="str">
            <v>Ariel</v>
          </cell>
          <cell r="H203" t="str">
            <v>Ariel Liquid 1L  Magnum Plan
All India Except TN/APTL</v>
          </cell>
          <cell r="I203" t="str">
            <v>Buy  Ariel Liquid 1L(Plain/FL/TL) worth Rs.500 
and Get Rs. 25 off per pc
On Bill -15; Month End - 10</v>
          </cell>
          <cell r="K203" t="str">
            <v>On Bill</v>
          </cell>
        </row>
        <row r="205">
          <cell r="A205" t="str">
            <v>Large Trad, Pharma &amp; Bty</v>
          </cell>
          <cell r="B205" t="str">
            <v>Large A Traditional,
Large B Traditional</v>
          </cell>
          <cell r="C205">
            <v>44197</v>
          </cell>
          <cell r="D205">
            <v>44227</v>
          </cell>
          <cell r="G205" t="str">
            <v>Ariel</v>
          </cell>
          <cell r="H205" t="str">
            <v>Ariel Liquid Promo Stock Plan
(Only For TN)</v>
          </cell>
          <cell r="I205" t="str">
            <v>Buy any Ariel Liquid Promo Stock(500ml/1L) worth 
Rs. 500 and get 8% off On Bill
Applicable SKUs:
Ariel Liquid 500ml Promo FL/TL,
Ariel Liquid 1L Promo FL/TL</v>
          </cell>
          <cell r="K205" t="str">
            <v>On Bill</v>
          </cell>
          <cell r="P205" t="str">
            <v>Taxable</v>
          </cell>
        </row>
        <row r="207">
          <cell r="A207" t="str">
            <v>Large Trad, Pharma &amp; Bty</v>
          </cell>
          <cell r="B207" t="str">
            <v>Large B Traditional,
Large A Traditional</v>
          </cell>
          <cell r="C207">
            <v>44197</v>
          </cell>
          <cell r="D207">
            <v>44227</v>
          </cell>
          <cell r="G207" t="str">
            <v>Ariel</v>
          </cell>
          <cell r="H207" t="str">
            <v>Ariel Liquid 1L Plan
(Only For TN )</v>
          </cell>
          <cell r="I207" t="str">
            <v>Buy any Ariel Liquid 1L (Plain/FL/TL) worth 
Rs.500 and get Rs 40 off per pc
Applicable SKUs:
Ariel Liquid 1L (Plain/Fl/TL)</v>
          </cell>
          <cell r="K207" t="str">
            <v>On Bill</v>
          </cell>
        </row>
        <row r="209">
          <cell r="A209" t="str">
            <v>Large Trad, Pharma &amp; Bty</v>
          </cell>
          <cell r="B209" t="str">
            <v>Large A Traditional,
Large B Traditional</v>
          </cell>
          <cell r="C209">
            <v>44197</v>
          </cell>
          <cell r="D209">
            <v>44227</v>
          </cell>
          <cell r="G209" t="str">
            <v>Ariel</v>
          </cell>
          <cell r="H209" t="str">
            <v>Ariel Liquid Plan
(Only For TN )</v>
          </cell>
          <cell r="I209" t="str">
            <v>Buy any Ariel Liquid (Except 1L)  worth 
Rs.500 and get 8% off On Bill
Applicable SKUs:
Ariel Liquid 500ml (Plain/FL/TL),
Ariel Liquid 1.5L,
Ariel Liquid 2L (Plain/Fl/TL)</v>
          </cell>
          <cell r="K209" t="str">
            <v>On Bill</v>
          </cell>
          <cell r="P209" t="str">
            <v>Taxable</v>
          </cell>
        </row>
        <row r="211">
          <cell r="A211" t="str">
            <v>Large Trad, Pharma &amp; Bty</v>
          </cell>
          <cell r="B211" t="str">
            <v xml:space="preserve">Large A Traditional
Large B Traditional </v>
          </cell>
          <cell r="C211">
            <v>44197</v>
          </cell>
          <cell r="D211">
            <v>44227</v>
          </cell>
          <cell r="G211" t="str">
            <v>Ariel</v>
          </cell>
          <cell r="H211" t="str">
            <v>Ariel Liquid Plan
(Only for APTL)</v>
          </cell>
          <cell r="I211" t="str">
            <v>Buy any Ariel Liquid (Plain/FL/TL) Except Ariel Liquid 1L worth 
Rs 500 and get 8% off On Bill
Applicable SKUs:
Ariel Liquid 500ml (Plain/FL/TL),
Ariel Liquid 1.5L(Plain/Fl/TL),
Ariel Liquid 2L (Plain/Fl/TL)</v>
          </cell>
          <cell r="K211" t="str">
            <v>On Bill</v>
          </cell>
        </row>
        <row r="213">
          <cell r="A213" t="str">
            <v>Large Trad, Pharma &amp; Bty</v>
          </cell>
          <cell r="B213" t="str">
            <v>Large A Traditional,
Large B Traditional</v>
          </cell>
          <cell r="C213">
            <v>44197</v>
          </cell>
          <cell r="D213">
            <v>44227</v>
          </cell>
          <cell r="G213" t="str">
            <v>Ariel</v>
          </cell>
          <cell r="H213" t="str">
            <v>Ariel Liquid 1L  Magnum Plan
(Only for APTL)</v>
          </cell>
          <cell r="I213" t="str">
            <v>Buy  Ariel Liquid 1L(Plain/FL/TL) worth Rs.500 
and Get Rs. 25 off per pc
On Bill -15; Month End - 10</v>
          </cell>
          <cell r="K213" t="str">
            <v>On Bill</v>
          </cell>
        </row>
        <row r="215">
          <cell r="A215" t="str">
            <v>Large Trad, Pharma &amp; Bty</v>
          </cell>
          <cell r="B215" t="str">
            <v>Large B Traditional,
Large A Traditional</v>
          </cell>
          <cell r="C215">
            <v>44197</v>
          </cell>
          <cell r="D215">
            <v>44227</v>
          </cell>
          <cell r="G215" t="str">
            <v>Ariel</v>
          </cell>
          <cell r="H215" t="str">
            <v>Ariel PW1kg Blue Maximization</v>
          </cell>
          <cell r="I215" t="str">
            <v>Buy  6pc Ariel Perfectwash 1kg Blue and Get Rs.10/- per pc
(Including Corporate) 
Applicable SKUs:
Ariel PW 1kg Blue</v>
          </cell>
          <cell r="K215" t="str">
            <v>On Bill</v>
          </cell>
        </row>
        <row r="217">
          <cell r="A217" t="str">
            <v>Large Trad, Pharma &amp; Bty</v>
          </cell>
          <cell r="B217" t="str">
            <v>Large A Beauty,
Large A Pharmacy,
Large A Traditional,
Large B Pharmacy,
Large B Traditional</v>
          </cell>
          <cell r="C217">
            <v>44197</v>
          </cell>
          <cell r="D217">
            <v>44227</v>
          </cell>
          <cell r="G217" t="str">
            <v>Ambipur</v>
          </cell>
          <cell r="H217" t="str">
            <v>Ambipur Max Plan</v>
          </cell>
          <cell r="I217" t="str">
            <v>Buy Ambipur Air Effects / Car worth Rs 300 and get 10% off (Excluding TN, KL Sites)</v>
          </cell>
          <cell r="K217" t="str">
            <v>On Bill</v>
          </cell>
        </row>
        <row r="219">
          <cell r="A219" t="str">
            <v>Large Trad, Pharma &amp; Bty</v>
          </cell>
          <cell r="B219" t="str">
            <v>Large A Beauty,
Large A Pharmacy,
Large A Traditional,
Large B Pharmacy,
Large B Traditional</v>
          </cell>
          <cell r="C219">
            <v>44197</v>
          </cell>
          <cell r="D219">
            <v>44227</v>
          </cell>
          <cell r="G219" t="str">
            <v>Ambipur</v>
          </cell>
          <cell r="H219" t="str">
            <v>Ambipur Max Plan</v>
          </cell>
          <cell r="I219" t="str">
            <v>Buy Ambipur Air Effects / Car (including Car Gel)worth Rs 300 and get 10% off (TN, KL sites only)</v>
          </cell>
          <cell r="K219" t="str">
            <v>On Bill</v>
          </cell>
        </row>
        <row r="221">
          <cell r="A221" t="str">
            <v>Large Trad, Pharma &amp; Bty</v>
          </cell>
          <cell r="B221" t="str">
            <v>Large A Beauty</v>
          </cell>
          <cell r="C221">
            <v>44197</v>
          </cell>
          <cell r="D221">
            <v>44227</v>
          </cell>
          <cell r="G221" t="str">
            <v>Olay</v>
          </cell>
          <cell r="H221" t="str">
            <v>Olay Premium Plan</v>
          </cell>
          <cell r="I221" t="str">
            <v>Slab 1: 5% off on Olay RG, Luminous,Retinol,Eyes,Whips, Minis worth Rs 1000 (including Premium bundle packs, new launches Olay Masks, Retinol, Luminous Essence Mini 7ml)
Slab 2: 15% off on Olay RG, Luminous,Retinol,Eyes,Whips, Minis worth Rs 1800 (including Premium bundle packs, new launches Olay Masks, Retinol, Luminous Essence Mini 7ml)</v>
          </cell>
          <cell r="K221" t="str">
            <v>On Bill</v>
          </cell>
        </row>
        <row r="223">
          <cell r="A223" t="str">
            <v>Large Trad, Pharma &amp; Bty</v>
          </cell>
          <cell r="B223" t="str">
            <v xml:space="preserve">Large A Pharmacy,
Large A Traditional
</v>
          </cell>
          <cell r="C223">
            <v>44197</v>
          </cell>
          <cell r="D223">
            <v>44227</v>
          </cell>
          <cell r="G223" t="str">
            <v>Olay</v>
          </cell>
          <cell r="H223" t="str">
            <v>Olay Premium Plan</v>
          </cell>
          <cell r="I223" t="str">
            <v>10% off on All Olay worth Rs 600 (including bundle packs, new launches Olay Masks, Retinol, Luminous Essence Mini 7ml)</v>
          </cell>
          <cell r="K223" t="str">
            <v>On Bill</v>
          </cell>
        </row>
        <row r="225">
          <cell r="A225" t="str">
            <v>Large Trad, Pharma &amp; Bty</v>
          </cell>
          <cell r="B225" t="str">
            <v>Large B Pharmacy,
Large B Traditional</v>
          </cell>
          <cell r="C225">
            <v>44197</v>
          </cell>
          <cell r="D225">
            <v>44227</v>
          </cell>
          <cell r="G225" t="str">
            <v>Olay</v>
          </cell>
          <cell r="H225" t="str">
            <v>Olay Premium Plan</v>
          </cell>
          <cell r="I225" t="str">
            <v>10% off on All Olay worth Rs 600 (including bundle packs, new launches Olay Masks, Retinol, Luminous Essence Mini 7ml)</v>
          </cell>
          <cell r="K225" t="str">
            <v>On Bill</v>
          </cell>
        </row>
        <row r="227">
          <cell r="A227" t="str">
            <v>Large Trad, Pharma &amp; Bty</v>
          </cell>
          <cell r="B227" t="str">
            <v>Large A Beauty,
Large A Pharmacy,
Large B Pharmacy,
Large A Traditional,
Large B Traditional</v>
          </cell>
          <cell r="C227">
            <v>44197</v>
          </cell>
          <cell r="D227">
            <v>44227</v>
          </cell>
          <cell r="G227" t="str">
            <v>Pampers</v>
          </cell>
          <cell r="H227" t="str">
            <v>Pampers Bole to Wipes Plan</v>
          </cell>
          <cell r="I227" t="str">
            <v>Pampers Bole to Wipes Plan
Buy 3 Pcs of Aloe Wipes, Get 1% off on Pampers Pants 
[Only 1 Bill/Month, No Value Cap on Bill Amount]
[Applicable Sites: All]</v>
          </cell>
          <cell r="K227" t="str">
            <v>On Bill</v>
          </cell>
        </row>
        <row r="229">
          <cell r="A229" t="str">
            <v>Large Trad, Pharma &amp; Bty</v>
          </cell>
          <cell r="B229" t="str">
            <v>Large A Beauty,
Large A Pharmacy,
Large B Pharmacy,
Large A Traditional,
Large B Traditional</v>
          </cell>
          <cell r="C229">
            <v>44197</v>
          </cell>
          <cell r="D229">
            <v>44227</v>
          </cell>
          <cell r="G229" t="str">
            <v>Pampers</v>
          </cell>
          <cell r="H229" t="str">
            <v>Aloe Wipes Launch Plan</v>
          </cell>
          <cell r="I229" t="str">
            <v>Aloe Wipes Launch Plan
Buy 3 Pcs of Aloe Wipes and get B2G1 (33.33% off)
[Applicable Sites: All]</v>
          </cell>
          <cell r="K229" t="str">
            <v>On Bill</v>
          </cell>
        </row>
        <row r="231">
          <cell r="A231" t="str">
            <v>Large Trad, Pharma &amp; Bty</v>
          </cell>
          <cell r="B231" t="str">
            <v>Large A Beauty,
Large A Pharmacy,
Large B Pharmacy,
Large A Traditional,
Large B Traditional</v>
          </cell>
          <cell r="C231">
            <v>44197</v>
          </cell>
          <cell r="D231">
            <v>44227</v>
          </cell>
          <cell r="G231" t="str">
            <v>Pampers</v>
          </cell>
          <cell r="H231" t="str">
            <v>Pampers Pants | Mega Pack Launch Plan</v>
          </cell>
          <cell r="I231" t="str">
            <v>Meg Pack Launch Plan
Buy 2 Pieces of Pampers MEGA Pack
Get Rs 60 Off Per Pc</v>
          </cell>
          <cell r="K231" t="str">
            <v>On Bill</v>
          </cell>
        </row>
        <row r="233">
          <cell r="A233" t="str">
            <v>Large Trad, Pharma &amp; Bty</v>
          </cell>
          <cell r="B233" t="str">
            <v>Large A Beauty,
Large A Pharmacy,
Large B Pharmacy,
Large A Traditional,
Large B Traditional</v>
          </cell>
          <cell r="C233">
            <v>44197</v>
          </cell>
          <cell r="D233">
            <v>44227</v>
          </cell>
          <cell r="G233" t="str">
            <v>Pampers</v>
          </cell>
          <cell r="H233" t="str">
            <v>Pampers Super Jumbo (All Large) | All India</v>
          </cell>
          <cell r="I233" t="str">
            <v>Super Jumbo @ 849 Plan
Buy 2 Pieces of Pampers Pants Super Jumbo, 
(3% Discount+ 4% Month-end +3% Corp)
Month-End basis Magnum Execution</v>
          </cell>
          <cell r="K233" t="str">
            <v>On Bill</v>
          </cell>
        </row>
        <row r="235">
          <cell r="A235" t="str">
            <v>Large Trad, Pharma &amp; Bty</v>
          </cell>
          <cell r="B235" t="str">
            <v>Large A Beauty,
Large A Pharmacy,
Large B Pharmacy,
Large A Traditional,
Large B Traditional</v>
          </cell>
          <cell r="C235">
            <v>44197</v>
          </cell>
          <cell r="D235">
            <v>44227</v>
          </cell>
          <cell r="G235" t="str">
            <v>Pampers</v>
          </cell>
          <cell r="H235" t="str">
            <v>Pampers Value (All Large) | All India</v>
          </cell>
          <cell r="I235" t="str">
            <v>Value @ 399 Plan
Buy 3 piece of Pampers Pants Value, Get 
(8% Discount+3% Corp)</v>
          </cell>
          <cell r="K235" t="str">
            <v>On Bill</v>
          </cell>
        </row>
        <row r="237">
          <cell r="A237" t="str">
            <v>Large Trad, Pharma &amp; Bty</v>
          </cell>
          <cell r="B237" t="str">
            <v>Large B Pharmacy,
Large A Traditional,
Large B Traditional</v>
          </cell>
          <cell r="C237">
            <v>44197</v>
          </cell>
          <cell r="D237">
            <v>44227</v>
          </cell>
          <cell r="G237" t="str">
            <v>Pampers</v>
          </cell>
          <cell r="H237" t="str">
            <v>Pampers 299 @ 249 Plan (LBP, LAT, LBT)</v>
          </cell>
          <cell r="I237" t="str">
            <v>Pampers 299 @ 249 Plan
Buy 2 Pc of Pampers 299, Get 4% Discount</v>
          </cell>
          <cell r="K237" t="str">
            <v>On Bill</v>
          </cell>
        </row>
        <row r="239">
          <cell r="A239" t="str">
            <v>Large Trad, Pharma &amp; Bty</v>
          </cell>
          <cell r="B239" t="str">
            <v>Large A Beauty,
Large A Pharmacy,
Large B Pharmacy,
Large A Traditional,
Large B Traditional</v>
          </cell>
          <cell r="C239">
            <v>44197</v>
          </cell>
          <cell r="D239">
            <v>44227</v>
          </cell>
          <cell r="G239" t="str">
            <v>Pampers</v>
          </cell>
          <cell r="H239" t="str">
            <v>Premium Care (All Large) | All India</v>
          </cell>
          <cell r="I239" t="str">
            <v>Premium Care
Buy 3 Pieces of Premium Care or more &amp; Get 8% Off
(Applicable on All packs)</v>
          </cell>
          <cell r="K239" t="str">
            <v>On Bill</v>
          </cell>
        </row>
      </sheetData>
      <sheetData sheetId="12">
        <row r="10">
          <cell r="A10" t="str">
            <v>Medium Trad &amp; Pharma</v>
          </cell>
          <cell r="B10" t="str">
            <v>Medium Pharmacy,
Medium Traditional</v>
          </cell>
          <cell r="C10">
            <v>44197</v>
          </cell>
          <cell r="D10">
            <v>44227</v>
          </cell>
          <cell r="G10" t="str">
            <v>Medium Corporate Shakti plan</v>
          </cell>
          <cell r="H10" t="str">
            <v xml:space="preserve">Shakti plan </v>
          </cell>
          <cell r="I10" t="str">
            <v>Buy worth Rs 1500 - get  1% on bill, Buy worth Rs 3000- get 2% on bill 
(Max Disbursement-100, Max Bills-5)</v>
          </cell>
          <cell r="K10" t="str">
            <v>On Bill</v>
          </cell>
          <cell r="P10" t="str">
            <v>Taxable</v>
          </cell>
        </row>
        <row r="12">
          <cell r="A12" t="str">
            <v>Medium Trad &amp; Pharma</v>
          </cell>
          <cell r="B12" t="str">
            <v>Medium Pharmacy,
Medium Traditional</v>
          </cell>
          <cell r="C12">
            <v>44197</v>
          </cell>
          <cell r="D12">
            <v>44227</v>
          </cell>
          <cell r="G12" t="str">
            <v>Medium Corporate Plan</v>
          </cell>
          <cell r="H12" t="str">
            <v>Pampers</v>
          </cell>
          <cell r="I12" t="str">
            <v>2 Pcs of Aloe Wipes get 0.5%</v>
          </cell>
          <cell r="K12" t="str">
            <v>On Bill</v>
          </cell>
        </row>
        <row r="14">
          <cell r="A14" t="str">
            <v>Medium Trad &amp; Pharma</v>
          </cell>
          <cell r="B14" t="str">
            <v>Medium Pharmacy,
Medium Traditional</v>
          </cell>
          <cell r="C14">
            <v>44197</v>
          </cell>
          <cell r="D14">
            <v>44227</v>
          </cell>
          <cell r="G14" t="str">
            <v>Medium Corporate Plan</v>
          </cell>
          <cell r="H14" t="str">
            <v>Gillette</v>
          </cell>
          <cell r="I14" t="str">
            <v>Buy 4 pcs of Guard Cream 125gm get 0.5%</v>
          </cell>
          <cell r="K14" t="str">
            <v>On Bill</v>
          </cell>
          <cell r="P14" t="str">
            <v>Taxable</v>
          </cell>
        </row>
        <row r="16">
          <cell r="A16" t="str">
            <v>Medium Trad &amp; Pharma</v>
          </cell>
          <cell r="B16" t="str">
            <v>Medium Pharmacy,
Medium Traditional</v>
          </cell>
          <cell r="C16">
            <v>44197</v>
          </cell>
          <cell r="D16">
            <v>44227</v>
          </cell>
          <cell r="G16" t="str">
            <v>Medium Corporate plan</v>
          </cell>
          <cell r="H16" t="str">
            <v>H&amp;S</v>
          </cell>
          <cell r="I16" t="str">
            <v>Buy H&amp;S SBD Pre Pack + 2 Neem SS get 0.5%</v>
          </cell>
          <cell r="K16" t="str">
            <v>On Bill</v>
          </cell>
        </row>
        <row r="18">
          <cell r="A18" t="str">
            <v>Medium Trad &amp; Pharma</v>
          </cell>
        </row>
        <row r="20">
          <cell r="A20" t="str">
            <v>Medium Trad &amp; Pharma</v>
          </cell>
        </row>
        <row r="22">
          <cell r="A22" t="str">
            <v>Medium Trad &amp; Pharma</v>
          </cell>
        </row>
        <row r="24">
          <cell r="A24" t="str">
            <v>Medium Trad &amp; Pharma</v>
          </cell>
        </row>
        <row r="36">
          <cell r="A36" t="str">
            <v>Medium Trad &amp; Pharma</v>
          </cell>
        </row>
        <row r="38">
          <cell r="A38" t="str">
            <v>Medium Trad &amp; Pharma</v>
          </cell>
        </row>
        <row r="40">
          <cell r="A40" t="str">
            <v>Medium Trad &amp; Pharma</v>
          </cell>
        </row>
        <row r="48">
          <cell r="A48" t="str">
            <v>Medium Trad &amp; Pharma</v>
          </cell>
          <cell r="B48" t="str">
            <v>Medium Traditional,
Medium Pharmacy</v>
          </cell>
          <cell r="C48">
            <v>44197</v>
          </cell>
          <cell r="D48">
            <v>44227</v>
          </cell>
          <cell r="G48" t="str">
            <v>Gillette PC</v>
          </cell>
          <cell r="H48" t="str">
            <v>Gillette Foams/Creams 7+1  Plan</v>
          </cell>
          <cell r="I48" t="str">
            <v>7+1 plan on Gillette Foams, Gillette Creams and OS Creams; no mixed cases; Minimum purchase = 200</v>
          </cell>
          <cell r="K48" t="str">
            <v>On Bill</v>
          </cell>
        </row>
        <row r="50">
          <cell r="A50" t="str">
            <v>Large Trad, Pharma &amp; Bty</v>
          </cell>
          <cell r="B50" t="str">
            <v>Medium Traditional,
Medium Pharmacy</v>
          </cell>
          <cell r="C50">
            <v>44197</v>
          </cell>
          <cell r="D50">
            <v>44227</v>
          </cell>
          <cell r="G50" t="str">
            <v>Gillette</v>
          </cell>
          <cell r="H50" t="str">
            <v>Guard3</v>
          </cell>
          <cell r="I50" t="str">
            <v>Buy Any Guard 3 SKUs worth Rs.300, Get 10% off</v>
          </cell>
          <cell r="K50" t="str">
            <v>On Bill</v>
          </cell>
          <cell r="P50" t="str">
            <v>Taxable</v>
          </cell>
        </row>
        <row r="52">
          <cell r="A52" t="str">
            <v>Medium Trad &amp; Pharma</v>
          </cell>
          <cell r="B52" t="str">
            <v>Medium Traditional,
Medium Pharmacy</v>
          </cell>
          <cell r="C52">
            <v>44197</v>
          </cell>
          <cell r="D52">
            <v>44227</v>
          </cell>
          <cell r="G52" t="str">
            <v>Gillette</v>
          </cell>
          <cell r="H52" t="str">
            <v>Gillette DE Plan - All Sites</v>
          </cell>
          <cell r="I52" t="str">
            <v>Buy below DE Subbf worth Rs 180 and Get discount as mentioned below 
Corporate Plans Extra,
2.31% - Wilkinson 5s and Wilkinson 50s
3.3% - Wilk Saloon 10s
7.5% - DE 365</v>
          </cell>
          <cell r="K52" t="str">
            <v>On Bill</v>
          </cell>
          <cell r="P52" t="str">
            <v>Taxable</v>
          </cell>
        </row>
        <row r="54">
          <cell r="A54" t="str">
            <v>Medium Trad &amp; Pharma</v>
          </cell>
          <cell r="B54" t="str">
            <v>Medium Pharmacy,
Medium Traditional</v>
          </cell>
          <cell r="C54">
            <v>44197</v>
          </cell>
          <cell r="D54">
            <v>44227</v>
          </cell>
          <cell r="G54" t="str">
            <v>Gillette</v>
          </cell>
          <cell r="H54" t="str">
            <v>Dispo Plan</v>
          </cell>
          <cell r="I54" t="str">
            <v>Buy 12 Razors of GPI B3G1 ( Min purchase - Rs 150) and get 5% off</v>
          </cell>
          <cell r="K54" t="str">
            <v>On Bill</v>
          </cell>
        </row>
        <row r="56">
          <cell r="A56" t="str">
            <v>Medium Trad &amp; Pharma</v>
          </cell>
          <cell r="B56" t="str">
            <v>Medium Traditional,
Medium Pharmacy</v>
          </cell>
          <cell r="C56">
            <v>44197</v>
          </cell>
          <cell r="D56">
            <v>44227</v>
          </cell>
          <cell r="G56" t="str">
            <v>H&amp;S</v>
          </cell>
          <cell r="H56" t="str">
            <v>H&amp;S Bottles Plans</v>
          </cell>
          <cell r="I56" t="str">
            <v>Buy any H&amp;S 80/180/340ml Base Bottles worth Rs 500 &amp; Get 15%</v>
          </cell>
          <cell r="K56" t="str">
            <v>On Bill</v>
          </cell>
          <cell r="P56" t="str">
            <v>Taxable</v>
          </cell>
        </row>
        <row r="58">
          <cell r="A58" t="str">
            <v>Medium Trad &amp; Pharma</v>
          </cell>
          <cell r="B58" t="str">
            <v>Medium Traditional,
Medium Pharmacy</v>
          </cell>
          <cell r="C58">
            <v>44197</v>
          </cell>
          <cell r="D58">
            <v>44227</v>
          </cell>
          <cell r="G58" t="str">
            <v>H&amp;S</v>
          </cell>
          <cell r="H58" t="str">
            <v>H&amp;S 2in1 Bottles Plan - Medium</v>
          </cell>
          <cell r="I58" t="str">
            <v>Buy any H&amp;S 72/180/340ml 2in1 Bottles worth Rs 200 &amp; Get 20% Off</v>
          </cell>
          <cell r="K58" t="str">
            <v>On Bill</v>
          </cell>
        </row>
        <row r="60">
          <cell r="A60" t="str">
            <v>Medium Trad &amp; Pharma</v>
          </cell>
          <cell r="B60" t="str">
            <v>Medium Traditional,
Medium Pharmacy</v>
          </cell>
          <cell r="C60">
            <v>44197</v>
          </cell>
          <cell r="D60">
            <v>44227</v>
          </cell>
          <cell r="G60" t="str">
            <v>H&amp;S</v>
          </cell>
          <cell r="H60" t="str">
            <v>H&amp;S Large Sachet Distribution Plan - 64 ka 50 Plan</v>
          </cell>
          <cell r="I60" t="str">
            <v>Buy Any 4 Streamers of H&amp;S Large Sachet &amp; Get 7.1% Off</v>
          </cell>
          <cell r="K60" t="str">
            <v>On Bill</v>
          </cell>
        </row>
        <row r="62">
          <cell r="A62" t="str">
            <v>Medium Trad &amp; Pharma</v>
          </cell>
          <cell r="B62" t="str">
            <v>Medium Traditional,
Medium Pharmacy</v>
          </cell>
          <cell r="C62">
            <v>44197</v>
          </cell>
          <cell r="D62">
            <v>44227</v>
          </cell>
          <cell r="G62" t="str">
            <v>Pantene</v>
          </cell>
          <cell r="H62" t="str">
            <v>Pantene Rs 5 Bi-Sachet Plan 
(New Launch)</v>
          </cell>
          <cell r="I62" t="str">
            <v>Buy 1 Streamer of Pntn Rs 5 Bi-sachet &amp; Get at Rs 40 (incl. Corp.)(35.5% TPR)
(Only for Punjab,Haryana,Delhi, Mumbai, Pune, Bengal, Surat, Ahmedabad)</v>
          </cell>
          <cell r="K62" t="str">
            <v>On Bill</v>
          </cell>
        </row>
        <row r="64">
          <cell r="A64" t="str">
            <v>Medium Trad &amp; Pharma</v>
          </cell>
          <cell r="B64" t="str">
            <v>Medium Traditional,
Medium Pharmacy</v>
          </cell>
          <cell r="C64">
            <v>44197</v>
          </cell>
          <cell r="D64">
            <v>44227</v>
          </cell>
          <cell r="G64" t="str">
            <v>Pantene</v>
          </cell>
          <cell r="H64" t="str">
            <v>Pantene Re 1 Multiples Plan - Medium</v>
          </cell>
          <cell r="I64" t="str">
            <v>Buy &gt;10 streamer get Rs 0.75 off/steamer
(Only for West UP, Kanpur, Lucknow, East UP, Bihar, Jharkhand, Indore, Bhopal, Jabalpur, Raipur, Bengal)</v>
          </cell>
          <cell r="K64" t="str">
            <v>On Bill</v>
          </cell>
        </row>
        <row r="80">
          <cell r="A80" t="str">
            <v>Medium Trad &amp; Pharma</v>
          </cell>
          <cell r="B80" t="str">
            <v>Medium Pharmacy</v>
          </cell>
          <cell r="C80">
            <v>44197</v>
          </cell>
          <cell r="D80">
            <v>44227</v>
          </cell>
          <cell r="G80" t="str">
            <v>whisper</v>
          </cell>
          <cell r="H80" t="str">
            <v>Whisper Choice Regular Trialpack Case Plan</v>
          </cell>
          <cell r="I80" t="str">
            <v>Buy Rs. 3200 (1case) of choice Regular 7 get 1.69% Off free offer
Applicable sites (Pune,Aurangabad,Nag,Goa, APTL,KL,KA)</v>
          </cell>
          <cell r="K80" t="str">
            <v>On Bill</v>
          </cell>
        </row>
        <row r="82">
          <cell r="A82" t="str">
            <v>Medium Trad &amp; Pharma</v>
          </cell>
          <cell r="B82" t="str">
            <v>Medium Traditional,
Medium Pharmacy</v>
          </cell>
          <cell r="C82">
            <v>44197</v>
          </cell>
          <cell r="D82">
            <v>44227</v>
          </cell>
          <cell r="G82" t="str">
            <v>Whisper</v>
          </cell>
          <cell r="H82" t="str">
            <v>Whisper Choice Regular Trialpack  Plan
Applicable sites (Pune,Aurangabad,Nag,Goa, APTL,KL,KA)</v>
          </cell>
          <cell r="I82" t="str">
            <v>Buy Rs. 900 worth of  any Choice Regular  Trial Packs get 6% OFF
Applicable SKU : Choice Wings 7s, Choice Aloe 7s</v>
          </cell>
          <cell r="K82" t="str">
            <v>On Bill</v>
          </cell>
        </row>
        <row r="101">
          <cell r="A101" t="str">
            <v>Medium Trad &amp; Pharma</v>
          </cell>
          <cell r="B101" t="str">
            <v>Medium Pharmacy</v>
          </cell>
          <cell r="C101">
            <v>44197</v>
          </cell>
          <cell r="D101">
            <v>44227</v>
          </cell>
          <cell r="G101" t="str">
            <v>Vicks</v>
          </cell>
          <cell r="H101" t="str">
            <v>BBR Season Plan (Jars Only)</v>
          </cell>
          <cell r="I101" t="str">
            <v xml:space="preserve">Buy worth Rs 250 of Babyrub and get 5% off(mixed jars allowed)
</v>
          </cell>
          <cell r="K101" t="str">
            <v>On Bill</v>
          </cell>
          <cell r="P101" t="str">
            <v>Taxable</v>
          </cell>
        </row>
        <row r="103">
          <cell r="A103" t="str">
            <v>Medium Trad &amp; Pharma</v>
          </cell>
          <cell r="B103" t="str">
            <v>Medium Pharmacy</v>
          </cell>
          <cell r="C103">
            <v>44197</v>
          </cell>
          <cell r="D103">
            <v>44227</v>
          </cell>
          <cell r="G103" t="str">
            <v>Vicks</v>
          </cell>
          <cell r="H103" t="str">
            <v>Action 500 (New MRP)</v>
          </cell>
          <cell r="I103" t="str">
            <v>Buy 1 box of A500 &amp; get Rs 50 off ( on top of 11+1 offer on pack)</v>
          </cell>
          <cell r="K103" t="str">
            <v>On Bill</v>
          </cell>
        </row>
        <row r="105">
          <cell r="A105" t="str">
            <v>Medium Trad &amp; Pharma</v>
          </cell>
          <cell r="B105" t="str">
            <v>Medium Pharmacy,
Medium Traditional</v>
          </cell>
          <cell r="C105">
            <v>44197</v>
          </cell>
          <cell r="D105">
            <v>44227</v>
          </cell>
          <cell r="G105" t="str">
            <v>Vicks</v>
          </cell>
          <cell r="H105" t="str">
            <v>Baarish ka Season Inhaler Jumbo ka Season</v>
          </cell>
          <cell r="I105" t="str">
            <v>Buy 1 pc Inhaler  Jumbo &amp; get 5% off( on top of 2 pc Inhaler Single free offer on pack)</v>
          </cell>
          <cell r="K105" t="str">
            <v>On Bill</v>
          </cell>
        </row>
        <row r="107">
          <cell r="A107" t="str">
            <v>Medium Trad &amp; Pharma</v>
          </cell>
          <cell r="B107" t="str">
            <v>Medium Pharmacy</v>
          </cell>
          <cell r="C107">
            <v>44197</v>
          </cell>
          <cell r="D107">
            <v>44227</v>
          </cell>
          <cell r="G107" t="str">
            <v>Vicks</v>
          </cell>
          <cell r="H107" t="str">
            <v>Baarish ka Season Rubs ka Season</v>
          </cell>
          <cell r="I107" t="str">
            <v>Buy 1 pc VVR 5ml RTM with Rs 10 off, Buy 1 pc VVR 10ml RTM with Rs 20 off, Buy 1pc BBR 10ml RTM wit Rs 10 Off, Buy 1 Shrink Wrap ofVVR 25ml with 19+1 Offer and Buy 1 Shrink Wrap of VVR 50ml with 11+1 offer (all these promos are on art work )</v>
          </cell>
          <cell r="K107" t="str">
            <v>On Bill</v>
          </cell>
        </row>
        <row r="109">
          <cell r="A109" t="str">
            <v>Medium Trad &amp; Pharma</v>
          </cell>
          <cell r="B109" t="str">
            <v>Medium Traditional,
Medium Pharmacy</v>
          </cell>
          <cell r="C109">
            <v>44197</v>
          </cell>
          <cell r="D109">
            <v>44227</v>
          </cell>
          <cell r="G109" t="str">
            <v>Vicks</v>
          </cell>
          <cell r="H109" t="str">
            <v>VCD Fantastic Five</v>
          </cell>
          <cell r="I109" t="str">
            <v>Buy 1 pc of any VCD jar and get 5% Off(190 jar not included)</v>
          </cell>
          <cell r="K109" t="str">
            <v>On Bill</v>
          </cell>
        </row>
        <row r="111">
          <cell r="A111" t="str">
            <v>Medium Trad &amp; Pharma</v>
          </cell>
          <cell r="B111" t="str">
            <v>Medium Pharmacy</v>
          </cell>
          <cell r="C111">
            <v>44197</v>
          </cell>
          <cell r="D111">
            <v>44227</v>
          </cell>
          <cell r="G111" t="str">
            <v>Vicks</v>
          </cell>
          <cell r="H111" t="str">
            <v>VVR Season Plan (Jars Only)</v>
          </cell>
          <cell r="I111" t="str">
            <v xml:space="preserve">Buy worth Rs 1000 of Vvr Jars and get 3% (mixed jars allowed)(shrink wrap promo stock allowed)
</v>
          </cell>
          <cell r="K111" t="str">
            <v>On Bill</v>
          </cell>
        </row>
        <row r="113">
          <cell r="A113" t="str">
            <v>Medium Trad &amp; Pharma</v>
          </cell>
          <cell r="B113" t="str">
            <v>Medium Traditional</v>
          </cell>
          <cell r="C113">
            <v>44197</v>
          </cell>
          <cell r="D113">
            <v>44227</v>
          </cell>
          <cell r="G113" t="str">
            <v>Vicks</v>
          </cell>
          <cell r="H113" t="str">
            <v>BBR Season Plan (Jars Only)</v>
          </cell>
          <cell r="I113" t="str">
            <v xml:space="preserve">Buy Rs 150 of BBR jars  &amp; get 5% off
(mixed jars allowed)
</v>
          </cell>
          <cell r="K113" t="str">
            <v>On Bill</v>
          </cell>
        </row>
        <row r="115">
          <cell r="A115" t="str">
            <v>Medium Trad &amp; Pharma</v>
          </cell>
          <cell r="B115" t="str">
            <v>Medium Pharmacy,
Medium Traditional</v>
          </cell>
          <cell r="C115">
            <v>44197</v>
          </cell>
          <cell r="D115">
            <v>44227</v>
          </cell>
          <cell r="G115" t="str">
            <v>Vicks</v>
          </cell>
          <cell r="H115" t="str">
            <v>Vicks 3 in 1 Launch Offer Continued</v>
          </cell>
          <cell r="I115" t="str">
            <v>Buy 1 pc of Vicks 3 in 1 jar and get 10% off</v>
          </cell>
          <cell r="K115" t="str">
            <v>On Bill</v>
          </cell>
        </row>
        <row r="117">
          <cell r="A117" t="str">
            <v>Medium Trad &amp; Pharma</v>
          </cell>
          <cell r="B117" t="str">
            <v>Medium Traditional</v>
          </cell>
          <cell r="C117">
            <v>44197</v>
          </cell>
          <cell r="D117">
            <v>44227</v>
          </cell>
          <cell r="G117" t="str">
            <v>Vicks</v>
          </cell>
          <cell r="H117" t="str">
            <v>VVR Season Plan (Jars Only)</v>
          </cell>
          <cell r="I117" t="str">
            <v xml:space="preserve">Buy Rs 300 of VVR jars  &amp; get 3% off(mixed jars allowed)(shrink wrap promo stock allowed)
</v>
          </cell>
          <cell r="K117" t="str">
            <v>On Bill</v>
          </cell>
          <cell r="P117" t="str">
            <v>Taxable</v>
          </cell>
        </row>
        <row r="119">
          <cell r="A119" t="str">
            <v>Medium Trad &amp; Pharma</v>
          </cell>
          <cell r="B119" t="str">
            <v>Medium Traditional</v>
          </cell>
          <cell r="C119">
            <v>44197</v>
          </cell>
          <cell r="D119">
            <v>44227</v>
          </cell>
          <cell r="G119" t="str">
            <v>Vicks</v>
          </cell>
          <cell r="H119" t="str">
            <v>Inhaler Singles Plan</v>
          </cell>
          <cell r="I119" t="str">
            <v>Buy 3 pcs and get 3% off, Buy 6 pcs and get 6% off</v>
          </cell>
          <cell r="K119" t="str">
            <v>On Bill</v>
          </cell>
        </row>
        <row r="121">
          <cell r="A121" t="str">
            <v>Medium Trad &amp; Pharma</v>
          </cell>
          <cell r="B121" t="str">
            <v>Medium Traditional,
Medium Pharmacy</v>
          </cell>
          <cell r="C121">
            <v>44197</v>
          </cell>
          <cell r="D121">
            <v>44227</v>
          </cell>
          <cell r="G121" t="str">
            <v>Vicks</v>
          </cell>
          <cell r="H121" t="str">
            <v>Bada Jar Bada Munafa</v>
          </cell>
          <cell r="I121" t="str">
            <v>Buy Rs 500 worth of VVR 110ml and get Rs 15 off per pc 
(Old MRP Also Applicable)</v>
          </cell>
          <cell r="K121" t="str">
            <v>On Bill</v>
          </cell>
          <cell r="P121" t="str">
            <v>Taxable</v>
          </cell>
        </row>
        <row r="123">
          <cell r="A123" t="str">
            <v>Medium Trad &amp; Pharma</v>
          </cell>
          <cell r="B123" t="str">
            <v>Medium Traditional,
Medium Pharmacy</v>
          </cell>
          <cell r="C123">
            <v>44197</v>
          </cell>
          <cell r="D123">
            <v>44227</v>
          </cell>
          <cell r="G123" t="str">
            <v>Vicks</v>
          </cell>
          <cell r="H123" t="str">
            <v>Xtra strong Launch</v>
          </cell>
          <cell r="I123" t="str">
            <v>Buy Rs 150 worth Xtra Strong and get 5% off
Applicable Karnataka, Chennai, Madurai</v>
          </cell>
          <cell r="K123" t="str">
            <v>On Bill</v>
          </cell>
        </row>
        <row r="125">
          <cell r="A125" t="str">
            <v>Medium Trad &amp; Pharma</v>
          </cell>
          <cell r="B125" t="str">
            <v>Medium Traditional,
Medium Pharmacy</v>
          </cell>
          <cell r="C125">
            <v>44197</v>
          </cell>
          <cell r="D125">
            <v>44227</v>
          </cell>
          <cell r="G125" t="str">
            <v>Vicks</v>
          </cell>
          <cell r="H125" t="str">
            <v>BBR RTM B3G1 earning plan</v>
          </cell>
          <cell r="I125" t="str">
            <v>Buy 1 pc of BBR RTM and get 25% earnings ( Rs 10 off on pack, Rs 10 via scheme and rest Corporate)</v>
          </cell>
          <cell r="K125" t="str">
            <v>On Bill</v>
          </cell>
        </row>
        <row r="127">
          <cell r="A127" t="str">
            <v>Medium Trad &amp; Pharma</v>
          </cell>
          <cell r="B127" t="str">
            <v>Medium Pharmacy</v>
          </cell>
          <cell r="C127">
            <v>44197</v>
          </cell>
          <cell r="D127">
            <v>44227</v>
          </cell>
          <cell r="G127" t="str">
            <v>Vicks</v>
          </cell>
          <cell r="H127" t="str">
            <v>Care Hero Top Up</v>
          </cell>
          <cell r="I127" t="str">
            <v>Buy any Vicks product worth Rs 3000 and earn 0.5%, worth 4000 and earn 1% “ disbursement via Month end Credit invoice adjustment 
(Applicable Site Indore Ahmedabad Chennai Madurai Nagpur Surat Vijayawada)</v>
          </cell>
          <cell r="K127" t="str">
            <v>Matrix Audited Disbursement</v>
          </cell>
        </row>
        <row r="129">
          <cell r="A129" t="str">
            <v>Medium Trad &amp; Pharma</v>
          </cell>
          <cell r="B129" t="str">
            <v>Medium Pharmacy</v>
          </cell>
          <cell r="C129">
            <v>44197</v>
          </cell>
          <cell r="D129">
            <v>44227</v>
          </cell>
          <cell r="G129" t="str">
            <v>Vicks</v>
          </cell>
          <cell r="H129" t="str">
            <v>Care Hero Top Up</v>
          </cell>
          <cell r="I129" t="str">
            <v>Buy any Vicks product worth Rs 2000 and earn 0.5%, worth 3000 and earn 1% “ disbursement via Month end Credit invoice adjustment 
(Applicable Site Andamans Tirupati Bangalore Cochin Goa Hyd Haryana Jammu Jabalpur Kanpur Pune Raipur Rajasthan Tirupati UK)</v>
          </cell>
          <cell r="K129" t="str">
            <v>Matrix Audited Disbursement</v>
          </cell>
          <cell r="P129" t="str">
            <v>Taxable</v>
          </cell>
        </row>
        <row r="131">
          <cell r="A131" t="str">
            <v>Medium Trad &amp; Pharma</v>
          </cell>
          <cell r="B131" t="str">
            <v>Medium Pharmacy</v>
          </cell>
          <cell r="C131">
            <v>44197</v>
          </cell>
          <cell r="D131">
            <v>44227</v>
          </cell>
          <cell r="G131" t="str">
            <v>Vicks</v>
          </cell>
          <cell r="H131" t="str">
            <v>Care Hero Top Up</v>
          </cell>
          <cell r="I131" t="str">
            <v>Buy any Vicks product worth Rs 1000 and earn 0.5%, worth 2000 and earn 1% “ disbursement via Month end Credit invoice adjustment 
(All Site Except Indore Ahmedabad Chennai Madurai Nagpur Surat Vijayawada,Andamans Tirupati Bangalore Cochin Goa Hyd Haryana Jammu Jabalpur Kanpur Pune Raipur Rajasthan Tirupati UK)</v>
          </cell>
          <cell r="K131" t="str">
            <v>Matrix Audited Disbursement</v>
          </cell>
        </row>
        <row r="133">
          <cell r="A133" t="str">
            <v>Medium Trad &amp; Pharma</v>
          </cell>
          <cell r="B133" t="str">
            <v>Medium Traditional</v>
          </cell>
          <cell r="C133">
            <v>44197</v>
          </cell>
          <cell r="D133">
            <v>44227</v>
          </cell>
          <cell r="G133" t="str">
            <v>Ariel, Tide</v>
          </cell>
          <cell r="H133" t="str">
            <v>Ariel Tide Rs.10 NSR Ladi Plan</v>
          </cell>
          <cell r="I133" t="str">
            <v>Buy Ariel PerfectWash Rs.10, Tide Plus Rs 10
Earn 20/- per streamer
(Applicable ONLY on NSR Stocks - Not Applicable on 12+1 promo stock) | (Mixed cases allowed)</v>
          </cell>
          <cell r="K133" t="str">
            <v>On Bill</v>
          </cell>
          <cell r="P133" t="str">
            <v>Taxable</v>
          </cell>
        </row>
        <row r="135">
          <cell r="A135" t="str">
            <v>Medium Trad &amp; Pharma</v>
          </cell>
          <cell r="B135" t="str">
            <v>Medium Traditional</v>
          </cell>
          <cell r="C135">
            <v>44197</v>
          </cell>
          <cell r="D135">
            <v>44227</v>
          </cell>
          <cell r="G135" t="str">
            <v xml:space="preserve">Ariel </v>
          </cell>
          <cell r="H135" t="str">
            <v>Ariel Rs.10 TN Case Plan 
(Only for TN)</v>
          </cell>
          <cell r="I135" t="str">
            <v>Buy 1cs of Ariel PW Rs.10 x 95g and get 1% off on bill
(Applicable ONLY on 95g Stocks - Not Applicable on 12+1 promo stock)</v>
          </cell>
          <cell r="K135" t="str">
            <v>On Bill</v>
          </cell>
        </row>
        <row r="137">
          <cell r="A137" t="str">
            <v>Medium Trad &amp; Pharma</v>
          </cell>
          <cell r="B137" t="str">
            <v>Medium Traditional</v>
          </cell>
          <cell r="C137">
            <v>44197</v>
          </cell>
          <cell r="D137">
            <v>44227</v>
          </cell>
          <cell r="G137" t="str">
            <v>Ariel, Tide</v>
          </cell>
          <cell r="H137" t="str">
            <v>Ariel Tide Rs. 10 Pehli Peti Plan 
(12+1 Promo Stock)</v>
          </cell>
          <cell r="I137" t="str">
            <v>Buy 1 cs of Ariel PW Rs.10 / Tide Plus Rs.10 12+1 promo stock and 
Get 6% off per cs
(Applicable only 12+1 promo stock )</v>
          </cell>
          <cell r="K137" t="str">
            <v>On Bill</v>
          </cell>
          <cell r="P137" t="str">
            <v>Taxable</v>
          </cell>
        </row>
        <row r="139">
          <cell r="A139" t="str">
            <v>Medium Trad &amp; Pharma</v>
          </cell>
          <cell r="B139" t="str">
            <v>Medium Traditional</v>
          </cell>
          <cell r="C139">
            <v>44197</v>
          </cell>
          <cell r="D139">
            <v>44227</v>
          </cell>
          <cell r="G139" t="str">
            <v>Ariel, Tide</v>
          </cell>
          <cell r="H139" t="str">
            <v xml:space="preserve">Ariel Tide Rs.10 Grammage Plan </v>
          </cell>
          <cell r="I139" t="str">
            <v>Buy Ariel PW Rs.10 x 95g, Tide Plus Rs 10 125g
Earn 20/- per streamer
(Applicable ONLY on Grammage increased Stocks
 - Not Applicable on 12+1 promo stock) | 
(Mixed cases allowed)</v>
          </cell>
          <cell r="K139" t="str">
            <v>On Bill</v>
          </cell>
          <cell r="P139" t="str">
            <v>Taxable</v>
          </cell>
        </row>
        <row r="141">
          <cell r="A141" t="str">
            <v>Medium Trad &amp; Pharma</v>
          </cell>
          <cell r="B141" t="str">
            <v>Medium Traditional</v>
          </cell>
          <cell r="C141">
            <v>44197</v>
          </cell>
          <cell r="D141">
            <v>44227</v>
          </cell>
          <cell r="G141" t="str">
            <v xml:space="preserve">Ariel </v>
          </cell>
          <cell r="H141" t="str">
            <v xml:space="preserve">Ariel PW Rs.2 </v>
          </cell>
          <cell r="I141" t="str">
            <v xml:space="preserve">On Plain Stock
Buy 6 streamers of Ariel PerfctWsh Rs2 and Get 6 sachet FREE (66+6)
For 6+1 Promo Stock
Get Ariel PW Rs.2 in 6+1 (built into pricing) </v>
          </cell>
          <cell r="K141" t="str">
            <v>On Bill</v>
          </cell>
          <cell r="P141" t="str">
            <v>Taxable</v>
          </cell>
        </row>
        <row r="143">
          <cell r="A143" t="str">
            <v>Medium Trad &amp; Pharma</v>
          </cell>
          <cell r="B143" t="str">
            <v>Medium Traditional</v>
          </cell>
          <cell r="C143">
            <v>44197</v>
          </cell>
          <cell r="D143">
            <v>44227</v>
          </cell>
          <cell r="G143" t="str">
            <v>Ariel</v>
          </cell>
          <cell r="H143" t="str">
            <v>Ariel Medium Plan</v>
          </cell>
          <cell r="I143" t="str">
            <v>Buy Any Ariel Complete/Color/Matic/Liquid SKUs (Except Complete 4Kg) worth 
Rs 1000 and get 12% off On Bill
Applicable SKUs:
Any Ariel Complete/Color/Matic/Liquid SKUs 
(Except Complete 4Kg)</v>
          </cell>
          <cell r="K143" t="str">
            <v>On Bill</v>
          </cell>
        </row>
        <row r="145">
          <cell r="A145" t="str">
            <v>Medium Trad &amp; Pharma</v>
          </cell>
          <cell r="B145" t="str">
            <v>Medium Traditional</v>
          </cell>
          <cell r="C145">
            <v>44197</v>
          </cell>
          <cell r="D145">
            <v>44227</v>
          </cell>
          <cell r="G145" t="str">
            <v>Ariel</v>
          </cell>
          <cell r="H145" t="str">
            <v>Ariel Complete 4Kg Plan</v>
          </cell>
          <cell r="I145" t="str">
            <v xml:space="preserve">Buy  Ariel Complete 4Kg and 
get 16% off On Bill
Applicable SKUs
 Ariel Complete 4Kg </v>
          </cell>
          <cell r="K145" t="str">
            <v>On Bill</v>
          </cell>
          <cell r="P145" t="str">
            <v>Taxable</v>
          </cell>
        </row>
        <row r="147">
          <cell r="A147" t="str">
            <v>Medium Trad &amp; Pharma</v>
          </cell>
          <cell r="B147" t="str">
            <v>Medium Traditional</v>
          </cell>
          <cell r="C147">
            <v>44197</v>
          </cell>
          <cell r="D147">
            <v>44227</v>
          </cell>
          <cell r="G147" t="str">
            <v>Ariel</v>
          </cell>
          <cell r="H147" t="str">
            <v>Ariel Medium Antigerm Plan</v>
          </cell>
          <cell r="I147" t="str">
            <v>Buy Ariel Hygine (Antigerm) Portfolio worth 
Rs.250 and get 12% off On Bill
Applicable SKUs
Any Ariel Matic AG 1Kg/2kg/3+1kg</v>
          </cell>
          <cell r="K147" t="str">
            <v>On Bill</v>
          </cell>
        </row>
        <row r="149">
          <cell r="A149" t="str">
            <v>Medium Trad &amp; Pharma</v>
          </cell>
          <cell r="B149" t="str">
            <v>Medium Traditional</v>
          </cell>
          <cell r="C149">
            <v>44197</v>
          </cell>
          <cell r="D149">
            <v>44227</v>
          </cell>
          <cell r="G149" t="str">
            <v>Ariel</v>
          </cell>
          <cell r="H149" t="str">
            <v>Ariel Medium Plan (Consumption SKUs)</v>
          </cell>
          <cell r="I149" t="str">
            <v>Buy Any Ariel Complete/Color/Matic/Liquid SKUs (Except Complete 4Kg) worth 
Rs 1000 and get 6% off On Bill
Applicable SKUs:
Ariel Matic 3kg/6kg SKUs
(Except Complete 4Kg)</v>
          </cell>
          <cell r="K149" t="str">
            <v>On Bill</v>
          </cell>
        </row>
        <row r="151">
          <cell r="A151" t="str">
            <v>Medium Trad &amp; Pharma</v>
          </cell>
          <cell r="B151" t="str">
            <v>Medium Traditional</v>
          </cell>
          <cell r="C151">
            <v>44197</v>
          </cell>
          <cell r="D151">
            <v>44227</v>
          </cell>
          <cell r="G151" t="str">
            <v>Ariel</v>
          </cell>
          <cell r="H151" t="str">
            <v>Ariel Medium PW Blue 500g Launch Plan</v>
          </cell>
          <cell r="I151" t="str">
            <v>Buy 6pc of Ariel Perfectwash 500g  Blue and get Rs.5*/- per pc 
(Including Corporate) 
Applicable SKUs:
Any Ariel PW500g SKUs (Blue/Green)</v>
          </cell>
          <cell r="K151" t="str">
            <v>On Bill</v>
          </cell>
        </row>
        <row r="153">
          <cell r="A153" t="str">
            <v>Medium Trad &amp; Pharma</v>
          </cell>
          <cell r="B153" t="str">
            <v>Medium Traditional</v>
          </cell>
          <cell r="C153">
            <v>44197</v>
          </cell>
          <cell r="D153">
            <v>44227</v>
          </cell>
          <cell r="G153" t="str">
            <v>Ariel</v>
          </cell>
          <cell r="H153" t="str">
            <v>Ariel Medium PW Blue 1kg Launch Plan</v>
          </cell>
          <cell r="I153" t="str">
            <v>Buy 3pc of Ariel Perfectwash 1kg Blue and get Rs.10*/- per pc 
(Including Corporate) 
Applicable SKUs:
Ariel PW 1kg Blue</v>
          </cell>
          <cell r="K153" t="str">
            <v>On Bill</v>
          </cell>
        </row>
        <row r="155">
          <cell r="A155" t="str">
            <v>Medium Trad &amp; Pharma</v>
          </cell>
          <cell r="B155" t="str">
            <v>Medium Traditional</v>
          </cell>
          <cell r="C155">
            <v>44197</v>
          </cell>
          <cell r="D155">
            <v>44227</v>
          </cell>
          <cell r="G155" t="str">
            <v>Ariel</v>
          </cell>
          <cell r="H155" t="str">
            <v>Ariel Medium PW Blue 500g Launch Plan
(Only for Mumbai)</v>
          </cell>
          <cell r="I155" t="str">
            <v>Buy 6pc of Ariel Perfectwash 500g  Blue and get Rs.5*/- per pc 
(Including Corporate) 
Applicable SKUs:
Any Ariel PW500g SKUs (Blue/Green)</v>
          </cell>
          <cell r="K155" t="str">
            <v>On Bill</v>
          </cell>
        </row>
        <row r="157">
          <cell r="A157" t="str">
            <v>Medium Trad &amp; Pharma</v>
          </cell>
          <cell r="B157" t="str">
            <v>Medium Traditional</v>
          </cell>
          <cell r="C157">
            <v>44197</v>
          </cell>
          <cell r="D157">
            <v>44227</v>
          </cell>
          <cell r="G157" t="str">
            <v>Ariel</v>
          </cell>
          <cell r="H157" t="str">
            <v>Ariel Medium PW Blue 1kg Launch Plan
(Only for Mumbai)</v>
          </cell>
          <cell r="I157" t="str">
            <v>Buy 3pc of Ariel Perfectwash 1kg Blue and get Rs.10*/- per pc 
(Including Corporate) 
Applicable SKUs:
Ariel PW 1kg Blue</v>
          </cell>
          <cell r="K157" t="str">
            <v>On Bill</v>
          </cell>
        </row>
        <row r="159">
          <cell r="A159" t="str">
            <v>Medium Trad &amp; Pharma</v>
          </cell>
          <cell r="B159" t="str">
            <v>Medium Traditional,
Medium Pharmacy</v>
          </cell>
          <cell r="C159">
            <v>44197</v>
          </cell>
          <cell r="D159">
            <v>44227</v>
          </cell>
          <cell r="G159" t="str">
            <v>Old Spice</v>
          </cell>
          <cell r="H159" t="str">
            <v>Old Spice Deo - 7 + 1 FREE</v>
          </cell>
          <cell r="I159" t="str">
            <v>Buy 3pcs Old Spice 0% Gas Deo Can get 12.5% OFF (Equivalent to 7+1 FREE)</v>
          </cell>
          <cell r="K159" t="str">
            <v>On Bill</v>
          </cell>
        </row>
        <row r="161">
          <cell r="A161" t="str">
            <v>Medium Trad &amp; Pharma</v>
          </cell>
          <cell r="B161" t="str">
            <v>Medium Traditional,
Medium Pharmacy</v>
          </cell>
          <cell r="C161">
            <v>44197</v>
          </cell>
          <cell r="D161">
            <v>44227</v>
          </cell>
          <cell r="G161" t="str">
            <v>Old Spice</v>
          </cell>
          <cell r="H161" t="str">
            <v>Old Spice Pocket Deo - 7+1 FREE</v>
          </cell>
          <cell r="I161" t="str">
            <v>Buy 6pcs of Old Spice 0% Gas Deo Pocket get 12.5% off (Equivalent to 7+1 FREE)</v>
          </cell>
          <cell r="K161" t="str">
            <v>On Bill</v>
          </cell>
        </row>
        <row r="163">
          <cell r="A163" t="str">
            <v>Medium Trad &amp; Pharma</v>
          </cell>
          <cell r="B163" t="str">
            <v>Medium Traditional,
Medium Pharmacy</v>
          </cell>
          <cell r="C163">
            <v>44197</v>
          </cell>
          <cell r="D163">
            <v>44227</v>
          </cell>
          <cell r="G163" t="str">
            <v>Pampers</v>
          </cell>
          <cell r="H163" t="str">
            <v>Pampers 299 @ 249 (Med)</v>
          </cell>
          <cell r="I163" t="str">
            <v>Pampers 299 @ 249 Plan
Buy 1 Pc of Pampers 299, Get 4% Discount</v>
          </cell>
          <cell r="K163" t="str">
            <v>On Bill</v>
          </cell>
        </row>
        <row r="165">
          <cell r="A165" t="str">
            <v>Medium Trad &amp; Pharma</v>
          </cell>
          <cell r="B165" t="str">
            <v>Medium Traditional,
Medium Pharmacy</v>
          </cell>
          <cell r="C165">
            <v>44197</v>
          </cell>
          <cell r="D165">
            <v>44227</v>
          </cell>
          <cell r="G165" t="str">
            <v>Pampers</v>
          </cell>
          <cell r="H165" t="str">
            <v>Pampers Regs/Value (Med) | All India</v>
          </cell>
          <cell r="I165" t="str">
            <v>Buy 2 pieces of Pampers Pants Regs/Value/Econs, Get 4% Off</v>
          </cell>
          <cell r="K165" t="str">
            <v>On Bill</v>
          </cell>
        </row>
      </sheetData>
      <sheetData sheetId="13">
        <row r="10">
          <cell r="A10" t="str">
            <v>Small &amp; New Pharmacy</v>
          </cell>
          <cell r="B10" t="str">
            <v>Small A Pharmacy</v>
          </cell>
          <cell r="C10">
            <v>44197</v>
          </cell>
          <cell r="D10">
            <v>44227</v>
          </cell>
          <cell r="G10" t="str">
            <v>Perfect Store</v>
          </cell>
          <cell r="H10" t="str">
            <v>Perfect Store- Productivity
(Applicable Site Bengal, Odisha, East UP, West UP, Lucknow, Kanpur, Rajasthan, Bhopal, Indore, Raipur, Jabalpur, Nagpur, NEC, Mumbai,Pune, Bangalore, Hyderabad, Tirupati, Vijayawada,Aurangabad)</v>
          </cell>
          <cell r="I10" t="str">
            <v>Buy worth Rs 400 get 0.5% on invoice, 
Buy worth Rs 1500 get 1% on invoice
(Max Disbursement-100, Max Bills-5)</v>
          </cell>
          <cell r="K10" t="str">
            <v>On Bill</v>
          </cell>
        </row>
        <row r="12">
          <cell r="A12" t="str">
            <v>Small &amp; New Pharmacy</v>
          </cell>
          <cell r="B12" t="str">
            <v>Small A Pharmacy</v>
          </cell>
          <cell r="C12">
            <v>44197</v>
          </cell>
          <cell r="D12">
            <v>44227</v>
          </cell>
          <cell r="G12" t="str">
            <v>Perfect Store</v>
          </cell>
          <cell r="H12" t="str">
            <v>Perfect Store- Productivity
(Applicable Site Chennai, Madurai, Cochin)</v>
          </cell>
          <cell r="I12" t="str">
            <v>Buy worth Rs 400 get 0.5% on invoice, 
Buy worth Rs 1800 get 1% on invoice
(Max Disbursement-100, Max Bills-5)</v>
          </cell>
          <cell r="K12" t="str">
            <v>On Bill</v>
          </cell>
        </row>
        <row r="14">
          <cell r="A14" t="str">
            <v>Small &amp; New Pharmacy</v>
          </cell>
          <cell r="B14" t="str">
            <v>Small A Pharmacy</v>
          </cell>
          <cell r="C14">
            <v>44197</v>
          </cell>
          <cell r="D14">
            <v>44227</v>
          </cell>
          <cell r="G14" t="str">
            <v>Perfect Store</v>
          </cell>
          <cell r="H14" t="str">
            <v>Perfect Store- Productivity
(All Except Site Bengal, Odisha, East UP, West UP, Lucknow, Kanpur, Rajasthan, Bhopal, Indore, Raipur, Jabalpur, Nagpur, NEC,Mumbai,Pune, Bangalore, Hyderabad, Tirupati, Vijayawada,Chennai, Madurai, Cochin,Aurangabad)</v>
          </cell>
          <cell r="I14" t="str">
            <v>Buy worth Rs 400 get 0.5% on invoice, 
Buy worth Rs 1200 get 1% on invoice
(Max Disbursement-100, Max Bills-5)</v>
          </cell>
          <cell r="K14" t="str">
            <v>On Bill</v>
          </cell>
        </row>
        <row r="16">
          <cell r="A16" t="str">
            <v>Small &amp; New Pharmacy</v>
          </cell>
          <cell r="B16" t="str">
            <v>New Pharmacy</v>
          </cell>
          <cell r="C16">
            <v>44197</v>
          </cell>
          <cell r="D16">
            <v>44227</v>
          </cell>
          <cell r="G16" t="str">
            <v>Perfect Store</v>
          </cell>
          <cell r="H16" t="str">
            <v>Perfect Store- Productivity
(Applicable Site Cochin)</v>
          </cell>
          <cell r="I16" t="str">
            <v>Buy worth Rs 200 get 0.5% on invoice, 
Buy worth Rs 800 get 1% on invoice
(Max Disbursement-100, Max Bills-5)</v>
          </cell>
          <cell r="K16" t="str">
            <v>On Bill</v>
          </cell>
        </row>
        <row r="18">
          <cell r="A18" t="str">
            <v>Small &amp; New Pharmacy</v>
          </cell>
          <cell r="B18" t="str">
            <v>New Pharmacy</v>
          </cell>
          <cell r="C18">
            <v>44197</v>
          </cell>
          <cell r="D18">
            <v>44227</v>
          </cell>
          <cell r="G18" t="str">
            <v>Perfect Store</v>
          </cell>
          <cell r="H18" t="str">
            <v>Perfect Store- Productivity
(All Except Site Cochin)</v>
          </cell>
          <cell r="I18" t="str">
            <v>Buy worth Rs 200 get 0.5% on invoice, 
Buy worth Rs 600 get 1% on invoice
(Max Disbursement-100, Max Bills-5)</v>
          </cell>
          <cell r="K18" t="str">
            <v>On Bill</v>
          </cell>
        </row>
        <row r="20">
          <cell r="A20" t="str">
            <v>Small &amp; New Pharmacy</v>
          </cell>
          <cell r="B20" t="str">
            <v>New Pharmacy</v>
          </cell>
          <cell r="C20">
            <v>44197</v>
          </cell>
          <cell r="D20">
            <v>44227</v>
          </cell>
          <cell r="G20" t="str">
            <v>Perfect Store</v>
          </cell>
          <cell r="H20" t="str">
            <v>Tele call extra discount - Productivity</v>
          </cell>
          <cell r="I20" t="str">
            <v>Buy worth Rs 200 &amp; 1 pcs of WS 100 Sticker &amp; get 1% on invoice (only for TAS)
Applicable branches - East UP(Ghazipur, Chandauli); Nagpur (Amravati, Nagpur),Nasik</v>
          </cell>
          <cell r="K20" t="str">
            <v>On Bill</v>
          </cell>
        </row>
        <row r="22">
          <cell r="A22" t="str">
            <v>Small &amp; New Pharmacy</v>
          </cell>
          <cell r="B22" t="str">
            <v>Small A Pharmacy</v>
          </cell>
          <cell r="C22">
            <v>44197</v>
          </cell>
          <cell r="D22">
            <v>44227</v>
          </cell>
          <cell r="G22" t="str">
            <v>Perfect Store</v>
          </cell>
          <cell r="H22" t="str">
            <v>Tele call extra discount - Productivity</v>
          </cell>
          <cell r="I22" t="str">
            <v>Buy worth Rs 400 &amp; 1 pcs of WS 100 Sticker &amp; get 1% on invoice (only for TAS) 
Applicable branches - East UP(Ghazipur, Chandauli); Nagpur (Amravati, Nagpur),Nasik</v>
          </cell>
          <cell r="K22" t="str">
            <v>On Bill</v>
          </cell>
        </row>
        <row r="64">
          <cell r="A64" t="str">
            <v>Small &amp; New Pharmacy</v>
          </cell>
          <cell r="B64" t="str">
            <v>Small A Pharmacy</v>
          </cell>
          <cell r="C64">
            <v>44197</v>
          </cell>
          <cell r="D64">
            <v>44227</v>
          </cell>
          <cell r="G64" t="str">
            <v>Gillette Venus</v>
          </cell>
          <cell r="H64" t="str">
            <v>Small Channel Streamer Dhamaka Plan</v>
          </cell>
          <cell r="I64" t="str">
            <v>Buy 8 pcs (1 streamer) of SV3 Singles and get 7+1</v>
          </cell>
          <cell r="K64" t="str">
            <v>On Bill</v>
          </cell>
        </row>
        <row r="66">
          <cell r="A66" t="str">
            <v>Small &amp; New Pharmacy</v>
          </cell>
          <cell r="B66" t="str">
            <v>Small A Pharmacy</v>
          </cell>
          <cell r="C66">
            <v>44197</v>
          </cell>
          <cell r="D66">
            <v>44227</v>
          </cell>
          <cell r="G66" t="str">
            <v>Gillette</v>
          </cell>
          <cell r="H66" t="str">
            <v>Gillette DE Plan - All Sites</v>
          </cell>
          <cell r="I66" t="str">
            <v>Buy below DE Subbf worth Rs 90 and Get discount as mentioned below 
Corporate Plans Extra,
2.31% - Wilkinson 5s and Wilkinson 50s
3.3% - Wilk Saloon 10s
7.5% - DE 365</v>
          </cell>
          <cell r="K66" t="str">
            <v>On Bill</v>
          </cell>
        </row>
        <row r="68">
          <cell r="A68" t="str">
            <v>Small &amp; New Pharmacy</v>
          </cell>
          <cell r="B68" t="str">
            <v>Small A Pharmacy</v>
          </cell>
          <cell r="C68">
            <v>44197</v>
          </cell>
          <cell r="D68">
            <v>44227</v>
          </cell>
          <cell r="G68" t="str">
            <v>Gillette</v>
          </cell>
          <cell r="H68" t="str">
            <v>Dispo Plan</v>
          </cell>
          <cell r="I68" t="str">
            <v>Buy 12 Razors of GPI B3G1 ( Min purchase - Rs 150) and get 5% off</v>
          </cell>
          <cell r="K68" t="str">
            <v>On Bill</v>
          </cell>
        </row>
        <row r="70">
          <cell r="A70" t="str">
            <v>Small &amp; New Pharmacy</v>
          </cell>
          <cell r="B70" t="str">
            <v>Small A Pharmacy</v>
          </cell>
          <cell r="C70">
            <v>44197</v>
          </cell>
          <cell r="D70">
            <v>44227</v>
          </cell>
          <cell r="G70" t="str">
            <v>Gillette</v>
          </cell>
          <cell r="H70" t="str">
            <v>Guard3  &amp; Guard Jodi Maximization</v>
          </cell>
          <cell r="I70" t="str">
            <v>Buy 199 Rs of Guard3 and Guard razor and Get 7% off ( Min Purchase Guard3 Razor - Rs 100)</v>
          </cell>
          <cell r="K70" t="str">
            <v>On Bill</v>
          </cell>
        </row>
        <row r="72">
          <cell r="A72" t="str">
            <v>Small &amp; New Pharmacy</v>
          </cell>
          <cell r="B72" t="str">
            <v>Small A Pharmacy</v>
          </cell>
          <cell r="C72">
            <v>44197</v>
          </cell>
          <cell r="D72">
            <v>44227</v>
          </cell>
          <cell r="G72" t="str">
            <v>H&amp;S</v>
          </cell>
          <cell r="H72" t="str">
            <v>H&amp;S 80ml 68 ka 50 Plan - Small</v>
          </cell>
          <cell r="I72" t="str">
            <v>Buy H&amp;S 80ml Base Bottles &amp; Get 17.4% Off
(Applicable upto 3 Bottles)</v>
          </cell>
          <cell r="K72" t="str">
            <v>On Bill</v>
          </cell>
        </row>
        <row r="74">
          <cell r="A74" t="str">
            <v>Small &amp; New Pharmacy</v>
          </cell>
          <cell r="B74" t="str">
            <v>Small A Pharmacy</v>
          </cell>
          <cell r="C74">
            <v>44197</v>
          </cell>
          <cell r="D74">
            <v>44227</v>
          </cell>
          <cell r="G74" t="str">
            <v>H&amp;S</v>
          </cell>
          <cell r="H74" t="str">
            <v>H&amp;S 180ml 150 ka 120 Plan - Small</v>
          </cell>
          <cell r="I74" t="str">
            <v>Buy H&amp;S 180ml Base Bottles &amp; Get 10.3% Off</v>
          </cell>
          <cell r="K74" t="str">
            <v>On Bill</v>
          </cell>
        </row>
        <row r="76">
          <cell r="A76" t="str">
            <v>Small &amp; New Pharmacy</v>
          </cell>
          <cell r="B76" t="str">
            <v>Small A Pharmacy</v>
          </cell>
          <cell r="C76">
            <v>44197</v>
          </cell>
          <cell r="D76">
            <v>44227</v>
          </cell>
          <cell r="G76" t="str">
            <v>H&amp;S</v>
          </cell>
          <cell r="H76" t="str">
            <v>H&amp;S Large Sachet Distribution Plan - 64 ka 50 Plan</v>
          </cell>
          <cell r="I76" t="str">
            <v>Buy Any 2 Streamers of H&amp;S Large Sachet &amp; Get 7.1% Off</v>
          </cell>
          <cell r="K76" t="str">
            <v>On Bill</v>
          </cell>
        </row>
        <row r="78">
          <cell r="A78" t="str">
            <v>Small &amp; New Pharmacy</v>
          </cell>
          <cell r="B78" t="str">
            <v>Small A Pharmacy,
New Pharmacy</v>
          </cell>
          <cell r="C78">
            <v>44197</v>
          </cell>
          <cell r="D78">
            <v>44227</v>
          </cell>
          <cell r="G78" t="str">
            <v>Pantene</v>
          </cell>
          <cell r="H78" t="str">
            <v>Pantene Rs 5 Bi-Sachet Plan 
(New Launch)</v>
          </cell>
          <cell r="I78" t="str">
            <v>Buy 1 Streamer of Pntn Rs 5 Bi-sachet &amp; Get at Rs 40 (incl. Corp.)(35.5% off)
(Only for Punjab,Haryana,Delhi, Mumbai, Pune, Bengal, Surat, Ahmedabad)</v>
          </cell>
          <cell r="K78" t="str">
            <v>On Bill</v>
          </cell>
        </row>
        <row r="80">
          <cell r="A80" t="str">
            <v>Small &amp; New Pharmacy</v>
          </cell>
          <cell r="B80" t="str">
            <v>Small A Pharmacy</v>
          </cell>
          <cell r="C80">
            <v>44197</v>
          </cell>
          <cell r="D80">
            <v>44227</v>
          </cell>
          <cell r="G80" t="str">
            <v>Pantene</v>
          </cell>
          <cell r="H80" t="str">
            <v>Pantene 180 ml Bottle 120 ka 90 Plan</v>
          </cell>
          <cell r="I80" t="str">
            <v>Buy Pantene 180 ml bottle get Rs 120 MRP Bottle at Rs 90
(Including 2% Corporate Plan)
(Applicable upto 2 pieces per store)
(Once per month / per store)</v>
          </cell>
          <cell r="K80" t="str">
            <v>On Bill</v>
          </cell>
        </row>
        <row r="82">
          <cell r="A82" t="str">
            <v>Small &amp; New Pharmacy</v>
          </cell>
          <cell r="B82" t="str">
            <v>Small A Pharmacy,
New Pharmacy</v>
          </cell>
          <cell r="C82">
            <v>44197</v>
          </cell>
          <cell r="D82">
            <v>44227</v>
          </cell>
          <cell r="G82" t="str">
            <v>Pantene</v>
          </cell>
          <cell r="H82" t="str">
            <v xml:space="preserve">Pantene Re 1  Plan </v>
          </cell>
          <cell r="I82" t="str">
            <v>Buy &gt;6 streamers get Rs 0.75 off/ streamer
(Only for West UP, Kanpur, Lucknow, East UP, Bihar, Jharkhand, Indore, Bhopal, Jabalpur, Raipur, Bengal)</v>
          </cell>
          <cell r="K82" t="str">
            <v>On Bill</v>
          </cell>
        </row>
        <row r="84">
          <cell r="A84" t="str">
            <v>Small &amp; New Pharmacy</v>
          </cell>
          <cell r="B84" t="str">
            <v>Small A Pharmacy</v>
          </cell>
          <cell r="C84">
            <v>44197</v>
          </cell>
          <cell r="D84">
            <v>44227</v>
          </cell>
          <cell r="G84" t="str">
            <v>Pantene</v>
          </cell>
          <cell r="H84" t="str">
            <v>Pantene 80 ml bottle 60 Ka 45 Plan</v>
          </cell>
          <cell r="I84" t="str">
            <v>Buy Pantene 80 ml bottle get Rs 60 MRP Bottle at Rs 45
(Including 2% Corporate Plan)
(Applicable upto 3 pieces per store)
(Once per month / per store)</v>
          </cell>
          <cell r="K84" t="str">
            <v>On Bill</v>
          </cell>
        </row>
        <row r="86">
          <cell r="A86" t="str">
            <v>Small &amp; New Pharmacy</v>
          </cell>
          <cell r="B86" t="str">
            <v>New Pharmacy,
Small A Pharmacy</v>
          </cell>
          <cell r="C86">
            <v>44197</v>
          </cell>
          <cell r="D86">
            <v>44227</v>
          </cell>
          <cell r="G86" t="str">
            <v>Whisper</v>
          </cell>
          <cell r="H86" t="str">
            <v>Choice Wings 7s -  (MRP Rs.30)</v>
          </cell>
          <cell r="I86" t="str">
            <v>Buy 2 pcs Choice Wings 7s, Get 2.5% Off
Applicable Sites | All India Except Pune,Aurangabad,Nag, Goa</v>
          </cell>
          <cell r="K86" t="str">
            <v>On Bill</v>
          </cell>
        </row>
        <row r="88">
          <cell r="A88" t="str">
            <v>Small &amp; New Pharmacy</v>
          </cell>
          <cell r="B88" t="str">
            <v>New Pharmacy,
Small A Pharmacy</v>
          </cell>
          <cell r="C88">
            <v>44197</v>
          </cell>
          <cell r="D88">
            <v>44227</v>
          </cell>
          <cell r="G88" t="str">
            <v>Whisper</v>
          </cell>
          <cell r="H88" t="str">
            <v>Choice Ultra 6s  (MRP Rs. 42)</v>
          </cell>
          <cell r="I88" t="str">
            <v>Buy 2 pcs Choice Ultra 6s, Get  2.5% Off
Applicable Sites All India Except Pune,Aurangabad,Nag, Goa</v>
          </cell>
          <cell r="K88" t="str">
            <v>On Bill</v>
          </cell>
        </row>
        <row r="90">
          <cell r="A90" t="str">
            <v>Small &amp; New Pharmacy</v>
          </cell>
          <cell r="B90" t="str">
            <v>New Pharmacy,
Small A Pharmacy</v>
          </cell>
          <cell r="C90">
            <v>44197</v>
          </cell>
          <cell r="D90">
            <v>44227</v>
          </cell>
          <cell r="G90" t="str">
            <v>Whisper</v>
          </cell>
          <cell r="H90" t="str">
            <v>Choice XL 6 MRP Rs. 32</v>
          </cell>
          <cell r="I90" t="str">
            <v>Buy 2 Pcs. Choice XL 6s, Get 2.5% Off
All India Except Pune,Aurangabad,Nag, Goa</v>
          </cell>
          <cell r="K90" t="str">
            <v>On Bill</v>
          </cell>
        </row>
        <row r="92">
          <cell r="A92" t="str">
            <v>Small &amp; New Pharmacy</v>
          </cell>
          <cell r="B92" t="str">
            <v>New Pharmacy,
Small A Pharmacy</v>
          </cell>
          <cell r="C92">
            <v>44197</v>
          </cell>
          <cell r="D92">
            <v>44227</v>
          </cell>
          <cell r="G92" t="str">
            <v>Whisper</v>
          </cell>
          <cell r="H92" t="str">
            <v>Aloe XL 6</v>
          </cell>
          <cell r="I92" t="str">
            <v>Buy 2 Pcs. Aloe XL 6, Get 2.5% Off 
All India Except Pune,Aurangabad,Nag, Goa</v>
          </cell>
          <cell r="K92" t="str">
            <v>On Bill</v>
          </cell>
        </row>
        <row r="94">
          <cell r="A94" t="str">
            <v>Small &amp; New Pharmacy</v>
          </cell>
          <cell r="B94" t="str">
            <v>New Pharmacy,
Small A Pharmacy</v>
          </cell>
          <cell r="C94">
            <v>44197</v>
          </cell>
          <cell r="D94">
            <v>44227</v>
          </cell>
          <cell r="G94" t="str">
            <v>Whisper</v>
          </cell>
          <cell r="H94" t="str">
            <v>Choice Wing 20s (North+ West)</v>
          </cell>
          <cell r="I94" t="str">
            <v>Buy 1 Pcs. Choice Wings 20s, Get 0.4% Off
All India Except Pune,Aurangabad,Nag, Goa</v>
          </cell>
          <cell r="K94" t="str">
            <v>On Bill</v>
          </cell>
        </row>
        <row r="96">
          <cell r="A96" t="str">
            <v>Small &amp; New Pharmacy</v>
          </cell>
          <cell r="B96" t="str">
            <v>New Pharmacy,
Small A Pharmacy</v>
          </cell>
          <cell r="C96">
            <v>44197</v>
          </cell>
          <cell r="D96">
            <v>44227</v>
          </cell>
          <cell r="G96" t="str">
            <v>Whisper</v>
          </cell>
          <cell r="H96" t="str">
            <v>Choice Aloe 20s</v>
          </cell>
          <cell r="I96" t="str">
            <v>Buy 1 Pc. Choice Aloe 20s, Get  5.5% Off  
All India Except Pune,Aurangabad,Nag, Goa</v>
          </cell>
          <cell r="K96" t="str">
            <v>On Bill</v>
          </cell>
        </row>
        <row r="98">
          <cell r="A98" t="str">
            <v>Small &amp; New Pharmacy</v>
          </cell>
          <cell r="B98" t="str">
            <v>New Pharmacy,
Small A Pharmacy</v>
          </cell>
          <cell r="C98">
            <v>44197</v>
          </cell>
          <cell r="D98">
            <v>44227</v>
          </cell>
          <cell r="G98" t="str">
            <v>Whisper</v>
          </cell>
          <cell r="H98" t="str">
            <v>Choice Ultra 20s</v>
          </cell>
          <cell r="I98" t="str">
            <v>Buy 1 Pc. Choice Ultra 20s , Get 3.7% Off
All India Except Pune,Aurangabad,Nag, Goa</v>
          </cell>
          <cell r="K98" t="str">
            <v>On Bill</v>
          </cell>
        </row>
        <row r="100">
          <cell r="A100" t="str">
            <v>Small &amp; New Pharmacy</v>
          </cell>
          <cell r="B100" t="str">
            <v>New Pharmacy,
Small A Pharmacy</v>
          </cell>
          <cell r="C100">
            <v>44197</v>
          </cell>
          <cell r="D100">
            <v>44227</v>
          </cell>
          <cell r="G100" t="str">
            <v>Whisper</v>
          </cell>
          <cell r="H100" t="str">
            <v xml:space="preserve">Choice Aloe 7s (North+West) </v>
          </cell>
          <cell r="I100" t="str">
            <v>Buy 2 Pcs.Choice Aloe 7s , Get as 0.4% Off
Applicable Sites | All India Except Chennai,Madurai, Coimbatore,Kerla,Hyderabad, Tirupati, Vijaywada, Bengal, Orissa, NEC, Karnataka,Delhi, ROM, Pune,Aurangabad,Nag, Goa</v>
          </cell>
          <cell r="K100" t="str">
            <v>On Bill</v>
          </cell>
        </row>
        <row r="114">
          <cell r="A114" t="str">
            <v>Small &amp; New Pharmacy</v>
          </cell>
        </row>
        <row r="127">
          <cell r="A127" t="str">
            <v>Small &amp; New Pharmacy</v>
          </cell>
          <cell r="B127" t="str">
            <v>Small A Pharmacy,
New Pharmacy</v>
          </cell>
          <cell r="C127">
            <v>44197</v>
          </cell>
          <cell r="D127">
            <v>44227</v>
          </cell>
          <cell r="G127" t="str">
            <v>Vicks</v>
          </cell>
          <cell r="H127" t="str">
            <v>Action 500 (New MRP)</v>
          </cell>
          <cell r="I127" t="str">
            <v>Buy  1 box of A500 &amp; get Rs 50 off ( on top of 11+1 offer on pack)</v>
          </cell>
          <cell r="K127" t="str">
            <v>On Bill</v>
          </cell>
        </row>
        <row r="129">
          <cell r="A129" t="str">
            <v>Small &amp; New Pharmacy</v>
          </cell>
          <cell r="B129" t="str">
            <v>Small A Pharmacy,
New Pharmacy</v>
          </cell>
          <cell r="C129">
            <v>44197</v>
          </cell>
          <cell r="D129">
            <v>44227</v>
          </cell>
          <cell r="G129" t="str">
            <v>Vicks</v>
          </cell>
          <cell r="H129" t="str">
            <v>Action 500 (New MRP) WINIT</v>
          </cell>
          <cell r="I129" t="str">
            <v>Buy  1 box of A500 &amp; get Rs 50 off ( on top of 11+1 offer on pack)</v>
          </cell>
          <cell r="K129" t="str">
            <v>On Bill</v>
          </cell>
        </row>
        <row r="131">
          <cell r="A131" t="str">
            <v>Small &amp; New Pharmacy</v>
          </cell>
          <cell r="B131" t="str">
            <v>Small A Pharmacy,
New Pharmacy</v>
          </cell>
          <cell r="C131">
            <v>44197</v>
          </cell>
          <cell r="D131">
            <v>44227</v>
          </cell>
          <cell r="G131" t="str">
            <v>Vicks</v>
          </cell>
          <cell r="H131" t="str">
            <v>VCD Fantastic Five(Top Up)</v>
          </cell>
          <cell r="I131" t="str">
            <v>Buy 1 pc of  VCD190 jar and get Rs.5 Off Per Piece,Buy 3pcs of VCD190 jar and get Rs. 7 Off Per Piece(capped at 3 jars)
All India</v>
          </cell>
          <cell r="K131" t="str">
            <v>On Bill</v>
          </cell>
        </row>
        <row r="133">
          <cell r="A133" t="str">
            <v>Small &amp; New Pharmacy</v>
          </cell>
          <cell r="B133" t="str">
            <v>Small A Pharmacy,
New Pharmacy</v>
          </cell>
          <cell r="C133">
            <v>44197</v>
          </cell>
          <cell r="D133">
            <v>44227</v>
          </cell>
          <cell r="G133" t="str">
            <v>Vicks</v>
          </cell>
          <cell r="H133" t="str">
            <v>VCD Fantastic Five(Top Up WINIT)</v>
          </cell>
          <cell r="I133" t="str">
            <v>Buy 1 pc of  VCD190 jar and get Rs.5 Off Per Piece,Buy 3pcs of VCD190 jar and get Rs. 7 Off Per Piece(capped at 3 jars)
All India</v>
          </cell>
          <cell r="K133" t="str">
            <v>On Bill</v>
          </cell>
        </row>
        <row r="135">
          <cell r="A135" t="str">
            <v>Small &amp; New Pharmacy</v>
          </cell>
          <cell r="B135" t="str">
            <v>Small A Pharmacy,
New Pharmacy</v>
          </cell>
          <cell r="C135">
            <v>44197</v>
          </cell>
          <cell r="D135">
            <v>44227</v>
          </cell>
          <cell r="G135" t="str">
            <v>Vicks</v>
          </cell>
          <cell r="H135" t="str">
            <v>Season Time Flats at 99 (First Time)</v>
          </cell>
          <cell r="I135" t="str">
            <v xml:space="preserve">Buy VVR Flats worth Rs 136 land at Rs 99
( 3pcs of 5ml VVR and 2pcs Compulsory of 10ml VVR and get 9% off )
(Capped at 2 bills per month and Rs 20 per bill)
</v>
          </cell>
          <cell r="K135" t="str">
            <v>On Bill</v>
          </cell>
        </row>
        <row r="137">
          <cell r="A137" t="str">
            <v>Small &amp; New Pharmacy</v>
          </cell>
          <cell r="B137" t="str">
            <v>Small A Pharmacy,
New Pharmacy</v>
          </cell>
          <cell r="C137">
            <v>44197</v>
          </cell>
          <cell r="D137">
            <v>44227</v>
          </cell>
          <cell r="G137" t="str">
            <v>Vicks</v>
          </cell>
          <cell r="H137" t="str">
            <v>Baarish ka Season Inhaler Jumbo ka Season</v>
          </cell>
          <cell r="I137" t="str">
            <v>Buy 1 pc Inhaler  Jumbo &amp; get 5% off ( on top of 2 pc free offer on pack)</v>
          </cell>
          <cell r="K137" t="str">
            <v>On Bill</v>
          </cell>
        </row>
        <row r="139">
          <cell r="A139" t="str">
            <v>Small &amp; New Pharmacy</v>
          </cell>
          <cell r="B139" t="str">
            <v>Small A Pharmacy,
New Pharmacy</v>
          </cell>
          <cell r="C139">
            <v>44197</v>
          </cell>
          <cell r="D139">
            <v>44227</v>
          </cell>
          <cell r="G139" t="str">
            <v>Vicks</v>
          </cell>
          <cell r="H139" t="str">
            <v>Baarish ka Season Rubs ka Season</v>
          </cell>
          <cell r="I139" t="str">
            <v>Buy 1 pc VVR 5ml RTM with Rs 10 off, Buy 1 pc VVR 10ml RTM with Rs 20 off, Buy 1pc BBR 10ml RTM wit Rs 10 Off, Buy 1 Shrink Wrap ofVVR 25ml with 19+1 Offer and Buy 1 Shrink Wrap of VVR 50ml with 11+1 offer (all these promos are on art work )</v>
          </cell>
          <cell r="K139" t="str">
            <v>On Bill</v>
          </cell>
        </row>
        <row r="141">
          <cell r="A141" t="str">
            <v>Small &amp; New Pharmacy</v>
          </cell>
          <cell r="B141" t="str">
            <v>Small A Pharmacy,
New Pharmacy</v>
          </cell>
          <cell r="C141">
            <v>44197</v>
          </cell>
          <cell r="D141">
            <v>44227</v>
          </cell>
          <cell r="G141" t="str">
            <v>Vicks</v>
          </cell>
          <cell r="H141" t="str">
            <v>VVR BBR Season Plan (Jars Only)</v>
          </cell>
          <cell r="I141" t="str">
            <v>Buy Rs 400 of VVR BBR jars  &amp; get 3% off(mixed jars allowed)(shrink wrap promo stock allowed)
(Applicable to sites except Ahmdabad, Surat, Bhopal, Raipur, Jabalpur, Indore, Nagpur, Mumbai, Pune, Marathwada)</v>
          </cell>
          <cell r="K141" t="str">
            <v>On Bill</v>
          </cell>
        </row>
        <row r="143">
          <cell r="A143" t="str">
            <v>Small &amp; New Pharmacy</v>
          </cell>
          <cell r="B143" t="str">
            <v>Small A Pharmacy,
New Pharmacy</v>
          </cell>
          <cell r="C143">
            <v>44197</v>
          </cell>
          <cell r="D143">
            <v>44227</v>
          </cell>
          <cell r="G143" t="str">
            <v>Vicks</v>
          </cell>
          <cell r="H143" t="str">
            <v>VVR BBR Season Plan (Jars Only)</v>
          </cell>
          <cell r="I143" t="str">
            <v>Buy Rs 800 of VVR BBR jars  &amp; get 3% off(mixed jars allowed)(shrink wrap promo stock allowed)
(Applicable to sites Ahmdabad, Surat, Bhopal, Raipur, Jabalpur, Indore, Nagpur, Mumbai, Pune, Marathwada)</v>
          </cell>
          <cell r="K143" t="str">
            <v>On Bill</v>
          </cell>
        </row>
        <row r="145">
          <cell r="A145" t="str">
            <v>Small &amp; New Pharmacy</v>
          </cell>
          <cell r="B145" t="str">
            <v>Small A Pharmacy,
New Pharmacy</v>
          </cell>
          <cell r="C145">
            <v>44197</v>
          </cell>
          <cell r="D145">
            <v>44227</v>
          </cell>
          <cell r="G145" t="str">
            <v>Vicks</v>
          </cell>
          <cell r="H145" t="str">
            <v>Vicks 3in1 Jar Launch Offer Continued</v>
          </cell>
          <cell r="I145" t="str">
            <v>Buy 1 Vicks 3in1 Jar and get 10% off</v>
          </cell>
          <cell r="K145" t="str">
            <v>On Bill</v>
          </cell>
        </row>
        <row r="147">
          <cell r="A147" t="str">
            <v>Small &amp; New Pharmacy</v>
          </cell>
          <cell r="B147" t="str">
            <v>Small A Pharmacy,
New Pharmacy</v>
          </cell>
          <cell r="C147">
            <v>44197</v>
          </cell>
          <cell r="D147">
            <v>44227</v>
          </cell>
          <cell r="G147" t="str">
            <v>Vicks</v>
          </cell>
          <cell r="H147" t="str">
            <v>VCD Fantastic Five</v>
          </cell>
          <cell r="I147" t="str">
            <v>Buy 1 pc of  any VCD jar and get 5% Off
(VCD 190 Jar Not Included)</v>
          </cell>
          <cell r="K147" t="str">
            <v>On Bill</v>
          </cell>
        </row>
        <row r="149">
          <cell r="A149" t="str">
            <v>Small &amp; New Pharmacy</v>
          </cell>
          <cell r="B149" t="str">
            <v>Small A Pharmacy,
New Pharmacy</v>
          </cell>
          <cell r="C149">
            <v>44197</v>
          </cell>
          <cell r="D149">
            <v>44227</v>
          </cell>
          <cell r="G149" t="str">
            <v>Vicks</v>
          </cell>
          <cell r="H149" t="str">
            <v>VCD Fantastic Five WINIT</v>
          </cell>
          <cell r="I149" t="str">
            <v>Buy 1 pc of  any VCD jar and get 5% Off
(VCD 190 Jar Not Included)</v>
          </cell>
          <cell r="K149" t="str">
            <v>On Bill</v>
          </cell>
        </row>
        <row r="151">
          <cell r="A151" t="str">
            <v>Small &amp; New Pharmacy</v>
          </cell>
          <cell r="B151" t="str">
            <v>Small A Pharmacy,
New Pharmacy</v>
          </cell>
          <cell r="C151">
            <v>44197</v>
          </cell>
          <cell r="D151">
            <v>44227</v>
          </cell>
          <cell r="G151" t="str">
            <v>Vicks</v>
          </cell>
          <cell r="H151" t="str">
            <v>BBR RTM B3G1 earning plan</v>
          </cell>
          <cell r="I151" t="str">
            <v>Buy 1 pc of BBR RTM and get 25% earnings ( Rs 10 off on pack, Rs 10 via scheme and rest Corporate)</v>
          </cell>
          <cell r="K151" t="str">
            <v>On Bill</v>
          </cell>
        </row>
        <row r="153">
          <cell r="A153" t="str">
            <v>Small &amp; New Pharmacy</v>
          </cell>
          <cell r="B153" t="str">
            <v>Small A Pharmacy,
New Pharmacy</v>
          </cell>
          <cell r="C153">
            <v>44197</v>
          </cell>
          <cell r="D153">
            <v>44227</v>
          </cell>
          <cell r="G153" t="str">
            <v>Vicks</v>
          </cell>
          <cell r="H153" t="str">
            <v>Xtra strong Launch</v>
          </cell>
          <cell r="I153" t="str">
            <v>Buy Rs 100 Xtra Strong and get 5%off
Applicable Karnataka, Chennai, Madurai</v>
          </cell>
          <cell r="K153" t="str">
            <v>On Bill</v>
          </cell>
        </row>
        <row r="155">
          <cell r="A155" t="str">
            <v>Small &amp; New Pharmacy</v>
          </cell>
          <cell r="B155" t="str">
            <v>New Pharmacy,
Small A Pharmacy</v>
          </cell>
          <cell r="C155">
            <v>44197</v>
          </cell>
          <cell r="D155">
            <v>44227</v>
          </cell>
          <cell r="G155" t="str">
            <v>Old Spice</v>
          </cell>
          <cell r="H155" t="str">
            <v>Old Spice Pocket Deo - 7+1 FREE</v>
          </cell>
          <cell r="I155" t="str">
            <v>Buy 6pcs of Old Spice 0% Gas Deo Pocket get 12.5% OFF (Equivalent to 7+1 FREE)</v>
          </cell>
          <cell r="K155" t="str">
            <v>On Bill</v>
          </cell>
        </row>
        <row r="157">
          <cell r="A157" t="str">
            <v>Small &amp; New Pharmacy</v>
          </cell>
          <cell r="B157" t="str">
            <v>New Pharmacy,
Small A Pharmacy</v>
          </cell>
          <cell r="C157">
            <v>44197</v>
          </cell>
          <cell r="D157">
            <v>44227</v>
          </cell>
          <cell r="G157" t="str">
            <v>Pampers</v>
          </cell>
          <cell r="H157" t="str">
            <v>Preemies for HS OP Pharmacy</v>
          </cell>
          <cell r="I157" t="str">
            <v>Buy Preemies P-0, P-1, P-2, P-3 
Get 12% Discount</v>
          </cell>
          <cell r="K157" t="str">
            <v>On Bill</v>
          </cell>
        </row>
        <row r="159">
          <cell r="A159" t="str">
            <v>Small &amp; New Pharmacy</v>
          </cell>
          <cell r="B159" t="str">
            <v>Small A Pharmacy,
New Pharmacy</v>
          </cell>
          <cell r="C159">
            <v>44197</v>
          </cell>
          <cell r="D159">
            <v>44227</v>
          </cell>
          <cell r="G159" t="str">
            <v>Pampers</v>
          </cell>
          <cell r="H159" t="str">
            <v>Pampers 299 @ 249 (Small)</v>
          </cell>
          <cell r="I159" t="str">
            <v>Pampers 299 @ 249 Plan
Buy 1 Pc of Pampers 299, Get 4% Discount</v>
          </cell>
          <cell r="K159" t="str">
            <v>On Bill</v>
          </cell>
        </row>
        <row r="161">
          <cell r="A161" t="str">
            <v>Small &amp; New Pharmacy</v>
          </cell>
          <cell r="B161" t="str">
            <v>Small A Pharmacy,
New Pharmacy</v>
          </cell>
          <cell r="C161">
            <v>44197</v>
          </cell>
          <cell r="D161">
            <v>44227</v>
          </cell>
          <cell r="G161" t="str">
            <v>Pampers</v>
          </cell>
          <cell r="H161" t="str">
            <v>Pampers FSD Pack
[TN, Bengal, Orissa]</v>
          </cell>
          <cell r="I161" t="str">
            <v>Buy Pampers FSD Pack, Get 196 Pack @ 152
[Applicable Site: Chennai, Madurai, Bengal, Orissa]</v>
          </cell>
          <cell r="K161" t="str">
            <v>On Bill</v>
          </cell>
        </row>
        <row r="163">
          <cell r="A163" t="str">
            <v>Small &amp; New Pharmacy</v>
          </cell>
          <cell r="B163" t="str">
            <v>Small A Pharmacy,
New Pharmacy</v>
          </cell>
          <cell r="C163">
            <v>44197</v>
          </cell>
          <cell r="D163">
            <v>44227</v>
          </cell>
          <cell r="G163" t="str">
            <v>Pampers</v>
          </cell>
          <cell r="H163" t="str">
            <v>Pampers FSD  Plan
[Bengal/Orissa/NEC]</v>
          </cell>
          <cell r="I163" t="str">
            <v>Pampers FSD Plan
Buy any 3 Variants of Pampers Pants 2s &amp; Get 5% over &amp; above 20KA16
[Applicable Sites: Bengal/Orissa/NEC]</v>
          </cell>
          <cell r="K163" t="str">
            <v>On Bill</v>
          </cell>
        </row>
        <row r="165">
          <cell r="A165" t="str">
            <v>Small &amp; New Pharmacy</v>
          </cell>
          <cell r="B165" t="str">
            <v>New Pharmacy,
Small A Pharmacy</v>
          </cell>
          <cell r="C165">
            <v>44197</v>
          </cell>
          <cell r="D165">
            <v>44227</v>
          </cell>
          <cell r="G165" t="str">
            <v>Pampers</v>
          </cell>
          <cell r="H165" t="str">
            <v>Pampers 1s/2s | 20KA16 | 10KA8 Plan</v>
          </cell>
          <cell r="I165" t="str">
            <v>20KA16 | 10KA8 Plan
[1% Discout + 3% Corp]
Buy 1 pc and get 1% Discount for Landing on 1s/2s [For Landing]</v>
          </cell>
          <cell r="K165" t="str">
            <v>On Bill</v>
          </cell>
        </row>
        <row r="167">
          <cell r="A167" t="str">
            <v>Small &amp; New Pharmacy</v>
          </cell>
          <cell r="B167" t="str">
            <v>New Pharmacy,
Small A Pharmacy</v>
          </cell>
          <cell r="C167">
            <v>44197</v>
          </cell>
          <cell r="D167">
            <v>44227</v>
          </cell>
          <cell r="G167" t="str">
            <v>Pampers</v>
          </cell>
          <cell r="H167" t="str">
            <v>Pampers Small Packs 4% Plan</v>
          </cell>
          <cell r="I167" t="str">
            <v>Buy 3 pieces of Pampers Small Packs (4s, Regs, Econs, Super Value), Get 4% Discount</v>
          </cell>
          <cell r="K167" t="str">
            <v>On Bill</v>
          </cell>
        </row>
        <row r="169">
          <cell r="A169" t="str">
            <v>Small &amp; New Pharmacy</v>
          </cell>
          <cell r="B169" t="str">
            <v>New Pharmacy,
Small A Pharmacy</v>
          </cell>
          <cell r="C169">
            <v>44197</v>
          </cell>
          <cell r="D169">
            <v>44227</v>
          </cell>
          <cell r="G169" t="str">
            <v>Pampers</v>
          </cell>
          <cell r="H169" t="str">
            <v>Pampers Wipes 8s Sampling Plan</v>
          </cell>
          <cell r="I169" t="str">
            <v>Buy Wipes 8s at 100% off (Free Sample)</v>
          </cell>
          <cell r="K169" t="str">
            <v>On Bill</v>
          </cell>
        </row>
        <row r="173">
          <cell r="A173" t="str">
            <v>Small &amp; New Pharmacy</v>
          </cell>
          <cell r="B173" t="str">
            <v>Small A Pharmacy,
New Pharmacy</v>
          </cell>
          <cell r="C173">
            <v>44197</v>
          </cell>
          <cell r="D173">
            <v>44227</v>
          </cell>
          <cell r="G173" t="str">
            <v>Tide</v>
          </cell>
          <cell r="H173" t="str">
            <v>Tide Plus 5 Kg Bucket Free Promo</v>
          </cell>
          <cell r="I173" t="str">
            <v>Buy 1pc of Tide Plus 5 Kg (MRP 499) &amp; Get 1 Tide Bucket FREE</v>
          </cell>
          <cell r="K173" t="str">
            <v>On Bill</v>
          </cell>
        </row>
      </sheetData>
      <sheetData sheetId="14">
        <row r="10">
          <cell r="A10" t="str">
            <v>Small &amp; New Traditional</v>
          </cell>
          <cell r="B10" t="str">
            <v>Small A Traditional</v>
          </cell>
          <cell r="C10">
            <v>44197</v>
          </cell>
          <cell r="D10">
            <v>44227</v>
          </cell>
          <cell r="G10" t="str">
            <v>Perfect Store</v>
          </cell>
          <cell r="H10" t="str">
            <v>Perfect Store- Productivity
(Applicable Site Bengal, Odisha, East UP, West UP, Lucknow, Kanpur, Rajasthan, Bhopal, Indore, Raipur, Jabalpur, Nagpur, NEC, Mumbai,Pune, Bangalore, Hyderabad, Tirupati, Vijayawada,Aurangabad)</v>
          </cell>
          <cell r="I10" t="str">
            <v>Buy worth Rs 400 get 0.5% on invoice, 
Buy worth Rs 1500 get 1% on invoice
(Max Disbursement-100, Max Bills-5)</v>
          </cell>
          <cell r="K10" t="str">
            <v>On Bill</v>
          </cell>
        </row>
        <row r="12">
          <cell r="A12" t="str">
            <v>Small &amp; New Traditional</v>
          </cell>
          <cell r="B12" t="str">
            <v>Small A Traditional</v>
          </cell>
          <cell r="C12">
            <v>44197</v>
          </cell>
          <cell r="D12">
            <v>44227</v>
          </cell>
          <cell r="G12" t="str">
            <v>Perfect Store</v>
          </cell>
          <cell r="H12" t="str">
            <v>Perfect Store- Productivity
(Applicable Site Chennai, Madurai, Cochin)</v>
          </cell>
          <cell r="I12" t="str">
            <v>Buy worth Rs 400 get 0.5% on invoice, 
Buy worth Rs 1800 get 1% on invoice
(Max Disbursement-100, Max Bills-5)</v>
          </cell>
          <cell r="K12" t="str">
            <v>On Bill</v>
          </cell>
        </row>
        <row r="14">
          <cell r="A14" t="str">
            <v>Small &amp; New Traditional</v>
          </cell>
          <cell r="B14" t="str">
            <v>Small A Traditional</v>
          </cell>
          <cell r="C14">
            <v>44197</v>
          </cell>
          <cell r="D14">
            <v>44227</v>
          </cell>
          <cell r="G14" t="str">
            <v>Perfect Store</v>
          </cell>
          <cell r="H14" t="str">
            <v>Perfect Store- Productivity
(All Except Site Bengal, Odisha, East UP, West UP, Lucknow, Kanpur, Rajasthan, Bhopal, Indore, Raipur, Jabalpur, Nagpur,Mumbai,NEC, Pune, Bangalore, Hyderabad, Tirupati, Vijayawada,Chennai, Madurai, Cochin,Aurangabad)</v>
          </cell>
          <cell r="I14" t="str">
            <v>Buy worth Rs 400 get 0.5% on invoice, 
Buy worth Rs 1200 get 1% on invoice
(Max Disbursement-100, Max Bills-5)</v>
          </cell>
          <cell r="K14" t="str">
            <v>On Bill</v>
          </cell>
        </row>
        <row r="16">
          <cell r="A16" t="str">
            <v>Small &amp; New Traditional</v>
          </cell>
          <cell r="B16" t="str">
            <v>Small B Traditional</v>
          </cell>
          <cell r="C16">
            <v>44197</v>
          </cell>
          <cell r="D16">
            <v>44227</v>
          </cell>
          <cell r="G16" t="str">
            <v>Perfect Store</v>
          </cell>
          <cell r="H16" t="str">
            <v>Perfect Store- Productivity
(Applicable Site Cochin)</v>
          </cell>
          <cell r="I16" t="str">
            <v>Buy worth Rs 400 get 0.5% on invoice, 
Buy worth Rs 1000 get 1% on invoice
(Max Disbursement-100, Max Bills-5)</v>
          </cell>
          <cell r="K16" t="str">
            <v>On Bill</v>
          </cell>
        </row>
        <row r="18">
          <cell r="A18" t="str">
            <v>Small &amp; New Traditional</v>
          </cell>
          <cell r="B18" t="str">
            <v>Small B Traditional</v>
          </cell>
          <cell r="C18">
            <v>44197</v>
          </cell>
          <cell r="D18">
            <v>44227</v>
          </cell>
          <cell r="G18" t="str">
            <v>Perfect Store</v>
          </cell>
          <cell r="H18" t="str">
            <v>Perfect Store- Productivity
(All Except Site Cochin)</v>
          </cell>
          <cell r="I18" t="str">
            <v>Buy worth Rs 400 get 0.5% on invoice, 
Buy worth Rs 800 get 1% on invoice
(Max Disbursement-100, Max Bills-5)</v>
          </cell>
          <cell r="K18" t="str">
            <v>On Bill</v>
          </cell>
        </row>
        <row r="20">
          <cell r="A20" t="str">
            <v>Small &amp; New Traditional</v>
          </cell>
          <cell r="B20" t="str">
            <v>New Traditional,
Small C Traditional</v>
          </cell>
          <cell r="C20">
            <v>44197</v>
          </cell>
          <cell r="D20">
            <v>44227</v>
          </cell>
          <cell r="G20" t="str">
            <v>Perfect Store</v>
          </cell>
          <cell r="H20" t="str">
            <v>Perfect Store- Productivity
(Applicable Site Cochin)</v>
          </cell>
          <cell r="I20" t="str">
            <v>Buy worth Rs 200 get 0.5% on invoice, 
Buy worth Rs 800 get 1% on invoice
(Max Disbursement-100, Max Bills-5)</v>
          </cell>
          <cell r="K20" t="str">
            <v>On Bill</v>
          </cell>
        </row>
        <row r="22">
          <cell r="A22" t="str">
            <v>Small &amp; New Traditional</v>
          </cell>
          <cell r="B22" t="str">
            <v>New Traditional,
Small C Traditional</v>
          </cell>
          <cell r="C22">
            <v>44197</v>
          </cell>
          <cell r="D22">
            <v>44227</v>
          </cell>
          <cell r="G22" t="str">
            <v>Perfect Store</v>
          </cell>
          <cell r="H22" t="str">
            <v>Perfect Store- Productivity
(All Except Site Cochin)</v>
          </cell>
          <cell r="I22" t="str">
            <v>Buy worth Rs 200 get 0.5% on invoice, 
Buy worth Rs 600 get 1% on invoice
(Max Disbursement-100, Max Bills-5)</v>
          </cell>
          <cell r="K22" t="str">
            <v>On Bill</v>
          </cell>
        </row>
        <row r="24">
          <cell r="A24" t="str">
            <v>Small &amp; New Traditional</v>
          </cell>
          <cell r="B24" t="str">
            <v>Small A Traditional,
Small B Traditional</v>
          </cell>
          <cell r="C24">
            <v>44197</v>
          </cell>
          <cell r="D24">
            <v>44227</v>
          </cell>
          <cell r="G24" t="str">
            <v>Perfect Store</v>
          </cell>
          <cell r="H24" t="str">
            <v>Tele call extra discount - Productivity</v>
          </cell>
          <cell r="I24" t="str">
            <v>Buy worth Rs 400 &amp; 1 pcs of WS 100 Sticker &amp; get 1% on invoice (only for TAS)
Applicable branches - East UP(Ghazipur, Chandauli); Nagpur (Amravati, Nagpur),Nasik</v>
          </cell>
          <cell r="K24" t="str">
            <v>On Bill</v>
          </cell>
        </row>
        <row r="26">
          <cell r="A26" t="str">
            <v>Small &amp; New Traditional</v>
          </cell>
          <cell r="B26" t="str">
            <v>Small C Traditional,
New Traditional</v>
          </cell>
          <cell r="C26">
            <v>44197</v>
          </cell>
          <cell r="D26">
            <v>44227</v>
          </cell>
          <cell r="G26" t="str">
            <v>Perfect Store</v>
          </cell>
          <cell r="H26" t="str">
            <v>Tele call extra discount - Productivity</v>
          </cell>
          <cell r="I26" t="str">
            <v>Buy worth Rs 200 &amp; 1 pcs of WS 100 Sticker &amp; get 1% on invoice (only for TAS) 
Applicable branches - East UP(Ghazipur, Chandauli); Nagpur (Amravati, Nagpur),Nasik</v>
          </cell>
          <cell r="K26" t="str">
            <v>On Bill</v>
          </cell>
        </row>
        <row r="28">
          <cell r="A28" t="str">
            <v>Small &amp; New Traditional</v>
          </cell>
          <cell r="B28" t="str">
            <v>Small A Traditional,
Small B Traditional</v>
          </cell>
          <cell r="C28">
            <v>44197</v>
          </cell>
          <cell r="D28">
            <v>44227</v>
          </cell>
          <cell r="G28" t="str">
            <v>Perfect Store</v>
          </cell>
          <cell r="H28" t="str">
            <v>Perfect Store- Power GP 
(Applicable Sites DL.NCR,NEC,Sikkim,Haryana,Jammu,Kashmir,Punjab,Uttarakhand,Rajasthan,Indore,Bhopal,Jabalpur, Raipur,Bihar,Jharkhand, Lucknow, Kanpur, Varanasai, Ghaziabad &amp; Noida,Bengal,Odisha)</v>
          </cell>
          <cell r="I28" t="str">
            <v>Buy Minimum 4 Streamers (Rs 52) of  Pntn HFP Re 1 &amp; get 0.5% on invoice on total purchase value
(Max Disbursement-50, Max Bills-1)</v>
          </cell>
          <cell r="K28" t="str">
            <v>On Bill</v>
          </cell>
        </row>
        <row r="30">
          <cell r="A30" t="str">
            <v>Small &amp; New Traditional</v>
          </cell>
          <cell r="B30" t="str">
            <v>New Traditional,
Small C Traditional</v>
          </cell>
          <cell r="C30">
            <v>44197</v>
          </cell>
          <cell r="D30">
            <v>44227</v>
          </cell>
          <cell r="G30" t="str">
            <v>Perfect Store</v>
          </cell>
          <cell r="H30" t="str">
            <v>Perfect Store- Power GP 
(Applicable Sites DL.NCR,NEC,Sikkim,Haryana,Jammu,Kashmir,Punjab,Uttarakhand,Rajasthan,Indore,Bhopal,Jabalpur, Raipur,Bihar,Jharkhand, Lucknow, Kanpur, Varanasai, Ghaziabad &amp; Noida,Bengal,Odisha)</v>
          </cell>
          <cell r="I30" t="str">
            <v>Buy Minimum 2 Streamers (Rs 26) of  Pntn HFP Re 1 &amp; get 0.5% on invoice on total purchase value
(Max Disbursement-50, Max Bills-1)</v>
          </cell>
          <cell r="K30" t="str">
            <v>On Bill</v>
          </cell>
        </row>
        <row r="32">
          <cell r="A32" t="str">
            <v>Small &amp; New Traditional</v>
          </cell>
          <cell r="B32" t="str">
            <v>Small A Traditional,
Small B Traditional,
Small C Traditional</v>
          </cell>
          <cell r="C32">
            <v>44197</v>
          </cell>
          <cell r="D32">
            <v>44227</v>
          </cell>
          <cell r="G32" t="str">
            <v>Perfect Store</v>
          </cell>
          <cell r="H32" t="str">
            <v>Perfect Store- Power GP bundles
(All Sites Except DL.NCR,NEC,Sikkim,Haryana,Jammu,Kashmir,Punjab,Uttarakhand,Rajasthan,Indore,Bhopal,Jabalpur, Raipur,Bihar,Jharkhand, Lucknow, Kanpur, Varanasai, Ghaziabad &amp; Noida,Bengal,Odisha))</v>
          </cell>
          <cell r="I32" t="str">
            <v>Buy Power GP worth Rs 190 &amp; get 0.5%
on invoice on total purchase value
Below any SBF compulsory
( Wilk Saloon 10s,
Wilk Saloon-50s Promo,
Winner-50s promo,
DE Box Wilki Win3,
DE Box SW 200)
(Max Disbursement-50, Max Bills-1)</v>
          </cell>
          <cell r="K32" t="str">
            <v>On Bill</v>
          </cell>
        </row>
        <row r="34">
          <cell r="A34" t="str">
            <v>Small &amp; New Traditional</v>
          </cell>
          <cell r="B34" t="str">
            <v>New Traditional</v>
          </cell>
          <cell r="C34">
            <v>44197</v>
          </cell>
          <cell r="D34">
            <v>44227</v>
          </cell>
          <cell r="G34" t="str">
            <v>Perfect Store</v>
          </cell>
          <cell r="H34" t="str">
            <v>Perfect Store- Power GP bundles
(All Sites Except DL.NCR,NEC,Sikkim,Haryana,Jammu,Kashmir,Punjab,Uttarakhand,Rajasthan,Indore,Bhopal,Jabalpur, Raipur,Bihar,Jharkhand, Lucknow, Kanpur, Varanasai, Ghaziabad &amp; Noida,Bengal,Odisha))</v>
          </cell>
          <cell r="I34" t="str">
            <v>Buy Power GP worth Rs 90 &amp; get 0.5%
on invoice on total purchase value
Below any SBF compulsory
( Wilk Saloon 10s,
Wilk Saloon-50s Promo,
Winner-50s promo,
DE Box Wilki Win3,
DE Box SW 200)
(Max Disbursement-50, Max Bills-1)</v>
          </cell>
          <cell r="K34" t="str">
            <v>On Bill</v>
          </cell>
        </row>
        <row r="36">
          <cell r="A36" t="str">
            <v>Small &amp; New Traditional</v>
          </cell>
          <cell r="B36" t="str">
            <v>Small A Traditional,
Small B Traditional,
Small C Traditional,
New Traditional</v>
          </cell>
          <cell r="C36">
            <v>44197</v>
          </cell>
          <cell r="D36">
            <v>44227</v>
          </cell>
          <cell r="G36" t="str">
            <v>Perfect Store</v>
          </cell>
          <cell r="H36" t="str">
            <v>Pampers</v>
          </cell>
          <cell r="I36" t="str">
            <v>1 pcs of Pampers FSD Pack get 1%</v>
          </cell>
          <cell r="K36" t="str">
            <v>On Bill</v>
          </cell>
        </row>
        <row r="38">
          <cell r="A38" t="str">
            <v>Small &amp; New Traditional</v>
          </cell>
          <cell r="B38" t="str">
            <v>Small A Traditional</v>
          </cell>
          <cell r="C38">
            <v>44197</v>
          </cell>
          <cell r="D38">
            <v>44227</v>
          </cell>
          <cell r="G38" t="str">
            <v>Perfect Store</v>
          </cell>
          <cell r="H38" t="str">
            <v>Gillette</v>
          </cell>
          <cell r="I38" t="str">
            <v>Buy Any Guard Cream worth Rs 119  get 1%
(Reco 1pcs of Guard Cream 125gm + 1  Guard Cream Small RTM 25g)</v>
          </cell>
          <cell r="K38" t="str">
            <v>On Bill</v>
          </cell>
        </row>
        <row r="40">
          <cell r="A40" t="str">
            <v>Small &amp; New Traditional</v>
          </cell>
          <cell r="B40" t="str">
            <v>New Traditional</v>
          </cell>
          <cell r="C40">
            <v>44197</v>
          </cell>
          <cell r="D40">
            <v>44227</v>
          </cell>
          <cell r="G40" t="str">
            <v>Perfect Store</v>
          </cell>
          <cell r="H40" t="str">
            <v>Gillette</v>
          </cell>
          <cell r="I40" t="str">
            <v>Buy Guard Small Cream 25gm worth Rs 40 get 1%</v>
          </cell>
          <cell r="K40" t="str">
            <v>On Bill</v>
          </cell>
        </row>
        <row r="42">
          <cell r="A42" t="str">
            <v>Small &amp; New Traditional</v>
          </cell>
          <cell r="B42" t="str">
            <v>Small B Traditional,
Small C Traditional</v>
          </cell>
          <cell r="C42">
            <v>44197</v>
          </cell>
          <cell r="D42">
            <v>44227</v>
          </cell>
          <cell r="G42" t="str">
            <v>Perfect Store</v>
          </cell>
          <cell r="H42" t="str">
            <v>Gillette</v>
          </cell>
          <cell r="I42" t="str">
            <v>Buy Guard Small Cream 25gm worth Rs 80 get 1%
(Reco: 1 pcs of  Guard Cream Small RTM 25g)</v>
          </cell>
          <cell r="K42" t="str">
            <v>On Bill</v>
          </cell>
        </row>
        <row r="44">
          <cell r="A44" t="str">
            <v>Small &amp; New Traditional</v>
          </cell>
          <cell r="B44" t="str">
            <v>New Traditional,
Small C Traditional</v>
          </cell>
          <cell r="C44">
            <v>44197</v>
          </cell>
          <cell r="D44">
            <v>44227</v>
          </cell>
          <cell r="G44" t="str">
            <v>Perfect Store</v>
          </cell>
          <cell r="H44" t="str">
            <v>H&amp;S</v>
          </cell>
          <cell r="I44" t="str">
            <v>Buy H&amp;S SBD Pre Pack + 1 Neem SS get 1%</v>
          </cell>
          <cell r="K44" t="str">
            <v>On Bill</v>
          </cell>
        </row>
        <row r="46">
          <cell r="A46" t="str">
            <v>Small &amp; New Traditional</v>
          </cell>
          <cell r="B46" t="str">
            <v>Small A Traditional,
Small B Traditional</v>
          </cell>
          <cell r="C46">
            <v>44197</v>
          </cell>
          <cell r="D46">
            <v>44227</v>
          </cell>
          <cell r="G46" t="str">
            <v>Perfect Store</v>
          </cell>
          <cell r="H46" t="str">
            <v>H&amp;S</v>
          </cell>
          <cell r="I46" t="str">
            <v>Buy H&amp;S SBD Pre Pack + 2 Neem SS get 1%</v>
          </cell>
          <cell r="K46" t="str">
            <v>On Bill</v>
          </cell>
        </row>
        <row r="48">
          <cell r="A48" t="str">
            <v>Small &amp; New Traditional</v>
          </cell>
        </row>
        <row r="50">
          <cell r="A50" t="str">
            <v>Small &amp; New Traditional</v>
          </cell>
        </row>
        <row r="52">
          <cell r="A52" t="str">
            <v>Small &amp; New Traditional</v>
          </cell>
        </row>
        <row r="54">
          <cell r="A54" t="str">
            <v>Small &amp; New Traditional</v>
          </cell>
        </row>
        <row r="72">
          <cell r="A72" t="str">
            <v>Small &amp; New Traditional</v>
          </cell>
        </row>
        <row r="74">
          <cell r="A74" t="str">
            <v>Small &amp; New Traditional</v>
          </cell>
        </row>
        <row r="84">
          <cell r="A84" t="str">
            <v>Small &amp; New Traditional</v>
          </cell>
          <cell r="B84" t="str">
            <v>Small A Traditional,
Small B Traditional</v>
          </cell>
          <cell r="C84">
            <v>44197</v>
          </cell>
          <cell r="D84">
            <v>44227</v>
          </cell>
          <cell r="G84" t="str">
            <v>Gillette Venus</v>
          </cell>
          <cell r="H84" t="str">
            <v>Small Channel Streamer Dhamaka Plan</v>
          </cell>
          <cell r="I84" t="str">
            <v>Buy 8 pcs (1 streamer) of SV3 Singles and get 7+1</v>
          </cell>
          <cell r="K84" t="str">
            <v>On Bill</v>
          </cell>
        </row>
        <row r="86">
          <cell r="A86" t="str">
            <v>Small &amp; New Traditional</v>
          </cell>
          <cell r="B86" t="str">
            <v>New Traditional,
Small A Traditional,
Small B Traditional,
Small C Traditional</v>
          </cell>
          <cell r="C86">
            <v>44197</v>
          </cell>
          <cell r="D86">
            <v>44227</v>
          </cell>
          <cell r="G86" t="str">
            <v>Gillette</v>
          </cell>
          <cell r="H86" t="str">
            <v>Gillette DE Plan - All Sites</v>
          </cell>
          <cell r="I86" t="str">
            <v>Buy below DE Subbf worth Rs 90 and Get discount as mentioned below 
Corporate Plans Extra,
2.31% - Wilkinson 5s and Wilkinson 50s
3.3% - Wilk Saloon 10s
7.5% - DE 365</v>
          </cell>
          <cell r="K86" t="str">
            <v>On Bill</v>
          </cell>
        </row>
        <row r="88">
          <cell r="A88" t="str">
            <v>Small &amp; New Traditional</v>
          </cell>
          <cell r="B88" t="str">
            <v>New Traditional,
Small A Traditional,
Small B Traditional,
Small C Traditional</v>
          </cell>
          <cell r="C88">
            <v>44197</v>
          </cell>
          <cell r="D88">
            <v>44227</v>
          </cell>
          <cell r="G88" t="str">
            <v>Gillette</v>
          </cell>
          <cell r="H88" t="str">
            <v>Dispo Plan</v>
          </cell>
          <cell r="I88" t="str">
            <v>Buy 12 Razors of GPI B3G1 ( Min purchase - Rs 150) and get 5% off</v>
          </cell>
          <cell r="K88" t="str">
            <v>On Bill</v>
          </cell>
        </row>
        <row r="90">
          <cell r="A90" t="str">
            <v>Small &amp; New Traditional</v>
          </cell>
          <cell r="B90" t="str">
            <v>Small A Traditional,
Small B Traditional</v>
          </cell>
          <cell r="C90">
            <v>44197</v>
          </cell>
          <cell r="D90">
            <v>44227</v>
          </cell>
          <cell r="G90" t="str">
            <v>Gillette</v>
          </cell>
          <cell r="H90" t="str">
            <v>Guard3  &amp; Guard Jodi Maximization</v>
          </cell>
          <cell r="I90" t="str">
            <v>Buy 199 Rs of Guard3 and Guard razor and Get 7% off ( Min Purchase Guard3 Razor - Rs 100)</v>
          </cell>
          <cell r="K90" t="str">
            <v>On Bill</v>
          </cell>
        </row>
        <row r="92">
          <cell r="A92" t="str">
            <v>Small &amp; New Traditional</v>
          </cell>
          <cell r="B92" t="str">
            <v>New Traditional,
Small C Traditional</v>
          </cell>
          <cell r="C92">
            <v>44197</v>
          </cell>
          <cell r="D92">
            <v>44227</v>
          </cell>
          <cell r="G92" t="str">
            <v>Gillette</v>
          </cell>
          <cell r="H92" t="str">
            <v>Guard3  &amp; Guard Jodi Maximization</v>
          </cell>
          <cell r="I92" t="str">
            <v>Buy 145 Rs of Guard3 and Guard razor and Get 7% off ( Min Purchase Guard3 Razor - Rs 50)</v>
          </cell>
          <cell r="K92" t="str">
            <v>On Bill</v>
          </cell>
        </row>
        <row r="94">
          <cell r="A94" t="str">
            <v>Small &amp; New Traditional</v>
          </cell>
          <cell r="B94" t="str">
            <v>Small B Traditional</v>
          </cell>
          <cell r="C94">
            <v>44197</v>
          </cell>
          <cell r="D94">
            <v>44227</v>
          </cell>
          <cell r="G94" t="str">
            <v>H&amp;S</v>
          </cell>
          <cell r="H94" t="str">
            <v>H&amp;S 80ml 68 ka 50 Plan - Small B</v>
          </cell>
          <cell r="I94" t="str">
            <v>Buy H&amp;S 80ml Base Bottles &amp; Get 17.4% Off
(Applicable upto 2 Bottles)
(Applicable only for Delhi, NE, Mumbai, Pune, Punjab, Haryana, East UP, West UP, Lucknow, Kanpur, Bengal, Orissa, Bhopal, Indore, Raipur, Jabalpur, Bihar, Jharkhand)</v>
          </cell>
          <cell r="K94" t="str">
            <v>On Bill</v>
          </cell>
        </row>
        <row r="96">
          <cell r="A96" t="str">
            <v>Small &amp; New Traditional</v>
          </cell>
          <cell r="B96" t="str">
            <v>Small A Traditional</v>
          </cell>
          <cell r="C96">
            <v>44197</v>
          </cell>
          <cell r="D96">
            <v>44227</v>
          </cell>
          <cell r="G96" t="str">
            <v>H&amp;S</v>
          </cell>
          <cell r="H96" t="str">
            <v>H&amp;S 80ml 68 ka 50 Plan - Small A</v>
          </cell>
          <cell r="I96" t="str">
            <v>Buy H&amp;S 80ml Base Bottles &amp; Get 17.4% Off
(Applicable upto 3 Bottles)</v>
          </cell>
          <cell r="K96" t="str">
            <v>On Bill</v>
          </cell>
        </row>
        <row r="98">
          <cell r="A98" t="str">
            <v>Small &amp; New Traditional</v>
          </cell>
          <cell r="B98" t="str">
            <v>Small A Traditional</v>
          </cell>
          <cell r="C98">
            <v>44197</v>
          </cell>
          <cell r="D98">
            <v>44227</v>
          </cell>
          <cell r="G98" t="str">
            <v>H&amp;S</v>
          </cell>
          <cell r="H98" t="str">
            <v>H&amp;S 180ml 150 ka 120 Plan - Small</v>
          </cell>
          <cell r="I98" t="str">
            <v>Buy H&amp;S 180ml Base Bottles &amp; Get 10.3% Off</v>
          </cell>
          <cell r="K98" t="str">
            <v>On Bill</v>
          </cell>
        </row>
        <row r="100">
          <cell r="A100" t="str">
            <v>Small &amp; New Traditional</v>
          </cell>
          <cell r="B100" t="str">
            <v>Small A Traditional</v>
          </cell>
          <cell r="C100">
            <v>44197</v>
          </cell>
          <cell r="D100">
            <v>44227</v>
          </cell>
          <cell r="G100" t="str">
            <v>H&amp;S</v>
          </cell>
          <cell r="H100" t="str">
            <v>H&amp;S Large Sachet Distribution Plan - 64 ka 50 Plan</v>
          </cell>
          <cell r="I100" t="str">
            <v>Buy Any 2 Streamers of H&amp;S Large Sachet &amp; Get 7.1% Off</v>
          </cell>
          <cell r="K100" t="str">
            <v>On Bill</v>
          </cell>
        </row>
        <row r="102">
          <cell r="A102" t="str">
            <v>Small &amp; New Traditional</v>
          </cell>
          <cell r="B102" t="str">
            <v>Small A Traditional,
Small B Traditional,
Small C Traditional,
New Traditional</v>
          </cell>
          <cell r="C102">
            <v>44197</v>
          </cell>
          <cell r="D102">
            <v>44227</v>
          </cell>
          <cell r="G102" t="str">
            <v>Pantene</v>
          </cell>
          <cell r="H102" t="str">
            <v>Pantene Rs 5 Bi-Sachet Plan 
(New Launch)</v>
          </cell>
          <cell r="I102" t="str">
            <v>Buy 1 Streamer of Pntn Rs 5 Bi-sachet &amp; Get at Rs 40 (incl. Corp.)(35.5% off)
(Only for Punjab,Haryana,Delhi, Mumbai, Pune, Bengal, Surat, Ahmedabad)</v>
          </cell>
          <cell r="K102" t="str">
            <v>On Bill</v>
          </cell>
        </row>
        <row r="104">
          <cell r="A104" t="str">
            <v>Small &amp; New Traditional</v>
          </cell>
          <cell r="B104" t="str">
            <v>Small A Traditional</v>
          </cell>
          <cell r="C104">
            <v>44197</v>
          </cell>
          <cell r="D104">
            <v>44227</v>
          </cell>
          <cell r="G104" t="str">
            <v>Pantene</v>
          </cell>
          <cell r="H104" t="str">
            <v>Pantene 80 ml bottle 60 Ka 45 Plan</v>
          </cell>
          <cell r="I104" t="str">
            <v>Buy Pantene 80 ml bottle get Rs 60 MRP Bottle at Rs 45
(Including 2% Corporate Plan)
(Applicable upto 3 pieces per store)
(Once per month / per store)</v>
          </cell>
          <cell r="K104" t="str">
            <v>On Bill</v>
          </cell>
        </row>
        <row r="106">
          <cell r="A106" t="str">
            <v>Small &amp; New Traditional</v>
          </cell>
          <cell r="B106" t="str">
            <v>Small A Traditional,
Small B Traditional,
Small C Traditional,
New Traditional</v>
          </cell>
          <cell r="C106">
            <v>44197</v>
          </cell>
          <cell r="D106">
            <v>44227</v>
          </cell>
          <cell r="G106" t="str">
            <v>Pantene</v>
          </cell>
          <cell r="H106" t="str">
            <v xml:space="preserve">Pantene Re 1  Plan </v>
          </cell>
          <cell r="I106" t="str">
            <v>Buy &gt;6 streamers get Rs 0.75 off/ streamer
(Only for West UP, Kanpur, Lucknow, East UP, Bihar, Jharkhand, Indore, Bhopal, Jabalpur, Raipur, Bengal)</v>
          </cell>
          <cell r="K106" t="str">
            <v>On Bill</v>
          </cell>
        </row>
        <row r="108">
          <cell r="A108" t="str">
            <v>Small &amp; New Traditional</v>
          </cell>
          <cell r="B108" t="str">
            <v>Small A Traditional</v>
          </cell>
          <cell r="C108">
            <v>44197</v>
          </cell>
          <cell r="D108">
            <v>44227</v>
          </cell>
          <cell r="G108" t="str">
            <v>Pantene</v>
          </cell>
          <cell r="H108" t="str">
            <v>Pantene 180 ml Bottle 120 ka 90 Plan</v>
          </cell>
          <cell r="I108" t="str">
            <v>Buy Pantene 180 ml bottle get Rs 120 MRP Bottle at Rs 90
(Including 2% Corporate Plan)
(Applicable upto 2 pieces per store)
(Once per month / per store)</v>
          </cell>
          <cell r="K108" t="str">
            <v>On Bill</v>
          </cell>
        </row>
        <row r="110">
          <cell r="A110" t="str">
            <v>Small &amp; New Traditional</v>
          </cell>
          <cell r="B110" t="str">
            <v>Small B Traditional</v>
          </cell>
          <cell r="C110">
            <v>44197</v>
          </cell>
          <cell r="D110">
            <v>44227</v>
          </cell>
          <cell r="G110" t="str">
            <v>Pantene</v>
          </cell>
          <cell r="H110" t="str">
            <v>Pantene 80 ml bottle 60 Ka 45 Plan</v>
          </cell>
          <cell r="I110" t="str">
            <v>Buy Pantene 80 ml bottle get Rs 60 MRP Bottle at Rs 45
(Including 2% Corporate Plan)
(Applicable upto 2 pieces per store)
(Once per month / per store) 
(Only for Delhi, Punjab, Haryana, NEC, Mumbai, Pune, East UP, West UP, Lucknow, Kanpur, Bihar, Jharkhand, Bengal, Odisha, Bhopal, Indore, Raipur, Jabalpur)</v>
          </cell>
          <cell r="K110" t="str">
            <v>On Bill</v>
          </cell>
        </row>
        <row r="112">
          <cell r="A112" t="str">
            <v>Small &amp; New Traditional</v>
          </cell>
          <cell r="B112" t="str">
            <v>New Traditional,
Small A Traditional,
Small B Traditional,
Small C Traditional</v>
          </cell>
          <cell r="C112">
            <v>44197</v>
          </cell>
          <cell r="D112">
            <v>44227</v>
          </cell>
          <cell r="G112" t="str">
            <v>Whisper</v>
          </cell>
          <cell r="H112" t="str">
            <v>Choice Wings 7s -  (MRP Rs.30)</v>
          </cell>
          <cell r="I112" t="str">
            <v>Buy 2 pcs Choice Wings 7s, Get 2.5% Off
Applicable Sites | All India Except Pune,Aurangabad,Nag, Goa</v>
          </cell>
          <cell r="K112" t="str">
            <v>On Bill</v>
          </cell>
        </row>
        <row r="114">
          <cell r="A114" t="str">
            <v>Small &amp; New Traditional</v>
          </cell>
          <cell r="B114" t="str">
            <v>New Traditional,
Small A Traditional,
Small B Traditional,
Small C Traditional</v>
          </cell>
          <cell r="C114">
            <v>44197</v>
          </cell>
          <cell r="D114">
            <v>44227</v>
          </cell>
          <cell r="G114" t="str">
            <v>Whisper</v>
          </cell>
          <cell r="H114" t="str">
            <v>Choice Ultra 6s  (MRP Rs. 42)</v>
          </cell>
          <cell r="I114" t="str">
            <v>Buy 2 pcs Choice Ultra 6s, Get  2.5% Off
Applicable Sites All India Except Pune,Aurangabad,Nag, Goa</v>
          </cell>
          <cell r="K114" t="str">
            <v>On Bill</v>
          </cell>
        </row>
        <row r="116">
          <cell r="A116" t="str">
            <v>Small &amp; New Traditional</v>
          </cell>
          <cell r="B116" t="str">
            <v>New Traditional,
Small A Traditional,
Small B Traditional,
Small C Traditional</v>
          </cell>
          <cell r="C116">
            <v>44197</v>
          </cell>
          <cell r="D116">
            <v>44227</v>
          </cell>
          <cell r="G116" t="str">
            <v>Whisper</v>
          </cell>
          <cell r="H116" t="str">
            <v>Choice XL 6 MRP Rs. 32</v>
          </cell>
          <cell r="I116" t="str">
            <v>Buy 2 Pcs. Choice XL 6s, Get 2.5% Off
All India Except Pune,Aurangabad,Nag, Goa</v>
          </cell>
          <cell r="K116" t="str">
            <v>On Bill</v>
          </cell>
        </row>
        <row r="118">
          <cell r="A118" t="str">
            <v>Small &amp; New Traditional</v>
          </cell>
          <cell r="B118" t="str">
            <v>New Traditional,
Small A Traditional,
Small B Traditional,
Small C Traditional</v>
          </cell>
          <cell r="C118">
            <v>44197</v>
          </cell>
          <cell r="D118">
            <v>44227</v>
          </cell>
          <cell r="G118" t="str">
            <v>Whisper</v>
          </cell>
          <cell r="H118" t="str">
            <v>Aloe XL 6</v>
          </cell>
          <cell r="I118" t="str">
            <v>Buy 2 Pcs. Aloe XL 6, Get 2.5% Off 
All India Except Pune,Aurangabad,Nag, Goa</v>
          </cell>
          <cell r="K118" t="str">
            <v>On Bill</v>
          </cell>
        </row>
        <row r="120">
          <cell r="A120" t="str">
            <v>Small &amp; New Traditional</v>
          </cell>
          <cell r="B120" t="str">
            <v>New Traditional,
Small A Traditional,
Small B Traditional,
Small C Traditional</v>
          </cell>
          <cell r="C120">
            <v>44197</v>
          </cell>
          <cell r="D120">
            <v>44227</v>
          </cell>
          <cell r="G120" t="str">
            <v>Whisper</v>
          </cell>
          <cell r="H120" t="str">
            <v>Choice Wing 20s (North+ West)</v>
          </cell>
          <cell r="I120" t="str">
            <v>Buy 1 Pcs. Choice Wings 20s, Get 0.4% Off
All India Except Pune,Aurangabad,Nag, Goa</v>
          </cell>
          <cell r="K120" t="str">
            <v>On Bill</v>
          </cell>
        </row>
        <row r="122">
          <cell r="A122" t="str">
            <v>Small &amp; New Traditional</v>
          </cell>
          <cell r="B122" t="str">
            <v>New Traditional,
Small A Traditional,
Small B Traditional,
Small C Traditional</v>
          </cell>
          <cell r="C122">
            <v>44197</v>
          </cell>
          <cell r="D122">
            <v>44227</v>
          </cell>
          <cell r="G122" t="str">
            <v>Whisper</v>
          </cell>
          <cell r="H122" t="str">
            <v>Choice Aloe 20s</v>
          </cell>
          <cell r="I122" t="str">
            <v>Buy 1 Pc. Choice Aloe 20s, Get  5.5% Off  
All India Except Pune,Aurangabad,Nag, Goa</v>
          </cell>
          <cell r="K122" t="str">
            <v>On Bill</v>
          </cell>
        </row>
        <row r="124">
          <cell r="A124" t="str">
            <v>Small &amp; New Traditional</v>
          </cell>
          <cell r="B124" t="str">
            <v>New Traditional,
Small A Traditional,
Small B Traditional,
Small C Traditional</v>
          </cell>
          <cell r="C124">
            <v>44197</v>
          </cell>
          <cell r="D124">
            <v>44227</v>
          </cell>
          <cell r="G124" t="str">
            <v>Whisper</v>
          </cell>
          <cell r="H124" t="str">
            <v>Choice Ultra 20s</v>
          </cell>
          <cell r="I124" t="str">
            <v>Buy 1 Pc. Choice Ultra 20s , Get 3.7% Off
All India Except Pune,Aurangabad,Nag, Goa</v>
          </cell>
          <cell r="K124" t="str">
            <v>On Bill</v>
          </cell>
        </row>
        <row r="149">
          <cell r="A149" t="str">
            <v>Small &amp; New Traditional</v>
          </cell>
          <cell r="B149" t="str">
            <v>Small A Traditional,
Small B Traditional,
Small C Traditional,
New Traditional</v>
          </cell>
          <cell r="C149">
            <v>44197</v>
          </cell>
          <cell r="D149">
            <v>44227</v>
          </cell>
          <cell r="G149" t="str">
            <v>Vicks</v>
          </cell>
          <cell r="H149" t="str">
            <v>VCD Fantastic Five(Top Up)</v>
          </cell>
          <cell r="I149" t="str">
            <v>Buy 1 pc of  VCD190 jar and get Rs.5 Off Per Piece,Buy 3pcs of VCD190 jar and get Rs. 7 Off Per Piece(capped at 3 jars)
All India</v>
          </cell>
          <cell r="K149" t="str">
            <v>On Bill</v>
          </cell>
        </row>
        <row r="151">
          <cell r="A151" t="str">
            <v>Small &amp; New Traditional</v>
          </cell>
          <cell r="B151" t="str">
            <v>Small A Traditional,
Small B Traditional,
Small C Traditional,
New Traditional</v>
          </cell>
          <cell r="C151">
            <v>44197</v>
          </cell>
          <cell r="D151">
            <v>44227</v>
          </cell>
          <cell r="G151" t="str">
            <v>Vicks</v>
          </cell>
          <cell r="H151" t="str">
            <v>VCD Fantastic Five(Top Up WINIT)</v>
          </cell>
          <cell r="I151" t="str">
            <v>Buy 1 pc of  VCD190 jar and get Rs.5 Off Per Piece,Buy 3pcs of VCD190 jar and get Rs. 7 Off Per Piece(capped at 3 jars)
All India</v>
          </cell>
          <cell r="K151" t="str">
            <v>On Bill</v>
          </cell>
        </row>
        <row r="153">
          <cell r="A153" t="str">
            <v>Small &amp; New Traditional</v>
          </cell>
          <cell r="B153" t="str">
            <v>Small A Traditional,
Small B Traditional,
Small C Traditional,
New Traditional</v>
          </cell>
          <cell r="C153">
            <v>44197</v>
          </cell>
          <cell r="D153">
            <v>44227</v>
          </cell>
          <cell r="G153" t="str">
            <v>Vicks</v>
          </cell>
          <cell r="H153" t="str">
            <v>Season Time Flats at 99 (First Time)</v>
          </cell>
          <cell r="I153" t="str">
            <v>Buy VVR Flats worth Rs 136 at Rs 99 
( 3pcs of 5ml VVR and 2pcs Compulsory of 10ml VVR and get 9% off )
(Capped at 2 bills per month and Rs 20 per bill)</v>
          </cell>
          <cell r="K153" t="str">
            <v>On Bill</v>
          </cell>
        </row>
        <row r="155">
          <cell r="A155" t="str">
            <v>Small &amp; New Traditional</v>
          </cell>
          <cell r="B155" t="str">
            <v>Small A Traditional,
Small B Traditional,
Small C Traditional,
New Traditional</v>
          </cell>
          <cell r="C155">
            <v>44197</v>
          </cell>
          <cell r="D155">
            <v>44227</v>
          </cell>
          <cell r="G155" t="str">
            <v>Vicks</v>
          </cell>
          <cell r="H155" t="str">
            <v>Sardi ka Season Inhaler Jumbo ka Season</v>
          </cell>
          <cell r="I155" t="str">
            <v>Buy 1 pc Inhaler  Jumbo &amp; get 2 pc free offer on pack ( 18+2 on art work)</v>
          </cell>
          <cell r="K155" t="str">
            <v>On Bill</v>
          </cell>
        </row>
        <row r="157">
          <cell r="A157" t="str">
            <v>Small &amp; New Traditional</v>
          </cell>
          <cell r="B157" t="str">
            <v>Small A Traditional,
Small B Traditional,
Small C Traditional,
New Traditional</v>
          </cell>
          <cell r="C157">
            <v>44197</v>
          </cell>
          <cell r="D157">
            <v>44227</v>
          </cell>
          <cell r="G157" t="str">
            <v>Vicks</v>
          </cell>
          <cell r="H157" t="str">
            <v>Sardi ka Season Rubs ka Season</v>
          </cell>
          <cell r="I157" t="str">
            <v>Buy 1 pc VVR 5ml RTM with Rs 10 off, Buy 1 pc VVR 10ml RTM with Rs 20 off, Buy 1pc BBR 10ml RTM wit Rs 10 Off, Buy 1 Shrink Wrap ofVVR 25ml with 19+1 Offer and Buy 1 Shrink Wrap of VVR 50ml with 11+1 offer (all these promos are on art work )</v>
          </cell>
          <cell r="K157" t="str">
            <v>On Bill</v>
          </cell>
        </row>
        <row r="159">
          <cell r="A159" t="str">
            <v>Small &amp; New Traditional</v>
          </cell>
          <cell r="B159" t="str">
            <v>Small A Traditional,
Small B Traditional,
Small C Traditional,
New Traditional</v>
          </cell>
          <cell r="C159">
            <v>44197</v>
          </cell>
          <cell r="D159">
            <v>44227</v>
          </cell>
          <cell r="G159" t="str">
            <v>Vicks</v>
          </cell>
          <cell r="H159" t="str">
            <v xml:space="preserve">VCD Fantastic Five  </v>
          </cell>
          <cell r="I159" t="str">
            <v xml:space="preserve">Buy 1 pc of  any VCD jar and get 5% Off
(VCD 190 Jar Not Included) </v>
          </cell>
          <cell r="K159" t="str">
            <v>On Bill</v>
          </cell>
        </row>
        <row r="161">
          <cell r="A161" t="str">
            <v>Small &amp; New Traditional</v>
          </cell>
          <cell r="B161" t="str">
            <v>Small A Traditional,
Small B Traditional,
Small C Traditional,
New Traditional</v>
          </cell>
          <cell r="C161">
            <v>44197</v>
          </cell>
          <cell r="D161">
            <v>44227</v>
          </cell>
          <cell r="G161" t="str">
            <v>Vicks</v>
          </cell>
          <cell r="H161" t="str">
            <v>Inhaler Singles Plan</v>
          </cell>
          <cell r="I161" t="str">
            <v>Buy 3 pcs and get 3% off, Buy 6 pcs and get 6% off</v>
          </cell>
          <cell r="K161" t="str">
            <v>On Bill</v>
          </cell>
        </row>
        <row r="163">
          <cell r="A163" t="str">
            <v>Small &amp; New Traditional</v>
          </cell>
          <cell r="B163" t="str">
            <v>Small A Traditional,
Small B Traditional,
Small C Traditional,
New Traditional</v>
          </cell>
          <cell r="C163">
            <v>44197</v>
          </cell>
          <cell r="D163">
            <v>44227</v>
          </cell>
          <cell r="G163" t="str">
            <v>Vicks</v>
          </cell>
          <cell r="H163" t="str">
            <v>Rubs ka Bada Jar Bada Offer</v>
          </cell>
          <cell r="I163" t="str">
            <v>Buy 1 pc of VVR 25ml and get Rs 5 off, Buy 1 pc of BBR 25ml and get Rs 7 Off (Capped at 2 bills per month and Rs 24 per bill)(5% via TPR, rest via Corporate)</v>
          </cell>
          <cell r="K163" t="str">
            <v>On Bill</v>
          </cell>
        </row>
        <row r="165">
          <cell r="A165" t="str">
            <v>Small &amp; New Traditional</v>
          </cell>
          <cell r="B165" t="str">
            <v>Small A Traditional,
Small B Traditional,
Small C Traditional,
New Traditional</v>
          </cell>
          <cell r="C165">
            <v>44197</v>
          </cell>
          <cell r="D165">
            <v>44227</v>
          </cell>
          <cell r="G165" t="str">
            <v>Vicks</v>
          </cell>
          <cell r="H165" t="str">
            <v>Vicks 3in1 Jar Launch Offer Continued</v>
          </cell>
          <cell r="I165" t="str">
            <v>Buy 1 Vicks 3in1 Jar and get 10% off</v>
          </cell>
          <cell r="K165" t="str">
            <v>On Bill</v>
          </cell>
        </row>
        <row r="167">
          <cell r="A167" t="str">
            <v>Small &amp; New Traditional</v>
          </cell>
          <cell r="B167" t="str">
            <v>Small A Traditional,
Small B Traditional,
Small C Traditional,
New Traditional</v>
          </cell>
          <cell r="C167">
            <v>44197</v>
          </cell>
          <cell r="D167">
            <v>44227</v>
          </cell>
          <cell r="G167" t="str">
            <v>Vicks</v>
          </cell>
          <cell r="H167" t="str">
            <v>VCD Fantastic Five WINIT</v>
          </cell>
          <cell r="I167" t="str">
            <v xml:space="preserve">Buy 1 pc of  any VCD jar and get 5% Off
(VCD 190 Jar Not Included) </v>
          </cell>
          <cell r="K167" t="str">
            <v>On Bill</v>
          </cell>
        </row>
        <row r="169">
          <cell r="A169" t="str">
            <v>Small &amp; New Traditional</v>
          </cell>
          <cell r="B169" t="str">
            <v>Small A Traditional,
Small B Traditional,
Small C Traditional,
New Traditional</v>
          </cell>
          <cell r="C169">
            <v>44197</v>
          </cell>
          <cell r="D169">
            <v>44227</v>
          </cell>
          <cell r="G169" t="str">
            <v>Vicks</v>
          </cell>
          <cell r="H169" t="str">
            <v>Vicks Grand Galaxy Offer</v>
          </cell>
          <cell r="I169" t="str">
            <v>Buy 1 Vicks PPU Counter Unit and get Rs 70 off and Rs 30 off on Vicks PPU Hanger
(On Pack Offer Only)</v>
          </cell>
          <cell r="K169" t="str">
            <v>On Bill</v>
          </cell>
        </row>
        <row r="171">
          <cell r="A171" t="str">
            <v>Small &amp; New Traditional</v>
          </cell>
          <cell r="B171" t="str">
            <v>Small A Traditional,
Small B Traditional,
Small C Traditional,
New Traditional</v>
          </cell>
          <cell r="C171">
            <v>44197</v>
          </cell>
          <cell r="D171">
            <v>44227</v>
          </cell>
          <cell r="G171" t="str">
            <v>Vicks</v>
          </cell>
          <cell r="H171" t="str">
            <v>BBR RTM B3G1 earning plan</v>
          </cell>
          <cell r="I171" t="str">
            <v>Buy 1 pc of BBR RTM and get 25% earnings ( Rs 10 off on pack, Rs 10 via scheme and rest Corporate)</v>
          </cell>
          <cell r="K171" t="str">
            <v>On Bill</v>
          </cell>
        </row>
        <row r="173">
          <cell r="A173" t="str">
            <v>Small &amp; New Traditional</v>
          </cell>
          <cell r="B173" t="str">
            <v>Small A Traditional,
Small B Traditional,
Small C Traditional</v>
          </cell>
          <cell r="C173">
            <v>44197</v>
          </cell>
          <cell r="D173">
            <v>44227</v>
          </cell>
          <cell r="G173" t="str">
            <v>Vicks</v>
          </cell>
          <cell r="H173" t="str">
            <v>Xtra strong Launch</v>
          </cell>
          <cell r="I173" t="str">
            <v>Buy Rs 100 Xtra Strong and get 5%off,
Applicable for Karnataka,Chennai.Madurai</v>
          </cell>
          <cell r="K173" t="str">
            <v>On Bill</v>
          </cell>
        </row>
        <row r="175">
          <cell r="A175" t="str">
            <v>Small &amp; New Traditional</v>
          </cell>
          <cell r="B175" t="str">
            <v>New Traditional</v>
          </cell>
          <cell r="C175">
            <v>44197</v>
          </cell>
          <cell r="D175">
            <v>44227</v>
          </cell>
          <cell r="G175" t="str">
            <v>Vicks</v>
          </cell>
          <cell r="H175" t="str">
            <v>Xtra strong Launch</v>
          </cell>
          <cell r="I175" t="str">
            <v>Buy Rs 100 Xtra Strong and get 5%off,
Applicable for Karnataka,Chennai.Madurai</v>
          </cell>
          <cell r="K175" t="str">
            <v>On Bill</v>
          </cell>
        </row>
        <row r="177">
          <cell r="A177" t="str">
            <v>Small &amp; New Traditional</v>
          </cell>
          <cell r="B177" t="str">
            <v>Small A Traditional,
Small B Traditional,
Small C Traditional,
New Traditional</v>
          </cell>
          <cell r="C177">
            <v>44197</v>
          </cell>
          <cell r="D177">
            <v>44227</v>
          </cell>
          <cell r="G177" t="str">
            <v>Ariel, Tide</v>
          </cell>
          <cell r="H177" t="str">
            <v xml:space="preserve">Ariel Tide Rs.10 Grammage Plan </v>
          </cell>
          <cell r="I177" t="str">
            <v>Buy Ariel PW Rs.10 x 95g, Tide Plus Rs 10 125g
Earn 20/- per streamer
(Applicable ONLY on Grammage increased Stocks
 - Not Applicable on 12+1 promo stock) | 
(Mixed cases allowed)</v>
          </cell>
          <cell r="K177" t="str">
            <v>On Bill</v>
          </cell>
        </row>
        <row r="179">
          <cell r="A179" t="str">
            <v>Small &amp; New Traditional</v>
          </cell>
          <cell r="B179" t="str">
            <v>Small A Traditional,
Small B Traditional,
Small C Traditional,
New Traditional</v>
          </cell>
          <cell r="C179">
            <v>44197</v>
          </cell>
          <cell r="D179">
            <v>44227</v>
          </cell>
          <cell r="G179" t="str">
            <v>Ariel, Tide</v>
          </cell>
          <cell r="H179" t="str">
            <v>Ariel Tide Rs.10 NSR Ladi Plan</v>
          </cell>
          <cell r="I179" t="str">
            <v>Buy Ariel PerfectWash Rs.10, Tide Plus Rs 10
Earn 20/- per streamer
(Applicable ONLY on NSR Stocks - Not Applicable on 12+1 promo stock) | (Mixed cases allowed)</v>
          </cell>
          <cell r="K179" t="str">
            <v>On Bill</v>
          </cell>
        </row>
        <row r="181">
          <cell r="A181" t="str">
            <v>Small &amp; New Traditional</v>
          </cell>
          <cell r="B181" t="str">
            <v>Small A Traditional,
Small B Traditional,
Small C Traditional,
New Traditional</v>
          </cell>
          <cell r="C181">
            <v>44197</v>
          </cell>
          <cell r="D181">
            <v>44227</v>
          </cell>
          <cell r="G181" t="str">
            <v>Ariel, Tide</v>
          </cell>
          <cell r="H181" t="str">
            <v>Ariel Tide Rs.10 Pehli Peti Plan (12+1 Promo Stock) - ST</v>
          </cell>
          <cell r="I181" t="str">
            <v>Buy 1 cs of Ariel PW Rs.10 / Tide Plus Rs.10 12+1 promo stock and 
Get 6% off per cs
(Applicable only 12+1 promo stock )</v>
          </cell>
          <cell r="K181" t="str">
            <v>On Bill</v>
          </cell>
        </row>
        <row r="183">
          <cell r="A183" t="str">
            <v>Small &amp; New Traditional</v>
          </cell>
          <cell r="B183" t="str">
            <v>Small A Traditional,
Small B Traditional,
Small C Traditional,
New Traditional</v>
          </cell>
          <cell r="C183">
            <v>44197</v>
          </cell>
          <cell r="D183">
            <v>44227</v>
          </cell>
          <cell r="G183" t="str">
            <v xml:space="preserve">Ariel </v>
          </cell>
          <cell r="H183" t="str">
            <v>Ariel Rs.10 TN Case Plan 
(Only for TN)</v>
          </cell>
          <cell r="I183" t="str">
            <v>Buy 1cs of Ariel PW Rs.10 x 95g and get 1% off on bill
(Applicable ONLY on 95g Stocks - Not Applicable on 12+1 promo stock)</v>
          </cell>
          <cell r="K183" t="str">
            <v>On Bill</v>
          </cell>
        </row>
        <row r="185">
          <cell r="A185" t="str">
            <v>Small &amp; New Traditional</v>
          </cell>
          <cell r="B185" t="str">
            <v>Small A Traditional</v>
          </cell>
          <cell r="C185">
            <v>44197</v>
          </cell>
          <cell r="D185">
            <v>44227</v>
          </cell>
          <cell r="G185" t="str">
            <v>Ariel</v>
          </cell>
          <cell r="H185" t="str">
            <v xml:space="preserve">Ariel PW500g Blue Maximization </v>
          </cell>
          <cell r="I185" t="str">
            <v>Buy 2pc of Any Ariel Perfectwash 500g  Blue and Get Rs.5*/- per pc 
(Including Corporate)
Applicable SKUs:
Any Ariel PW500g SKUs (Blue/Green)</v>
          </cell>
          <cell r="K185" t="str">
            <v>On Bill</v>
          </cell>
        </row>
        <row r="187">
          <cell r="A187" t="str">
            <v>Small &amp; New Traditional</v>
          </cell>
          <cell r="B187" t="str">
            <v>Small B Traditional,
Small C Traditional,
New Traditional</v>
          </cell>
          <cell r="C187">
            <v>44197</v>
          </cell>
          <cell r="D187">
            <v>44227</v>
          </cell>
          <cell r="G187" t="str">
            <v>Ariel</v>
          </cell>
          <cell r="H187" t="str">
            <v>Ariel PW500g Blue Maximization</v>
          </cell>
          <cell r="I187" t="str">
            <v>Buy Any Ariel Perfectwash 500g and Get Rs.5*/- per pc 
(Including Corporate)
Applicable SKUs:
Any Ariel PW500g SKUs (Blue/Green)</v>
          </cell>
          <cell r="K187" t="str">
            <v>On Bill</v>
          </cell>
        </row>
        <row r="189">
          <cell r="A189" t="str">
            <v>Small &amp; New Traditional</v>
          </cell>
          <cell r="B189" t="str">
            <v>Small A Traditional,
Small B Traditional,
Small C Traditional,
New Traditional</v>
          </cell>
          <cell r="C189">
            <v>44197</v>
          </cell>
          <cell r="D189">
            <v>44227</v>
          </cell>
          <cell r="G189" t="str">
            <v>Ariel</v>
          </cell>
          <cell r="H189" t="str">
            <v>Ariel PW1kg Blue Maximization</v>
          </cell>
          <cell r="I189" t="str">
            <v>Buy  Ariel Perfectwash 1kg Blue and Get Rs.10/- per pc 
Applicable SKUs:
Ariel PW 1kg Blue
(Including Corporate)</v>
          </cell>
          <cell r="K189" t="str">
            <v>On Bill</v>
          </cell>
        </row>
        <row r="191">
          <cell r="A191" t="str">
            <v>Small &amp; New Traditional</v>
          </cell>
          <cell r="B191" t="str">
            <v>Small A Traditional</v>
          </cell>
          <cell r="C191">
            <v>44197</v>
          </cell>
          <cell r="D191">
            <v>44227</v>
          </cell>
          <cell r="G191" t="str">
            <v>Ariel</v>
          </cell>
          <cell r="H191" t="str">
            <v>Ariel PW500g Blue Maximization 
(Only for Mumbai)</v>
          </cell>
          <cell r="I191" t="str">
            <v>Buy 2pc of Any Ariel Perfectwash 500g  Blue and Get Rs.5*/- per pc 
(Including Corporate)
Applicable SKUs:
Any Ariel PW500g SKUs (Blue/Green)</v>
          </cell>
          <cell r="K191" t="str">
            <v>On Bill</v>
          </cell>
        </row>
        <row r="193">
          <cell r="A193" t="str">
            <v>Small &amp; New Traditional</v>
          </cell>
          <cell r="B193" t="str">
            <v>Small B Traditional,
Small C Traditional,
New Traditional</v>
          </cell>
          <cell r="C193">
            <v>44197</v>
          </cell>
          <cell r="D193">
            <v>44227</v>
          </cell>
          <cell r="G193" t="str">
            <v>Ariel</v>
          </cell>
          <cell r="H193" t="str">
            <v>Ariel PW500g Blue Maximization
(Only for Mumbai)</v>
          </cell>
          <cell r="I193" t="str">
            <v>Buy Any Ariel Perfectwash 500g and Get Rs.5*/- per pc 
(Including Corporate)
Applicable SKUs:
Any Ariel PW500g SKUs (Blue/Green)</v>
          </cell>
          <cell r="K193" t="str">
            <v>On Bill</v>
          </cell>
        </row>
        <row r="195">
          <cell r="A195" t="str">
            <v>Small &amp; New Traditional</v>
          </cell>
          <cell r="B195" t="str">
            <v>Small A Traditional,
Small B Traditional,
Small C Traditional,
New Traditional</v>
          </cell>
          <cell r="C195">
            <v>44197</v>
          </cell>
          <cell r="D195">
            <v>44227</v>
          </cell>
          <cell r="G195" t="str">
            <v>Ariel</v>
          </cell>
          <cell r="H195" t="str">
            <v>Ariel PW1kg Blue Maximization
(Only for Mumbai)</v>
          </cell>
          <cell r="I195" t="str">
            <v>Buy  Ariel Perfectwash 1kg Blue and Get Rs.10/- per pc 
Applicable SKUs:
Ariel PW 1kg Blue
(Including Corporate)</v>
          </cell>
          <cell r="K195" t="str">
            <v>On Bill</v>
          </cell>
        </row>
        <row r="197">
          <cell r="A197" t="str">
            <v>Small &amp; New Traditional</v>
          </cell>
          <cell r="B197" t="str">
            <v>Small A Traditional,
Small B Traditional,
Small C Traditional,
New Traditional</v>
          </cell>
          <cell r="C197">
            <v>44197</v>
          </cell>
          <cell r="D197">
            <v>44227</v>
          </cell>
          <cell r="G197" t="str">
            <v>Ariel</v>
          </cell>
          <cell r="H197" t="str">
            <v>Ariel Complete Promo Maximization</v>
          </cell>
          <cell r="I197" t="str">
            <v>Buy 1pc Ariel Complete 500g Promo and Get Rs 3* per pc
Buy 1pc Ariel Complete  700g Promo and Get Rs 5* per pc
Buy 1pc Ariel Complete 1Kg Promo and Get Rs 8* per pc
Buy 1pc Ariel Complete 1.5kg Promo and Get Rs 10* per pc
(Including Corporate)</v>
          </cell>
          <cell r="K197" t="str">
            <v>On Bill</v>
          </cell>
        </row>
        <row r="199">
          <cell r="A199" t="str">
            <v>Small &amp; New Traditional</v>
          </cell>
          <cell r="B199" t="str">
            <v>Small A Traditional,
Small B Traditional,
Small C Traditional,
New Traditional</v>
          </cell>
          <cell r="C199">
            <v>44197</v>
          </cell>
          <cell r="D199">
            <v>44227</v>
          </cell>
          <cell r="G199" t="str">
            <v>Ariel</v>
          </cell>
          <cell r="H199" t="str">
            <v>Ariel Complete Maximization</v>
          </cell>
          <cell r="I199" t="str">
            <v>Buy 1pc Ariel Complete/Color 500g and Get Rs 4* per pc
Buy 1pc Ariel Complete/Color 700g and Get Rs 5* per pc
Buy 1pc Ariel Complete/Color 1.5kg and Get Rs 10* per pc
(Including Corporate)</v>
          </cell>
          <cell r="K199" t="str">
            <v>On Bill</v>
          </cell>
        </row>
        <row r="201">
          <cell r="A201" t="str">
            <v>Small &amp; New Traditional</v>
          </cell>
          <cell r="B201" t="str">
            <v>Small A Traditional,
Small B Traditional,
Small C Traditional,
New Traditional</v>
          </cell>
          <cell r="C201">
            <v>44197</v>
          </cell>
          <cell r="D201">
            <v>44227</v>
          </cell>
          <cell r="G201" t="str">
            <v>Ariel</v>
          </cell>
          <cell r="H201" t="str">
            <v xml:space="preserve"> PW Rs.2 Plan</v>
          </cell>
          <cell r="I201" t="str">
            <v xml:space="preserve">On Plain Stock
Buy 3 streamers of  Ariel PerfctWsh Rs2 and Get 3 sachet FREE (33+3)
For 6+1 Promo Stock
Get Ariel PW Rs.2 in 6+1 (built into pricing) </v>
          </cell>
          <cell r="K201" t="str">
            <v>On Bill</v>
          </cell>
        </row>
        <row r="203">
          <cell r="A203" t="str">
            <v>Small &amp; New Traditional</v>
          </cell>
          <cell r="B203" t="str">
            <v>Small A Traditional,
Small B Traditional,
Small C Traditional,
New Traditional</v>
          </cell>
          <cell r="C203">
            <v>44197</v>
          </cell>
          <cell r="D203">
            <v>44227</v>
          </cell>
          <cell r="G203" t="str">
            <v>Ariel</v>
          </cell>
          <cell r="H203" t="str">
            <v xml:space="preserve">Ariel Liquid Distribution Plan </v>
          </cell>
          <cell r="I203" t="str">
            <v>Buy 1pc of Ariel Liquid 500ml (Plain/FL/TL) and Earn Rs.20 per pc
(Applicable only on Plain/FL/TL Non-promo Packs)
Applicable SKUs:
Ariel Liquid 500ml
Ariel Liq 500ml FL
Ariel Liq 500ml TL</v>
          </cell>
          <cell r="K203" t="str">
            <v>On Bill</v>
          </cell>
        </row>
        <row r="205">
          <cell r="A205" t="str">
            <v>Small &amp; New Traditional</v>
          </cell>
          <cell r="B205" t="str">
            <v>Small A Traditional,
Small B Traditional,
Small C Traditional,
New Traditional</v>
          </cell>
          <cell r="C205">
            <v>44197</v>
          </cell>
          <cell r="D205">
            <v>44227</v>
          </cell>
          <cell r="G205" t="str">
            <v>Ariel</v>
          </cell>
          <cell r="H205" t="str">
            <v>Ariel Matic 1Kg Distribution</v>
          </cell>
          <cell r="I205" t="str">
            <v>Buy 1pc Ariel Matic 1kg and get Rs.10 per pc
(Including Corporate)
Applicable SKUs:
Ariel Mat FL 1 Kg PM,
Ariel Mat TL 1 Kg PM</v>
          </cell>
          <cell r="K205" t="str">
            <v>On Bill</v>
          </cell>
        </row>
        <row r="207">
          <cell r="A207" t="str">
            <v>Small &amp; New Traditional</v>
          </cell>
          <cell r="B207" t="str">
            <v>Small A Traditional,
Small B Traditional,
Small C Traditional,
New Traditional</v>
          </cell>
          <cell r="C207">
            <v>44197</v>
          </cell>
          <cell r="D207">
            <v>44227</v>
          </cell>
          <cell r="G207" t="str">
            <v>Pampers</v>
          </cell>
          <cell r="H207" t="str">
            <v>Pampers FSD Pack
[TN/Bengal/Orissa]</v>
          </cell>
          <cell r="I207" t="str">
            <v>Buy Pampers FSD Pack, Get 196 Pack @ 152
[Applicable Site: Chennai, Madurai, Bengal, Orissa]</v>
          </cell>
          <cell r="K207" t="str">
            <v>On Bill</v>
          </cell>
        </row>
        <row r="209">
          <cell r="A209" t="str">
            <v>Small &amp; New Traditional</v>
          </cell>
          <cell r="B209" t="str">
            <v>Small A Traditional,
Small B Traditional,
Small C Traditional,
New Traditional</v>
          </cell>
          <cell r="C209">
            <v>44197</v>
          </cell>
          <cell r="D209">
            <v>44227</v>
          </cell>
          <cell r="G209" t="str">
            <v>Pampers</v>
          </cell>
          <cell r="H209" t="str">
            <v>Pampers FSD  Plan
[Bengal/Orissa/NEC]</v>
          </cell>
          <cell r="I209" t="str">
            <v>Pampers FSD Plan
Buy any 3 Variants of Pampers Pants 2s &amp; Get 5% over &amp; above 20KA16
[Applicable Sites: Bengal/Orissa/NEC]</v>
          </cell>
          <cell r="K209" t="str">
            <v>On Bill</v>
          </cell>
        </row>
        <row r="211">
          <cell r="A211" t="str">
            <v>Small &amp; New Traditional</v>
          </cell>
          <cell r="B211" t="str">
            <v>Small A Traditional,
Small B Traditional,
Small C Traditional,
New Traditional</v>
          </cell>
          <cell r="C211">
            <v>44197</v>
          </cell>
          <cell r="D211">
            <v>44227</v>
          </cell>
          <cell r="G211" t="str">
            <v>Pampers</v>
          </cell>
          <cell r="H211" t="str">
            <v>Pampers 1s/2s | 20KA16 | 10KA8 Plan</v>
          </cell>
          <cell r="I211" t="str">
            <v>20KA16 | 10KA8 Plan
[1% Discout + 3% Corp]
Buy 1 pc and get 1% Discount for Landing on 1s/2s [For Landing]</v>
          </cell>
          <cell r="K211" t="str">
            <v>On Bill</v>
          </cell>
        </row>
        <row r="213">
          <cell r="A213" t="str">
            <v>Small &amp; New Traditional</v>
          </cell>
          <cell r="B213" t="str">
            <v>Small A Traditional,
Small B Traditional,
Small C Traditional,
New Traditional</v>
          </cell>
          <cell r="C213">
            <v>44197</v>
          </cell>
          <cell r="D213">
            <v>44227</v>
          </cell>
          <cell r="G213" t="str">
            <v>Pampers</v>
          </cell>
          <cell r="H213" t="str">
            <v>Pampers Small Packs 4% Plan</v>
          </cell>
          <cell r="I213" t="str">
            <v>Buy 3 pieces of Pampers Small Packs (4s, Regs, Econs, Super Value), Get 4% Discount</v>
          </cell>
          <cell r="K213" t="str">
            <v>On Bill</v>
          </cell>
        </row>
        <row r="215">
          <cell r="A215" t="str">
            <v>Small &amp; New Traditional</v>
          </cell>
          <cell r="B215" t="str">
            <v>Small A Traditional,
Small B Traditional,
Small C Traditional,
New Traditional</v>
          </cell>
          <cell r="C215">
            <v>44197</v>
          </cell>
          <cell r="D215">
            <v>44227</v>
          </cell>
          <cell r="G215" t="str">
            <v>Pampers</v>
          </cell>
          <cell r="H215" t="str">
            <v>Pampers Wipes 8s Sampling Plan</v>
          </cell>
          <cell r="I215" t="str">
            <v>Buy Wipes 8s at 100% off (Free Sample)</v>
          </cell>
          <cell r="K215" t="str">
            <v>On Bill</v>
          </cell>
        </row>
        <row r="219">
          <cell r="A219" t="str">
            <v>Small &amp; New Traditional</v>
          </cell>
          <cell r="B219" t="str">
            <v>Small A Traditional,
Small B Traditional,
Small C Traditional,
New Traditional</v>
          </cell>
          <cell r="C219">
            <v>44197</v>
          </cell>
          <cell r="D219">
            <v>44227</v>
          </cell>
          <cell r="G219" t="str">
            <v>Tide</v>
          </cell>
          <cell r="H219" t="str">
            <v>Tide F&amp;C Free Samples</v>
          </cell>
          <cell r="I219" t="str">
            <v>Buy ₹120 worth of any Tide &amp; Get 12 FREE samples of Tide Fresh &amp; Clean 100g
(Applicable On 10 invoices per store per month || Only for iTrial Stores)
Sites- Lucknow, Kanpur, East UP</v>
          </cell>
          <cell r="K219" t="str">
            <v>On Bill</v>
          </cell>
        </row>
        <row r="221">
          <cell r="A221" t="str">
            <v>Small &amp; New Traditional</v>
          </cell>
          <cell r="B221" t="str">
            <v>Small C Traditional,
New Traditional,
Small A Traditional,
Small B Traditional</v>
          </cell>
          <cell r="C221">
            <v>44197</v>
          </cell>
          <cell r="D221">
            <v>44227</v>
          </cell>
          <cell r="G221" t="str">
            <v>Tide</v>
          </cell>
          <cell r="H221" t="str">
            <v>Tide Bar Rs. 10 Half Dozen Dhamaka</v>
          </cell>
          <cell r="I221" t="str">
            <v xml:space="preserve">Buy 6 pcs of Tide Bar Rs10 (Mixed Billing allowed for White &amp; Blue Bar)
&amp; Get 7.69% Extra Discount </v>
          </cell>
          <cell r="K221" t="str">
            <v>On Bill</v>
          </cell>
        </row>
      </sheetData>
      <sheetData sheetId="15">
        <row r="10">
          <cell r="A10" t="str">
            <v>Medium &amp; Small Beauty</v>
          </cell>
          <cell r="B10" t="str">
            <v>Medium Beauty</v>
          </cell>
          <cell r="C10">
            <v>44197</v>
          </cell>
          <cell r="D10">
            <v>44227</v>
          </cell>
          <cell r="G10" t="str">
            <v>Perfect Store</v>
          </cell>
          <cell r="H10" t="str">
            <v>Perfect Store- Productivity
(Applicable Site Bengal, Odisha, East UP, West UP, Lucknow, Kanpur, Rajasthan, Bhopal, Indore, Raipur, Jabalpur, Nagpur, NEC, Mumbai,Pune, Bangalore, Hyderabad, Tirupati, Vijayawada,Aurangabad)</v>
          </cell>
          <cell r="I10" t="str">
            <v>Buy worth Rs 400 get 0.5% on invoice, 
Buy worth Rs 1500 get 1% on invoice
(Max Disbursement-100, Max Bills-5)</v>
          </cell>
          <cell r="K10" t="str">
            <v>On Bill</v>
          </cell>
        </row>
        <row r="12">
          <cell r="A12" t="str">
            <v>Medium &amp; Small Beauty</v>
          </cell>
          <cell r="B12" t="str">
            <v>Medium Beauty</v>
          </cell>
          <cell r="C12">
            <v>44197</v>
          </cell>
          <cell r="D12">
            <v>44227</v>
          </cell>
          <cell r="G12" t="str">
            <v>Perfect Store</v>
          </cell>
          <cell r="H12" t="str">
            <v>Perfect Store- Productivity
(Applicable Site Chennai, Madurai, Cochin)</v>
          </cell>
          <cell r="I12" t="str">
            <v>Buy worth Rs 400 get 0.5% on invoice, 
Buy worth Rs 1800 get 1% on invoice
(Max Disbursement-100, Max Bills-5)</v>
          </cell>
          <cell r="K12" t="str">
            <v>On Bill</v>
          </cell>
        </row>
        <row r="14">
          <cell r="A14" t="str">
            <v>Medium &amp; Small Beauty</v>
          </cell>
          <cell r="B14" t="str">
            <v>Medium Beauty</v>
          </cell>
          <cell r="C14">
            <v>44197</v>
          </cell>
          <cell r="D14">
            <v>44227</v>
          </cell>
          <cell r="G14" t="str">
            <v>Perfect Store</v>
          </cell>
          <cell r="H14" t="str">
            <v>Perfect Store- Productivity
(All Except Site Bengal, Odisha, East UP, West UP, Lucknow, Kanpur, Rajasthan, Bhopal, Indore, Raipur, Jabalpur, Nagpur, NEC,Mumbai,Pune, Bangalore, Hyderabad, Tirupati, Vijayawada,Chennai, Madurai, Cochin,Aurangabad)</v>
          </cell>
          <cell r="I14" t="str">
            <v>Buy worth Rs 400 get 0.5% on invoice, 
Buy worth Rs 1200 get 1% on invoice
(Max Disbursement-100, Max Bills-5)</v>
          </cell>
          <cell r="K14" t="str">
            <v>On Bill</v>
          </cell>
        </row>
        <row r="16">
          <cell r="A16" t="str">
            <v>Medium &amp; Small Beauty</v>
          </cell>
          <cell r="B16" t="str">
            <v>Small A Beauty</v>
          </cell>
          <cell r="C16">
            <v>44197</v>
          </cell>
          <cell r="D16">
            <v>44227</v>
          </cell>
          <cell r="G16" t="str">
            <v>Perfect Store</v>
          </cell>
          <cell r="H16" t="str">
            <v>Perfect Store- Productivity
(Applicable Site Cochin)</v>
          </cell>
          <cell r="I16" t="str">
            <v>Buy worth Rs 400 get 0.5% on invoice, 
Buy worth Rs 1000 get 1% on invoice
(Max Disbursement-100, Max Bills-5)</v>
          </cell>
          <cell r="K16" t="str">
            <v>On Bill</v>
          </cell>
        </row>
        <row r="18">
          <cell r="A18" t="str">
            <v>Medium &amp; Small Beauty</v>
          </cell>
          <cell r="B18" t="str">
            <v>Small A Beauty</v>
          </cell>
          <cell r="C18">
            <v>44197</v>
          </cell>
          <cell r="D18">
            <v>44227</v>
          </cell>
          <cell r="G18" t="str">
            <v>Perfect Store</v>
          </cell>
          <cell r="H18" t="str">
            <v>Perfect Store- Productivity
(All Except Site Cochin)</v>
          </cell>
          <cell r="I18" t="str">
            <v>Buy worth Rs 400 get 0.5% on invoice, 
Buy worth Rs 800 get 1% on invoice
(Max Disbursement-100, Max Bills-5)</v>
          </cell>
          <cell r="K18" t="str">
            <v>On Bill</v>
          </cell>
        </row>
        <row r="20">
          <cell r="A20" t="str">
            <v>Medium &amp; Small Beauty</v>
          </cell>
          <cell r="B20" t="str">
            <v>Medium Beauty</v>
          </cell>
          <cell r="C20">
            <v>44197</v>
          </cell>
          <cell r="D20">
            <v>44227</v>
          </cell>
          <cell r="G20" t="str">
            <v>Perfect Store</v>
          </cell>
          <cell r="H20" t="str">
            <v>Tele call extra discount - Productivity</v>
          </cell>
          <cell r="I20" t="str">
            <v>Buy worth Rs 400 &amp; 1 pcs of WS 100 Sticker &amp; get 1% on invoice (only for TAS)
Applicable branches - East UP(Ghazipur, Chandauli); Nagpur (Amravati, Nagpur),Nasik</v>
          </cell>
          <cell r="K20" t="str">
            <v>On Bill</v>
          </cell>
        </row>
        <row r="22">
          <cell r="A22" t="str">
            <v>Medium &amp; Small Beauty</v>
          </cell>
          <cell r="B22" t="str">
            <v>Small A Beauty,
Medium Beauty</v>
          </cell>
          <cell r="C22">
            <v>44197</v>
          </cell>
          <cell r="D22">
            <v>44227</v>
          </cell>
          <cell r="G22" t="str">
            <v>Perfect Store</v>
          </cell>
          <cell r="H22" t="str">
            <v>Perfect Store- Power GP 
(Applicable Sites DL.NCR,NEC,Sikkim,Haryana,Jammu,Kashmir,Punjab,Uttarakhand,Rajasthan,Indore,Bhopal,Jabalpur, Raipur,Bihar,Jharkhand, Lucknow, Kanpur, Varanasai, Ghaziabad &amp; Noida,Bengal,Odisha)</v>
          </cell>
          <cell r="I22" t="str">
            <v xml:space="preserve">Buy Minimum 4 Streamers (Rs 52) of  Pntn HFP Re 1 &amp; get 0.5% on invoice on total purchase value
(Max Disbursement-50, Max Bills-1)
</v>
          </cell>
          <cell r="K22" t="str">
            <v>On Bill</v>
          </cell>
        </row>
        <row r="24">
          <cell r="A24" t="str">
            <v>Medium &amp; Small Beauty</v>
          </cell>
          <cell r="B24" t="str">
            <v>Small A Beauty,
Medium Beauty</v>
          </cell>
          <cell r="C24">
            <v>44197</v>
          </cell>
          <cell r="D24">
            <v>44227</v>
          </cell>
          <cell r="G24" t="str">
            <v>Perfect Store</v>
          </cell>
          <cell r="H24" t="str">
            <v>Perfect Store- Power GP bundles
(All Sites Except DL.NCR,NEC,Sikkim,Haryana,Jammu,Kashmir,Punjab,Uttarakhand,Rajasthan,Indore,Bhopal,Jabalpur, Raipur,Bihar,Jharkhand, Lucknow, Kanpur, Varanasai, Ghaziabad &amp; Noida,Bengal,Odisha))</v>
          </cell>
          <cell r="I24" t="str">
            <v>Buy Power GP worth Rs 90 &amp; get 0.5%
on invoice on total purchase value
Below any SBF compulsory
( Wilk Saloon 10s,
Wilk Saloon-50s Promo,
Winner-50s promo,
DE Box Wilki Win3,
DE Box SW 200)
(Max Disbursement-50, Max Bills-1)</v>
          </cell>
          <cell r="K24" t="str">
            <v>On Bill</v>
          </cell>
        </row>
        <row r="26">
          <cell r="A26" t="str">
            <v>Medium &amp; Small Beauty</v>
          </cell>
          <cell r="B26" t="str">
            <v>Small A Beauty,
Medium Beauty</v>
          </cell>
          <cell r="C26">
            <v>44197</v>
          </cell>
          <cell r="D26">
            <v>44227</v>
          </cell>
          <cell r="G26" t="str">
            <v>Perfect Store</v>
          </cell>
          <cell r="H26" t="str">
            <v>Pampers</v>
          </cell>
          <cell r="I26" t="str">
            <v>1 pcs of Pampers FSD Pack get 1%</v>
          </cell>
          <cell r="K26" t="str">
            <v>On Bill</v>
          </cell>
        </row>
        <row r="28">
          <cell r="A28" t="str">
            <v>Medium &amp; Small Beauty</v>
          </cell>
          <cell r="B28" t="str">
            <v>Small A Beauty,
Medium Beauty</v>
          </cell>
          <cell r="C28">
            <v>44197</v>
          </cell>
          <cell r="D28">
            <v>44227</v>
          </cell>
          <cell r="G28" t="str">
            <v>Perfect Store</v>
          </cell>
          <cell r="H28" t="str">
            <v>Gillette</v>
          </cell>
          <cell r="I28" t="str">
            <v>Buy 3 pcs of Guard Cream 125gm get 1%</v>
          </cell>
          <cell r="K28" t="str">
            <v>On Bill</v>
          </cell>
        </row>
        <row r="30">
          <cell r="A30" t="str">
            <v>Medium &amp; Small Beauty</v>
          </cell>
          <cell r="B30" t="str">
            <v>Small A Beauty,
Medium Beauty</v>
          </cell>
          <cell r="C30">
            <v>44197</v>
          </cell>
          <cell r="D30">
            <v>44227</v>
          </cell>
          <cell r="G30" t="str">
            <v>Perfect Store</v>
          </cell>
          <cell r="H30" t="str">
            <v>H&amp;S</v>
          </cell>
          <cell r="I30" t="str">
            <v>Buy H&amp;S SBD Pre Pack + 2 Neem SS get 1%</v>
          </cell>
          <cell r="K30" t="str">
            <v>On Bill</v>
          </cell>
        </row>
        <row r="32">
          <cell r="A32" t="str">
            <v>Medium &amp; Small Beauty</v>
          </cell>
        </row>
        <row r="34">
          <cell r="A34" t="str">
            <v>Medium &amp; Small Beauty</v>
          </cell>
        </row>
        <row r="36">
          <cell r="A36" t="str">
            <v>Medium &amp; Small Beauty</v>
          </cell>
        </row>
        <row r="48">
          <cell r="A48" t="str">
            <v>Medium &amp; Small Beauty</v>
          </cell>
          <cell r="B48" t="str">
            <v>Small A Beauty</v>
          </cell>
          <cell r="C48">
            <v>44197</v>
          </cell>
          <cell r="D48">
            <v>44227</v>
          </cell>
          <cell r="G48" t="str">
            <v>Gillette Venus</v>
          </cell>
          <cell r="H48" t="str">
            <v>Small Channel Streamer Dhamaka Plan</v>
          </cell>
          <cell r="I48" t="str">
            <v>Buy 8 pcs (1 streamer) of SV3 Singles and get 7+1</v>
          </cell>
          <cell r="K48" t="str">
            <v>On Bill</v>
          </cell>
        </row>
        <row r="50">
          <cell r="A50" t="str">
            <v>Medium &amp; Small Beauty</v>
          </cell>
          <cell r="B50" t="str">
            <v>Medium Beauty,
Small A Beauty</v>
          </cell>
          <cell r="C50">
            <v>44197</v>
          </cell>
          <cell r="D50">
            <v>44227</v>
          </cell>
          <cell r="G50" t="str">
            <v>Gillette</v>
          </cell>
          <cell r="H50" t="str">
            <v>Gillette DE Plan - All Sites</v>
          </cell>
          <cell r="I50" t="str">
            <v>Buy below DE Subbf worth Rs 90 and Get discount as mentioned below 
Corporate Plans Extra,
2.31% - Wilkinson 5s and Wilkinson 50s
3.3% - Wilk Saloon 10s
7.5% - DE 365</v>
          </cell>
          <cell r="K50" t="str">
            <v>On Bill</v>
          </cell>
        </row>
        <row r="52">
          <cell r="A52" t="str">
            <v>Medium &amp; Small Beauty</v>
          </cell>
          <cell r="B52" t="str">
            <v>Medium Beauty,
Small A Beauty</v>
          </cell>
          <cell r="C52">
            <v>44197</v>
          </cell>
          <cell r="D52">
            <v>44227</v>
          </cell>
          <cell r="G52" t="str">
            <v>Gillette</v>
          </cell>
          <cell r="H52" t="str">
            <v>Dispo Plan</v>
          </cell>
          <cell r="I52" t="str">
            <v>Buy 12 Razors of GPI B3G1 ( Min purchase - Rs 150) and get 5% off</v>
          </cell>
          <cell r="K52" t="str">
            <v>On Bill</v>
          </cell>
        </row>
        <row r="54">
          <cell r="A54" t="str">
            <v>Medium &amp; Small Beauty</v>
          </cell>
          <cell r="B54" t="str">
            <v>Medium Beauty,
Small A Beauty</v>
          </cell>
          <cell r="C54">
            <v>44197</v>
          </cell>
          <cell r="D54">
            <v>44227</v>
          </cell>
          <cell r="G54" t="str">
            <v>Gillette</v>
          </cell>
          <cell r="H54" t="str">
            <v>Guard3  &amp; Guard Jodi Maximization</v>
          </cell>
          <cell r="I54" t="str">
            <v>Buy 199 Rs of Guard3 and Guard razor and Get 7% off ( Min Purchase Guard3 Razor - Rs 100)</v>
          </cell>
          <cell r="K54" t="str">
            <v>On Bill</v>
          </cell>
        </row>
        <row r="56">
          <cell r="A56" t="str">
            <v>Medium &amp; Small Beauty</v>
          </cell>
          <cell r="B56" t="str">
            <v>Medium Beauty,
Small A Beauty</v>
          </cell>
          <cell r="C56">
            <v>44197</v>
          </cell>
          <cell r="D56">
            <v>44227</v>
          </cell>
          <cell r="G56" t="str">
            <v>H&amp;S</v>
          </cell>
          <cell r="H56" t="str">
            <v>H&amp;S 80ml 68 ka 50 Plan - Small</v>
          </cell>
          <cell r="I56" t="str">
            <v>Buy H&amp;S 80ml Base Bottles &amp; Get 17.4% Off
(Applicable upto 3 Bottles)</v>
          </cell>
          <cell r="K56" t="str">
            <v>On Bill</v>
          </cell>
        </row>
        <row r="58">
          <cell r="A58" t="str">
            <v>Medium &amp; Small Beauty</v>
          </cell>
          <cell r="B58" t="str">
            <v>Medium Beauty,
Small A Beauty</v>
          </cell>
          <cell r="C58">
            <v>44197</v>
          </cell>
          <cell r="D58">
            <v>44227</v>
          </cell>
          <cell r="G58" t="str">
            <v>H&amp;S</v>
          </cell>
          <cell r="H58" t="str">
            <v>H&amp;S 180ml 150 ka 120 Plan - Small</v>
          </cell>
          <cell r="I58" t="str">
            <v>Buy H&amp;S 180ml Base Bottles &amp; Get 10.3% Off</v>
          </cell>
          <cell r="K58" t="str">
            <v>On Bill</v>
          </cell>
        </row>
        <row r="60">
          <cell r="A60" t="str">
            <v>Medium &amp; Small Beauty</v>
          </cell>
          <cell r="B60" t="str">
            <v>Medium Beauty</v>
          </cell>
          <cell r="C60">
            <v>44197</v>
          </cell>
          <cell r="D60">
            <v>44227</v>
          </cell>
          <cell r="G60" t="str">
            <v>H&amp;S</v>
          </cell>
          <cell r="H60" t="str">
            <v>H&amp;S 2in1 Bottles Plan - Medium</v>
          </cell>
          <cell r="I60" t="str">
            <v>Buy any H&amp;S 72/180/340ml 2in1 Bottles worth Rs 500 &amp; Get 15% Off</v>
          </cell>
          <cell r="K60" t="str">
            <v>On Bill</v>
          </cell>
        </row>
        <row r="62">
          <cell r="A62" t="str">
            <v>Medium &amp; Small Beauty</v>
          </cell>
          <cell r="B62" t="str">
            <v>Medium Beauty,
Small A Beauty</v>
          </cell>
          <cell r="C62">
            <v>44197</v>
          </cell>
          <cell r="D62">
            <v>44227</v>
          </cell>
          <cell r="G62" t="str">
            <v>H&amp;S</v>
          </cell>
          <cell r="H62" t="str">
            <v>H&amp;S Large Sachet Distribution Plan - 64 ka 50 Plan</v>
          </cell>
          <cell r="I62" t="str">
            <v>Buy Any 2 Streamers of H&amp;S Large Sachet &amp; Get 7.1% Off</v>
          </cell>
          <cell r="K62" t="str">
            <v>On Bill</v>
          </cell>
        </row>
        <row r="64">
          <cell r="A64" t="str">
            <v>Medium &amp; Small Beauty</v>
          </cell>
          <cell r="B64" t="str">
            <v>Small A Beauty,
Medium Beauty</v>
          </cell>
          <cell r="C64">
            <v>44197</v>
          </cell>
          <cell r="D64">
            <v>44227</v>
          </cell>
          <cell r="G64" t="str">
            <v>Pantene</v>
          </cell>
          <cell r="H64" t="str">
            <v>Pantene Rs 5 Bi-Sachet Plan 
(New Launch)</v>
          </cell>
          <cell r="I64" t="str">
            <v>Buy 1 Streamer of Pntn Rs 5 Bi-sachet &amp; Get at Rs 40 (incl. Corp.)(35.5% off)
(Only for Punjab,Haryana,Delhi, Mumbai, Pune, Bengal, Surat, Ahmedabad)</v>
          </cell>
          <cell r="K64" t="str">
            <v>On Bill</v>
          </cell>
        </row>
        <row r="66">
          <cell r="A66" t="str">
            <v>Medium &amp; Small Beauty</v>
          </cell>
          <cell r="B66" t="str">
            <v>Small A Beauty,
Medium Beauty</v>
          </cell>
          <cell r="C66">
            <v>44197</v>
          </cell>
          <cell r="D66">
            <v>44227</v>
          </cell>
          <cell r="G66" t="str">
            <v>Pantene</v>
          </cell>
          <cell r="H66" t="str">
            <v>Pantene 80 ml bottle 60 Ka 45 Plan</v>
          </cell>
          <cell r="I66" t="str">
            <v>Buy Pantene 80 ml bottle get Rs 60 MRP Bottle at Rs 45
(Including 2% Corporate Plan)
(Applicable upto 3 pieces per store)
(Once per month / per store)</v>
          </cell>
          <cell r="K66" t="str">
            <v>On Bill</v>
          </cell>
        </row>
        <row r="68">
          <cell r="A68" t="str">
            <v>Medium &amp; Small Beauty</v>
          </cell>
          <cell r="B68" t="str">
            <v>Small A Beauty,
Medium Beauty</v>
          </cell>
          <cell r="C68">
            <v>44197</v>
          </cell>
          <cell r="D68">
            <v>44227</v>
          </cell>
          <cell r="G68" t="str">
            <v>Pantene</v>
          </cell>
          <cell r="H68" t="str">
            <v xml:space="preserve">Pantene Re 1  Plan </v>
          </cell>
          <cell r="I68" t="str">
            <v>Buy &gt;6 streamers get Rs 0.75 off/ streamer
(Only for West UP, Kanpur, Lucknow, East UP, Bihar, Jharkhand, Indore, Bhopal, Jabalpur, Raipur, Bengal)</v>
          </cell>
          <cell r="K68" t="str">
            <v>On Bill</v>
          </cell>
        </row>
        <row r="70">
          <cell r="A70" t="str">
            <v>Medium &amp; Small Beauty</v>
          </cell>
          <cell r="B70" t="str">
            <v>Medium Beauty,
Small A Beauty</v>
          </cell>
          <cell r="C70">
            <v>44197</v>
          </cell>
          <cell r="D70">
            <v>44227</v>
          </cell>
          <cell r="G70" t="str">
            <v>Pantene</v>
          </cell>
          <cell r="H70" t="str">
            <v>Pantene 180 ml Bottle 120 ka 90 Plan</v>
          </cell>
          <cell r="I70" t="str">
            <v>Buy Pantene 180 ml bottle get Rs 120 MRP Bottle at Rs 90
(Including 2% Corporate Plan)
(Applicable upto 2 pieces per store)
(Once per month / per store)</v>
          </cell>
          <cell r="K70" t="str">
            <v>On Bill</v>
          </cell>
        </row>
        <row r="72">
          <cell r="A72" t="str">
            <v>Medium &amp; Small Beauty</v>
          </cell>
          <cell r="B72" t="str">
            <v>Medium Beauty,
Small A Beauty</v>
          </cell>
          <cell r="C72">
            <v>44197</v>
          </cell>
          <cell r="D72">
            <v>44227</v>
          </cell>
          <cell r="G72" t="str">
            <v>Whisper</v>
          </cell>
          <cell r="H72" t="str">
            <v>Choice Wings 7s -  (MRP Rs.30)</v>
          </cell>
          <cell r="I72" t="str">
            <v>Buy 2 pcs Choice Wings 7s, Get 2.5% Off
Applicable Sites | All India Except Pune,Aurangabad,Nag, Goa</v>
          </cell>
          <cell r="K72" t="str">
            <v>On Bill</v>
          </cell>
        </row>
        <row r="74">
          <cell r="A74" t="str">
            <v>Medium &amp; Small Beauty</v>
          </cell>
          <cell r="B74" t="str">
            <v>Medium Beauty,
Small A Beauty</v>
          </cell>
          <cell r="C74">
            <v>44197</v>
          </cell>
          <cell r="D74">
            <v>44227</v>
          </cell>
          <cell r="G74" t="str">
            <v>Whisper</v>
          </cell>
          <cell r="H74" t="str">
            <v>Choice Ultra 6s  (MRP Rs. 42)</v>
          </cell>
          <cell r="I74" t="str">
            <v>Buy 2 pcs Choice Ultra 6s, Get  2.5% Off
Applicable Sites All India Except Pune,Aurangabad,Nag, Goa</v>
          </cell>
          <cell r="K74" t="str">
            <v>On Bill</v>
          </cell>
        </row>
        <row r="76">
          <cell r="A76" t="str">
            <v>Medium &amp; Small Beauty</v>
          </cell>
          <cell r="B76" t="str">
            <v>Medium Beauty,
Small A Beauty</v>
          </cell>
          <cell r="C76">
            <v>44197</v>
          </cell>
          <cell r="D76">
            <v>44227</v>
          </cell>
          <cell r="G76" t="str">
            <v>Whisper</v>
          </cell>
          <cell r="H76" t="str">
            <v>Choice XL 6 MRP Rs. 32</v>
          </cell>
          <cell r="I76" t="str">
            <v>Buy 2 Pcs. Choice XL 6s, Get 2.5% Off
All India Except Pune,Aurangabad,Nag, Goa</v>
          </cell>
          <cell r="K76" t="str">
            <v>On Bill</v>
          </cell>
        </row>
        <row r="78">
          <cell r="A78" t="str">
            <v>Medium &amp; Small Beauty</v>
          </cell>
          <cell r="B78" t="str">
            <v>Medium Beauty,
Small A Beauty</v>
          </cell>
          <cell r="C78">
            <v>44197</v>
          </cell>
          <cell r="D78">
            <v>44227</v>
          </cell>
          <cell r="G78" t="str">
            <v>Whisper</v>
          </cell>
          <cell r="H78" t="str">
            <v>Aloe XL 6</v>
          </cell>
          <cell r="I78" t="str">
            <v>Buy 2 Pcs. Aloe XL 6, Get 2.5% Off 
All India Except Pune,Aurangabad,Nag, Goa</v>
          </cell>
          <cell r="K78" t="str">
            <v>On Bill</v>
          </cell>
        </row>
        <row r="80">
          <cell r="A80" t="str">
            <v>Medium &amp; Small Beauty</v>
          </cell>
          <cell r="B80" t="str">
            <v>Medium Beauty,
Small A Beauty</v>
          </cell>
          <cell r="C80">
            <v>44197</v>
          </cell>
          <cell r="D80">
            <v>44227</v>
          </cell>
          <cell r="G80" t="str">
            <v>Whisper</v>
          </cell>
          <cell r="H80" t="str">
            <v>Choice Wing 20s (North+ West)</v>
          </cell>
          <cell r="I80" t="str">
            <v>Buy 1 Pcs. Choice Wings 20s, Get 0.4% Off
All India Except Pune,Aurangabad,Nag, Goa</v>
          </cell>
          <cell r="K80" t="str">
            <v>On Bill</v>
          </cell>
        </row>
        <row r="82">
          <cell r="A82" t="str">
            <v>Medium &amp; Small Beauty</v>
          </cell>
          <cell r="B82" t="str">
            <v>Medium Beauty,
Small A Beauty</v>
          </cell>
          <cell r="C82">
            <v>44197</v>
          </cell>
          <cell r="D82">
            <v>44227</v>
          </cell>
          <cell r="G82" t="str">
            <v>Whisper</v>
          </cell>
          <cell r="H82" t="str">
            <v>Choice Aloe 20s</v>
          </cell>
          <cell r="I82" t="str">
            <v>Buy 1 Pc. Choice Aloe 20s, Get  5.5% Off  
All India Except Pune,Aurangabad,Nag, Goa</v>
          </cell>
          <cell r="K82" t="str">
            <v>On Bill</v>
          </cell>
        </row>
        <row r="84">
          <cell r="A84" t="str">
            <v>Medium &amp; Small Beauty</v>
          </cell>
          <cell r="B84" t="str">
            <v>Medium Beauty,
Small A Beauty</v>
          </cell>
          <cell r="C84">
            <v>44197</v>
          </cell>
          <cell r="D84">
            <v>44227</v>
          </cell>
          <cell r="G84" t="str">
            <v>Whisper</v>
          </cell>
          <cell r="H84" t="str">
            <v>Choice Ultra 20s</v>
          </cell>
          <cell r="I84" t="str">
            <v>Buy 1 Pc. Choice Ultra 20s , Get 3.7% Off
All India Except Pune,Aurangabad,Nag, Goa</v>
          </cell>
          <cell r="K84" t="str">
            <v>On Bill</v>
          </cell>
        </row>
        <row r="86">
          <cell r="A86" t="str">
            <v>Medium &amp; Small Beauty</v>
          </cell>
          <cell r="B86" t="str">
            <v>Medium Beauty,
Small A Beauty</v>
          </cell>
          <cell r="C86">
            <v>44197</v>
          </cell>
          <cell r="D86">
            <v>44227</v>
          </cell>
          <cell r="G86" t="str">
            <v>Whisper</v>
          </cell>
          <cell r="H86" t="str">
            <v xml:space="preserve">Choice Aloe 7s (North+West) </v>
          </cell>
          <cell r="I86" t="str">
            <v>Buy 2 Pcs.Choice Aloe 7s , Get as 0.4% Off
Applicable Sites | All India Except Chennai,Madurai, Coimbatore,Kerla,Hyderabad, Tirupati, Vijaywada, Bengal, Orissa, NEC, Karnataka,Delhi, ROM, Pune,Aurangabad,Nag, Goa</v>
          </cell>
          <cell r="K86" t="str">
            <v>On Bill</v>
          </cell>
        </row>
        <row r="88">
          <cell r="A88" t="str">
            <v>Medium &amp; Small Beauty</v>
          </cell>
          <cell r="B88" t="str">
            <v>Medium Beauty,
Small A Beauty</v>
          </cell>
          <cell r="C88">
            <v>44197</v>
          </cell>
          <cell r="D88">
            <v>44227</v>
          </cell>
          <cell r="G88" t="str">
            <v>Whisper</v>
          </cell>
          <cell r="H88" t="str">
            <v>Choice Aloe 7s (South + East)</v>
          </cell>
          <cell r="I88" t="str">
            <v>Buy 2 Pcs.Choice Aloe 7s , Get  0.8% Off
Applicable Sites | Chennai,Madurai, Coimbator,Bengal, Orissa, NEC</v>
          </cell>
          <cell r="K88" t="str">
            <v>On Bill</v>
          </cell>
        </row>
        <row r="92">
          <cell r="A92" t="str">
            <v>Medium &amp; Small Beauty</v>
          </cell>
          <cell r="B92" t="str">
            <v>Medium Beauty,
Small A Beauty</v>
          </cell>
          <cell r="C92">
            <v>44197</v>
          </cell>
          <cell r="D92">
            <v>44227</v>
          </cell>
          <cell r="G92" t="str">
            <v>Whisper</v>
          </cell>
          <cell r="H92" t="str">
            <v>2-4-6 ROM</v>
          </cell>
          <cell r="I92" t="str">
            <v xml:space="preserve">Buy 1 Pc of Choice Regular 7s and get 2% Plan on Total Choice and Choice Ultra portfolio
All India </v>
          </cell>
          <cell r="K92" t="str">
            <v>On Bill</v>
          </cell>
        </row>
        <row r="94">
          <cell r="A94" t="str">
            <v>Medium &amp; Small Beauty</v>
          </cell>
          <cell r="B94" t="str">
            <v>Medium Beauty,
Small A Beauty</v>
          </cell>
          <cell r="C94">
            <v>44197</v>
          </cell>
          <cell r="D94">
            <v>44227</v>
          </cell>
          <cell r="G94" t="str">
            <v>Whisper</v>
          </cell>
          <cell r="H94" t="str">
            <v>2-4-6 ROM</v>
          </cell>
          <cell r="I94" t="str">
            <v>Buy 1 Pc of Choice XL 6s and get 2% Plan on 
Total Choice and Choice Ultra portfolio
Only  Pune,Aurangabad,Nag, Goa</v>
          </cell>
          <cell r="K94" t="str">
            <v>On Bill</v>
          </cell>
        </row>
        <row r="107">
          <cell r="A107" t="str">
            <v>Medium &amp; Small Beauty</v>
          </cell>
          <cell r="B107" t="str">
            <v>Medium Beauty,
Small A Beauty</v>
          </cell>
          <cell r="C107">
            <v>44197</v>
          </cell>
          <cell r="D107">
            <v>44227</v>
          </cell>
          <cell r="G107" t="str">
            <v>Pampers</v>
          </cell>
          <cell r="H107" t="str">
            <v>Pampers FSD Pack
[TN/Bengal/Orissa]</v>
          </cell>
          <cell r="I107" t="str">
            <v>Buy Pampers FSD Pack, Get 196 Pack @ 152
[Applicable Site: Chennai, Madurai, Bengal, Orissa]</v>
          </cell>
          <cell r="K107" t="str">
            <v>On Bill</v>
          </cell>
        </row>
        <row r="109">
          <cell r="A109" t="str">
            <v>Medium &amp; Small Beauty</v>
          </cell>
          <cell r="B109" t="str">
            <v>Medium Beauty,
Small A Beauty</v>
          </cell>
          <cell r="C109">
            <v>44197</v>
          </cell>
          <cell r="D109">
            <v>44227</v>
          </cell>
          <cell r="G109" t="str">
            <v>Pampers</v>
          </cell>
          <cell r="H109" t="str">
            <v>Pampers FSD  Plan
[Bengal/Orissa/NEC]</v>
          </cell>
          <cell r="I109" t="str">
            <v>Pampers FSD Plan
Buy any 3 Variants of Pampers Pants 2s &amp; Get 5% over &amp; above 20KA16
[Applicable Sites: Bengal/Orissa/NEC]</v>
          </cell>
          <cell r="K109" t="str">
            <v>On Bill</v>
          </cell>
        </row>
        <row r="111">
          <cell r="A111" t="str">
            <v>Medium &amp; Small Beauty</v>
          </cell>
          <cell r="B111" t="str">
            <v>Medium Beauty,
Small A Beauty</v>
          </cell>
          <cell r="C111">
            <v>44197</v>
          </cell>
          <cell r="D111">
            <v>44227</v>
          </cell>
          <cell r="G111" t="str">
            <v>Pampers</v>
          </cell>
          <cell r="H111" t="str">
            <v>Pampers 1s/2s | 20KA16 | 10KA8 Plan</v>
          </cell>
          <cell r="I111" t="str">
            <v>20KA16 | 10KA8 Plan
[1% Discout + 3% Corp]
Buy 1 pc and get 1% Discount for Landing on 1s/2s [For Landing]</v>
          </cell>
          <cell r="K111" t="str">
            <v>On Bill</v>
          </cell>
        </row>
        <row r="113">
          <cell r="A113" t="str">
            <v>Medium &amp; Small Beauty</v>
          </cell>
          <cell r="B113" t="str">
            <v>Medium Beauty,
Small A Beauty</v>
          </cell>
          <cell r="C113">
            <v>44197</v>
          </cell>
          <cell r="D113">
            <v>44227</v>
          </cell>
          <cell r="G113" t="str">
            <v>Pampers</v>
          </cell>
          <cell r="H113" t="str">
            <v>Pampers Small Packs 4% Plan</v>
          </cell>
          <cell r="I113" t="str">
            <v>Buy 3 pieces of Pampers Small Packs (4s, Regs, Econs, Super Value), Get 4% Discount</v>
          </cell>
          <cell r="K113" t="str">
            <v>On Bill</v>
          </cell>
        </row>
        <row r="115">
          <cell r="A115" t="str">
            <v>Medium &amp; Small Beauty</v>
          </cell>
          <cell r="B115" t="str">
            <v>Medium Beauty,
Small A Beauty</v>
          </cell>
          <cell r="C115">
            <v>44197</v>
          </cell>
          <cell r="D115">
            <v>44227</v>
          </cell>
          <cell r="G115" t="str">
            <v>Pampers</v>
          </cell>
          <cell r="H115" t="str">
            <v>Pampers Wipes 8s Sampling Plan</v>
          </cell>
          <cell r="I115" t="str">
            <v>Buy Wipes 8s at 100% off (Free Sample)</v>
          </cell>
          <cell r="K115" t="str">
            <v>On Bill</v>
          </cell>
        </row>
        <row r="119">
          <cell r="A119" t="str">
            <v>Medium &amp; Small Beauty</v>
          </cell>
          <cell r="B119" t="str">
            <v>Medium Beauty,
Small A Beauty</v>
          </cell>
          <cell r="C119">
            <v>44197</v>
          </cell>
          <cell r="D119">
            <v>44227</v>
          </cell>
          <cell r="G119" t="str">
            <v>Tide</v>
          </cell>
          <cell r="H119" t="str">
            <v>Tide Plus 5 Kg Bucket Free Promo</v>
          </cell>
          <cell r="I119" t="str">
            <v>Buy 1pc of Tide Plus 5 Kg (MRP 499) &amp; Get 1 Tide Bucket FREE</v>
          </cell>
          <cell r="K119" t="str">
            <v>On Bill</v>
          </cell>
        </row>
        <row r="121">
          <cell r="A121" t="str">
            <v>Medium &amp; Small Beauty</v>
          </cell>
          <cell r="B121" t="str">
            <v>Medium Beauty,
Small A Beauty</v>
          </cell>
          <cell r="C121">
            <v>44197</v>
          </cell>
          <cell r="D121">
            <v>44227</v>
          </cell>
          <cell r="G121" t="str">
            <v>Tide</v>
          </cell>
          <cell r="H121" t="str">
            <v xml:space="preserve">3% off on Tide Plus 5 Kg Bucket Free </v>
          </cell>
          <cell r="I121" t="str">
            <v>Buy 1pc of Tide Plus 5 Kg (MRP 499) &amp; Get 1 Tide Bucket FREE (3% off )</v>
          </cell>
          <cell r="K121" t="str">
            <v>On Bill</v>
          </cell>
        </row>
      </sheetData>
      <sheetData sheetId="16">
        <row r="13">
          <cell r="A13" t="str">
            <v>Speciality</v>
          </cell>
          <cell r="B13" t="str">
            <v>Speciality</v>
          </cell>
          <cell r="C13">
            <v>44197</v>
          </cell>
          <cell r="D13">
            <v>44227</v>
          </cell>
          <cell r="G13" t="str">
            <v>Gillette</v>
          </cell>
          <cell r="H13" t="str">
            <v>Barber Pilot Double Edge Plan</v>
          </cell>
          <cell r="I13" t="str">
            <v>Buy 100 Gillette DE Blades Get 10% off (Min purchase Rs 130)
Vijaywada,Pune including Mumbai</v>
          </cell>
          <cell r="K13" t="str">
            <v>On Bill</v>
          </cell>
        </row>
        <row r="15">
          <cell r="A15" t="str">
            <v>Speciality</v>
          </cell>
          <cell r="B15" t="str">
            <v>Speciality</v>
          </cell>
          <cell r="C15">
            <v>44197</v>
          </cell>
          <cell r="D15">
            <v>44227</v>
          </cell>
          <cell r="G15" t="str">
            <v>Gillette</v>
          </cell>
          <cell r="H15" t="str">
            <v>Barber Pilot PC 11+1 Plan</v>
          </cell>
          <cell r="I15" t="str">
            <v>Buy PC worth Rs 70 and get 8.25% Off 
Vijaywada,Pune including Mumbai</v>
          </cell>
          <cell r="K15" t="str">
            <v>On Bill</v>
          </cell>
          <cell r="P15" t="str">
            <v>Taxable</v>
          </cell>
        </row>
        <row r="17">
          <cell r="A17" t="str">
            <v>Speciality</v>
          </cell>
          <cell r="B17" t="str">
            <v>Speciality</v>
          </cell>
          <cell r="C17">
            <v>44197</v>
          </cell>
          <cell r="D17">
            <v>44227</v>
          </cell>
          <cell r="G17" t="str">
            <v>Whisper</v>
          </cell>
          <cell r="H17" t="str">
            <v>Whisper Mid Tier - Speciality Plan</v>
          </cell>
          <cell r="I17" t="str">
            <v>Buy Any Whisper Choice / Choice Ultra
Worth Rs. 400,
GET 3% OFF</v>
          </cell>
          <cell r="K17" t="str">
            <v>On Bill</v>
          </cell>
        </row>
        <row r="19">
          <cell r="A19" t="str">
            <v>Speciality</v>
          </cell>
          <cell r="B19" t="str">
            <v>Speciality</v>
          </cell>
          <cell r="C19">
            <v>44197</v>
          </cell>
          <cell r="D19">
            <v>44227</v>
          </cell>
          <cell r="G19" t="str">
            <v>Whisper</v>
          </cell>
          <cell r="H19" t="str">
            <v>Whisper Hospital Selling Pilot Plan</v>
          </cell>
          <cell r="I19" t="str">
            <v>Buy Softs XL+7s or Whisper Ultra XXXL ON 4s and get 5% Off 
Whisper Hospital Selling Pilot Plan
(Applicable SKUs -whspr Soft XL+ 7s,
whspr Ult XXXL ON 4s)</v>
          </cell>
          <cell r="K19" t="str">
            <v>On Bill</v>
          </cell>
          <cell r="P19" t="str">
            <v>Taxable</v>
          </cell>
        </row>
        <row r="21">
          <cell r="A21" t="str">
            <v>Speciality</v>
          </cell>
          <cell r="B21" t="str">
            <v>Speciality</v>
          </cell>
          <cell r="C21">
            <v>44197</v>
          </cell>
          <cell r="D21">
            <v>44227</v>
          </cell>
          <cell r="G21" t="str">
            <v>Whisper</v>
          </cell>
          <cell r="H21" t="str">
            <v>Asha Chassis</v>
          </cell>
          <cell r="I21" t="str">
            <v>Choice XL 6 at Rs.27 Plan
Only For UP-Lucknow,Kanpur,EUP,WUP</v>
          </cell>
          <cell r="K21" t="str">
            <v>On Bill</v>
          </cell>
        </row>
        <row r="23">
          <cell r="A23" t="str">
            <v>Speciality</v>
          </cell>
        </row>
        <row r="32">
          <cell r="A32" t="str">
            <v>Speciality</v>
          </cell>
          <cell r="B32" t="str">
            <v>Speciality</v>
          </cell>
          <cell r="C32">
            <v>44197</v>
          </cell>
          <cell r="D32">
            <v>44227</v>
          </cell>
          <cell r="G32" t="str">
            <v>Oral-B</v>
          </cell>
          <cell r="H32" t="str">
            <v xml:space="preserve"> Oral-B 15% Plan</v>
          </cell>
          <cell r="I32" t="str">
            <v>Buy any Oral-B get 15% off
Applicable on all Oral-B SKUs (Multipacks 3s,4s,6s and all promo hang cards included)
EXCEPT RACE TO CASE PACKS</v>
          </cell>
          <cell r="K32" t="str">
            <v>On Bill</v>
          </cell>
          <cell r="P32" t="str">
            <v>Taxable</v>
          </cell>
        </row>
        <row r="34">
          <cell r="A34" t="str">
            <v>Speciality</v>
          </cell>
          <cell r="B34" t="str">
            <v>Speciality</v>
          </cell>
          <cell r="C34">
            <v>44197</v>
          </cell>
          <cell r="D34">
            <v>44227</v>
          </cell>
          <cell r="G34" t="str">
            <v>Vicks</v>
          </cell>
          <cell r="H34" t="str">
            <v>VCD And 3in1 Confectionary WS Plan
(Only for pre approved select stores)</v>
          </cell>
          <cell r="I34" t="str">
            <v>Buy 5 VCD Jars/3in1 Jar, Get 3.5% off, Buy 12 Jars, get 4.5%off, Buy 25 jars and get 6% off
( Please reclassify your store to candy wholesale type)
(Applicable to All SKU except VCD 125)</v>
          </cell>
          <cell r="K34" t="str">
            <v>On Bill</v>
          </cell>
        </row>
        <row r="36">
          <cell r="A36" t="str">
            <v>Speciality</v>
          </cell>
          <cell r="B36" t="str">
            <v>Speciality</v>
          </cell>
          <cell r="C36">
            <v>44197</v>
          </cell>
          <cell r="D36">
            <v>44227</v>
          </cell>
          <cell r="G36" t="str">
            <v>Vicks</v>
          </cell>
          <cell r="H36" t="str">
            <v>VCD Confectionary WS Plan for 125 Jar(Only for pre approved select stores)</v>
          </cell>
          <cell r="I36" t="str">
            <v>Buy 3 VCD 125Jars, Get 12% off, Buy 6 Jars and get 12.5%off
(Disbursement limit (Rs Value) 1000)
( Please reclassify your store to candy wholesale type)
All India</v>
          </cell>
          <cell r="K36" t="str">
            <v>On Bill</v>
          </cell>
          <cell r="P36" t="str">
            <v>Taxable</v>
          </cell>
        </row>
        <row r="38">
          <cell r="A38" t="str">
            <v>Speciality</v>
          </cell>
          <cell r="B38" t="str">
            <v>Speciality</v>
          </cell>
          <cell r="C38">
            <v>44197</v>
          </cell>
          <cell r="D38">
            <v>44227</v>
          </cell>
          <cell r="G38" t="str">
            <v>Vicks</v>
          </cell>
          <cell r="H38" t="str">
            <v>A500 Drug Pharma Feeder Plan (Only for pre approved select stores)</v>
          </cell>
          <cell r="I38" t="str">
            <v>Buy A500 in OND &amp; get 0.5% (at OND end via Rishta Wallet, capped at Rs.1000 Per month)
For pre approved selected stores only</v>
          </cell>
          <cell r="K38" t="str">
            <v>Matrix Audited Disbursement</v>
          </cell>
        </row>
        <row r="40">
          <cell r="A40" t="str">
            <v>Speciality</v>
          </cell>
          <cell r="B40" t="str">
            <v>Speciality</v>
          </cell>
          <cell r="C40">
            <v>44197</v>
          </cell>
          <cell r="D40">
            <v>44227</v>
          </cell>
          <cell r="G40" t="str">
            <v>Vicks</v>
          </cell>
          <cell r="H40" t="str">
            <v xml:space="preserve"> A500 feeder (New MRP) 
Only for pre approved select Stores</v>
          </cell>
          <cell r="I40" t="str">
            <v>Buy 10 Boxes of Action 500 &amp; Get 10% off
Buy 2 case of Action 500 and get 13.5%
( Please reclassify your store to A500 Feeder wholesale type)</v>
          </cell>
          <cell r="K40" t="str">
            <v>On Bill</v>
          </cell>
          <cell r="P40" t="str">
            <v>Taxable</v>
          </cell>
        </row>
        <row r="42">
          <cell r="A42" t="str">
            <v>Speciality</v>
          </cell>
          <cell r="B42" t="str">
            <v>Speciality</v>
          </cell>
          <cell r="C42">
            <v>44197</v>
          </cell>
          <cell r="D42">
            <v>44227</v>
          </cell>
          <cell r="G42" t="str">
            <v>Vicks</v>
          </cell>
          <cell r="H42" t="str">
            <v>A500 feeder (Old MRP) 
Only for pre approved select Stores</v>
          </cell>
          <cell r="I42" t="str">
            <v>Buy A 500 (Rs 40 SKU) = &gt; 0.5 Cs  get 5.18%
( Please reclassify your store to A500 Feeder wholesale type)</v>
          </cell>
          <cell r="K42" t="str">
            <v>On Bill</v>
          </cell>
        </row>
        <row r="44">
          <cell r="A44" t="str">
            <v>Speciality</v>
          </cell>
          <cell r="B44" t="str">
            <v>Speciality</v>
          </cell>
          <cell r="C44">
            <v>44197</v>
          </cell>
          <cell r="D44">
            <v>44227</v>
          </cell>
          <cell r="G44" t="str">
            <v>Ambipur</v>
          </cell>
          <cell r="H44" t="str">
            <v>Ambipur Car Speciality Plan</v>
          </cell>
          <cell r="I44" t="str">
            <v>Slab 1: Buy Ambipur Car worth Rs 10000 and get 10% off Slab 2: Buy Ambipur Car worth Rs 30000 and get 25% off</v>
          </cell>
          <cell r="K44" t="str">
            <v>On Bill</v>
          </cell>
          <cell r="P44" t="str">
            <v>Taxable</v>
          </cell>
        </row>
        <row r="46">
          <cell r="A46" t="str">
            <v>Speciality</v>
          </cell>
          <cell r="B46" t="str">
            <v>Speciality</v>
          </cell>
          <cell r="C46">
            <v>44197</v>
          </cell>
          <cell r="D46">
            <v>44227</v>
          </cell>
          <cell r="G46" t="str">
            <v>Pampers</v>
          </cell>
          <cell r="H46" t="str">
            <v>Hospital A Business</v>
          </cell>
          <cell r="I46" t="str">
            <v>Buy Any Of
Pampers Premium Care NB Econ, Active Baby NB Econ, AB7, Pampers Aloe Wipes Singles/Doubles, Preemies (S-0, P-1,P-2,P-3)
Get 18% discount
(Only for NG, Indore, Pune,Hyderabad,Vijaywada, Mumbai,Banglore,Cochin,Kolkata,Chennai,Delhi,West UP, NEC,Haryana)</v>
          </cell>
          <cell r="K46" t="str">
            <v>On Bill</v>
          </cell>
          <cell r="P46" t="str">
            <v>Taxable</v>
          </cell>
        </row>
        <row r="48">
          <cell r="A48" t="str">
            <v>Speciality</v>
          </cell>
          <cell r="B48" t="str">
            <v>Speciality</v>
          </cell>
          <cell r="C48">
            <v>44197</v>
          </cell>
          <cell r="D48">
            <v>44227</v>
          </cell>
          <cell r="G48" t="str">
            <v>Pampers</v>
          </cell>
          <cell r="H48" t="str">
            <v>Hospital B Business</v>
          </cell>
          <cell r="I48" t="str">
            <v>Buy Any Of
Pampers Premium Care NB Econ, Active Baby NB Econ, AB7, Pampers Aloe Wipes Singles/Doubles,  Preemies (S-0, P-1,P-2,P-3)
Get 12% Discount
(Only for NG, Indore, Pune,Hyderabad,Vijaywada, Mumbai,Banglore,Cochin,Kolkata,Chennai,Delhi,West UP, NEC,Haryana)</v>
          </cell>
          <cell r="K48" t="str">
            <v>On Bill</v>
          </cell>
        </row>
        <row r="50">
          <cell r="A50" t="str">
            <v>Speciality</v>
          </cell>
          <cell r="B50" t="str">
            <v>Speciality</v>
          </cell>
          <cell r="C50">
            <v>44197</v>
          </cell>
          <cell r="D50">
            <v>44227</v>
          </cell>
          <cell r="G50" t="str">
            <v>Pampers</v>
          </cell>
          <cell r="H50" t="str">
            <v>HospitalAB Active Baby Fringe SKUs</v>
          </cell>
          <cell r="I50" t="str">
            <v>Buy Any Active Baby (S/M/L/XL)
Get 12% Discount
(Only for NG, Indore, Pune,Hyderabad,Vijaywada, Mumbai,Banglore,Cochin,Kolkata,Chennai,Delhi,West UP, NEC,Haryana)</v>
          </cell>
          <cell r="K50" t="str">
            <v>On Bill</v>
          </cell>
          <cell r="P50" t="str">
            <v>Taxable</v>
          </cell>
        </row>
        <row r="52">
          <cell r="A52" t="str">
            <v>Speciality</v>
          </cell>
          <cell r="B52" t="str">
            <v>Speciality</v>
          </cell>
          <cell r="C52">
            <v>44197</v>
          </cell>
          <cell r="D52">
            <v>44227</v>
          </cell>
          <cell r="G52" t="str">
            <v>Pampers</v>
          </cell>
          <cell r="H52" t="str">
            <v>Hospital X ML SKUs</v>
          </cell>
          <cell r="I52" t="str">
            <v>Buy Any ML Pampers (NB/S/M/L/XL/XXL/XXXL)
Get  13.75% Discount
(Only for NG, Indore, Pune,Hyderabad,Vijaywada, Mumbai,Banglore,Cochin,Kolkata,Chennai,Delhi,West UP, NEC,Haryana)</v>
          </cell>
          <cell r="K52" t="str">
            <v>On Bill</v>
          </cell>
        </row>
        <row r="54">
          <cell r="A54" t="str">
            <v>Speciality</v>
          </cell>
          <cell r="B54" t="str">
            <v>Speciality</v>
          </cell>
          <cell r="C54">
            <v>44197</v>
          </cell>
          <cell r="D54">
            <v>44227</v>
          </cell>
          <cell r="G54" t="str">
            <v>Pampers</v>
          </cell>
          <cell r="H54" t="str">
            <v>Hospital X Active Baby Fringe SKUs</v>
          </cell>
          <cell r="I54" t="str">
            <v>Buy Any Active Baby (S/M/L/XL)
Get  13.75% Discount
(Only for NG, Indore, Pune,Hyderabad,Vijaywada, Mumbai,Banglore,Cochin,Kolkata,Chennai,Delhi,West UP, NEC,Haryana)</v>
          </cell>
          <cell r="K54" t="str">
            <v>On Bill</v>
          </cell>
          <cell r="P54" t="str">
            <v>Taxable</v>
          </cell>
        </row>
        <row r="56">
          <cell r="A56" t="str">
            <v>Speciality</v>
          </cell>
          <cell r="B56" t="str">
            <v>Speciality</v>
          </cell>
          <cell r="C56">
            <v>44197</v>
          </cell>
          <cell r="D56">
            <v>44227</v>
          </cell>
          <cell r="G56" t="str">
            <v>Pampers</v>
          </cell>
          <cell r="H56" t="str">
            <v>Hospital X Premium Care Fringe SKUs</v>
          </cell>
          <cell r="I56" t="str">
            <v>Buy Any Premium Care (S/M/L/XL) 
Get  13.75% Discount
(Only for NG, Indore, Pune,Hyderabad,Vijaywada, Mumbai,Banglore,Cochin,Kolkata,Chennai,Delhi,West UP, NEC,Haryana)</v>
          </cell>
          <cell r="K56" t="str">
            <v>On Bill</v>
          </cell>
        </row>
        <row r="58">
          <cell r="A58" t="str">
            <v>Speciality</v>
          </cell>
          <cell r="B58" t="str">
            <v>Speciality</v>
          </cell>
          <cell r="C58">
            <v>44197</v>
          </cell>
          <cell r="D58">
            <v>44227</v>
          </cell>
          <cell r="G58" t="str">
            <v>Pampers</v>
          </cell>
          <cell r="H58" t="str">
            <v>Hospital AB Premium Care Fringe SKUs</v>
          </cell>
          <cell r="I58" t="str">
            <v>Buy Any Premium Care (S/M/L/XL) 
Get 12% Discount
(Only for NG, Indore, Pune,Hyderabad,Vijaywada, Mumbai,Banglore,Cochin,Kolkata,Chennai,Delhi,West UP, NEC,Haryana)</v>
          </cell>
          <cell r="K58" t="str">
            <v>On Bill</v>
          </cell>
        </row>
        <row r="60">
          <cell r="A60" t="str">
            <v>Speciality</v>
          </cell>
          <cell r="B60" t="str">
            <v>Speciality</v>
          </cell>
          <cell r="C60">
            <v>44197</v>
          </cell>
          <cell r="D60">
            <v>44227</v>
          </cell>
          <cell r="G60" t="str">
            <v>Pampers</v>
          </cell>
          <cell r="H60" t="str">
            <v>Hospital Active Baby Special</v>
          </cell>
          <cell r="I60" t="str">
            <v>Buy Active Baby NB 72 
Get  20.7% Discount
(Only for NG, Indore, Pune,Hyderabad,Vijaywada, Mumbai,Banglore,Cochin,Kolkata,Chennai,Delhi,West UP, NEC,Haryana)</v>
          </cell>
          <cell r="K60" t="str">
            <v>On Bill</v>
          </cell>
        </row>
        <row r="62">
          <cell r="A62" t="str">
            <v>Speciality</v>
          </cell>
          <cell r="B62" t="str">
            <v>Speciality</v>
          </cell>
          <cell r="C62">
            <v>44197</v>
          </cell>
          <cell r="D62">
            <v>44227</v>
          </cell>
          <cell r="G62" t="str">
            <v>Pampers</v>
          </cell>
          <cell r="H62" t="str">
            <v>Hospital X Business</v>
          </cell>
          <cell r="I62" t="str">
            <v>Buy Pampers Aloe Wipes Singles/Doubles
Get  18% Discount
(Only for NG, Indore, Pune,Hyderabad,Vijaywada, Mumbai,Banglore,Cochin,Kolkata,Chennai,Delhi,West UP, NEC,Haryana)</v>
          </cell>
          <cell r="K62" t="str">
            <v>On Bill</v>
          </cell>
        </row>
        <row r="64">
          <cell r="A64" t="str">
            <v>Speciality</v>
          </cell>
          <cell r="B64" t="str">
            <v>Speciality</v>
          </cell>
          <cell r="C64">
            <v>44197</v>
          </cell>
          <cell r="D64">
            <v>44227</v>
          </cell>
          <cell r="G64" t="str">
            <v>Pampers</v>
          </cell>
          <cell r="H64" t="str">
            <v>Hospital X Preemies</v>
          </cell>
          <cell r="I64" t="str">
            <v>Buy Any Of
Preemies (S-0,P-1, P-2, P-3), Active Baby NB Econ, PC NB Econ, AB7
Get  24.1% Discount
(Only for NG, Indore, Pune,Hyderabad,Vijaywada, Mumbai,Banglore,Cochin,Kolkata,Chennai,Delhi,West UP, NEC,Haryana)</v>
          </cell>
          <cell r="K64" t="str">
            <v>On Bill</v>
          </cell>
        </row>
        <row r="66">
          <cell r="A66" t="str">
            <v>Speciality</v>
          </cell>
          <cell r="B66" t="str">
            <v>Speciality</v>
          </cell>
          <cell r="C66">
            <v>44197</v>
          </cell>
          <cell r="D66">
            <v>44227</v>
          </cell>
          <cell r="G66" t="str">
            <v>Pampers</v>
          </cell>
          <cell r="H66" t="str">
            <v>Hospital Wipes Plan</v>
          </cell>
          <cell r="I66" t="str">
            <v>B1G1 on MRP Wipes 8s LCP and RTM
Get 43% Discount
(Only for NG, Indore, Pune,Hyderabad,Vijaywada, Mumbai,Banglore,Cochin,Kolkata,Chennai,Delhi,West UP, NEC,Haryana)</v>
          </cell>
          <cell r="K66" t="str">
            <v>On Bill</v>
          </cell>
        </row>
        <row r="68">
          <cell r="A68" t="str">
            <v>Speciality</v>
          </cell>
          <cell r="B68" t="str">
            <v>Speciality</v>
          </cell>
          <cell r="C68">
            <v>44197</v>
          </cell>
          <cell r="D68">
            <v>44227</v>
          </cell>
          <cell r="G68" t="str">
            <v>Pampers</v>
          </cell>
          <cell r="H68" t="str">
            <v>Pampers Baby Store Plan</v>
          </cell>
          <cell r="I68" t="str">
            <v>Buy Pampers Pants and Active Baby Big Packs
Slab 1: worth Rs 10000 get 8% off on bill
Slab 2: worth Rs 20000 get 12% off on bill
(Applicable only on Value, Jumbo and Super Jumbo Packs of Pampers Pants and Active Baby, Super Value)</v>
          </cell>
          <cell r="K68" t="str">
            <v>On Bill</v>
          </cell>
        </row>
        <row r="70">
          <cell r="A70" t="str">
            <v>Speciality</v>
          </cell>
          <cell r="B70" t="str">
            <v>Speciality</v>
          </cell>
          <cell r="C70">
            <v>44197</v>
          </cell>
          <cell r="D70">
            <v>44227</v>
          </cell>
          <cell r="G70" t="str">
            <v>Pampers</v>
          </cell>
          <cell r="H70" t="str">
            <v>Premium Care Pants Sixer Plan</v>
          </cell>
          <cell r="I70" t="str">
            <v>Buy 3 Pcs of PC Pants, Get 12% Off
(Applicable on any Premium care packs)</v>
          </cell>
          <cell r="K70" t="str">
            <v>On Bill</v>
          </cell>
          <cell r="P70" t="str">
            <v>Taxable</v>
          </cell>
        </row>
        <row r="72">
          <cell r="A72" t="str">
            <v>Speciality</v>
          </cell>
          <cell r="B72" t="str">
            <v>Speciality</v>
          </cell>
          <cell r="C72">
            <v>44197</v>
          </cell>
          <cell r="D72">
            <v>44227</v>
          </cell>
          <cell r="G72" t="str">
            <v>Pampers</v>
          </cell>
          <cell r="H72" t="str">
            <v>Aloe Wipes Launch Plan</v>
          </cell>
          <cell r="I72" t="str">
            <v>Buy 6 pieces of Aloe Wipes, Get B2G1 (33.33% off)</v>
          </cell>
          <cell r="K72" t="str">
            <v>On Bill</v>
          </cell>
        </row>
        <row r="74">
          <cell r="A74" t="str">
            <v>Speciality</v>
          </cell>
          <cell r="B74" t="str">
            <v>Speciality</v>
          </cell>
          <cell r="C74">
            <v>44197</v>
          </cell>
          <cell r="D74">
            <v>44227</v>
          </cell>
          <cell r="G74" t="str">
            <v>Pampers</v>
          </cell>
          <cell r="H74" t="str">
            <v>Pampers Wipes 8s Sampling Plan</v>
          </cell>
          <cell r="I74" t="str">
            <v>Buy Wipes 8s at 100% off (Free Sample)</v>
          </cell>
          <cell r="K74" t="str">
            <v>On Bill</v>
          </cell>
          <cell r="P74" t="str">
            <v>Taxable</v>
          </cell>
        </row>
        <row r="76">
          <cell r="A76" t="str">
            <v>Speciality</v>
          </cell>
          <cell r="B76" t="str">
            <v>SubD,
SubD A,
SubD B</v>
          </cell>
          <cell r="C76">
            <v>44197</v>
          </cell>
          <cell r="D76">
            <v>44227</v>
          </cell>
          <cell r="G76" t="str">
            <v>Tide</v>
          </cell>
          <cell r="H76" t="str">
            <v>Tide Plus 5 Kg Bucket Free Promo</v>
          </cell>
          <cell r="I76" t="str">
            <v>Buy 1pc of Tide Plus 5 Kg (MRP 499) &amp; Get 1 Tide Bucket FREE</v>
          </cell>
          <cell r="K76" t="str">
            <v>On Bill</v>
          </cell>
        </row>
      </sheetData>
      <sheetData sheetId="17">
        <row r="10">
          <cell r="A10" t="str">
            <v>Non Retail</v>
          </cell>
          <cell r="B10" t="str">
            <v>WS Beauty &amp; Pharmacy,
WS Traditional,
Semi WS Traditional,
Semi WS Beauty &amp; Pharmacy</v>
          </cell>
          <cell r="C10">
            <v>44197</v>
          </cell>
          <cell r="D10">
            <v>44227</v>
          </cell>
          <cell r="G10" t="str">
            <v>Rishta</v>
          </cell>
          <cell r="H10" t="str">
            <v xml:space="preserve">Rishta Gold </v>
          </cell>
          <cell r="I10" t="str">
            <v>Buy &gt;=12000 get 0.5%,
Buy &gt;=24000 get 1.5%</v>
          </cell>
          <cell r="K10" t="str">
            <v>On Bill</v>
          </cell>
        </row>
        <row r="12">
          <cell r="A12" t="str">
            <v>Non Retail</v>
          </cell>
          <cell r="B12" t="str">
            <v>WS Beauty &amp; Pharmacy,
WS Traditional,
Semi WS Traditional,
Semi WS Beauty &amp; Pharmacy</v>
          </cell>
          <cell r="C12">
            <v>44197</v>
          </cell>
          <cell r="D12">
            <v>44227</v>
          </cell>
          <cell r="G12" t="str">
            <v>Rishta</v>
          </cell>
          <cell r="H12" t="str">
            <v>Rishta Platinum</v>
          </cell>
          <cell r="I12" t="str">
            <v>Buy &gt;=25000 get 0.5%,
Buy &gt;=40000 get 1.5%</v>
          </cell>
          <cell r="K12" t="str">
            <v>On Bill</v>
          </cell>
        </row>
        <row r="14">
          <cell r="A14" t="str">
            <v>Non Retail</v>
          </cell>
          <cell r="B14" t="str">
            <v>WS Beauty &amp; Pharmacy,
WS Traditional,
Semi WS Traditional,
Semi WS Beauty &amp; Pharmacy</v>
          </cell>
          <cell r="C14">
            <v>44197</v>
          </cell>
          <cell r="D14">
            <v>44227</v>
          </cell>
          <cell r="G14" t="str">
            <v>Rishta</v>
          </cell>
          <cell r="H14" t="str">
            <v xml:space="preserve">Rishta Silver 
</v>
          </cell>
          <cell r="I14" t="str">
            <v xml:space="preserve">Buy &gt;=5000 get 0.5%,
Buy &gt;=10000 get 1.5%
</v>
          </cell>
          <cell r="K14" t="str">
            <v>On Bill</v>
          </cell>
        </row>
        <row r="16">
          <cell r="A16" t="str">
            <v>Non Retail</v>
          </cell>
          <cell r="B16" t="str">
            <v>WS Beauty &amp; Pharmacy,
WS Traditional,
Semi WS Traditional,
Semi WS Beauty &amp; Pharmacy</v>
          </cell>
          <cell r="C16">
            <v>44197</v>
          </cell>
          <cell r="D16">
            <v>44227</v>
          </cell>
          <cell r="G16" t="str">
            <v>Rishta</v>
          </cell>
          <cell r="H16" t="str">
            <v>Rishta Silver Power of 6</v>
          </cell>
          <cell r="I16" t="str">
            <v>Deliver month target and Trade Plan enrolment target (&gt;=6) get
Rs 125 for Sale 10000-24999
Rs 315 for Sale 25000-49999
Rs 625 for Sale &gt;=50000 (1 proportionate multiple allowed)
(Credit adjustment on invoice; Target Delivery Mandatory)
(Applicable Sites Kashmir,Bihar,NEC,Odisha,Jharkhand,Punjab,Jammu)</v>
          </cell>
          <cell r="K16" t="str">
            <v>Matrix Audited Disbursement</v>
          </cell>
        </row>
        <row r="18">
          <cell r="A18" t="str">
            <v>Non Retail</v>
          </cell>
          <cell r="B18" t="str">
            <v>WS Beauty &amp; Pharmacy,
WS Traditional,
Semi WS Traditional,
Semi WS Beauty &amp; Pharmacy</v>
          </cell>
          <cell r="C18">
            <v>44197</v>
          </cell>
          <cell r="D18">
            <v>44227</v>
          </cell>
          <cell r="G18" t="str">
            <v>Rishta</v>
          </cell>
          <cell r="H18" t="str">
            <v>Rishta Silver Power of 7</v>
          </cell>
          <cell r="I18" t="str">
            <v>For Andamans,Ahmedabad,Marathwada,Pune,Delhi,Lucknow,Raipur,Bhopal,Goa,Nagpur,Indore,West UP
Deliver month target &amp; Trade Plan enrolment target (&gt;=7) get;
Rs 125 for Sale 10000-24999
Rs 315 for Sale 25000-49999
Rs 625 for Sale &gt;=50000 (1 proportionate multiple allowed)
(Credit adjustment on invoice; Target Delivery Mandatory)</v>
          </cell>
          <cell r="K18" t="str">
            <v>Matrix Audited Disbursement</v>
          </cell>
        </row>
        <row r="20">
          <cell r="A20" t="str">
            <v>Non Retail</v>
          </cell>
          <cell r="B20" t="str">
            <v>WS Beauty &amp; Pharmacy,
WS Traditional,
Semi WS Traditional,
Semi WS Beauty &amp; Pharmacy</v>
          </cell>
          <cell r="C20">
            <v>44197</v>
          </cell>
          <cell r="D20">
            <v>44227</v>
          </cell>
          <cell r="G20" t="str">
            <v>Rishta</v>
          </cell>
          <cell r="H20" t="str">
            <v>Rishta Silver Power of 8</v>
          </cell>
          <cell r="I20" t="str">
            <v>For Haryana,Uttarakhand,East UP,Rajasthan,Vijayawada,Kanpur,Bangalore,Mumbai,Hyderabad,Bengal,Surat
Deliver month target &amp; Trade Plan enrolment target (&gt;=8) get;
Rs 125 for Sale 10000-24999
Rs 315 for Sale 25000-49999
Rs 625 for Sale &gt;=50000 (1 proportionate multiple allowed)
(Credit adjustment on invoice; Target Delivery Mandatory)</v>
          </cell>
          <cell r="K20" t="str">
            <v>Matrix Audited Disbursement</v>
          </cell>
        </row>
        <row r="22">
          <cell r="A22" t="str">
            <v>Non Retail</v>
          </cell>
          <cell r="B22" t="str">
            <v>WS Beauty &amp; Pharmacy,
WS Traditional,
Semi WS Traditional,
Semi WS Beauty &amp; Pharmacy</v>
          </cell>
          <cell r="C22">
            <v>44197</v>
          </cell>
          <cell r="D22">
            <v>44227</v>
          </cell>
          <cell r="G22" t="str">
            <v>Rishta</v>
          </cell>
          <cell r="H22" t="str">
            <v>Rishta Silver Power of 9</v>
          </cell>
          <cell r="I22" t="str">
            <v>For Cochin,Tirupati,Chennai,Madurai
Deliver month target &amp; Trade Plan enrolment target (&gt;=9) get;
Rs 125 for Sale 10000-24999
Rs 315 for Sale 25000-49999
Rs 625 for Sale &gt;=50000 (1 proportionate multiple allowed)
(Credit adjustment on invoice; Target Delivery Mandatory)</v>
          </cell>
          <cell r="K22" t="str">
            <v>Matrix Audited Disbursement</v>
          </cell>
        </row>
        <row r="24">
          <cell r="A24" t="str">
            <v>Non Retail</v>
          </cell>
          <cell r="B24" t="str">
            <v>WS Beauty &amp; Pharmacy,
WS Traditional,
Semi WS Traditional,
Semi WS Beauty &amp; Pharmacy</v>
          </cell>
          <cell r="C24">
            <v>44197</v>
          </cell>
          <cell r="D24">
            <v>44227</v>
          </cell>
          <cell r="G24" t="str">
            <v>Rishta</v>
          </cell>
          <cell r="H24" t="str">
            <v>Rishta Platinum</v>
          </cell>
          <cell r="I24" t="str">
            <v>Target incentive on Invoice (Via Credit adjustment) as per below
For every 50000, Get 125 w/o Target delivery &amp; 625 with Target delivery
Min Value achievement - INR 250000</v>
          </cell>
          <cell r="K24" t="str">
            <v>Matrix Audited Disbursement</v>
          </cell>
        </row>
        <row r="26">
          <cell r="A26" t="str">
            <v>Non Retail</v>
          </cell>
          <cell r="B26" t="str">
            <v>WS Beauty &amp; Pharmacy,
WS Traditional,
Semi WS Traditional,
Semi WS Beauty &amp; Pharmacy</v>
          </cell>
          <cell r="C26">
            <v>44197</v>
          </cell>
          <cell r="D26">
            <v>44227</v>
          </cell>
          <cell r="G26" t="str">
            <v>Rishta</v>
          </cell>
          <cell r="H26" t="str">
            <v xml:space="preserve">Rishta Gold </v>
          </cell>
          <cell r="I26" t="str">
            <v>Target incentive on Invoice (Via Credit adjustment) as per below
For every 20000, Get 50 w/o Target delivery &amp; 250 with Target delivery
Min Value achievement - INR 50000</v>
          </cell>
          <cell r="K26" t="str">
            <v>Matrix Audited Disbursement</v>
          </cell>
        </row>
        <row r="28">
          <cell r="A28" t="str">
            <v>Non Retail</v>
          </cell>
          <cell r="B28" t="str">
            <v>WS Beauty &amp; Pharmacy,
WS Traditional,
Semi WS Traditional,
Semi WS Beauty &amp; Pharmacy</v>
          </cell>
          <cell r="C28">
            <v>44197</v>
          </cell>
          <cell r="D28">
            <v>44227</v>
          </cell>
          <cell r="G28" t="str">
            <v>Rishta</v>
          </cell>
          <cell r="H28" t="str">
            <v>Rishta Gold Power of 12</v>
          </cell>
          <cell r="I28" t="str">
            <v>Deliver month Target and Trade Plan enrolment target  (&gt;=12) get; 
Rs 20 per trade plan
(Max disbursement of Rs. 400)
(Credit adjustment on invoice; Target Delivery Mandatory</v>
          </cell>
          <cell r="K28" t="str">
            <v>Matrix Audited Disbursement</v>
          </cell>
        </row>
        <row r="35">
          <cell r="A35" t="str">
            <v>Non Retail</v>
          </cell>
          <cell r="B35" t="str">
            <v>WS Traditional,
WS Beauty &amp; Pharmacy,
Semi WS Traditional,
Semi WS Beauty &amp; Pharmacy</v>
          </cell>
          <cell r="C35">
            <v>44197</v>
          </cell>
          <cell r="D35">
            <v>44227</v>
          </cell>
          <cell r="G35" t="str">
            <v>Gillette PC</v>
          </cell>
          <cell r="H35" t="str">
            <v>Gillette/OS/Guard Creams 8% Plan</v>
          </cell>
          <cell r="I35" t="str">
            <v>Buy Any Cream Worth Rs.230, get 8% off 
(12 pcs Guard Cream Small 25g Compulsory)</v>
          </cell>
          <cell r="K35" t="str">
            <v>On Bill</v>
          </cell>
        </row>
        <row r="37">
          <cell r="A37" t="str">
            <v>Non Retail</v>
          </cell>
          <cell r="B37" t="str">
            <v>WS Traditional,
WS Beauty &amp; Pharmacy,
Semi WS Traditional,
Semi WS Beauty &amp; Pharmacy</v>
          </cell>
          <cell r="C37">
            <v>44197</v>
          </cell>
          <cell r="D37">
            <v>44227</v>
          </cell>
          <cell r="G37" t="str">
            <v>Gillette PC</v>
          </cell>
          <cell r="H37" t="str">
            <v>Gillette Foam 8% Plan</v>
          </cell>
          <cell r="I37" t="str">
            <v>Buy Any Foam worth Rs.2000, get 8% off</v>
          </cell>
          <cell r="K37" t="str">
            <v>On Bill</v>
          </cell>
        </row>
        <row r="39">
          <cell r="A39" t="str">
            <v>Non Retail</v>
          </cell>
          <cell r="B39" t="str">
            <v>WS Traditional,
WS Beauty &amp; Pharmacy,
Semi WS Traditional,
Semi WS Beauty &amp; Pharmacy</v>
          </cell>
          <cell r="C39">
            <v>44197</v>
          </cell>
          <cell r="D39">
            <v>44227</v>
          </cell>
          <cell r="G39" t="str">
            <v>Gillette PC</v>
          </cell>
          <cell r="H39" t="str">
            <v>Guard Razor Cream Jodi Plan</v>
          </cell>
          <cell r="I39" t="str">
            <v>Buy &gt;=12pcs Guard Small Cream 25g, get 2% on entire Guard portfolio</v>
          </cell>
          <cell r="K39" t="str">
            <v>On Bill</v>
          </cell>
        </row>
        <row r="41">
          <cell r="A41" t="str">
            <v>Non Retail</v>
          </cell>
          <cell r="B41" t="str">
            <v>WS Traditional,
WS Beauty &amp; Pharmacy,
Semi WS Traditional,
Semi WS Beauty &amp; Pharmacy</v>
          </cell>
          <cell r="C41">
            <v>44197</v>
          </cell>
          <cell r="D41">
            <v>44227</v>
          </cell>
          <cell r="G41" t="str">
            <v>Gillette PC</v>
          </cell>
          <cell r="H41" t="str">
            <v>Guard Small Cream Top Slab</v>
          </cell>
          <cell r="I41" t="str">
            <v>Buy Guard Small Cream worth Rs.1900, get 2% off</v>
          </cell>
          <cell r="K41" t="str">
            <v>On Bill</v>
          </cell>
        </row>
        <row r="43">
          <cell r="A43" t="str">
            <v>Non Retail</v>
          </cell>
          <cell r="B43" t="str">
            <v>WS Beauty &amp; Pharmacy,
WS Traditional,
Semi WS Traditional,
Semi WS Beauty &amp; Pharmacy</v>
          </cell>
          <cell r="C43">
            <v>44197</v>
          </cell>
          <cell r="D43">
            <v>44227</v>
          </cell>
          <cell r="G43" t="str">
            <v>Gillette Venus</v>
          </cell>
          <cell r="H43" t="str">
            <v>SV3 Singles Plan</v>
          </cell>
          <cell r="I43" t="str">
            <v>Buy 1 streamers (8 Pcs) of SV3 Singles &amp; get 7% off</v>
          </cell>
          <cell r="K43" t="str">
            <v>On Bill</v>
          </cell>
        </row>
        <row r="45">
          <cell r="A45" t="str">
            <v>Non Retail</v>
          </cell>
          <cell r="B45" t="str">
            <v>WS Traditional,
WS Beauty &amp; Pharmacy,
Semi WS Traditional,
Semi WS Beauty &amp; Pharmacy</v>
          </cell>
          <cell r="C45">
            <v>44197</v>
          </cell>
          <cell r="D45">
            <v>44227</v>
          </cell>
          <cell r="G45" t="str">
            <v>Oral-B</v>
          </cell>
          <cell r="H45" t="str">
            <v xml:space="preserve"> Oral-B 15% Plan</v>
          </cell>
          <cell r="I45" t="str">
            <v>Buy any Oral-B &gt;500 get 15% off
Applicable on all Oral-B SKUs (Multipacks 3s,4s,6s and all promo hang cards included)
EXCEPT RACE TO CASE PACKS</v>
          </cell>
          <cell r="K45" t="str">
            <v>On Bill</v>
          </cell>
        </row>
        <row r="47">
          <cell r="A47" t="str">
            <v>Non Retail</v>
          </cell>
          <cell r="B47" t="str">
            <v>WS Traditional,
WS Beauty &amp; Pharmacy,
Semi WS Traditional,
Semi WS Beauty &amp; Pharmacy</v>
          </cell>
          <cell r="C47">
            <v>44197</v>
          </cell>
          <cell r="D47">
            <v>44227</v>
          </cell>
          <cell r="G47" t="str">
            <v>Oral-B</v>
          </cell>
          <cell r="H47" t="str">
            <v>Oral-B Shiny Clean Race to Case Plan</v>
          </cell>
          <cell r="I47" t="str">
            <v>Shiny 12+2 CD Free Race to Case
Buy 1 case of Shiny Clean 12+2 CD Free "Race to Case" SKU and get BEST ever WS landing
(Details in Canvass PPT)</v>
          </cell>
          <cell r="K47" t="str">
            <v>On Bill</v>
          </cell>
        </row>
        <row r="49">
          <cell r="A49" t="str">
            <v>Non Retail</v>
          </cell>
          <cell r="B49" t="str">
            <v>WS Traditional,
WS Beauty &amp; Pharmacy,
Semi WS Traditional,
Semi WS Beauty &amp; Pharmacy</v>
          </cell>
          <cell r="C49">
            <v>44197</v>
          </cell>
          <cell r="D49">
            <v>44227</v>
          </cell>
          <cell r="G49" t="str">
            <v>Oral-B</v>
          </cell>
          <cell r="H49" t="str">
            <v>Oral-B Fresh Clean Race to Case Plan</v>
          </cell>
          <cell r="I49" t="str">
            <v>3+1 Offer
Buy 1 case of Fresh Clean "Race to Case" SKU and get 9 + 3 cards free</v>
          </cell>
          <cell r="K49" t="str">
            <v>On Bill</v>
          </cell>
        </row>
        <row r="51">
          <cell r="A51" t="str">
            <v>Non Retail</v>
          </cell>
          <cell r="B51" t="str">
            <v>WS Traditional,
WS Beauty &amp; Pharmacy,
Semi WS Traditional,
Semi WS Beauty &amp; Pharmacy</v>
          </cell>
          <cell r="C51">
            <v>44197</v>
          </cell>
          <cell r="D51">
            <v>44227</v>
          </cell>
          <cell r="G51" t="str">
            <v>Oral-B</v>
          </cell>
          <cell r="H51" t="str">
            <v>Oral-B Fresh Neem  Race to Case Plan</v>
          </cell>
          <cell r="I51" t="str">
            <v>3+1 Offer
Buy 1 case of Fresh Clean Neem "Race to Case" SKU and get 9 + 3 cards free</v>
          </cell>
          <cell r="K51" t="str">
            <v>On Bill</v>
          </cell>
        </row>
        <row r="53">
          <cell r="A53" t="str">
            <v>Non Retail</v>
          </cell>
          <cell r="B53" t="str">
            <v>WS Traditional,
WS Beauty &amp; Pharmacy,
Semi WS Traditional,
Semi WS Beauty &amp; Pharmacy</v>
          </cell>
          <cell r="C53">
            <v>44197</v>
          </cell>
          <cell r="D53">
            <v>44227</v>
          </cell>
          <cell r="G53" t="str">
            <v>Oral-B</v>
          </cell>
          <cell r="H53" t="str">
            <v>Oral-B Kids "Race to Case" Top Up Plan (Gold/Silver)</v>
          </cell>
          <cell r="I53" t="str">
            <v xml:space="preserve">Kids Hangcard 3+1 Free Plan
Get 7.5% Top up on purchase of 4 hangcards of Kids brushes (Gold + Silver)
</v>
          </cell>
          <cell r="K53" t="str">
            <v>On Bill</v>
          </cell>
        </row>
        <row r="55">
          <cell r="A55" t="str">
            <v>Non Retail</v>
          </cell>
          <cell r="B55" t="str">
            <v>WS Traditional,
WS Beauty &amp; Pharmacy,
Semi WS Traditional,
Semi WS Beauty &amp; Pharmacy</v>
          </cell>
          <cell r="C55">
            <v>44197</v>
          </cell>
          <cell r="D55">
            <v>44227</v>
          </cell>
          <cell r="G55" t="str">
            <v>Oral-B</v>
          </cell>
          <cell r="H55" t="str">
            <v>Oral-B Kids "Race to Case" Top Up Plan (Platinum)</v>
          </cell>
          <cell r="I55" t="str">
            <v>Kids Hangcard 6+2 Free Plan
Get 7.5% Top up on purchase of 8 hangcards of Kids brushes (Platinum)</v>
          </cell>
          <cell r="K55" t="str">
            <v>On Bill</v>
          </cell>
        </row>
        <row r="57">
          <cell r="A57" t="str">
            <v>Non Retail</v>
          </cell>
          <cell r="B57" t="str">
            <v>WS Traditional,
WS Beauty &amp; Pharmacy,
Semi WS Traditional,
Semi WS Beauty &amp; Pharmacy</v>
          </cell>
          <cell r="C57">
            <v>44197</v>
          </cell>
          <cell r="D57">
            <v>44227</v>
          </cell>
          <cell r="G57" t="str">
            <v>Oral-B</v>
          </cell>
          <cell r="H57" t="str">
            <v>Oral-B Cavity Defense  Race to Case Plan</v>
          </cell>
          <cell r="I57" t="str">
            <v>3+1 Offer
Buy 1 case of Cavity Defense 6+2 SW "Race to Case" SKU and get 15 + 5 cards free</v>
          </cell>
          <cell r="K57" t="str">
            <v>On Bill</v>
          </cell>
        </row>
        <row r="59">
          <cell r="A59" t="str">
            <v>Non Retail</v>
          </cell>
          <cell r="B59" t="str">
            <v>WS Traditional,
WS Beauty &amp; Pharmacy,
Semi WS Traditional,
Semi WS Beauty &amp; Pharmacy</v>
          </cell>
          <cell r="C59">
            <v>44197</v>
          </cell>
          <cell r="D59">
            <v>44227</v>
          </cell>
          <cell r="G59" t="str">
            <v>Oral-B</v>
          </cell>
          <cell r="H59" t="str">
            <v>Oral-B FC Neem and 123 Clove Maximization Top Up (Plat/Gold/Silver)</v>
          </cell>
          <cell r="I59" t="str">
            <v>FC Neem 3+1 Free Plan
Get 9% Top up on purchase of 4 hangcards of FC Neem 
(on non-Race to Case Inventory for liquidation)
123 Clove  3+1 Free Plan
Get 9% Top up on purchase of 4 hangcards of 123 Clove 6+1</v>
          </cell>
          <cell r="K59" t="str">
            <v>On Bill</v>
          </cell>
        </row>
        <row r="61">
          <cell r="A61" t="str">
            <v>Non Retail</v>
          </cell>
          <cell r="B61" t="str">
            <v>WS Traditional,
WS Beauty &amp; Pharmacy,
Semi WS Traditional,
Semi WS Beauty &amp; Pharmacy</v>
          </cell>
          <cell r="C61">
            <v>44197</v>
          </cell>
          <cell r="D61">
            <v>44227</v>
          </cell>
          <cell r="G61" t="str">
            <v>Oral-B</v>
          </cell>
          <cell r="H61" t="str">
            <v>Oral B Fresh Clean, Fresh Neem &amp; Cav Defense Race to Case Top Up (TN)</v>
          </cell>
          <cell r="I61" t="str">
            <v>Get 2% Top Up on buying Fresh Clean, Fresh Neem and Cavity Defense Race to Case</v>
          </cell>
          <cell r="K61" t="str">
            <v>On Bill</v>
          </cell>
        </row>
        <row r="63">
          <cell r="A63" t="str">
            <v>Non Retail</v>
          </cell>
          <cell r="B63" t="str">
            <v>WS Traditional,
Semi WS Traditional,
WS Beauty &amp; Pharmacy,
Semi WS Beauty &amp; Pharmacy</v>
          </cell>
          <cell r="C63">
            <v>44197</v>
          </cell>
          <cell r="D63">
            <v>44227</v>
          </cell>
          <cell r="G63" t="str">
            <v>Gillette</v>
          </cell>
          <cell r="H63" t="str">
            <v xml:space="preserve">Gillette DE Plan Platinum - All Sites </v>
          </cell>
          <cell r="I63" t="str">
            <v>Buy below DE Subbf worth Rs 26000 and Get mega scheme as mentioned below Corporate Plans Extra,  Mixed cases not allowed
(Max Bills 4 ,Max disbustment on 1 Bill Rs.17000)
8.51% - Wilkinson 5s and Wilkinson 50s
8.7% - Wilk Saloon 10s
1.3% - SS 10s,
7.85% - DE 365</v>
          </cell>
          <cell r="K63" t="str">
            <v>On Bill</v>
          </cell>
        </row>
        <row r="65">
          <cell r="A65" t="str">
            <v>Non Retail</v>
          </cell>
          <cell r="B65" t="str">
            <v>WS Traditional,
WS Beauty &amp; Pharmacy,
Semi WS Traditional,
Semi WS Beauty &amp; Pharmacy</v>
          </cell>
          <cell r="C65">
            <v>44197</v>
          </cell>
          <cell r="D65">
            <v>44227</v>
          </cell>
          <cell r="G65" t="str">
            <v>Gillette</v>
          </cell>
          <cell r="H65" t="str">
            <v>Gillette Guard  TPR - Plat</v>
          </cell>
          <cell r="I65" t="str">
            <v>a. 8% on Guard Razor (min purchase INR 3200)
SKU - Guard Razor SBD, Guard Razor
b. 8% off on Guard Blades (min purchase INR 1500)
SKU -Guard Cart SBD</v>
          </cell>
          <cell r="K65" t="str">
            <v>On Bill</v>
          </cell>
        </row>
        <row r="67">
          <cell r="A67" t="str">
            <v>Non Retail</v>
          </cell>
          <cell r="B67" t="str">
            <v>WS Traditional,
Semi WS Traditional,
WS Beauty &amp; Pharmacy,
Semi WS Beauty &amp; Pharmacy</v>
          </cell>
          <cell r="C67">
            <v>44197</v>
          </cell>
          <cell r="D67">
            <v>44227</v>
          </cell>
          <cell r="G67" t="str">
            <v>Gillette</v>
          </cell>
          <cell r="H67" t="str">
            <v>Gillette Dispo TPR Gold &amp; Platinum,Silver</v>
          </cell>
          <cell r="I67" t="str">
            <v>4% on B3G1 for buying &gt;= 12 units (48 razors/4 cards)
(12% on GPI 1s/5s for 12 units)</v>
          </cell>
          <cell r="K67" t="str">
            <v>On Bill</v>
          </cell>
        </row>
        <row r="69">
          <cell r="A69" t="str">
            <v>Non Retail</v>
          </cell>
          <cell r="B69" t="str">
            <v>WS Beauty &amp; Pharmacy,
WS Traditional,
Semi WS Traditional,
Semi WS Beauty &amp; Pharmacy</v>
          </cell>
          <cell r="C69">
            <v>44197</v>
          </cell>
          <cell r="D69">
            <v>44227</v>
          </cell>
          <cell r="G69" t="str">
            <v>Gillette</v>
          </cell>
          <cell r="H69" t="str">
            <v>Winner Rs 3 DE Plan - WS PLT/SLV/GOLD</v>
          </cell>
          <cell r="I69" t="str">
            <v>Buy 1000 Winner blades (MRP 260) and get 6% off 
Min Purchase - 1980</v>
          </cell>
          <cell r="K69" t="str">
            <v>On Bill</v>
          </cell>
        </row>
        <row r="71">
          <cell r="A71" t="str">
            <v>Non Retail</v>
          </cell>
          <cell r="B71" t="str">
            <v>WS Beauty &amp; Pharmacy,
WS Traditional,
Semi WS Traditional,
Semi WS Beauty &amp; Pharmacy</v>
          </cell>
          <cell r="C71">
            <v>44197</v>
          </cell>
          <cell r="D71">
            <v>44227</v>
          </cell>
          <cell r="G71" t="str">
            <v>Gillette</v>
          </cell>
          <cell r="H71" t="str">
            <v>Gillette Winner Rs 2 Dhamaka Plan - Plt/Sil/Gold  (Sites - Lucknow, Kanpur, East UP, West UP, Bihar, Jharkhand)</v>
          </cell>
          <cell r="I71" t="str">
            <v>Buy 1000 Winner blades (MRP 160) and get 13.2% on bill discount, min slab - Rs 1100</v>
          </cell>
          <cell r="K71" t="str">
            <v>On Bill</v>
          </cell>
        </row>
        <row r="73">
          <cell r="A73" t="str">
            <v>Non Retail</v>
          </cell>
          <cell r="B73" t="str">
            <v>WS Traditional</v>
          </cell>
          <cell r="C73">
            <v>44197</v>
          </cell>
          <cell r="D73">
            <v>44227</v>
          </cell>
          <cell r="G73" t="str">
            <v>Gillette</v>
          </cell>
          <cell r="H73" t="str">
            <v>Gillette Guard3 / Guard Top Up Platinum</v>
          </cell>
          <cell r="I73" t="str">
            <v>Buy Guard 3 Razors and Carts worth Rs 3200 and get 2% off on entire Guard family (Guard Razor &amp; Carts, Guard3 Razor and Carts)</v>
          </cell>
          <cell r="K73" t="str">
            <v>On Bill</v>
          </cell>
        </row>
        <row r="75">
          <cell r="A75" t="str">
            <v>Non Retail</v>
          </cell>
          <cell r="B75" t="str">
            <v>WS Traditional</v>
          </cell>
          <cell r="C75">
            <v>44197</v>
          </cell>
          <cell r="D75">
            <v>44227</v>
          </cell>
          <cell r="G75" t="str">
            <v>Gillette</v>
          </cell>
          <cell r="H75" t="str">
            <v>Gillette Dispo Top Up</v>
          </cell>
          <cell r="I75" t="str">
            <v>2% on B3G1 for buying &gt;= 24 units (96 razors/ 8 cards) for Platinum,
2% on B3G1 for buying &gt;= 15 units (60 razors/ 5 cards) for Gold,
2% on B3G1 for buying &gt;= 12 units (48 razors/ 4 cards) for Silver</v>
          </cell>
          <cell r="K75" t="str">
            <v>On Bill</v>
          </cell>
        </row>
        <row r="77">
          <cell r="A77" t="str">
            <v>Non Retail</v>
          </cell>
          <cell r="B77" t="str">
            <v>WS Traditional</v>
          </cell>
          <cell r="C77">
            <v>44197</v>
          </cell>
          <cell r="D77">
            <v>44227</v>
          </cell>
          <cell r="G77" t="str">
            <v>Gillette</v>
          </cell>
          <cell r="H77" t="str">
            <v>Guard3</v>
          </cell>
          <cell r="I77" t="str">
            <v>Buy Guard3 Razor and Carts worth Rs 1600 and get 8% off in WS Platinum</v>
          </cell>
          <cell r="K77" t="str">
            <v>On Bill</v>
          </cell>
        </row>
        <row r="79">
          <cell r="A79" t="str">
            <v>Non Retail</v>
          </cell>
          <cell r="B79" t="str">
            <v>WS Traditional,
WS Beauty &amp; Pharmacy,
Semi WS Traditional,
Semi WS Beauty &amp; Pharmacy</v>
          </cell>
          <cell r="C79">
            <v>44197</v>
          </cell>
          <cell r="D79">
            <v>44227</v>
          </cell>
          <cell r="G79" t="str">
            <v>H&amp;S</v>
          </cell>
          <cell r="H79" t="str">
            <v>H&amp;S Base Bottles WS Platinum Plan</v>
          </cell>
          <cell r="I79" t="str">
            <v>Buy &gt;= 8 pcs of H&amp;S Base Bottles &amp; Get 5% Trade Plan
Buy &gt;= 48 pcs of H&amp;S Base Bottles &amp; Get 10% Trade Plan
Buy &gt;= 96 pcs of H&amp;S Base Bottles &amp; Get 15% Trade Plan
(80/180/340/650ml sizes included)</v>
          </cell>
          <cell r="K79" t="str">
            <v>On Bill</v>
          </cell>
        </row>
        <row r="81">
          <cell r="A81" t="str">
            <v>Non Retail</v>
          </cell>
          <cell r="B81" t="str">
            <v>WS Beauty &amp; Pharmacy,
WS Traditional,
WS Beauty &amp; Pharmacy,
Semi WS Traditional,
Semi WS Beauty &amp; Pharmacy</v>
          </cell>
          <cell r="C81">
            <v>44197</v>
          </cell>
          <cell r="D81">
            <v>44227</v>
          </cell>
          <cell r="G81" t="str">
            <v>H&amp;S</v>
          </cell>
          <cell r="H81" t="str">
            <v>H&amp;S Small Sachet QPS
(WS Plat / Gold / Sil)
(UP Only)</v>
          </cell>
          <cell r="I81" t="str">
            <v>Platinum: Buy &gt;=20 cases of any H&amp;S Small Sachets &amp; Get 1.5% Top up
Gold: Buy &gt;=15 cases of any H&amp;S Small Sachets &amp; Get 1.5% Top up
Silver: Buy &gt;=10 cases of any H&amp;S Small Sachets &amp; Get 1.5% Top up
(Only Exact Multiples Allowed) 
(Month End - Matrix Audited Disbursement)
 (Applicable only to East UP, West UP, Kanpur, Lucknow)</v>
          </cell>
          <cell r="K81" t="str">
            <v>Matrix Audited Disbursement</v>
          </cell>
        </row>
        <row r="83">
          <cell r="A83" t="str">
            <v>Non Retail</v>
          </cell>
          <cell r="B83" t="str">
            <v>WS Traditional,
WS Beauty &amp; Pharmacy,
Semi WS Traditional,
Semi WS Beauty &amp; Pharmacy</v>
          </cell>
          <cell r="C83">
            <v>44197</v>
          </cell>
          <cell r="D83">
            <v>44227</v>
          </cell>
          <cell r="G83" t="str">
            <v>H&amp;S</v>
          </cell>
          <cell r="H83" t="str">
            <v>H&amp;S Small Sachet WS Platinum Plan
(Non Piggyback Geos)</v>
          </cell>
          <cell r="I83" t="str">
            <v>Buy &gt;= 2 Cases of any H&amp;S Small Sachet get 8% Off
Buy &gt;= 10 Cases of any H&amp;S Small Sachet get 10.4% Off
Buy &gt;= 15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ell>
          <cell r="K83" t="str">
            <v>On Bill</v>
          </cell>
        </row>
        <row r="85">
          <cell r="A85" t="str">
            <v>Non Retail</v>
          </cell>
          <cell r="B85" t="str">
            <v>WS Traditional,
WS Beauty &amp; Pharmacy,
Semi WS Traditional,
Semi WS Beauty &amp; Pharmacy</v>
          </cell>
          <cell r="C85">
            <v>44197</v>
          </cell>
          <cell r="D85">
            <v>44227</v>
          </cell>
          <cell r="G85" t="str">
            <v>H&amp;S</v>
          </cell>
          <cell r="H85" t="str">
            <v>H&amp;S Small Sachet WS Platinum Plan
(Piggyback Geos)</v>
          </cell>
          <cell r="I85" t="str">
            <v>Buy &gt;= 2 Cases of any H&amp;S Small Sachet get 8% Off
Buy &gt;= 10 Cases of any H&amp;S Small Sachet get 10.4% Off
Buy &gt;= 15 Cases of any H&amp;S Small Sachet get 11.5% Off
(Not Applicable on Piggyback) 
Only For - Bihar, Jharkhand, Rajasthan, Bhopal, Indore, Raipur, Jabalpur, Bengal, Orissa, Hyderabad, Tirupati, Vijayawada, Chennai, Madurai, Goa, Nagpur, Mumbai, Pune, Marathwada, Punjab, Delhi, Haryana, Ahmedabad, Surat</v>
          </cell>
          <cell r="K85" t="str">
            <v>On Bill</v>
          </cell>
        </row>
        <row r="87">
          <cell r="A87" t="str">
            <v>Non Retail</v>
          </cell>
          <cell r="B87" t="str">
            <v>WS Traditional,
WS Beauty &amp; Pharmacy,
Semi WS Traditional,
Semi WS Beauty &amp; Pharmacy</v>
          </cell>
          <cell r="C87">
            <v>44197</v>
          </cell>
          <cell r="D87">
            <v>44227</v>
          </cell>
          <cell r="G87" t="str">
            <v>H&amp;S</v>
          </cell>
          <cell r="H87" t="str">
            <v>H&amp;S Small Sachet WS Platinum Plan
(UP Only)</v>
          </cell>
          <cell r="I87" t="str">
            <v>Buy &gt;= 2 Cases of any H&amp;S Small Sachet get 8% Off
Buy &gt;= 10 Cases of any H&amp;S Small Sachet get 10.4% Off
Buy &gt;= 15 Cases of any H&amp;S Small Sachet get 12.5% Off
(Not Applicable on Piggyback) 
East UP, West UP, Kanpur, Lucknow Only</v>
          </cell>
          <cell r="K87" t="str">
            <v>On Bill</v>
          </cell>
        </row>
        <row r="91">
          <cell r="A91" t="str">
            <v>Non Retail</v>
          </cell>
          <cell r="B91" t="str">
            <v>WS Traditional,
WS Beauty &amp; Pharmacy,
Semi WS Traditional,
Semi WS Beauty &amp; Pharmacy</v>
          </cell>
          <cell r="C91">
            <v>44197</v>
          </cell>
          <cell r="D91">
            <v>44227</v>
          </cell>
          <cell r="G91" t="str">
            <v>H&amp;S</v>
          </cell>
          <cell r="H91" t="str">
            <v>H&amp;S Small Sachet WS Platinum Plan
(Bihar.Jharkhand Only)</v>
          </cell>
          <cell r="I91" t="str">
            <v xml:space="preserve">Buy &gt;= 2 Cases of any H&amp;S Small Sachet get 8% Off
Buy &gt;= 10 Cases of any H&amp;S Small Sachet get 10.4% Off
Buy &gt;= 15 Cases of any H&amp;S Small Sachet get 11.5% Off
(Not Applicable on Piggyback) 
</v>
          </cell>
          <cell r="K91" t="str">
            <v>On Bill</v>
          </cell>
        </row>
        <row r="99">
          <cell r="A99" t="str">
            <v>Non Retail</v>
          </cell>
          <cell r="B99" t="str">
            <v>WS Beauty &amp; Pharmacy,
WS Traditional,
Semi WS Traditional,
Semi WS Beauty &amp; Pharmacy</v>
          </cell>
          <cell r="C99">
            <v>44197</v>
          </cell>
          <cell r="D99">
            <v>44227</v>
          </cell>
          <cell r="G99" t="str">
            <v>Vicks</v>
          </cell>
          <cell r="H99" t="str">
            <v>WS VVR Flats Platinum</v>
          </cell>
          <cell r="I99" t="str">
            <v>Buy worth Rs 1000 get 5% 
Buy worth Rs 16000 get 5.5%</v>
          </cell>
          <cell r="K99" t="str">
            <v>On Bill</v>
          </cell>
        </row>
        <row r="101">
          <cell r="A101" t="str">
            <v>Non Retail</v>
          </cell>
          <cell r="B101" t="str">
            <v>WS Beauty &amp; Pharmacy,
WS Traditional,
Semi WS Traditional,
Semi WS Beauty &amp; Pharmacy</v>
          </cell>
          <cell r="C101">
            <v>44197</v>
          </cell>
          <cell r="D101">
            <v>44227</v>
          </cell>
          <cell r="G101" t="str">
            <v>Vicks</v>
          </cell>
          <cell r="H101" t="str">
            <v>WS VVR Flats Platinum WinIt</v>
          </cell>
          <cell r="I101" t="str">
            <v>Buy worth Rs 1000 get 5% 
Buy worth Rs 16000 get 5.5%</v>
          </cell>
          <cell r="K101" t="str">
            <v>On Bill</v>
          </cell>
        </row>
        <row r="103">
          <cell r="A103" t="str">
            <v>Non Retail</v>
          </cell>
          <cell r="B103" t="str">
            <v>WS Beauty &amp; Pharmacy,
WS Traditional,
Semi WS Traditional,
Semi WS Beauty &amp; Pharmacy</v>
          </cell>
          <cell r="C103">
            <v>44197</v>
          </cell>
          <cell r="D103">
            <v>44227</v>
          </cell>
          <cell r="G103" t="str">
            <v>Vicks</v>
          </cell>
          <cell r="H103" t="str">
            <v>WS VCD Platinum</v>
          </cell>
          <cell r="I103" t="str">
            <v>Buy worth Rs 1000 get 5% 
Buy worth Rs 16000 get 5.5%</v>
          </cell>
          <cell r="K103" t="str">
            <v>On Bill</v>
          </cell>
        </row>
        <row r="105">
          <cell r="A105" t="str">
            <v>Non Retail</v>
          </cell>
          <cell r="B105" t="str">
            <v>WS Beauty &amp; Pharmacy,
WS Traditional,
Semi WS Traditional,
Semi WS Beauty &amp; Pharmacy</v>
          </cell>
          <cell r="C105">
            <v>44197</v>
          </cell>
          <cell r="D105">
            <v>44227</v>
          </cell>
          <cell r="G105" t="str">
            <v>Vicks</v>
          </cell>
          <cell r="H105" t="str">
            <v>WS VCD Platinum WinIt</v>
          </cell>
          <cell r="I105" t="str">
            <v>Buy worth Rs 1000 get 5% 
Buy worth Rs 16000 get 5.5%</v>
          </cell>
          <cell r="K105" t="str">
            <v>On Bill</v>
          </cell>
        </row>
        <row r="107">
          <cell r="A107" t="str">
            <v>Non Retail</v>
          </cell>
          <cell r="B107" t="str">
            <v>WS Beauty &amp; Pharmacy,
WS Traditional,
Semi WS Traditional,
Semi WS Beauty &amp; Pharmacy</v>
          </cell>
          <cell r="C107">
            <v>44197</v>
          </cell>
          <cell r="D107">
            <v>44227</v>
          </cell>
          <cell r="G107" t="str">
            <v>Vicks</v>
          </cell>
          <cell r="H107" t="str">
            <v>WS VCD 125 Jar Test Plat</v>
          </cell>
          <cell r="I107" t="str">
            <v xml:space="preserve"> Buy 6 Jars &amp; get 11.5%; Buy 12 Jars of VCD 125 &amp; get 12% Off off 
All India
</v>
          </cell>
          <cell r="K107" t="str">
            <v>On Bill</v>
          </cell>
        </row>
        <row r="109">
          <cell r="A109" t="str">
            <v>Non Retail</v>
          </cell>
          <cell r="B109" t="str">
            <v>WS Beauty &amp; Pharmacy,
WS Traditional,
Semi WS Traditional,
Semi WS Beauty &amp; Pharmacy</v>
          </cell>
          <cell r="C109">
            <v>44197</v>
          </cell>
          <cell r="D109">
            <v>44227</v>
          </cell>
          <cell r="G109" t="str">
            <v>Vicks</v>
          </cell>
          <cell r="H109" t="str">
            <v>WS VCD 125 Jar Test Plat WinIt</v>
          </cell>
          <cell r="I109" t="str">
            <v>Buy 6 Jars &amp; get 11.5%; Buy 12 Jars of VCD 125 &amp; get 12% Off off 
All India</v>
          </cell>
          <cell r="K109" t="str">
            <v>On Bill</v>
          </cell>
        </row>
        <row r="111">
          <cell r="A111" t="str">
            <v>Non Retail</v>
          </cell>
          <cell r="B111" t="str">
            <v>WS Beauty &amp; Pharmacy,
WS Traditional,
Semi WS Traditional,
Semi WS Beauty &amp; Pharmacy</v>
          </cell>
          <cell r="C111">
            <v>44197</v>
          </cell>
          <cell r="D111">
            <v>44227</v>
          </cell>
          <cell r="G111" t="str">
            <v>Vicks</v>
          </cell>
          <cell r="H111" t="str">
            <v>WS Inhaler Platinum</v>
          </cell>
          <cell r="I111" t="str">
            <v>Buy worth Rs 800 get 5%,
Buy worth Rs 16000 get 5.5% (Inhaler Jumbo Included)</v>
          </cell>
          <cell r="K111" t="str">
            <v>On Bill</v>
          </cell>
        </row>
        <row r="113">
          <cell r="A113" t="str">
            <v>Non Retail</v>
          </cell>
          <cell r="B113" t="str">
            <v>WS Beauty &amp; Pharmacy,
WS Traditional,
Semi WS Traditional,
Semi WS Beauty &amp; Pharmacy</v>
          </cell>
          <cell r="C113">
            <v>44197</v>
          </cell>
          <cell r="D113">
            <v>44227</v>
          </cell>
          <cell r="G113" t="str">
            <v>Vicks</v>
          </cell>
          <cell r="H113" t="str">
            <v>WS Inhaler Platinum WinIt</v>
          </cell>
          <cell r="I113" t="str">
            <v>Buy worth Rs 800 get 5%,
Buy worth Rs 16000 get 5.5% (Inhaler Jumbo Included)</v>
          </cell>
          <cell r="K113" t="str">
            <v>On Bill</v>
          </cell>
        </row>
        <row r="115">
          <cell r="A115" t="str">
            <v>Non Retail</v>
          </cell>
          <cell r="B115" t="str">
            <v>WS Beauty &amp; Pharmacy,
WS Traditional,
Semi WS Traditional,
Semi WS Beauty &amp; Pharmacy</v>
          </cell>
          <cell r="C115">
            <v>44197</v>
          </cell>
          <cell r="D115">
            <v>44227</v>
          </cell>
          <cell r="G115" t="str">
            <v>Vicks</v>
          </cell>
          <cell r="H115" t="str">
            <v>WS A500 (New MRP) Platinum</v>
          </cell>
          <cell r="I115" t="str">
            <v>Buy A 500 = &gt; 40 Box  get 10%
Buy A 500 = &gt; 2 Cs  get 13.5%</v>
          </cell>
          <cell r="K115" t="str">
            <v>On Bill</v>
          </cell>
        </row>
        <row r="117">
          <cell r="A117" t="str">
            <v>Non Retail</v>
          </cell>
          <cell r="B117" t="str">
            <v>WS Beauty &amp; Pharmacy,
WS Traditional,
Semi WS Traditional,
Semi WS Beauty &amp; Pharmacy</v>
          </cell>
          <cell r="C117">
            <v>44197</v>
          </cell>
          <cell r="D117">
            <v>44227</v>
          </cell>
          <cell r="G117" t="str">
            <v>Vicks</v>
          </cell>
          <cell r="H117" t="str">
            <v>WS A500 (New MRP) Platinum WinIt</v>
          </cell>
          <cell r="I117" t="str">
            <v>Buy A 500 = &gt; 40 Box  get 10%
Buy A 500 = &gt; 2 Cs  get 13.5%</v>
          </cell>
          <cell r="K117" t="str">
            <v>On Bill</v>
          </cell>
        </row>
        <row r="119">
          <cell r="A119" t="str">
            <v>Non Retail</v>
          </cell>
          <cell r="B119" t="str">
            <v>WS Beauty &amp; Pharmacy,
WS Traditional,
Semi WS Traditional,
Semi WS Beauty &amp; Pharmacy</v>
          </cell>
          <cell r="C119">
            <v>44197</v>
          </cell>
          <cell r="D119">
            <v>44227</v>
          </cell>
          <cell r="G119" t="str">
            <v>Vicks</v>
          </cell>
          <cell r="H119" t="str">
            <v>WS A500 (Old MRP) (Platinum, Gold, Silver)</v>
          </cell>
          <cell r="I119" t="str">
            <v>Buy A 500 (Rs 40 SKU) = &gt; 0.5 Cs  get 5.18%</v>
          </cell>
          <cell r="K119" t="str">
            <v>On Bill</v>
          </cell>
        </row>
        <row r="121">
          <cell r="A121" t="str">
            <v>Non Retail</v>
          </cell>
          <cell r="B121" t="str">
            <v>WS Beauty &amp; Pharmacy,
WS Traditional,
Semi WS Traditional,
Semi WS Beauty &amp; Pharmacy</v>
          </cell>
          <cell r="C121">
            <v>44197</v>
          </cell>
          <cell r="D121">
            <v>44227</v>
          </cell>
          <cell r="G121" t="str">
            <v>Vicks</v>
          </cell>
          <cell r="H121" t="str">
            <v>WS A500(Old MRP) WinIt (Platinum,Gold,Silver)</v>
          </cell>
          <cell r="I121" t="str">
            <v>Buy A 500 (Rs 40 SKU) = &gt; 40 Box  get 5.18%</v>
          </cell>
          <cell r="K121" t="str">
            <v>On Bill</v>
          </cell>
        </row>
        <row r="123">
          <cell r="A123" t="str">
            <v>Non Retail</v>
          </cell>
          <cell r="B123" t="str">
            <v>WS Beauty &amp; Pharmacy,
WS Traditional,
Semi WS Traditional,
Semi WS Beauty &amp; Pharmacy</v>
          </cell>
          <cell r="C123">
            <v>44197</v>
          </cell>
          <cell r="D123">
            <v>44227</v>
          </cell>
          <cell r="G123" t="str">
            <v>Vicks</v>
          </cell>
          <cell r="H123" t="str">
            <v>WS BBR Flats Platinum</v>
          </cell>
          <cell r="I123" t="str">
            <v>Buy Rs1000 worth of BBR Flats and get 5% off, Buy  Rs 15000 and get 5.5%off (BBR 10ML RTM allowed)</v>
          </cell>
          <cell r="K123" t="str">
            <v>On Bill</v>
          </cell>
        </row>
        <row r="125">
          <cell r="A125" t="str">
            <v>Non Retail</v>
          </cell>
          <cell r="B125" t="str">
            <v>WS Beauty &amp; Pharmacy,
WS Traditional,
Semi WS Traditional,
Semi WS Beauty &amp; Pharmacy</v>
          </cell>
          <cell r="C125">
            <v>44197</v>
          </cell>
          <cell r="D125">
            <v>44227</v>
          </cell>
          <cell r="G125" t="str">
            <v>Vicks</v>
          </cell>
          <cell r="H125" t="str">
            <v>WS BBR Flats Platinum WinIt</v>
          </cell>
          <cell r="I125" t="str">
            <v>Buy Rs1000 worth of BBR Flats and get 5% off, Buy  Rs 15000 and get 5.5%off (BBR 10ML RTM allowed)</v>
          </cell>
          <cell r="K125" t="str">
            <v>On Bill</v>
          </cell>
        </row>
        <row r="127">
          <cell r="A127" t="str">
            <v>Non Retail</v>
          </cell>
          <cell r="B127" t="str">
            <v>WS Beauty &amp; Pharmacy,
WS Traditional,
Semi WS Traditional,
Semi WS Beauty &amp; Pharmacy</v>
          </cell>
          <cell r="C127">
            <v>44197</v>
          </cell>
          <cell r="D127">
            <v>44227</v>
          </cell>
          <cell r="G127" t="str">
            <v>Vicks</v>
          </cell>
          <cell r="H127" t="str">
            <v>Vicks Season Dhamaka Plan</v>
          </cell>
          <cell r="I127" t="str">
            <v>Buy Rs.80000 of Vicks in Month &amp; get 0.5% (monthly) 
Earning via Credit Invoice adjustment, applicable only WS Platinum &amp; Gold,( Only Kerala)(multiples allowed)</v>
          </cell>
          <cell r="K127" t="str">
            <v>Matrix Audited Disbursement</v>
          </cell>
        </row>
        <row r="129">
          <cell r="A129" t="str">
            <v>Non Retail</v>
          </cell>
          <cell r="B129" t="str">
            <v>WS Beauty &amp; Pharmacy,
WS Traditional,
Semi WS Traditional,
Semi WS Beauty &amp; Pharmacy</v>
          </cell>
          <cell r="C129">
            <v>44197</v>
          </cell>
          <cell r="D129">
            <v>44227</v>
          </cell>
          <cell r="G129" t="str">
            <v>Vicks</v>
          </cell>
          <cell r="H129" t="str">
            <v>Vicks Season Dhamaka Plan</v>
          </cell>
          <cell r="I129" t="str">
            <v>Buy 150000 of Vicks in OND &amp; get 0.25% (at OND end) ; Buy 250000 of Vicks in OND &amp; get 0.5% (at OND end) 
Earning via credit invoice adjustment applicable only WS Platinum &amp; Gold( applicable to all sites except Kerala)(multiples allowed)</v>
          </cell>
          <cell r="K129" t="str">
            <v>Matrix Audited Disbursement</v>
          </cell>
        </row>
        <row r="131">
          <cell r="A131" t="str">
            <v>Non Retail</v>
          </cell>
          <cell r="B131" t="str">
            <v>WS Beauty &amp; Pharmacy,
WS Traditional,
Semi WS Traditional,
Semi WS Beauty &amp; Pharmacy</v>
          </cell>
          <cell r="C131">
            <v>44197</v>
          </cell>
          <cell r="D131">
            <v>44227</v>
          </cell>
          <cell r="G131" t="str">
            <v>Vicks</v>
          </cell>
          <cell r="H131" t="str">
            <v>VVR Flats Dozen Dhamaal Plan P/G/S</v>
          </cell>
          <cell r="I131" t="str">
            <v>Buy 2 Dozens of VVR 10gm Flats and get 2.6% off (RTM included)</v>
          </cell>
          <cell r="K131" t="str">
            <v>On Bill</v>
          </cell>
        </row>
        <row r="133">
          <cell r="A133" t="str">
            <v>Non Retail</v>
          </cell>
          <cell r="B133" t="str">
            <v>WS Beauty &amp; Pharmacy,
WS Traditional,
Semi WS Traditional,
Semi WS Beauty &amp; Pharmacy</v>
          </cell>
          <cell r="C133">
            <v>44197</v>
          </cell>
          <cell r="D133">
            <v>44227</v>
          </cell>
          <cell r="G133" t="str">
            <v>Vicks</v>
          </cell>
          <cell r="H133" t="str">
            <v>VVR Flats Dozen Dhamaal Plan WinIt</v>
          </cell>
          <cell r="I133" t="str">
            <v>Buy 2 Dozens of VVR 10gm Flats and get 2.6% off (RTM included)</v>
          </cell>
          <cell r="K133" t="str">
            <v>On Bill</v>
          </cell>
        </row>
        <row r="135">
          <cell r="A135" t="str">
            <v>Non Retail</v>
          </cell>
          <cell r="B135" t="str">
            <v>WS Traditional,
Semi WS Traditional,
WS Beauty &amp; Pharmacy,
Semi WS Beauty &amp; Pharmacy</v>
          </cell>
          <cell r="C135">
            <v>44197</v>
          </cell>
          <cell r="D135">
            <v>44227</v>
          </cell>
          <cell r="G135" t="str">
            <v>Vicks</v>
          </cell>
          <cell r="H135" t="str">
            <v>Xtra Strong Platinum</v>
          </cell>
          <cell r="I135" t="str">
            <v>Buy Xtra Strong Worth Rs.1000 and get 5% off; Rs 3000 and get 5.5% off
Applicable Karnataka, Chennai, Madurai</v>
          </cell>
          <cell r="K135" t="str">
            <v>On Bill</v>
          </cell>
        </row>
        <row r="137">
          <cell r="A137" t="str">
            <v>Non Retail</v>
          </cell>
          <cell r="B137" t="str">
            <v>WS Traditional,
Semi WS Traditional,
WS Traditional,
Semi WS Traditional,
WS Beauty &amp; Pharmacy,
Semi WS Beauty &amp; Pharmacy</v>
          </cell>
          <cell r="C137">
            <v>44197</v>
          </cell>
          <cell r="D137">
            <v>44227</v>
          </cell>
          <cell r="G137" t="str">
            <v>Vicks</v>
          </cell>
          <cell r="H137" t="str">
            <v>Xtra Strong Platinum WINIT</v>
          </cell>
          <cell r="I137" t="str">
            <v>Buy Xtra Strong Worth Rs.1000 and get 5% off; Rs 3000 and get 5.5% off
Applicable Karnataka, Chennai, Madurai</v>
          </cell>
          <cell r="K137" t="str">
            <v>On Bill</v>
          </cell>
        </row>
        <row r="139">
          <cell r="A139" t="str">
            <v>Non Retail</v>
          </cell>
          <cell r="B139" t="str">
            <v>WS Traditional,
WS Beauty &amp; Pharmacy,
Semi WS Traditional,
Semi WS Beauty &amp; Pharmacy</v>
          </cell>
          <cell r="C139">
            <v>44197</v>
          </cell>
          <cell r="D139">
            <v>44227</v>
          </cell>
          <cell r="G139" t="str">
            <v>Pantene</v>
          </cell>
          <cell r="H139" t="str">
            <v xml:space="preserve">Pantene Large Sachet  Plan  (WS Plt)                             
</v>
          </cell>
          <cell r="I139" t="str">
            <v>Buy 1/2 case get Rs.110/case  
Buy &gt;=1 case get Rs.130/case</v>
          </cell>
          <cell r="K139" t="str">
            <v>On Bill</v>
          </cell>
        </row>
        <row r="141">
          <cell r="A141" t="str">
            <v>Non Retail</v>
          </cell>
          <cell r="B141" t="str">
            <v>WS Traditional,
WS Beauty &amp; Pharmacy,
Semi WS Traditional,
Semi WS Beauty &amp; Pharmacy</v>
          </cell>
          <cell r="C141">
            <v>44197</v>
          </cell>
          <cell r="D141">
            <v>44227</v>
          </cell>
          <cell r="G141" t="str">
            <v>Pantene</v>
          </cell>
          <cell r="H141" t="str">
            <v xml:space="preserve">Pantene Large Sachet Pehli 2 Peti Plan (WS Plt/Gold)                             </v>
          </cell>
          <cell r="I141" t="str">
            <v xml:space="preserve">Get Rs.100/case on 1st 2 cases of pantene large sachet 
(Applicable upto 2 Cases)
(Only For Punjab,Haryana,J&amp;K,Delhi,Kerala, Mumbai, Pune, Ahemdabad, Surat) </v>
          </cell>
          <cell r="K141" t="str">
            <v>On Bill</v>
          </cell>
        </row>
        <row r="143">
          <cell r="A143" t="str">
            <v>Non Retail</v>
          </cell>
          <cell r="B143" t="str">
            <v>WS Traditional,
WS Beauty &amp; Pharmacy,
Semi WS Traditional,
Semi WS Beauty &amp; Pharmacy</v>
          </cell>
          <cell r="C143">
            <v>44197</v>
          </cell>
          <cell r="D143">
            <v>44227</v>
          </cell>
          <cell r="G143" t="str">
            <v>Pantene</v>
          </cell>
          <cell r="H143" t="str">
            <v xml:space="preserve">Pantene Large Sachet 4 cross 3 Plan (WS Plan)                   
</v>
          </cell>
          <cell r="I143" t="str">
            <v>Buy &gt;1/2 case get Rs.170/case  
(Only for Chennai &amp; Madurai)</v>
          </cell>
          <cell r="K143" t="str">
            <v>On Bill</v>
          </cell>
        </row>
        <row r="145">
          <cell r="A145" t="str">
            <v>Non Retail</v>
          </cell>
          <cell r="B145" t="str">
            <v>WS Traditional,
WS Beauty &amp; Pharmacy,
Semi WS Traditional,
Semi WS Beauty &amp; Pharmacy</v>
          </cell>
          <cell r="C145">
            <v>44197</v>
          </cell>
          <cell r="D145">
            <v>44227</v>
          </cell>
          <cell r="G145" t="str">
            <v>Pantene</v>
          </cell>
          <cell r="H145" t="str">
            <v>Pantene Rs 5 Bi-Sachet Plan 
(New Launch)(Plat,Gold)</v>
          </cell>
          <cell r="I145" t="str">
            <v>Buy &gt;=1/2 Case of Pantene Rs 5 Bi-Sachet get 33.5% (Rs 40 /Str incl. Corp)
(Only for Punjab,Haryana,Delhi, Mumbai, Pune, Bengal, Surat, Ahmedabad)</v>
          </cell>
          <cell r="K145" t="str">
            <v>On Bill</v>
          </cell>
        </row>
        <row r="147">
          <cell r="A147" t="str">
            <v>Non Retail</v>
          </cell>
          <cell r="B147" t="str">
            <v>WS Traditional,
WS Beauty &amp; Pharmacy,
Semi WS Traditional,
Semi WS Beauty &amp; Pharmacy</v>
          </cell>
          <cell r="C147">
            <v>44197</v>
          </cell>
          <cell r="D147">
            <v>44227</v>
          </cell>
          <cell r="G147" t="str">
            <v>Pantene</v>
          </cell>
          <cell r="H147" t="str">
            <v>Pantene Bottles WSPlat Plan
(Only Pantene Base bottles)</v>
          </cell>
          <cell r="I147" t="str">
            <v xml:space="preserve">Buy &gt;=8 pcs (80/180 ml), get 5%
Buy &gt;=24 pcs (80/180 ml), get 10%
Buy &gt;=48 pcs (80/180 ml), get 15%
</v>
          </cell>
          <cell r="K147" t="str">
            <v>On Bill</v>
          </cell>
        </row>
        <row r="149">
          <cell r="A149" t="str">
            <v>Non Retail</v>
          </cell>
          <cell r="B149" t="str">
            <v>WS Traditional,
WS Beauty &amp; Pharmacy,
Semi WS Traditional,
Semi WS Beauty &amp; Pharmacy</v>
          </cell>
          <cell r="C149">
            <v>44197</v>
          </cell>
          <cell r="D149">
            <v>44227</v>
          </cell>
          <cell r="G149" t="str">
            <v>Pantene</v>
          </cell>
          <cell r="H149" t="str">
            <v>Pantene SH+SH Plan
(Platinum) 
(North East Division +MPCG)</v>
          </cell>
          <cell r="I149" t="str">
            <v xml:space="preserve">Buy &gt;1/2 case of Pantene SH+SH, Get 8% 
Buy &gt;1 case of Pantene SH+SH, Get 10.4% 
(For All sites except Hyderabad, Vijayawada, Tirupati, Chennai, Goa, Karnataka, Kerala, Coimbatore, Madurai, Mumbai, Pune, Nagpur, North Gujarat, South Gujarat, Aurangabad )
</v>
          </cell>
          <cell r="K149" t="str">
            <v>On Bill</v>
          </cell>
        </row>
        <row r="151">
          <cell r="A151" t="str">
            <v>Non Retail</v>
          </cell>
          <cell r="B151" t="str">
            <v>WS Traditional,
WS Beauty &amp; Pharmacy,
Semi WS Traditional,
Semi WS Beauty &amp; Pharmacy</v>
          </cell>
          <cell r="C151">
            <v>44197</v>
          </cell>
          <cell r="D151">
            <v>44227</v>
          </cell>
          <cell r="G151" t="str">
            <v>Pantene</v>
          </cell>
          <cell r="H151" t="str">
            <v>Pantene SH+SH Plan
(Platinum) 
(TN, AP.TL, MUM.PUNE, KL, ROM, KAR, Goa)</v>
          </cell>
          <cell r="I151" t="str">
            <v>Buy &gt;2 case of Pantene SH+SH, Get 5% 
Buy &gt;4 case of Pantene SH+SH, Get 7.5% 
(Only for Hyderabad, Vijayawada, Tirupati, Chennai, Goa, Karnataka, Kerala, Coimbatore, Madurai, Mumbai, Pune, Nagpur, North Gujarat, South Gujarat, Aurangabad )</v>
          </cell>
          <cell r="K151" t="str">
            <v>On Bill</v>
          </cell>
        </row>
        <row r="153">
          <cell r="A153" t="str">
            <v>Non Retail</v>
          </cell>
          <cell r="B153" t="str">
            <v>WS Traditional,
WS Beauty &amp; Pharmacy,
Semi WS Traditional,
Semi WS Beauty &amp; Pharmacy</v>
          </cell>
          <cell r="C153">
            <v>44197</v>
          </cell>
          <cell r="D153">
            <v>44227</v>
          </cell>
          <cell r="G153" t="str">
            <v>Pantene</v>
          </cell>
          <cell r="H153" t="str">
            <v xml:space="preserve">Pantene Plain Small Sachet Liquidation Plan
</v>
          </cell>
          <cell r="I153" t="str">
            <v xml:space="preserve">Buy&gt;= 1 Cases get 17.5%
(Applicable only for Plain SS and SH+CN)
</v>
          </cell>
          <cell r="K153" t="str">
            <v>On Bill</v>
          </cell>
        </row>
        <row r="155">
          <cell r="A155" t="str">
            <v>Non Retail</v>
          </cell>
          <cell r="B155" t="str">
            <v>WS Traditional,
WS Beauty &amp; Pharmacy,
Semi WS Traditional,
Semi WS Beauty &amp; Pharmacy</v>
          </cell>
          <cell r="C155">
            <v>44197</v>
          </cell>
          <cell r="D155">
            <v>44227</v>
          </cell>
          <cell r="G155" t="str">
            <v>Pantene</v>
          </cell>
          <cell r="H155" t="str">
            <v>Pantene HFP Re 1 Plan
(Platinum) 
(North East Division +MPCG)</v>
          </cell>
          <cell r="I155" t="str">
            <v xml:space="preserve">Buy &gt;2 case of Pantene SH+SH, Get 5% 
Buy &gt;5 case of Pantene SH+SH, Get 7.5% 
(For All sites except Hyderabad, Vijayawada, Tirupati, Chennai, Goa, Karnataka, Kerala, Coimbatore, Madurai, Mumbai, Pune, Nagpur, North Gujarat, South Gujarat, Aurangabad )
</v>
          </cell>
          <cell r="K155" t="str">
            <v>On Bill</v>
          </cell>
        </row>
        <row r="157">
          <cell r="A157" t="str">
            <v>Non Retail</v>
          </cell>
          <cell r="B157" t="str">
            <v>WS Traditional,
WS Beauty &amp; Pharmacy,
Semi WS Traditional,
Semi WS Beauty &amp; Pharmacy</v>
          </cell>
          <cell r="C157">
            <v>44197</v>
          </cell>
          <cell r="D157">
            <v>44227</v>
          </cell>
          <cell r="G157" t="str">
            <v>Whisper</v>
          </cell>
          <cell r="H157" t="str">
            <v>NEC Special PLT | Longer Length Plan (Choice Ultra + Choice XL + Choice Aloe XL)</v>
          </cell>
          <cell r="I157" t="str">
            <v>Buy Choice XL and Choice Ultra
Worth Rs. 2900 , Get 7.5% Off
Worth Rs. 6000, Get 10% Off
1 Case Choice XL Compulsory - For 10 %
Applicable Sites | NEC</v>
          </cell>
          <cell r="K157" t="str">
            <v>On Bill</v>
          </cell>
        </row>
        <row r="159">
          <cell r="A159" t="str">
            <v>Non Retail</v>
          </cell>
          <cell r="B159" t="str">
            <v>WS Traditional,
WS Beauty &amp; Pharmacy,
Semi WS Traditional,
Semi WS Beauty &amp; Pharmacy</v>
          </cell>
          <cell r="C159">
            <v>44197</v>
          </cell>
          <cell r="D159">
            <v>44227</v>
          </cell>
          <cell r="G159" t="str">
            <v>Whisper</v>
          </cell>
          <cell r="H159" t="str">
            <v>Whisper - Choice Regular Length Trial Pack Plan</v>
          </cell>
          <cell r="I159" t="str">
            <v>Buy 60 Pcs (Rs. 1600) of Choice Regular 7s / Aloe Regular 7s Get 6.25%
Mixed Cases Allowed
Applicable Sites |All India Except Punjab,UP</v>
          </cell>
          <cell r="K159" t="str">
            <v>On Bill</v>
          </cell>
        </row>
        <row r="161">
          <cell r="A161" t="str">
            <v>Non Retail</v>
          </cell>
          <cell r="B161" t="str">
            <v>WS Traditional,
WS Beauty &amp; Pharmacy,
Semi WS Traditional,
Semi WS Beauty &amp; Pharmacy</v>
          </cell>
          <cell r="C161">
            <v>44197</v>
          </cell>
          <cell r="D161">
            <v>44227</v>
          </cell>
          <cell r="G161" t="str">
            <v>Whisper</v>
          </cell>
          <cell r="H161" t="str">
            <v>Whisper - Choice Top Up Plan Silver</v>
          </cell>
          <cell r="I161" t="str">
            <v>Buy Rs.8000 of Any Choice Get 1%   month end
Mixed Cases Allowed
Applicable Sites |  WB, Odisha, EUP,Chattisgarh, Jharkhand,J&amp;K</v>
          </cell>
          <cell r="K161" t="str">
            <v>Matrix Audited Disbursement</v>
          </cell>
        </row>
        <row r="163">
          <cell r="A163" t="str">
            <v>Non Retail</v>
          </cell>
          <cell r="B163" t="str">
            <v>WS Traditional,
WS Beauty &amp; Pharmacy,
Semi WS Traditional,
Semi WS Beauty &amp; Pharmacy</v>
          </cell>
          <cell r="C163">
            <v>44197</v>
          </cell>
          <cell r="D163">
            <v>44227</v>
          </cell>
          <cell r="G163" t="str">
            <v>Whisper</v>
          </cell>
          <cell r="H163" t="str">
            <v xml:space="preserve">WS Choice Top Up Plan WS Gold </v>
          </cell>
          <cell r="I163" t="str">
            <v>Buy Rs.20000 of Any Choice Get 1%
 month end
Mixed Cases Allowed
Applicable Sites | WB, Odisha, EUP,Chattisgarh, Jharkhand, J&amp;K</v>
          </cell>
          <cell r="K163" t="str">
            <v>Matrix Audited Disbursement</v>
          </cell>
        </row>
        <row r="165">
          <cell r="A165" t="str">
            <v>Non Retail</v>
          </cell>
          <cell r="B165" t="str">
            <v>WS Traditional,
WS Beauty &amp; Pharmacy,
Semi WS Traditional,
Semi WS Beauty &amp; Pharmacy</v>
          </cell>
          <cell r="C165">
            <v>44197</v>
          </cell>
          <cell r="D165">
            <v>44227</v>
          </cell>
          <cell r="G165" t="str">
            <v>Whisper</v>
          </cell>
          <cell r="H165" t="str">
            <v>Whisper - Choice XL Trial Pack Plan</v>
          </cell>
          <cell r="I165" t="str">
            <v>Buy Rs. 1000 of Choice XL 6/ Aloe XL 6 and  get 7%
Mixed Cases Allowed
Applicable Sites |All India Except NEC</v>
          </cell>
          <cell r="K165" t="str">
            <v>On Bill</v>
          </cell>
        </row>
        <row r="167">
          <cell r="A167" t="str">
            <v>Non Retail</v>
          </cell>
          <cell r="B167" t="str">
            <v>WS Traditional,
WS Beauty &amp; Pharmacy,
Semi WS Traditional,
Semi WS Beauty &amp; Pharmacy</v>
          </cell>
          <cell r="C167">
            <v>44197</v>
          </cell>
          <cell r="D167">
            <v>44227</v>
          </cell>
          <cell r="G167" t="str">
            <v>Whisper</v>
          </cell>
          <cell r="H167" t="str">
            <v>Whisper - Choice Ultra Trial Pack Plan</v>
          </cell>
          <cell r="I167" t="str">
            <v>Buy Rs.1000 of Choice Ultra 6 and  get 7%
Mixed Cases Allowed
Applicable Sites |All India Except NEC</v>
          </cell>
          <cell r="K167" t="str">
            <v>On Bill</v>
          </cell>
        </row>
        <row r="169">
          <cell r="A169" t="str">
            <v>Non Retail</v>
          </cell>
          <cell r="B169" t="str">
            <v>WS Traditional,
WS Beauty &amp; Pharmacy,
Semi WS Traditional,
Semi WS Beauty &amp; Pharmacy</v>
          </cell>
          <cell r="C169">
            <v>44197</v>
          </cell>
          <cell r="D169">
            <v>44227</v>
          </cell>
          <cell r="G169" t="str">
            <v>Whisper</v>
          </cell>
          <cell r="H169" t="str">
            <v xml:space="preserve">WS Plat GLD SIL | Peti Purchase Plan Consumption Packs
All Sites except Bihar </v>
          </cell>
          <cell r="I169" t="str">
            <v>Buy 15 Pcs. of Any Whisper Choice Big Packs, Get 1 Pcs. FREE, Seller to bill 15 pieces, 
plan configured as 6.67% Discount on 15 Pieces
(Mixed Purchase Allowed)
Applicable SKUs | Choice Wing 20s, Choice Aloe 20s, Choice Ultra 20s,
Choice XL 18s 
All Sites Except Bihar</v>
          </cell>
          <cell r="K169" t="str">
            <v>On Bill</v>
          </cell>
        </row>
        <row r="171">
          <cell r="A171" t="str">
            <v>Non Retail</v>
          </cell>
          <cell r="B171" t="str">
            <v>WS Traditional,
WS Beauty &amp; Pharmacy,
Semi WS Traditional,
Semi WS Beauty &amp; Pharmacy</v>
          </cell>
          <cell r="C171">
            <v>44197</v>
          </cell>
          <cell r="D171">
            <v>44227</v>
          </cell>
          <cell r="G171" t="str">
            <v>Whisper</v>
          </cell>
          <cell r="H171" t="str">
            <v xml:space="preserve">WS Choice Top Up Plan WS Plat </v>
          </cell>
          <cell r="I171" t="str">
            <v>Buy Rs.35000 of Any Choice Get 1%
 month end
Mixed Cases Allowed
Applicable Sites | WB, Odisha, EUP, Chattisgarh, Jharkhand, J&amp;K</v>
          </cell>
          <cell r="K171" t="str">
            <v>Matrix Audited Disbursement</v>
          </cell>
        </row>
        <row r="173">
          <cell r="A173" t="str">
            <v>Non Retail</v>
          </cell>
          <cell r="B173" t="str">
            <v>WS Traditional,
WS Beauty &amp; Pharmacy,
Semi WS Traditional,
Semi WS Beauty &amp; Pharmacy</v>
          </cell>
          <cell r="C173">
            <v>44197</v>
          </cell>
          <cell r="D173">
            <v>44227</v>
          </cell>
          <cell r="G173" t="str">
            <v>Whisper</v>
          </cell>
          <cell r="H173" t="str">
            <v>NEC Special PLT/GLD/SIL | Longer Length Plan (Choice Ultra + Choice XL)</v>
          </cell>
          <cell r="I173" t="str">
            <v>Buy 2 Cs of  Choice XL Get  5% Top Up 
Buy 5 Cs of  Choice XL Get  7% Top Up 
Applicable on Choice XL
Applicable Sites | NEC</v>
          </cell>
          <cell r="K173" t="str">
            <v>On Bill</v>
          </cell>
        </row>
        <row r="175">
          <cell r="A175" t="str">
            <v>Non Retail</v>
          </cell>
          <cell r="B175" t="str">
            <v>WS Traditional,
WS Beauty &amp; Pharmacy,
Semi WS Traditional,
Semi WS Beauty &amp; Pharmacy</v>
          </cell>
          <cell r="C175">
            <v>44197</v>
          </cell>
          <cell r="D175">
            <v>44227</v>
          </cell>
          <cell r="G175" t="str">
            <v>Whisper</v>
          </cell>
          <cell r="H175" t="str">
            <v xml:space="preserve">WS Plat GLD SIL | Peti Purchase Plan Consumption Packs
Only Bihar </v>
          </cell>
          <cell r="I175" t="str">
            <v xml:space="preserve">Buy 10 Pcs. of Any Whisper Choice Big Packs, Get 1 Pcs. FREE, Seller to bill 11 pieces, 
plan configured as 9.09% Discount on 15 Pieces
(Mixed Purchase Allowed)
Applicable SKUs | Choice Wing 20s, Choice Aloe 20s, Choice Ultra 20s,
Choice XL 18s 
Only Bihar </v>
          </cell>
          <cell r="K175" t="str">
            <v>On Bill</v>
          </cell>
        </row>
        <row r="177">
          <cell r="A177" t="str">
            <v>Non Retail</v>
          </cell>
          <cell r="B177" t="str">
            <v>WS Traditional,
WS Beauty &amp; Pharmacy,
Semi WS Traditional,
Semi WS Beauty &amp; Pharmacy</v>
          </cell>
          <cell r="C177">
            <v>44197</v>
          </cell>
          <cell r="D177">
            <v>44227</v>
          </cell>
          <cell r="G177" t="str">
            <v>Whisper</v>
          </cell>
          <cell r="H177" t="str">
            <v>WS Choice Ultra 2s Plan</v>
          </cell>
          <cell r="I177" t="str">
            <v>Buy 1 streamer of Whisper Choice Ultra 2s, Get 5% Off 
(Mixed Purchase Allowed)
Applicable SKUs | Choice Ultra 2s 
Only Pune,Aurangabad,NAG, Goa</v>
          </cell>
          <cell r="K177" t="str">
            <v>On Bill</v>
          </cell>
        </row>
        <row r="179">
          <cell r="A179" t="str">
            <v>Non Retail</v>
          </cell>
          <cell r="B179" t="str">
            <v>WS Traditional,
WS Beauty &amp; Pharmacy,
Semi WS Traditional,
Semi WS Beauty &amp; Pharmacy</v>
          </cell>
          <cell r="C179">
            <v>44197</v>
          </cell>
          <cell r="D179">
            <v>44227</v>
          </cell>
          <cell r="G179" t="str">
            <v>Whisper</v>
          </cell>
          <cell r="H179" t="str">
            <v>WS Choice XL- Pehli Peti Pe Double Munafa</v>
          </cell>
          <cell r="I179" t="str">
            <v>Buy Rs.2800(1Cs) Case of Whisper Choice XL
Get Rs. 200 Top Up
(Limited to 1 Case Per Month/store) 
All India Except WB, Odisha, EUP,Chattisgarh, Jharkhand,J&amp;K,APTL,KL,KA,TN,Aurangabad,pune,Nag, Goa</v>
          </cell>
          <cell r="K179" t="str">
            <v>On Bill</v>
          </cell>
        </row>
        <row r="181">
          <cell r="A181" t="str">
            <v>Non Retail</v>
          </cell>
          <cell r="B181" t="str">
            <v>WS Traditional,
Semi WS Traditional</v>
          </cell>
          <cell r="C181">
            <v>44197</v>
          </cell>
          <cell r="D181">
            <v>44227</v>
          </cell>
          <cell r="G181" t="str">
            <v>Ariel, Tide</v>
          </cell>
          <cell r="H181" t="str">
            <v>Tide Ariel Ladi Plan - WSP</v>
          </cell>
          <cell r="I181" t="str">
            <v>Buy &gt;= 5 cases; get off Rs 55/cs
SKUs - Ariel PW Rs10 12+1, Tide Plus Rs10 12+1, Naturals Rs.10
(Mixed cases allowed)</v>
          </cell>
          <cell r="K181" t="str">
            <v>On Bill</v>
          </cell>
        </row>
        <row r="183">
          <cell r="A183" t="str">
            <v>Non Retail</v>
          </cell>
          <cell r="B183" t="str">
            <v>WS Traditional,
Semi WS Traditional</v>
          </cell>
          <cell r="C183">
            <v>44197</v>
          </cell>
          <cell r="D183">
            <v>44227</v>
          </cell>
          <cell r="G183" t="str">
            <v>Ariel, Tide</v>
          </cell>
          <cell r="H183" t="str">
            <v>Ariel Tide Rs.10 NSR Plan - WSP</v>
          </cell>
          <cell r="I183" t="str">
            <v>Buy &gt;= 5 cases &amp; Get 2.5% off On Bill/-
Applicable SKUs - Ariel PerfctWsh Rs10, Tide Plus Rs10
(Applicable on Plain NSR stock only )</v>
          </cell>
          <cell r="K183" t="str">
            <v>On Bill</v>
          </cell>
        </row>
        <row r="185">
          <cell r="A185" t="str">
            <v>Non Retail</v>
          </cell>
          <cell r="B185" t="str">
            <v>WS Traditional,
Semi WS Traditional</v>
          </cell>
          <cell r="C185">
            <v>44197</v>
          </cell>
          <cell r="D185">
            <v>44227</v>
          </cell>
          <cell r="G185" t="str">
            <v>Ariel, Tide</v>
          </cell>
          <cell r="H185" t="str">
            <v>Tide Ariel Ladi Plan - WSP
(Only for TN)</v>
          </cell>
          <cell r="I185" t="str">
            <v>Buy &gt;= 5 cases; get off Rs 55/cs
SKUs - Ariel PW Rs10 12+1, Tide Plus Rs10 12+1, Naturals Rs.10
(Mixed cases allowed)</v>
          </cell>
          <cell r="K185" t="str">
            <v>On Bill</v>
          </cell>
        </row>
        <row r="187">
          <cell r="A187" t="str">
            <v>Non Retail</v>
          </cell>
          <cell r="B187" t="str">
            <v>WS Traditional,
Semi WS Traditional</v>
          </cell>
          <cell r="C187">
            <v>44197</v>
          </cell>
          <cell r="D187">
            <v>44227</v>
          </cell>
          <cell r="G187" t="str">
            <v>Ariel, Tide</v>
          </cell>
          <cell r="H187" t="str">
            <v>Ariel Tide Rs.10 Grammage increase Plan - WSP
(Only for TN)</v>
          </cell>
          <cell r="I187" t="str">
            <v>Buy &gt;= 12 cases &amp; Get 2.5% off On Bill/-
Applicable SKUs - Ariel PW Rs10 x 95g, Tide Plus Rs10 125g
(Applicable on higher grammage stock only )</v>
          </cell>
          <cell r="K187" t="str">
            <v>On Bill</v>
          </cell>
        </row>
        <row r="189">
          <cell r="A189" t="str">
            <v>Non Retail</v>
          </cell>
          <cell r="B189" t="str">
            <v>WS Traditional,
Semi WS Traditional</v>
          </cell>
          <cell r="C189">
            <v>44197</v>
          </cell>
          <cell r="D189">
            <v>44227</v>
          </cell>
          <cell r="G189" t="str">
            <v>Ariel, Tide</v>
          </cell>
          <cell r="H189" t="str">
            <v>Ariel Tide Rs.10 Grammage increase Plan - WSP</v>
          </cell>
          <cell r="I189" t="str">
            <v>Buy &gt;= 5 cases &amp; Get 2.5% off On Bill/-
Applicable SKUs - Ariel PW Rs10 x 95g, Tide Plus Rs10 125g
(Applicable on higher grammage stock only )</v>
          </cell>
          <cell r="K189" t="str">
            <v>On Bill</v>
          </cell>
        </row>
        <row r="191">
          <cell r="A191" t="str">
            <v>Non Retail</v>
          </cell>
          <cell r="B191" t="str">
            <v>WS Traditional,
Semi WS Traditional</v>
          </cell>
          <cell r="C191">
            <v>44197</v>
          </cell>
          <cell r="D191">
            <v>44227</v>
          </cell>
          <cell r="G191" t="str">
            <v>Ariel</v>
          </cell>
          <cell r="H191" t="str">
            <v xml:space="preserve">Ariel PW Rs.2 6+1 WSP/G/S </v>
          </cell>
          <cell r="I191" t="str">
            <v xml:space="preserve">Get Ariel PW Rs.2 in 6+1 (built into pricing) </v>
          </cell>
          <cell r="K191" t="str">
            <v>On Bill</v>
          </cell>
        </row>
        <row r="193">
          <cell r="A193" t="str">
            <v>Non Retail</v>
          </cell>
          <cell r="B193" t="str">
            <v>WS Traditional,
Semi WS Traditional</v>
          </cell>
          <cell r="C193">
            <v>44197</v>
          </cell>
          <cell r="D193">
            <v>44227</v>
          </cell>
          <cell r="G193" t="str">
            <v>Ariel</v>
          </cell>
          <cell r="H193" t="str">
            <v xml:space="preserve">Ariel PW Rs.2 Plain Stock WSP/G/S </v>
          </cell>
          <cell r="I193" t="str">
            <v>Buy 1 cs and get 129 off / cs 
Applicable only on Plain stocks of PW Rs. 2 /-
Applicable for all Sites</v>
          </cell>
          <cell r="K193" t="str">
            <v>On Bill</v>
          </cell>
        </row>
        <row r="195">
          <cell r="A195" t="str">
            <v>Non Retail</v>
          </cell>
          <cell r="B195" t="str">
            <v>WS Traditional,
Semi WS Traditional</v>
          </cell>
          <cell r="C195">
            <v>44197</v>
          </cell>
          <cell r="D195">
            <v>44227</v>
          </cell>
          <cell r="G195" t="str">
            <v>Ariel</v>
          </cell>
          <cell r="H195" t="str">
            <v>Ariel Complete/Matic WSPGS -  Plan</v>
          </cell>
          <cell r="I195" t="str">
            <v>Buy Ariel Complete/Matic (Except Complete 4Kg/Matic 3Kg/6kg) worth 
Rs.2000 and get 10% off on bill
Aplicable SKUS: 
All Ariel Colour/Complete/Matic SKUs (Except Complete 4Kg)</v>
          </cell>
          <cell r="K195" t="str">
            <v>On Bill</v>
          </cell>
        </row>
        <row r="217">
          <cell r="A217" t="str">
            <v>Non Retail</v>
          </cell>
          <cell r="B217" t="str">
            <v>WS Traditional,
WS Beauty &amp; Pharmacy,
Semi WS Traditional,
Semi WS Beauty &amp; Pharmacy</v>
          </cell>
          <cell r="C217">
            <v>44197</v>
          </cell>
          <cell r="D217">
            <v>44227</v>
          </cell>
          <cell r="G217" t="str">
            <v>Old Spice</v>
          </cell>
          <cell r="H217" t="str">
            <v>Old Spice Pocket Deo - 7+1 FREE</v>
          </cell>
          <cell r="I217" t="str">
            <v>Buy 12pcs of Old Spice 0% Gas Deo Pocket get 12.5% off (Equivalent to 7+1 OFF)</v>
          </cell>
          <cell r="K217" t="str">
            <v>On Bill</v>
          </cell>
        </row>
        <row r="219">
          <cell r="A219" t="str">
            <v>Non Retail</v>
          </cell>
          <cell r="B219" t="str">
            <v>WS Traditional,
WS Beauty &amp; Pharmacy,
Semi WS Traditional,
Semi WS Beauty &amp; Pharmacy</v>
          </cell>
          <cell r="C219">
            <v>44197</v>
          </cell>
          <cell r="D219">
            <v>44227</v>
          </cell>
          <cell r="G219" t="str">
            <v>Ambipur</v>
          </cell>
          <cell r="H219" t="str">
            <v>Ambipur Car WS Plan</v>
          </cell>
          <cell r="I219" t="str">
            <v>Slab 1: Buy Ambipur Car (Starters, Refills) worth Rs 8000 and get 15% off 
Slab 2: Buy Ambipur Car (Starters, Refills) worth Rs 30000 and get 25% off</v>
          </cell>
          <cell r="K219" t="str">
            <v>On Bill</v>
          </cell>
        </row>
        <row r="221">
          <cell r="A221" t="str">
            <v>Non Retail</v>
          </cell>
          <cell r="B221" t="str">
            <v>WS Traditional,
WS Beauty &amp; Pharmacy,
Semi WS Traditional,
Semi WS Beauty &amp; Pharmacy</v>
          </cell>
          <cell r="C221">
            <v>44197</v>
          </cell>
          <cell r="D221">
            <v>44227</v>
          </cell>
          <cell r="G221" t="str">
            <v>Pampers</v>
          </cell>
          <cell r="H221" t="str">
            <v>Pampers Value 499 Old Stock Liquidation plan</v>
          </cell>
          <cell r="I221" t="str">
            <v>Buy 1 Pcs of Pampers 499 Value Pack, Get B2G1 (33.33% Discount)</v>
          </cell>
          <cell r="K221" t="str">
            <v>On Bill</v>
          </cell>
        </row>
        <row r="239">
          <cell r="A239" t="str">
            <v>Non Retail</v>
          </cell>
          <cell r="B239" t="str">
            <v>WS Beauty &amp; Pharmacy,
WS Traditional,
Semi WS Traditional,
Semi WS Beauty &amp; Pharmacy</v>
          </cell>
          <cell r="C239">
            <v>44197</v>
          </cell>
          <cell r="D239">
            <v>44227</v>
          </cell>
          <cell r="G239" t="str">
            <v>Pampers</v>
          </cell>
          <cell r="H239" t="str">
            <v>Pampers Stronghold Plan (1s+2s)
WS Platinum [Zone D]</v>
          </cell>
          <cell r="I239" t="str">
            <v>Pamper Pants (1s+2s) Stronghold Plan
[7% Discount+3% Corp=27%]
Rs 8000, get 5% off on bill
Rs 16000, get 7%  off on bill
(For Hyderabad, Vijayawada, Tirupati, Bangalore)</v>
          </cell>
          <cell r="K239" t="str">
            <v>On Bill</v>
          </cell>
        </row>
        <row r="241">
          <cell r="A241" t="str">
            <v>Non Retail</v>
          </cell>
          <cell r="B241" t="str">
            <v>WS Beauty &amp; Pharmacy,
WS Traditional,
Semi WS Traditional,
Semi WS Beauty &amp; Pharmacy</v>
          </cell>
          <cell r="C241">
            <v>44197</v>
          </cell>
          <cell r="D241">
            <v>44227</v>
          </cell>
          <cell r="G241" t="str">
            <v>Pampers</v>
          </cell>
          <cell r="H241" t="str">
            <v>Pampers Stronghold Plan (1s+2s)
WS Platinum [Zone E]</v>
          </cell>
          <cell r="I241" t="str">
            <v>Pamper Pants (1s+2s) Stronghold Plan
[7% Ducsount+3% Corp=27%]
Rs 10000, get 5% off on bill
Rs 20000, get 7%  off on bill
(For Kerala, Chennai, Madurai, Bengal, Odisha)</v>
          </cell>
          <cell r="K241" t="str">
            <v>On Bill</v>
          </cell>
        </row>
        <row r="243">
          <cell r="A243" t="str">
            <v>Non Retail</v>
          </cell>
          <cell r="B243" t="str">
            <v>WS Beauty &amp; Pharmacy,
WS Traditional,
Semi WS Traditional,
Semi WS Beauty &amp; Pharmacy</v>
          </cell>
          <cell r="C243">
            <v>44197</v>
          </cell>
          <cell r="D243">
            <v>44227</v>
          </cell>
          <cell r="G243" t="str">
            <v>Pampers</v>
          </cell>
          <cell r="H243" t="str">
            <v>Pampers 4s Top Up
WS Platinmum, Gold &amp; Silver | Kerala</v>
          </cell>
          <cell r="I243" t="str">
            <v>Buy Rs 2000 worth of Pampers 4s &amp; Get 1% Top Up on Pampers Pants 2s Purchase
[Applicable Site: Kerala]</v>
          </cell>
          <cell r="K243" t="str">
            <v>On Bill</v>
          </cell>
        </row>
        <row r="245">
          <cell r="A245" t="str">
            <v>Non Retail</v>
          </cell>
          <cell r="B245" t="str">
            <v>WS Beauty &amp; Pharmacy,
WS Traditional,
Semi WS Traditional,
Semi WS Beauty &amp; Pharmacy</v>
          </cell>
          <cell r="C245">
            <v>44197</v>
          </cell>
          <cell r="D245">
            <v>44227</v>
          </cell>
          <cell r="G245" t="str">
            <v>Pampers</v>
          </cell>
          <cell r="H245" t="str">
            <v>Pampers Wipes B2G1 Plan</v>
          </cell>
          <cell r="I245" t="str">
            <v>Buy 3 Pcs of Pampers Wipes &amp; Get B2G1</v>
          </cell>
          <cell r="K245" t="str">
            <v>On Bill</v>
          </cell>
        </row>
        <row r="247">
          <cell r="A247" t="str">
            <v>Non Retail</v>
          </cell>
          <cell r="B247" t="str">
            <v>WS Beauty &amp; Pharmacy,
WS Traditional,
Semi WS Traditional,
Semi WS Beauty &amp; Pharmacy</v>
          </cell>
          <cell r="C247">
            <v>44197</v>
          </cell>
          <cell r="D247">
            <v>44227</v>
          </cell>
          <cell r="G247" t="str">
            <v>Pampers</v>
          </cell>
          <cell r="H247" t="str">
            <v>Pampers Stronghold Plan Jammu &amp; Kashmir
WS Platinum/Gold</v>
          </cell>
          <cell r="I247" t="str">
            <v>Any Pampers
Buy Any Pampers worth &gt;=10000 Get 6% Off  
Buy Any Pampers worth of &gt; =15000 Get 8% Off
(For Jammu, Kashmir)</v>
          </cell>
          <cell r="K247" t="str">
            <v>On Bill</v>
          </cell>
        </row>
        <row r="249">
          <cell r="A249" t="str">
            <v>Non Retail</v>
          </cell>
          <cell r="B249" t="str">
            <v>WS Beauty &amp; Pharmacy,
WS Traditional,
Semi WS Traditional,
Semi WS Beauty &amp; Pharmacy</v>
          </cell>
          <cell r="C249">
            <v>44197</v>
          </cell>
          <cell r="D249">
            <v>44227</v>
          </cell>
          <cell r="G249" t="str">
            <v>Pampers</v>
          </cell>
          <cell r="H249" t="str">
            <v>Pampers Wipes 8s Sampling Plan</v>
          </cell>
          <cell r="I249" t="str">
            <v>Buy Wipes 8s at 100% off (Free Sample)</v>
          </cell>
          <cell r="K249" t="str">
            <v>On Bill</v>
          </cell>
        </row>
        <row r="253">
          <cell r="A253" t="str">
            <v>Non Retail</v>
          </cell>
          <cell r="B253" t="str">
            <v>WS Traditional,
Semi WS Traditional</v>
          </cell>
          <cell r="C253">
            <v>44197</v>
          </cell>
          <cell r="D253">
            <v>44227</v>
          </cell>
          <cell r="G253" t="str">
            <v>Tide</v>
          </cell>
          <cell r="H253" t="str">
            <v>Tide Bar WS Plan</v>
          </cell>
          <cell r="I253" t="str">
            <v>Buy Tide bar &gt;= Rs 1000, get 5% off
(Not Applicable on Tide Bar Rs. 10)</v>
          </cell>
          <cell r="K253" t="str">
            <v>On Bill</v>
          </cell>
        </row>
        <row r="318">
          <cell r="A318" t="str">
            <v>Non Retail</v>
          </cell>
          <cell r="B318" t="str">
            <v>WS Beauty &amp; Pharmacy,
WS Traditional,
Semi WS Traditional,
Semi WS Beauty &amp; Pharmacy</v>
          </cell>
          <cell r="C318">
            <v>44197</v>
          </cell>
          <cell r="D318">
            <v>44227</v>
          </cell>
          <cell r="G318" t="str">
            <v>Gillette Venus</v>
          </cell>
          <cell r="H318" t="str">
            <v>Whisper Venus Jodi Rs.100 Top-up</v>
          </cell>
          <cell r="I318" t="str">
            <v xml:space="preserve">Buy Any Whisper Choice worth Rs.2000 + Simply Venus 1 str (Rs.491), get Rs.100 off 
(Max once per bill per store)
</v>
          </cell>
          <cell r="K318" t="str">
            <v>On Bill</v>
          </cell>
        </row>
        <row r="320">
          <cell r="A320" t="str">
            <v>Non Retail</v>
          </cell>
          <cell r="B320" t="str">
            <v>WS Traditional,
Semi WS Traditional,
WS Beauty &amp; Pharmacy,
Semi WS Beauty &amp; Pharmacy</v>
          </cell>
          <cell r="C320">
            <v>44197</v>
          </cell>
          <cell r="D320">
            <v>44227</v>
          </cell>
          <cell r="G320" t="str">
            <v>Gillette</v>
          </cell>
          <cell r="H320" t="str">
            <v>Gillette DE TPR Gold</v>
          </cell>
          <cell r="I320" t="str">
            <v>Buy below DE Subbf worth Rs 6000 and Get mega scheme as mentioned below Corporate Plans Extra,  Mixed cases not allowed
(Max Bills 4 ,Max disbursement on 1 Bill Rs.8500)
8.51% - Wilkinson 5s and Wilkinson 50s
8.7% - Wilk Saloon 10s
1.3% - SS 10s,
7.85% - DE 365</v>
          </cell>
          <cell r="K320" t="str">
            <v>On Bill</v>
          </cell>
        </row>
        <row r="322">
          <cell r="A322" t="str">
            <v>Non Retail</v>
          </cell>
          <cell r="B322" t="str">
            <v>WS Traditional,
WS Beauty &amp; Pharmacy,
Semi WS Traditional,
Semi WS Beauty &amp; Pharmacy</v>
          </cell>
          <cell r="C322">
            <v>44197</v>
          </cell>
          <cell r="D322">
            <v>44227</v>
          </cell>
          <cell r="G322" t="str">
            <v>Gillette</v>
          </cell>
          <cell r="H322" t="str">
            <v>Gillette Guard  TPR - Gold</v>
          </cell>
          <cell r="I322" t="str">
            <v>a. 8% on Guard Razor (min purchase INR 1600)
SKU - Guard Razor SBD, Guard Razor
b. 8% off on Guard Blades (min purchase INR 750)
SKU -Guard Cart SBD</v>
          </cell>
          <cell r="K322" t="str">
            <v>On Bill</v>
          </cell>
        </row>
        <row r="324">
          <cell r="A324" t="str">
            <v>Non Retail</v>
          </cell>
          <cell r="B324" t="str">
            <v>WS Beauty &amp; Pharmacy,
WS Traditional,
Semi WS Traditional,
Semi WS Beauty &amp; Pharmacy</v>
          </cell>
          <cell r="C324">
            <v>44197</v>
          </cell>
          <cell r="D324">
            <v>44227</v>
          </cell>
          <cell r="G324" t="str">
            <v>Gillette</v>
          </cell>
          <cell r="H324" t="str">
            <v>Gillette Winner Rs 2 Dhamaka Plan - Plt/Sil/Gold  (Sites -Guajrat Rajasthan APTL )</v>
          </cell>
          <cell r="I324" t="str">
            <v>Buy 1000 Winner blades (MRP 160) and get 4.5% on bill discount, min slab - Rs 1100</v>
          </cell>
          <cell r="K324" t="str">
            <v>On Bill</v>
          </cell>
        </row>
        <row r="326">
          <cell r="A326" t="str">
            <v>Non Retail</v>
          </cell>
          <cell r="B326" t="str">
            <v>WS Traditional</v>
          </cell>
          <cell r="C326">
            <v>44197</v>
          </cell>
          <cell r="D326">
            <v>44227</v>
          </cell>
          <cell r="G326" t="str">
            <v>Gillette</v>
          </cell>
          <cell r="H326" t="str">
            <v>Gillette Guard3 / Guard Top Up Gold</v>
          </cell>
          <cell r="I326" t="str">
            <v>Buy Guard 3 Razors and Carts worth Rs 1600 and get 2% off on entire Guard family (Guard Razor &amp; Carts, Guard3 Razor and Carts)</v>
          </cell>
          <cell r="K326" t="str">
            <v>On Bill</v>
          </cell>
        </row>
        <row r="328">
          <cell r="A328" t="str">
            <v>Non Retail</v>
          </cell>
          <cell r="B328" t="str">
            <v>WS Traditional</v>
          </cell>
          <cell r="C328">
            <v>44197</v>
          </cell>
          <cell r="D328">
            <v>44227</v>
          </cell>
          <cell r="G328" t="str">
            <v>Gillette</v>
          </cell>
          <cell r="H328" t="str">
            <v>Guard3</v>
          </cell>
          <cell r="I328" t="str">
            <v>Buy Guard3 worth Rs 800 and get 8% off in WS Gold</v>
          </cell>
          <cell r="K328" t="str">
            <v>On Bill</v>
          </cell>
        </row>
        <row r="330">
          <cell r="A330" t="str">
            <v>Non Retail</v>
          </cell>
          <cell r="B330" t="str">
            <v>WS Traditional,
WS Beauty &amp; Pharmacy,
Semi WS Traditional,
Semi WS Beauty &amp; Pharmacy</v>
          </cell>
          <cell r="C330">
            <v>44197</v>
          </cell>
          <cell r="D330">
            <v>44227</v>
          </cell>
          <cell r="G330" t="str">
            <v>H&amp;S</v>
          </cell>
          <cell r="H330" t="str">
            <v>H&amp;S Base Bottles WS Gold Plan</v>
          </cell>
          <cell r="I330" t="str">
            <v>Buy &gt;= 8 pcs of H&amp;S Base Bottles &amp; Get 5% Trade Plan
Buy &gt;= 36 pcs of H&amp;S Base Bottles &amp; Get 10% Trade Plan
Buy &gt;= 72 pcs of H&amp;S Base Bottles &amp; Get 15% Trade Plan
(80/180/340/650ml sizes included)</v>
          </cell>
          <cell r="K330" t="str">
            <v>On Bill</v>
          </cell>
        </row>
        <row r="332">
          <cell r="A332" t="str">
            <v>Non Retail</v>
          </cell>
          <cell r="B332" t="str">
            <v>WS Traditional,
WS Beauty &amp; Pharmacy,
Semi WS Traditional,
Semi WS Beauty &amp; Pharmacy</v>
          </cell>
          <cell r="C332">
            <v>44197</v>
          </cell>
          <cell r="D332">
            <v>44227</v>
          </cell>
          <cell r="G332" t="str">
            <v>H&amp;S</v>
          </cell>
          <cell r="H332" t="str">
            <v>H&amp;S Small Sachet WS Gold Plan
(Non Piggyback Geos)</v>
          </cell>
          <cell r="I332" t="str">
            <v>Buy &gt;= 1 Case of any H&amp;S Small Sachet get 8% Off
Buy &gt;= 7 Cases of any H&amp;S Small Sachet get 10.4% Off
Buy &gt;= 10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ell>
          <cell r="K332" t="str">
            <v>On Bill</v>
          </cell>
        </row>
        <row r="334">
          <cell r="A334" t="str">
            <v>Non Retail</v>
          </cell>
          <cell r="B334" t="str">
            <v>WS Traditional,
WS Beauty &amp; Pharmacy,
Semi WS Traditional,
Semi WS Beauty &amp; Pharmacy</v>
          </cell>
          <cell r="C334">
            <v>44197</v>
          </cell>
          <cell r="D334">
            <v>44227</v>
          </cell>
          <cell r="G334" t="str">
            <v>H&amp;S</v>
          </cell>
          <cell r="H334" t="str">
            <v>H&amp;S Small Sachet WS Gold Plan
(Piggyback Geos)</v>
          </cell>
          <cell r="I334" t="str">
            <v>Buy &gt;= 1 Case of any H&amp;S Small Sachet get 8% Off
Buy &gt;= 7 Cases of any H&amp;S Small Sachet get 10.4% Off
Buy &gt;= 10 Cases of any H&amp;S Small Sachet get 11.5% Off
(Not Applicable on Piggyback) 
Only For - Bihar, Jharkhand, Rajasthan, Bhopal, Indore, Raipur, Jabalpur, Bengal, Orissa, Hyderabad, Tirupati, Vijayawada, Chennai, Madurai, Goa, Nagpur, Mumbai, Pune, Marathwada, Punjab, Delhi, Haryana, Ahmedabad, Surat</v>
          </cell>
          <cell r="K334" t="str">
            <v>On Bill</v>
          </cell>
        </row>
        <row r="342">
          <cell r="A342" t="str">
            <v>Non Retail</v>
          </cell>
          <cell r="B342" t="str">
            <v>WS Beauty &amp; Pharmacy,
WS Traditional,
Semi WS Traditional,
Semi WS Beauty &amp; Pharmacy</v>
          </cell>
          <cell r="C342">
            <v>44197</v>
          </cell>
          <cell r="D342">
            <v>44227</v>
          </cell>
          <cell r="G342" t="str">
            <v>Vicks</v>
          </cell>
          <cell r="H342" t="str">
            <v>WS VVR Flats Gold</v>
          </cell>
          <cell r="I342" t="str">
            <v>Buy worth Rs 1000 get 5% 
Buy worth Rs 10000  get 5.5%</v>
          </cell>
          <cell r="K342" t="str">
            <v>On Bill</v>
          </cell>
        </row>
        <row r="344">
          <cell r="A344" t="str">
            <v>Non Retail</v>
          </cell>
          <cell r="B344" t="str">
            <v>WS Beauty &amp; Pharmacy,
WS Traditional,
Semi WS Traditional,
Semi WS Beauty &amp; Pharmacy</v>
          </cell>
          <cell r="C344">
            <v>44197</v>
          </cell>
          <cell r="D344">
            <v>44227</v>
          </cell>
          <cell r="G344" t="str">
            <v>Vicks</v>
          </cell>
          <cell r="H344" t="str">
            <v>WS VVR Flats Gold WinIt</v>
          </cell>
          <cell r="I344" t="str">
            <v>Buy worth Rs 1000 get 5% 
Buy worth Rs 10000  get 5.5%</v>
          </cell>
          <cell r="K344" t="str">
            <v>On Bill</v>
          </cell>
        </row>
        <row r="346">
          <cell r="A346" t="str">
            <v>Non Retail</v>
          </cell>
          <cell r="B346" t="str">
            <v>WS Beauty &amp; Pharmacy,
WS Traditional,
Semi WS Traditional,
Semi WS Beauty &amp; Pharmacy</v>
          </cell>
          <cell r="C346">
            <v>44197</v>
          </cell>
          <cell r="D346">
            <v>44227</v>
          </cell>
          <cell r="G346" t="str">
            <v>Vicks</v>
          </cell>
          <cell r="H346" t="str">
            <v>WS VCD Gold</v>
          </cell>
          <cell r="I346" t="str">
            <v>Buy worth Rs 1000 get 5% 
Buy worth Rs 10000  get 5.5%</v>
          </cell>
          <cell r="K346" t="str">
            <v>On Bill</v>
          </cell>
        </row>
        <row r="348">
          <cell r="A348" t="str">
            <v>Non Retail</v>
          </cell>
          <cell r="B348" t="str">
            <v>WS Beauty &amp; Pharmacy,
WS Traditional,
Semi WS Traditional,
Semi WS Beauty &amp; Pharmacy</v>
          </cell>
          <cell r="C348">
            <v>44197</v>
          </cell>
          <cell r="D348">
            <v>44227</v>
          </cell>
          <cell r="G348" t="str">
            <v>Vicks</v>
          </cell>
          <cell r="H348" t="str">
            <v>WS VCD Gold WinIt</v>
          </cell>
          <cell r="I348" t="str">
            <v>Buy worth Rs 1000 get 5% 
Buy worth Rs 10000  get 5.5%</v>
          </cell>
          <cell r="K348" t="str">
            <v>On Bill</v>
          </cell>
        </row>
        <row r="350">
          <cell r="A350" t="str">
            <v>Non Retail</v>
          </cell>
          <cell r="B350" t="str">
            <v>WS Beauty &amp; Pharmacy,
WS Traditional,
Semi WS Traditional,
Semi WS Beauty &amp; Pharmacy</v>
          </cell>
          <cell r="C350">
            <v>44197</v>
          </cell>
          <cell r="D350">
            <v>44227</v>
          </cell>
          <cell r="G350" t="str">
            <v>Vicks</v>
          </cell>
          <cell r="H350" t="str">
            <v>WS Inhaler Gold</v>
          </cell>
          <cell r="I350" t="str">
            <v>Buy worth Rs 800 get 5% 
Buy worth Rs 10000  get 5.5% (Inhaler Jumbo Included)</v>
          </cell>
          <cell r="K350" t="str">
            <v>On Bill</v>
          </cell>
        </row>
        <row r="352">
          <cell r="A352" t="str">
            <v>Non Retail</v>
          </cell>
          <cell r="B352" t="str">
            <v>WS Beauty &amp; Pharmacy,
WS Traditional,
Semi WS Traditional,
Semi WS Beauty &amp; Pharmacy</v>
          </cell>
          <cell r="C352">
            <v>44197</v>
          </cell>
          <cell r="D352">
            <v>44227</v>
          </cell>
          <cell r="G352" t="str">
            <v>Vicks</v>
          </cell>
          <cell r="H352" t="str">
            <v>WS Inhaler Gold WinIt</v>
          </cell>
          <cell r="I352" t="str">
            <v>Buy worth Rs 800 get 5% 
Buy worth Rs 10000  get 5.5% (Inhaler Jumbo Included)</v>
          </cell>
          <cell r="K352" t="str">
            <v>On Bill</v>
          </cell>
        </row>
        <row r="354">
          <cell r="A354" t="str">
            <v>Non Retail</v>
          </cell>
          <cell r="B354" t="str">
            <v>WS Beauty &amp; Pharmacy,
WS Traditional,
Semi WS Traditional,
Semi WS Beauty &amp; Pharmacy</v>
          </cell>
          <cell r="C354">
            <v>44197</v>
          </cell>
          <cell r="D354">
            <v>44227</v>
          </cell>
          <cell r="G354" t="str">
            <v>Vicks</v>
          </cell>
          <cell r="H354" t="str">
            <v>WS VCD 125 Jar Test GOLD</v>
          </cell>
          <cell r="I354" t="str">
            <v>Buy 4 Jars &amp; get 11.5% ; Buy 8 Jars of VCD 125 &amp; get 12% Off off 
All India</v>
          </cell>
          <cell r="K354" t="str">
            <v>On Bill</v>
          </cell>
        </row>
        <row r="356">
          <cell r="A356" t="str">
            <v>Non Retail</v>
          </cell>
          <cell r="B356" t="str">
            <v>WS Beauty &amp; Pharmacy,
WS Traditional,
Semi WS Traditional,
Semi WS Beauty &amp; Pharmacy</v>
          </cell>
          <cell r="C356">
            <v>44197</v>
          </cell>
          <cell r="D356">
            <v>44227</v>
          </cell>
          <cell r="G356" t="str">
            <v>Vicks</v>
          </cell>
          <cell r="H356" t="str">
            <v>WS VCD 125 Jar Test GOLD WinIt</v>
          </cell>
          <cell r="I356" t="str">
            <v>Buy 4 Jars &amp; get 11.5% ; Buy 8 Jars of VCD 125 &amp; get 12% Off off 
All India</v>
          </cell>
          <cell r="K356" t="str">
            <v>On Bill</v>
          </cell>
        </row>
        <row r="358">
          <cell r="A358" t="str">
            <v>Non Retail</v>
          </cell>
          <cell r="B358" t="str">
            <v>WS Beauty &amp; Pharmacy,
WS Traditional,
Semi WS Traditional,
Semi WS Beauty &amp; Pharmacy</v>
          </cell>
          <cell r="C358">
            <v>44197</v>
          </cell>
          <cell r="D358">
            <v>44227</v>
          </cell>
          <cell r="G358" t="str">
            <v>Vicks</v>
          </cell>
          <cell r="H358" t="str">
            <v>WS A500 (New MRP) Gold</v>
          </cell>
          <cell r="I358" t="str">
            <v>Buy A 500 = &gt; 10 Box  get 10%
Buy A 500 = &gt; 1 Cs  get 13.5%</v>
          </cell>
          <cell r="K358" t="str">
            <v>On Bill</v>
          </cell>
        </row>
        <row r="360">
          <cell r="A360" t="str">
            <v>Non Retail</v>
          </cell>
          <cell r="B360" t="str">
            <v>WS Beauty &amp; Pharmacy,
WS Traditional,
Semi WS Traditional,
Semi WS Beauty &amp; Pharmacy</v>
          </cell>
          <cell r="C360">
            <v>44197</v>
          </cell>
          <cell r="D360">
            <v>44227</v>
          </cell>
          <cell r="G360" t="str">
            <v>Vicks</v>
          </cell>
          <cell r="H360" t="str">
            <v>WS A500 (New MRP) Gold WinIt</v>
          </cell>
          <cell r="I360" t="str">
            <v>Buy A 500 = &gt; 10 Box  get 10%
Buy A 500 = &gt; 1 Cs  get 13.5%</v>
          </cell>
          <cell r="K360" t="str">
            <v>On Bill</v>
          </cell>
        </row>
        <row r="362">
          <cell r="A362" t="str">
            <v>Non Retail</v>
          </cell>
          <cell r="B362" t="str">
            <v>WS Beauty &amp; Pharmacy,
WS Traditional,
Semi WS Traditional,
Semi WS Beauty &amp; Pharmacy</v>
          </cell>
          <cell r="C362">
            <v>44197</v>
          </cell>
          <cell r="D362">
            <v>44227</v>
          </cell>
          <cell r="G362" t="str">
            <v>Vicks</v>
          </cell>
          <cell r="H362" t="str">
            <v>WS BBR Flats Gold</v>
          </cell>
          <cell r="I362" t="str">
            <v>Buy worth Rs 1000 get 5% 
Buy worth Rs 8000  get 5.5%
(BBR 10ML RTM allowed)</v>
          </cell>
          <cell r="K362" t="str">
            <v>On Bill</v>
          </cell>
        </row>
        <row r="364">
          <cell r="A364" t="str">
            <v>Non Retail</v>
          </cell>
          <cell r="B364" t="str">
            <v>WS Beauty &amp; Pharmacy,
WS Traditional,
Semi WS Traditional,
Semi WS Beauty &amp; Pharmacy</v>
          </cell>
          <cell r="C364">
            <v>44197</v>
          </cell>
          <cell r="D364">
            <v>44227</v>
          </cell>
          <cell r="G364" t="str">
            <v>Vicks</v>
          </cell>
          <cell r="H364" t="str">
            <v>WS BBR Flats Gold WinIt</v>
          </cell>
          <cell r="I364" t="str">
            <v>Buy worth Rs 1000 get 5% 
Buy worth Rs 8000  get 5.5%
(BBR 10ML RTM allowed)</v>
          </cell>
          <cell r="K364" t="str">
            <v>On Bill</v>
          </cell>
        </row>
        <row r="366">
          <cell r="A366" t="str">
            <v>Non Retail</v>
          </cell>
          <cell r="B366" t="str">
            <v>WS Beauty &amp; Pharmacy,
WS Traditional,
Semi WS Traditional,
Semi WS Beauty &amp; Pharmacy</v>
          </cell>
          <cell r="C366">
            <v>44197</v>
          </cell>
          <cell r="D366">
            <v>44227</v>
          </cell>
          <cell r="G366" t="str">
            <v>Vicks</v>
          </cell>
          <cell r="H366" t="str">
            <v>WS VVR 25/50ml Jars Dozen Dhamal P/G/S</v>
          </cell>
          <cell r="I366" t="str">
            <v>Buy 2 Dozen of Vaporub Jars and get 3.22% Off( Configured on Rs 1500 worth of purchase) (Shrink wrap Promo allowed)</v>
          </cell>
          <cell r="K366" t="str">
            <v>On Bill</v>
          </cell>
        </row>
        <row r="368">
          <cell r="A368" t="str">
            <v>Non Retail</v>
          </cell>
          <cell r="B368" t="str">
            <v>WS Traditional,
Semi WS Traditional,
WS Traditional,
Semi WS Traditional,
WS Beauty &amp; Pharmacy,
Semi WS Beauty &amp; Pharmacy</v>
          </cell>
          <cell r="C368">
            <v>44197</v>
          </cell>
          <cell r="D368">
            <v>44227</v>
          </cell>
          <cell r="G368" t="str">
            <v>Vicks</v>
          </cell>
          <cell r="H368" t="str">
            <v>Xtra Strong Gold</v>
          </cell>
          <cell r="I368" t="str">
            <v>Buy Xtra Strong Worth Rs.1000 and get 5% off; Rs 3000 and get 5.5% off
Applicable Karnataka, Chennai, Madurai</v>
          </cell>
          <cell r="K368" t="str">
            <v>On Bill</v>
          </cell>
        </row>
        <row r="370">
          <cell r="A370" t="str">
            <v>Non Retail</v>
          </cell>
          <cell r="B370" t="str">
            <v>WS Traditional,
Semi WS Traditional,
WS Traditional,
Semi WS Traditional,
WS Beauty &amp; Pharmacy,
Semi WS Beauty &amp; Pharmacy</v>
          </cell>
          <cell r="C370">
            <v>44197</v>
          </cell>
          <cell r="D370">
            <v>44227</v>
          </cell>
          <cell r="G370" t="str">
            <v>Vicks</v>
          </cell>
          <cell r="H370" t="str">
            <v>Xtra Strong Gold WINIT</v>
          </cell>
          <cell r="I370" t="str">
            <v>Buy Xtra Strong Worth Rs.1000 and get 5% off; Rs 3000 and get 5.5% off
Applicable Karnataka, Chennai, Madurai</v>
          </cell>
          <cell r="K370" t="str">
            <v>On Bill</v>
          </cell>
        </row>
        <row r="372">
          <cell r="A372" t="str">
            <v>Non Retail</v>
          </cell>
          <cell r="B372" t="str">
            <v>WS Traditional,
WS Beauty &amp; Pharmacy,
Semi WS Traditional,
Semi WS Beauty &amp; Pharmacy</v>
          </cell>
          <cell r="C372">
            <v>44197</v>
          </cell>
          <cell r="D372">
            <v>44227</v>
          </cell>
          <cell r="G372" t="str">
            <v>Pantene</v>
          </cell>
          <cell r="H372" t="str">
            <v>Pantene SH+SH Plan
(Gold) 
(North East Division +MPCG)</v>
          </cell>
          <cell r="I372" t="str">
            <v xml:space="preserve">Buy &gt;1/2 case of Pantene SH+SH, Get 8% 
Buy &gt;1 case of Pantene SH+SH, Get 10.4% 
(For All sites except Hyderabad, Vijayawada, Tirupati, Chennai, Goa, Karnataka, Kerala, Coimbatore, Madurai, Mumbai, Pune, Nagpur, North Gujarat, South Gujarat, Aurangabad )
</v>
          </cell>
          <cell r="K372" t="str">
            <v>On Bill</v>
          </cell>
        </row>
        <row r="374">
          <cell r="A374" t="str">
            <v>Non Retail</v>
          </cell>
          <cell r="B374" t="str">
            <v>WS Traditional,
WS Beauty &amp; Pharmacy,
Semi WS Traditional,
Semi WS Beauty &amp; Pharmacy</v>
          </cell>
          <cell r="C374">
            <v>44197</v>
          </cell>
          <cell r="D374">
            <v>44227</v>
          </cell>
          <cell r="G374" t="str">
            <v>Pantene</v>
          </cell>
          <cell r="H374" t="str">
            <v xml:space="preserve">Pantene Large Sachet  Plan  (WS Gold)                             
</v>
          </cell>
          <cell r="I374" t="str">
            <v>Buy 1/2 case get Rs.110/case  
Buy &gt;=1 case get Rs.130/case</v>
          </cell>
          <cell r="K374" t="str">
            <v>On Bill</v>
          </cell>
        </row>
        <row r="376">
          <cell r="A376" t="str">
            <v>Non Retail</v>
          </cell>
          <cell r="B376" t="str">
            <v>WS Traditional,
WS Beauty &amp; Pharmacy,
Semi WS Traditional,
Semi WS Beauty &amp; Pharmacy</v>
          </cell>
          <cell r="C376">
            <v>44197</v>
          </cell>
          <cell r="D376">
            <v>44227</v>
          </cell>
          <cell r="G376" t="str">
            <v>Pantene</v>
          </cell>
          <cell r="H376" t="str">
            <v xml:space="preserve">Pantene SH+SH Plan
(Gold) 
(TN, AP.TL, MUM.PUNE, KL, ROM, KAR, Goa)
</v>
          </cell>
          <cell r="I376" t="str">
            <v>Buy &gt;1 case of Pantene SH+SH, Get 5% 
Buy &gt;2 case of Pantene SH+SH, Get 7.5% 
(Only for Hyderabad, Vijayawada, Tirupati, Chennai, Goa, Karnataka, Kerala, Coimbatore, Madurai, Mumbai, Pune, Nagpur, North Gujarat, South Gujarat, Aurangabad )</v>
          </cell>
          <cell r="K376" t="str">
            <v>On Bill</v>
          </cell>
        </row>
        <row r="378">
          <cell r="A378" t="str">
            <v>Non Retail</v>
          </cell>
          <cell r="B378" t="str">
            <v>WS Traditional,
WS Beauty &amp; Pharmacy,
Semi WS Traditional,
Semi WS Beauty &amp; Pharmacy</v>
          </cell>
          <cell r="C378">
            <v>44197</v>
          </cell>
          <cell r="D378">
            <v>44227</v>
          </cell>
          <cell r="G378" t="str">
            <v>Pantene</v>
          </cell>
          <cell r="H378" t="str">
            <v>Pantene Bottles WS Gold Plan
(Only Pantene Base bottles)</v>
          </cell>
          <cell r="I378" t="str">
            <v xml:space="preserve">Buy &gt;=6 pcs (80/180 ml), get 5%
Buy &gt;=12 pcs (80/180 ml), get 10%
Buy &gt;=24 pcs (80/180 ml), get 15%
</v>
          </cell>
          <cell r="K378" t="str">
            <v>On Bill</v>
          </cell>
        </row>
        <row r="380">
          <cell r="A380" t="str">
            <v>Non Retail</v>
          </cell>
          <cell r="B380" t="str">
            <v>WS Traditional,
WS Beauty &amp; Pharmacy,
Semi WS Traditional,
Semi WS Beauty &amp; Pharmacy</v>
          </cell>
          <cell r="C380">
            <v>44197</v>
          </cell>
          <cell r="D380">
            <v>44227</v>
          </cell>
          <cell r="G380" t="str">
            <v>Pantene</v>
          </cell>
          <cell r="H380" t="str">
            <v>Pantene HFP Re 1 Plan
(Gold) 
(North East Division +MPCG)</v>
          </cell>
          <cell r="I380" t="str">
            <v xml:space="preserve">Buy &gt;1 case of Pantene SH+SH, Get 5% 
Buy &gt;2 case of Pantene SH+SH, Get 7.5% 
(For All sites except Hyderabad, Vijayawada, Tirupati, Chennai, Goa, Karnataka, Kerala, Coimbatore, Madurai, Mumbai, Pune, Nagpur, North Gujarat, South Gujarat, Aurangabad )
</v>
          </cell>
          <cell r="K380" t="str">
            <v>On Bill</v>
          </cell>
        </row>
        <row r="382">
          <cell r="A382" t="str">
            <v>Non Retail</v>
          </cell>
          <cell r="B382" t="str">
            <v>WS Traditional,
WS Beauty &amp; Pharmacy,
Semi WS Traditional,
Semi WS Beauty &amp; Pharmacy</v>
          </cell>
          <cell r="C382">
            <v>44197</v>
          </cell>
          <cell r="D382">
            <v>44227</v>
          </cell>
          <cell r="G382" t="str">
            <v>Whisper</v>
          </cell>
          <cell r="H382" t="str">
            <v>WS Choice Ultra- Pehli Peti Pe Double Munafa</v>
          </cell>
          <cell r="I382" t="str">
            <v>Buy Rs. 4000(1 cs) Case of Whisper Choice Ultra
Get Rs. 200 Top Up
(Limited to 1 Case Per Month/store) 
Only TN</v>
          </cell>
          <cell r="K382" t="str">
            <v>On Bill</v>
          </cell>
        </row>
        <row r="384">
          <cell r="A384" t="str">
            <v>Non Retail</v>
          </cell>
          <cell r="B384" t="str">
            <v>WS Traditional,
Semi WS Traditional</v>
          </cell>
          <cell r="C384">
            <v>44197</v>
          </cell>
          <cell r="D384">
            <v>44227</v>
          </cell>
          <cell r="G384" t="str">
            <v>Ariel, Tide</v>
          </cell>
          <cell r="H384" t="str">
            <v>Ariel-Tide Rs. 10 BIGGEST EVER PLAN</v>
          </cell>
          <cell r="I384" t="str">
            <v>Buy Ariel PW Rs. 10 and Tdie Plus Rs. 10 &amp; Get up to 4% EXTRA DISCOUNT!!!
(Matrix Audited)</v>
          </cell>
          <cell r="K384" t="str">
            <v>Matrix Audited Disbursement</v>
          </cell>
        </row>
        <row r="386">
          <cell r="A386" t="str">
            <v>Non Retail</v>
          </cell>
          <cell r="B386" t="str">
            <v>WS Traditional,
Semi WS Traditional</v>
          </cell>
          <cell r="C386">
            <v>44197</v>
          </cell>
          <cell r="D386">
            <v>44227</v>
          </cell>
          <cell r="G386" t="str">
            <v>Ariel, Tide</v>
          </cell>
          <cell r="H386" t="str">
            <v>Tide Ariel Ladi Plan - WSG</v>
          </cell>
          <cell r="I386" t="str">
            <v>Buy &gt;=2 cases - Get off Rs.55/cs  
SKUs - Ariel PW Rs10 12+1, Tide Plus Rs10 12+1, Naturals Rs.10
(Mixed cases allowed)</v>
          </cell>
          <cell r="K386" t="str">
            <v>On Bill</v>
          </cell>
        </row>
        <row r="390">
          <cell r="A390" t="str">
            <v>Non Retail</v>
          </cell>
          <cell r="B390" t="str">
            <v>WS Traditional,
Semi WS Traditional</v>
          </cell>
          <cell r="C390">
            <v>44197</v>
          </cell>
          <cell r="D390">
            <v>44227</v>
          </cell>
          <cell r="G390" t="str">
            <v>Ariel, Tide</v>
          </cell>
          <cell r="H390" t="str">
            <v>Tide Ariel Ladi Plan - WSG
(Only for TN)</v>
          </cell>
          <cell r="I390" t="str">
            <v>Buy &gt;=2 cases - Get off Rs.55/cs  
SKUs - Ariel PW Rs10 12+1, Tide Plus Rs10 12+1, Naturals Rs.10
(Mixed cases allowed)</v>
          </cell>
          <cell r="K390" t="str">
            <v>On Bill</v>
          </cell>
        </row>
        <row r="392">
          <cell r="A392" t="str">
            <v>Non Retail</v>
          </cell>
          <cell r="B392" t="str">
            <v>WS Traditional,
Semi WS Traditional</v>
          </cell>
          <cell r="C392">
            <v>44197</v>
          </cell>
          <cell r="D392">
            <v>44227</v>
          </cell>
          <cell r="G392" t="str">
            <v>Ariel, Tide</v>
          </cell>
          <cell r="H392" t="str">
            <v>Ariel Tide Rs.10 Grammage Increase Plan - WSG (Only for TN)</v>
          </cell>
          <cell r="I392" t="str">
            <v>Buy &gt;= 6 cases &amp; Get 2.5% on Bill-
Applicable SKUs - Ariel PW Rs10 x 95g, Tide Plus Rs10 125g
(Applicable on higher grammage stock only )</v>
          </cell>
          <cell r="K392" t="str">
            <v>On Bill</v>
          </cell>
        </row>
        <row r="394">
          <cell r="A394" t="str">
            <v>Non Retail</v>
          </cell>
          <cell r="B394" t="str">
            <v>WS Traditional,
Semi WS Traditional</v>
          </cell>
          <cell r="C394">
            <v>44197</v>
          </cell>
          <cell r="D394">
            <v>44227</v>
          </cell>
          <cell r="G394" t="str">
            <v>Ariel, Tide</v>
          </cell>
          <cell r="H394" t="str">
            <v>Ariel Tide Rs.10 Grammage Increase Plan - WSG</v>
          </cell>
          <cell r="I394" t="str">
            <v>Buy &gt;= 2 cases &amp; Get 2.5% on Bill-
Applicable SKUs - Ariel PW Rs10 x 95g, Tide Plus Rs10 125g
(Applicable on higher grammage stock only )</v>
          </cell>
          <cell r="K394" t="str">
            <v>On Bill</v>
          </cell>
        </row>
        <row r="396">
          <cell r="A396" t="str">
            <v>Non Retail</v>
          </cell>
          <cell r="B396" t="str">
            <v>WS Traditional,
Semi WS Traditional</v>
          </cell>
          <cell r="C396">
            <v>44197</v>
          </cell>
          <cell r="D396">
            <v>44227</v>
          </cell>
          <cell r="G396" t="str">
            <v>Ariel</v>
          </cell>
          <cell r="H396" t="str">
            <v>Ariel PW Test Plan -WSG
(Only for Kerala, WB, OR,Bangalore, UP, NEC)</v>
          </cell>
          <cell r="I396" t="str">
            <v xml:space="preserve">Buy  Ariel PW 500g /1Kg worth Rs 4,000 and 
Get 11+1 on bill
Applicable SKUs:
All PW 500g SKUs (Green/Blue)
All PW 1Kg SKUs
</v>
          </cell>
          <cell r="K396" t="str">
            <v>On Bill</v>
          </cell>
        </row>
        <row r="398">
          <cell r="A398" t="str">
            <v>Non Retail</v>
          </cell>
          <cell r="B398" t="str">
            <v>WS Traditional,
Semi WS Traditional</v>
          </cell>
          <cell r="C398">
            <v>44197</v>
          </cell>
          <cell r="D398">
            <v>44227</v>
          </cell>
          <cell r="G398" t="str">
            <v>Ariel</v>
          </cell>
          <cell r="H398" t="str">
            <v>Ariel PW Plan -WSG
(All Sites except Kerala, WB, OR,Bangalore, UP, NEC)</v>
          </cell>
          <cell r="I398" t="str">
            <v>Buy Ariel PW 500g/1Kg worth Rs 2,500 and Get 4% off on bill
(All Sites except Kerala, WB, OR,Bangalore, UP, NEC)</v>
          </cell>
          <cell r="K398" t="str">
            <v>On Bill</v>
          </cell>
        </row>
        <row r="400">
          <cell r="A400" t="str">
            <v>Non Retail</v>
          </cell>
          <cell r="B400" t="str">
            <v>WS Traditional,
Semi WS Traditional</v>
          </cell>
          <cell r="C400">
            <v>44197</v>
          </cell>
          <cell r="D400">
            <v>44227</v>
          </cell>
          <cell r="G400" t="str">
            <v>Ariel</v>
          </cell>
          <cell r="H400" t="str">
            <v>Ariel Matic Consumption WSG -  Plan</v>
          </cell>
          <cell r="I400" t="str">
            <v xml:space="preserve">Buy Ariel Matic 3Kg/6kg worth 
Rs.1000 and get 4% off on bill
Aplicable SKUS: 
All Ariel Matic 3Kg/6Kg SKUs </v>
          </cell>
          <cell r="K400" t="str">
            <v>On Bill</v>
          </cell>
        </row>
        <row r="402">
          <cell r="A402" t="str">
            <v>Non Retail</v>
          </cell>
          <cell r="B402" t="str">
            <v>WS Traditional,
Semi WS Traditional</v>
          </cell>
          <cell r="C402">
            <v>44197</v>
          </cell>
          <cell r="D402">
            <v>44227</v>
          </cell>
          <cell r="G402" t="str">
            <v>Ariel</v>
          </cell>
          <cell r="H402" t="str">
            <v>Ariel Complete 4Kg WSG -  Plan</v>
          </cell>
          <cell r="I402" t="str">
            <v>Buy 1 CS Of Ariel Complete 4Kg and 
get 16% off on bill
Aplicable SKUS: 
Ariel Complete 4Kg</v>
          </cell>
          <cell r="K402" t="str">
            <v>On Bill</v>
          </cell>
        </row>
        <row r="404">
          <cell r="A404" t="str">
            <v>Non Retail</v>
          </cell>
          <cell r="B404" t="str">
            <v>WS Traditional,
Semi WS Traditional</v>
          </cell>
          <cell r="C404">
            <v>44197</v>
          </cell>
          <cell r="D404">
            <v>44227</v>
          </cell>
          <cell r="G404" t="str">
            <v>Ariel</v>
          </cell>
          <cell r="H404" t="str">
            <v>Ariel Liquid WS Plan -WSG
(Only for APTL, Kerala,Karanataka,Mumbai,Pune)</v>
          </cell>
          <cell r="I404" t="str">
            <v xml:space="preserve">Buy 1 case of Ariel Liquid,500ml/1L (Plain/FL/TL)and  
Get 11+1 on bill
(Not applicable for Promo Stocks)
</v>
          </cell>
          <cell r="K404" t="str">
            <v>On Bill</v>
          </cell>
        </row>
        <row r="406">
          <cell r="A406" t="str">
            <v>Non Retail</v>
          </cell>
          <cell r="B406" t="str">
            <v>WS Beauty &amp; Pharmacy,
WS Traditional,
Semi WS Traditional,
Semi WS Beauty &amp; Pharmacy</v>
          </cell>
          <cell r="C406">
            <v>44197</v>
          </cell>
          <cell r="D406">
            <v>44227</v>
          </cell>
          <cell r="G406" t="str">
            <v>Pampers</v>
          </cell>
          <cell r="H406" t="str">
            <v>Pamper Dabang (1s+2s) Plan
WS Gold (Zone A)</v>
          </cell>
          <cell r="I406" t="str">
            <v>Pamper Pants (1s+2s) Dabang Plan
[10% Discount+3% Corp=30%]
Rs 5000, get 8% off on bill
Rs 10000, get 10%  off on bill
[Zone A:Only for Punjab, Haryana, Delhi, Himachal Pradesh, Dehradun,RoNEC</v>
          </cell>
          <cell r="K406" t="str">
            <v>On Bill</v>
          </cell>
        </row>
        <row r="408">
          <cell r="A408" t="str">
            <v>Non Retail</v>
          </cell>
          <cell r="B408" t="str">
            <v>WS Beauty &amp; Pharmacy,
WS Traditional,
Semi WS Traditional,
Semi WS Beauty &amp; Pharmacy</v>
          </cell>
          <cell r="C408">
            <v>44197</v>
          </cell>
          <cell r="D408">
            <v>44227</v>
          </cell>
          <cell r="G408" t="str">
            <v>Pampers</v>
          </cell>
          <cell r="H408" t="str">
            <v>Pamper Dabang (1s+2s) Plan
WS Gold (Zone B)</v>
          </cell>
          <cell r="I408" t="str">
            <v>Pamper Pants (1s+2s) Dabang Plan
[10% Discount+3% Corp=30%]
Rs 2000, get 8% off on bill
Rs 4000, get 10%  off on bill
[Zone B:Only for Rajasthan]</v>
          </cell>
          <cell r="K408" t="str">
            <v>On Bill</v>
          </cell>
        </row>
        <row r="410">
          <cell r="A410" t="str">
            <v>Non Retail</v>
          </cell>
          <cell r="B410" t="str">
            <v>WS Beauty &amp; Pharmacy,
WS Traditional,
Semi WS Traditional,
Semi WS Beauty &amp; Pharmacy</v>
          </cell>
          <cell r="C410">
            <v>44197</v>
          </cell>
          <cell r="D410">
            <v>44227</v>
          </cell>
          <cell r="G410" t="str">
            <v>Pampers</v>
          </cell>
          <cell r="H410" t="str">
            <v>Pampers Stronghold Plan (1s+2s)
WS Gold [Zone D]</v>
          </cell>
          <cell r="I410" t="str">
            <v>Pamper Pants (1s+2s) Stronghold Plan
[7% Discount+3% Corp=27%]
Rs 5000, get 5% off on bill
Rs 10000, get 7%  off on bill
(For Hyderabad, Vijayawada, Tirupati, Bangalore)</v>
          </cell>
          <cell r="K410" t="str">
            <v>On Bill</v>
          </cell>
        </row>
        <row r="449">
          <cell r="A449" t="str">
            <v>Non Retail</v>
          </cell>
          <cell r="B449" t="str">
            <v>WS Traditional,
Semi WS Traditional,
WS Beauty &amp; Pharmacy,
Semi WS Beauty &amp; Pharmacy</v>
          </cell>
          <cell r="C449">
            <v>44197</v>
          </cell>
          <cell r="D449">
            <v>44227</v>
          </cell>
          <cell r="G449" t="str">
            <v>Gillette</v>
          </cell>
          <cell r="H449" t="str">
            <v>Gillette DE TPR Silver</v>
          </cell>
          <cell r="I449" t="str">
            <v>Buy below DE Subbf worth Rs 1000 and Get mega scheme as mentioned below Corporate Plans Extra,  Mixed cases not allowed
(Max Bills 2 ,Max disbustment on 1 Bill Rs.850)
8.51% - Wilkinson 5s and Wilkinson 50s
8.7% - Wilk Saloon 10s
1.3% - SS 10s,
7.85% - DE 365</v>
          </cell>
          <cell r="K449" t="str">
            <v>On Bill</v>
          </cell>
        </row>
        <row r="451">
          <cell r="A451" t="str">
            <v>Non Retail</v>
          </cell>
          <cell r="B451" t="str">
            <v>WS Traditional</v>
          </cell>
          <cell r="C451">
            <v>44197</v>
          </cell>
          <cell r="D451">
            <v>44227</v>
          </cell>
          <cell r="G451" t="str">
            <v>Gillette</v>
          </cell>
          <cell r="H451" t="str">
            <v>Gillette Guard  TPR - Silver</v>
          </cell>
          <cell r="I451" t="str">
            <v>a. 8% on Guard Razor (min purchase INR 250)
SKU - Guard Razor SBD, Guard Razor
b. 8% off on Guard Blades (min purchase INR 250)
SKU -Guard Cart SBD</v>
          </cell>
          <cell r="K451" t="str">
            <v>On Bill</v>
          </cell>
        </row>
        <row r="453">
          <cell r="A453" t="str">
            <v>Non Retail</v>
          </cell>
          <cell r="B453" t="str">
            <v>WS Traditional</v>
          </cell>
          <cell r="C453">
            <v>44197</v>
          </cell>
          <cell r="D453">
            <v>44227</v>
          </cell>
          <cell r="G453" t="str">
            <v>Gillette</v>
          </cell>
          <cell r="H453" t="str">
            <v>Guard3</v>
          </cell>
          <cell r="I453" t="str">
            <v>Buy Guard3 worth Rs 800 and get 8% off in WS Silver</v>
          </cell>
          <cell r="K453" t="str">
            <v>On Bill</v>
          </cell>
        </row>
        <row r="455">
          <cell r="A455" t="str">
            <v>Non Retail</v>
          </cell>
          <cell r="B455" t="str">
            <v>WS Traditional</v>
          </cell>
          <cell r="C455">
            <v>44197</v>
          </cell>
          <cell r="D455">
            <v>44227</v>
          </cell>
          <cell r="G455" t="str">
            <v>Gillette</v>
          </cell>
          <cell r="H455" t="str">
            <v>Gillette Guard3 / Guard Top Up Silver</v>
          </cell>
          <cell r="I455" t="str">
            <v>Buy Guard 3 Razors and Carts worth Rs 800 and get 2% off on entire Guard family (Guard Razor &amp; Carts, Guard3 Razor and Carts)</v>
          </cell>
          <cell r="K455" t="str">
            <v>On Bill</v>
          </cell>
        </row>
        <row r="457">
          <cell r="A457" t="str">
            <v>Non Retail</v>
          </cell>
          <cell r="B457" t="str">
            <v>WS Traditional,
WS Beauty &amp; Pharmacy,
Semi WS Traditional,
Semi WS Beauty &amp; Pharmacy</v>
          </cell>
          <cell r="C457">
            <v>44197</v>
          </cell>
          <cell r="D457">
            <v>44227</v>
          </cell>
          <cell r="G457" t="str">
            <v>H&amp;S</v>
          </cell>
          <cell r="H457" t="str">
            <v>H&amp;S Base Bottles WS Silver Plan</v>
          </cell>
          <cell r="I457" t="str">
            <v>Buy &gt;= 10 pcs of H&amp;S Bottles &amp; Get 10% Trade Plan
Buy &gt;= 30 pcs of H&amp;S Bottles &amp; Get 15% Trade Plan
(80/180/340/650ml sizes included)</v>
          </cell>
          <cell r="K457" t="str">
            <v>On Bill</v>
          </cell>
        </row>
        <row r="459">
          <cell r="A459" t="str">
            <v>Non Retail</v>
          </cell>
          <cell r="B459" t="str">
            <v>WS Traditional,
WS Beauty &amp; Pharmacy,
Semi WS Traditional,
Semi WS Beauty &amp; Pharmacy</v>
          </cell>
          <cell r="C459">
            <v>44197</v>
          </cell>
          <cell r="D459">
            <v>44227</v>
          </cell>
          <cell r="G459" t="str">
            <v>H&amp;S</v>
          </cell>
          <cell r="H459" t="str">
            <v>H&amp;S Small Sachet WS Silver Plan
(Non Piggyback Geos)</v>
          </cell>
          <cell r="I459" t="str">
            <v>Buy &gt;= 1/2 Case of any H&amp;S Small Sachet get 8% Off
Buy &gt;= 4 Cases of any H&amp;S Small Sachet get 10.4% Off
Buy &gt;= 6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ell>
          <cell r="K459" t="str">
            <v>On Bill</v>
          </cell>
        </row>
        <row r="461">
          <cell r="A461" t="str">
            <v>Non Retail</v>
          </cell>
          <cell r="B461" t="str">
            <v>WS Traditional,
WS Beauty &amp; Pharmacy,
Semi WS Traditional,
Semi WS Beauty &amp; Pharmacy</v>
          </cell>
          <cell r="C461">
            <v>44197</v>
          </cell>
          <cell r="D461">
            <v>44227</v>
          </cell>
          <cell r="G461" t="str">
            <v>H&amp;S</v>
          </cell>
          <cell r="H461" t="str">
            <v>H&amp;S Small Sachet WS Silver Plan
(Piggyback Geos)</v>
          </cell>
          <cell r="I461" t="str">
            <v>Buy &gt;= 1/2 Case of any H&amp;S Small Sachet get 8% Off
Buy &gt;= 4 Cases of any H&amp;S Small Sachet get 10.4% Off
Buy &gt;= 6 Cases of any H&amp;S Small Sachet get 11.5% Off
(Not Applicable on Piggyback) 
Only For - Bihar, Jharkhand, Rajasthan, Bhopal, Indore, Raipur, Jabalpur, Bengal, Orissa, Hyderabad, Tirupati, Vijayawada, Chennai, Madurai, Goa, Nagpur, Mumbai, Pune, Marathwada, Punjab, Delhi, Haryana, Ahmedabad, Surat</v>
          </cell>
          <cell r="K461" t="str">
            <v>On Bill</v>
          </cell>
        </row>
        <row r="469">
          <cell r="A469" t="str">
            <v>Non Retail</v>
          </cell>
          <cell r="B469" t="str">
            <v>WS Beauty &amp; Pharmacy,
WS Traditional,
Semi WS Traditional,
Semi WS Beauty &amp; Pharmacy</v>
          </cell>
          <cell r="C469">
            <v>44197</v>
          </cell>
          <cell r="D469">
            <v>44227</v>
          </cell>
          <cell r="G469" t="str">
            <v>Vicks</v>
          </cell>
          <cell r="H469" t="str">
            <v>WS VVR Flats Silver</v>
          </cell>
          <cell r="I469" t="str">
            <v>Buy worth Rs 1000 get 5% 
Buy worth Rs 6000  get 5.5%</v>
          </cell>
          <cell r="K469" t="str">
            <v>On Bill</v>
          </cell>
        </row>
        <row r="471">
          <cell r="A471" t="str">
            <v>Non Retail</v>
          </cell>
          <cell r="B471" t="str">
            <v>WS Beauty &amp; Pharmacy,
WS Traditional,
Semi WS Traditional,
Semi WS Beauty &amp; Pharmacy</v>
          </cell>
          <cell r="C471">
            <v>44197</v>
          </cell>
          <cell r="D471">
            <v>44227</v>
          </cell>
          <cell r="G471" t="str">
            <v>Vicks</v>
          </cell>
          <cell r="H471" t="str">
            <v>WS VVR Flats Silver WinIt</v>
          </cell>
          <cell r="I471" t="str">
            <v>Buy worth Rs 1000 get 5% 
Buy worth Rs 6000  get 5.5%</v>
          </cell>
          <cell r="K471" t="str">
            <v>On Bill</v>
          </cell>
        </row>
        <row r="473">
          <cell r="A473" t="str">
            <v>Non Retail</v>
          </cell>
          <cell r="B473" t="str">
            <v>WS Beauty &amp; Pharmacy,
WS Traditional,
Semi WS Traditional,
Semi WS Beauty &amp; Pharmacy</v>
          </cell>
          <cell r="C473">
            <v>44197</v>
          </cell>
          <cell r="D473">
            <v>44227</v>
          </cell>
          <cell r="G473" t="str">
            <v>Vicks</v>
          </cell>
          <cell r="H473" t="str">
            <v>WS VCD Silver</v>
          </cell>
          <cell r="I473" t="str">
            <v>Buy worth Rs 1000 get 5% 
Buy worth Rs 6000  get 5.5%(All except Kerala)</v>
          </cell>
          <cell r="K473" t="str">
            <v>On Bill</v>
          </cell>
        </row>
        <row r="475">
          <cell r="A475" t="str">
            <v>Non Retail</v>
          </cell>
          <cell r="B475" t="str">
            <v>WS Beauty &amp; Pharmacy,
WS Traditional,
Semi WS Traditional,
Semi WS Beauty &amp; Pharmacy</v>
          </cell>
          <cell r="C475">
            <v>44197</v>
          </cell>
          <cell r="D475">
            <v>44227</v>
          </cell>
          <cell r="G475" t="str">
            <v>Vicks</v>
          </cell>
          <cell r="H475" t="str">
            <v>WS VCD Silver WinIt</v>
          </cell>
          <cell r="I475" t="str">
            <v>Buy worth Rs 1000 get 5% 
Buy worth Rs 6000  get 5.5%</v>
          </cell>
          <cell r="K475" t="str">
            <v>On Bill</v>
          </cell>
        </row>
        <row r="477">
          <cell r="A477" t="str">
            <v>Non Retail</v>
          </cell>
          <cell r="B477" t="str">
            <v>WS Beauty &amp; Pharmacy,
WS Traditional,
Semi WS Traditional,
Semi WS Beauty &amp; Pharmacy</v>
          </cell>
          <cell r="C477">
            <v>44197</v>
          </cell>
          <cell r="D477">
            <v>44227</v>
          </cell>
          <cell r="G477" t="str">
            <v>Vicks</v>
          </cell>
          <cell r="H477" t="str">
            <v>WS VCD 125 Jar Test Silver</v>
          </cell>
          <cell r="I477" t="str">
            <v xml:space="preserve"> Buy 3 Jars &amp; get 11.5% off ;Buy 6 Jars of VCD 125 &amp; get 12% 
All India</v>
          </cell>
          <cell r="K477" t="str">
            <v>On Bill</v>
          </cell>
        </row>
        <row r="479">
          <cell r="A479" t="str">
            <v>Non Retail</v>
          </cell>
          <cell r="B479" t="str">
            <v>WS Beauty &amp; Pharmacy,
WS Traditional,
Semi WS Traditional,
Semi WS Beauty &amp; Pharmacy</v>
          </cell>
          <cell r="C479">
            <v>44197</v>
          </cell>
          <cell r="D479">
            <v>44227</v>
          </cell>
          <cell r="G479" t="str">
            <v>Vicks</v>
          </cell>
          <cell r="H479" t="str">
            <v>WS VCD 125 Jar Test Silver WinIt</v>
          </cell>
          <cell r="I479" t="str">
            <v xml:space="preserve"> Buy 3 Jars &amp; get 11.5% off ;Buy 6 Jars of VCD 125 &amp; get 12% 
All India</v>
          </cell>
          <cell r="K479" t="str">
            <v>On Bill</v>
          </cell>
        </row>
        <row r="487">
          <cell r="A487" t="str">
            <v>Non Retail</v>
          </cell>
          <cell r="B487" t="str">
            <v>WS Beauty &amp; Pharmacy,
WS Traditional,
Semi WS Traditional,
Semi WS Beauty &amp; Pharmacy</v>
          </cell>
          <cell r="C487">
            <v>44197</v>
          </cell>
          <cell r="D487">
            <v>44227</v>
          </cell>
          <cell r="G487" t="str">
            <v>Vicks</v>
          </cell>
          <cell r="H487" t="str">
            <v>WS A500 (New  MRP) Silver WinIt</v>
          </cell>
          <cell r="I487" t="str">
            <v>Buy A 500 = &gt; 10 Box  get 10%
Buy A 500 = &gt; 0.5 Cs  get 13.5%</v>
          </cell>
          <cell r="K487" t="str">
            <v>On Bill</v>
          </cell>
        </row>
        <row r="489">
          <cell r="A489" t="str">
            <v>Non Retail</v>
          </cell>
          <cell r="B489" t="str">
            <v>WS Beauty &amp; Pharmacy,
WS Traditional,
Semi WS Traditional,
Semi WS Beauty &amp; Pharmacy</v>
          </cell>
          <cell r="C489">
            <v>44197</v>
          </cell>
          <cell r="D489">
            <v>44227</v>
          </cell>
          <cell r="G489" t="str">
            <v>Vicks</v>
          </cell>
          <cell r="H489" t="str">
            <v>WS BBR Flats Silver</v>
          </cell>
          <cell r="I489" t="str">
            <v>Buy worth Rs 1000 get 5% 
Buy worth Rs 5000  get 5.5%
(BBR 10ML RTM allowed)</v>
          </cell>
          <cell r="K489" t="str">
            <v>On Bill</v>
          </cell>
        </row>
        <row r="491">
          <cell r="A491" t="str">
            <v>Non Retail</v>
          </cell>
          <cell r="B491" t="str">
            <v>WS Beauty &amp; Pharmacy,
WS Traditional,
Semi WS Traditional,
Semi WS Beauty &amp; Pharmacy</v>
          </cell>
          <cell r="C491">
            <v>44197</v>
          </cell>
          <cell r="D491">
            <v>44227</v>
          </cell>
          <cell r="G491" t="str">
            <v>Vicks</v>
          </cell>
          <cell r="H491" t="str">
            <v>WS BBR Flats Silver WinIt</v>
          </cell>
          <cell r="I491" t="str">
            <v>Buy worth Rs 1000 get 5% 
Buy worth Rs 5000  get 5.5%
(BBR 10ML RTM allowed)</v>
          </cell>
          <cell r="K491" t="str">
            <v>On Bill</v>
          </cell>
        </row>
        <row r="493">
          <cell r="A493" t="str">
            <v>Non Retail</v>
          </cell>
          <cell r="B493" t="str">
            <v>WS Beauty &amp; Pharmacy,
WS Traditional,
Semi WS Traditional,
Semi WS Beauty &amp; Pharmacy</v>
          </cell>
          <cell r="C493">
            <v>44197</v>
          </cell>
          <cell r="D493">
            <v>44227</v>
          </cell>
          <cell r="G493" t="str">
            <v>Vicks</v>
          </cell>
          <cell r="H493" t="str">
            <v>WS 3IN1 Jars P/G/Silver</v>
          </cell>
          <cell r="I493" t="str">
            <v>Buy 3 Jars of 3in1, get 8.5%off and Buy 6Jars of 3in1 and get 10% Off
All India</v>
          </cell>
          <cell r="K493" t="str">
            <v>On Bill</v>
          </cell>
        </row>
        <row r="495">
          <cell r="A495" t="str">
            <v>Non Retail</v>
          </cell>
          <cell r="B495" t="str">
            <v>WS Beauty &amp; Pharmacy,
WS Traditional,
Semi WS Traditional,
Semi WS Beauty &amp; Pharmacy</v>
          </cell>
          <cell r="C495">
            <v>44197</v>
          </cell>
          <cell r="D495">
            <v>44227</v>
          </cell>
          <cell r="G495" t="str">
            <v>Vicks</v>
          </cell>
          <cell r="H495" t="str">
            <v>WS VVR 110ml/BBR Jars P/G/Silver</v>
          </cell>
          <cell r="I495" t="str">
            <v>12+1 Offer on any VVR 110ml and BBR Jars ( mix allowed)</v>
          </cell>
          <cell r="K495" t="str">
            <v>On Bill</v>
          </cell>
        </row>
        <row r="497">
          <cell r="A497" t="str">
            <v>Non Retail</v>
          </cell>
          <cell r="B497" t="str">
            <v>WS Beauty &amp; Pharmacy,
WS Traditional,
Semi WS Traditional,
Semi WS Beauty &amp; Pharmacy</v>
          </cell>
          <cell r="C497">
            <v>44197</v>
          </cell>
          <cell r="D497">
            <v>44227</v>
          </cell>
          <cell r="G497" t="str">
            <v>Vicks</v>
          </cell>
          <cell r="H497" t="str">
            <v>WS VCD Silver Kerala</v>
          </cell>
          <cell r="I497" t="str">
            <v>Buy worth Rs 1000 get 4.5% ; Rs 2000 get 5%
Buy worth Rs 6000  get 5.5%(Only to Kerala)</v>
          </cell>
          <cell r="K497" t="str">
            <v>On Bill</v>
          </cell>
        </row>
        <row r="499">
          <cell r="A499" t="str">
            <v>Non Retail</v>
          </cell>
          <cell r="B499" t="str">
            <v>WS Beauty &amp; Pharmacy,
WS Traditional,
Semi WS Traditional,
Semi WS Beauty &amp; Pharmacy</v>
          </cell>
          <cell r="C499">
            <v>44197</v>
          </cell>
          <cell r="D499">
            <v>44227</v>
          </cell>
          <cell r="G499" t="str">
            <v>Vicks</v>
          </cell>
          <cell r="H499" t="str">
            <v>Galaxy WS Test</v>
          </cell>
          <cell r="I499" t="str">
            <v>Buy Old Galaxy PPU &amp; get 5.5%off
All India</v>
          </cell>
          <cell r="K499" t="str">
            <v>On Bill</v>
          </cell>
        </row>
        <row r="501">
          <cell r="A501" t="str">
            <v>Non Retail</v>
          </cell>
          <cell r="B501" t="str">
            <v>WS Traditional,
Semi WS Traditional,
WS Beauty &amp; Pharmacy,
Semi WS Beauty &amp; Pharmacy</v>
          </cell>
          <cell r="C501">
            <v>44197</v>
          </cell>
          <cell r="D501">
            <v>44227</v>
          </cell>
          <cell r="G501" t="str">
            <v>Vicks</v>
          </cell>
          <cell r="H501" t="str">
            <v>Care Hero Top Up - Silver</v>
          </cell>
          <cell r="I501" t="str">
            <v xml:space="preserve">Buy PHC Worth &gt;=Rs. 15000 monthly for Nov Dec and get 0.5% off month end;
Earning via Credit Invoice adjustment
</v>
          </cell>
          <cell r="K501" t="str">
            <v>Matrix Audited Disbursement</v>
          </cell>
        </row>
        <row r="503">
          <cell r="A503" t="str">
            <v>Non Retail</v>
          </cell>
          <cell r="B503" t="str">
            <v>WS Traditional,
Semi WS Traditional,
WS Traditional,
Semi WS Traditional,
WS Beauty &amp; Pharmacy,
Semi WS Beauty &amp; Pharmacy</v>
          </cell>
          <cell r="C503">
            <v>44197</v>
          </cell>
          <cell r="D503">
            <v>44227</v>
          </cell>
          <cell r="G503" t="str">
            <v>Vicks</v>
          </cell>
          <cell r="H503" t="str">
            <v>Xtra Strong Silver</v>
          </cell>
          <cell r="I503" t="str">
            <v>Buy Xtra Strong Worth Rs.1000 and get 5% off; Rs 3000 and get 5.5% off
Applicable Karnataka, Chennai, Madurai</v>
          </cell>
          <cell r="K503" t="str">
            <v>On Bill</v>
          </cell>
        </row>
        <row r="505">
          <cell r="A505" t="str">
            <v>Non Retail</v>
          </cell>
          <cell r="B505" t="str">
            <v>WS Traditional,
Semi WS Traditional,
WS Traditional,
Semi WS Traditional,
WS Beauty &amp; Pharmacy,
Semi WS Beauty &amp; Pharmacy</v>
          </cell>
          <cell r="C505">
            <v>44197</v>
          </cell>
          <cell r="D505">
            <v>44227</v>
          </cell>
          <cell r="G505" t="str">
            <v>Vicks</v>
          </cell>
          <cell r="H505" t="str">
            <v>Xtra Strong silver WINIT</v>
          </cell>
          <cell r="I505" t="str">
            <v>Buy Xtra Strong Worth Rs.1000 and get 5% off; Rs 3000 and get 5.5% off
Applicable Karnataka, Chennai, Madurai</v>
          </cell>
          <cell r="K505" t="str">
            <v>On Bill</v>
          </cell>
        </row>
        <row r="507">
          <cell r="A507" t="str">
            <v>Non Retail</v>
          </cell>
          <cell r="B507" t="str">
            <v>WS Traditional,
WS Beauty &amp; Pharmacy,
Semi WS Traditional,
Semi WS Beauty &amp; Pharmacy</v>
          </cell>
          <cell r="C507">
            <v>44197</v>
          </cell>
          <cell r="D507">
            <v>44227</v>
          </cell>
          <cell r="G507" t="str">
            <v>Pantene</v>
          </cell>
          <cell r="H507" t="str">
            <v xml:space="preserve">Pantene SH+SH Plan
(Silver) 
(North East Division +MPCG)
</v>
          </cell>
          <cell r="I507" t="str">
            <v>Buy &gt;1/2 case of Pantene SH+SH, Get 8% 
Buy &gt;1 case of Pantene SH+SH, Get 10.4% 
(For All sites except Hyderabad, Vijayawada, Tirupati, Chennai, Goa, Karnataka, Kerala, Coimbatore, Madurai, Mumbai, Pune, Nagpur, North Gujarat, South Gujarat, Aurangabad )</v>
          </cell>
          <cell r="K507" t="str">
            <v>On Bill</v>
          </cell>
        </row>
        <row r="509">
          <cell r="A509" t="str">
            <v>Non Retail</v>
          </cell>
          <cell r="B509" t="str">
            <v>WS Traditional,
WS Beauty &amp; Pharmacy,
Semi WS Traditional,
Semi WS Beauty &amp; Pharmacy</v>
          </cell>
          <cell r="C509">
            <v>44197</v>
          </cell>
          <cell r="D509">
            <v>44227</v>
          </cell>
          <cell r="G509" t="str">
            <v>Pantene</v>
          </cell>
          <cell r="H509" t="str">
            <v>Pantene SH+SH Plan
(Silver) 
(TN, AP.TL, MUM.PUNE, KL, ROM, KAR, Goa)</v>
          </cell>
          <cell r="I509" t="str">
            <v xml:space="preserve">Buy &gt;1/2 case of Pantene SH+SH, Get 5% 
Buy &gt;1 case of Pantene SH+SH, Get 7.5% 
(Only for Hyderabad, Vijayawada, Tirupati, Chennai, Goa, Karnataka, Kerala, Coimbatore, Madurai, Mumbai, Pune, Nagpur, North Gujarat, South Gujarat, Aurangabad )
</v>
          </cell>
          <cell r="K509" t="str">
            <v>On Bill</v>
          </cell>
        </row>
        <row r="511">
          <cell r="A511" t="str">
            <v>Non Retail</v>
          </cell>
          <cell r="B511" t="str">
            <v>WS Traditional,
WS Beauty &amp; Pharmacy,
Semi WS Traditional,
Semi WS Beauty &amp; Pharmacy</v>
          </cell>
          <cell r="C511">
            <v>44197</v>
          </cell>
          <cell r="D511">
            <v>44227</v>
          </cell>
          <cell r="G511" t="str">
            <v>Pantene</v>
          </cell>
          <cell r="H511" t="str">
            <v xml:space="preserve">Pantene Large Sachet  Plan  Pehli 2 Peti(WS Sil)                            </v>
          </cell>
          <cell r="I511" t="str">
            <v xml:space="preserve">Buy 1/2 case of pantene large sachet get Rs.100/case 
(Applicable upto 2 Cases)
(Only For Punjab,Haryana,J&amp;K,Delhi,Kerala, Mumbai, Pune, Ahmedabad, Surat) </v>
          </cell>
          <cell r="K511" t="str">
            <v>On Bill</v>
          </cell>
        </row>
        <row r="513">
          <cell r="A513" t="str">
            <v>Non Retail</v>
          </cell>
          <cell r="B513" t="str">
            <v>WS Traditional,
WS Beauty &amp; Pharmacy,
Semi WS Traditional,
Semi WS Beauty &amp; Pharmacy</v>
          </cell>
          <cell r="C513">
            <v>44197</v>
          </cell>
          <cell r="D513">
            <v>44227</v>
          </cell>
          <cell r="G513" t="str">
            <v>Pantene</v>
          </cell>
          <cell r="H513" t="str">
            <v xml:space="preserve">Pantene Large Sachet  Plan  (WS Silver)                             
</v>
          </cell>
          <cell r="I513" t="str">
            <v>Buy &gt;=1/2 case get Rs.130/case</v>
          </cell>
          <cell r="K513" t="str">
            <v>On Bill</v>
          </cell>
        </row>
        <row r="515">
          <cell r="A515" t="str">
            <v>Non Retail</v>
          </cell>
          <cell r="B515" t="str">
            <v>WS Traditional,
WS Beauty &amp; Pharmacy,
Semi WS Traditional,
Semi WS Beauty &amp; Pharmacy</v>
          </cell>
          <cell r="C515">
            <v>44197</v>
          </cell>
          <cell r="D515">
            <v>44227</v>
          </cell>
          <cell r="G515" t="str">
            <v>Pantene</v>
          </cell>
          <cell r="H515" t="str">
            <v>Pantene Rs 5 Bi-Sachet Plan 
(Silver)</v>
          </cell>
          <cell r="I515" t="str">
            <v>Buy &gt;=1/2 Case of Pantene Rs 5 Bi-Sachet get 33.5% (Rs 40 /Str incl. Corp)
(Only for Punjab,Haryana,Delhi, Mumbai, Pune, Bengal, Surat, Ahmedabad)</v>
          </cell>
          <cell r="K515" t="str">
            <v>On Bill</v>
          </cell>
        </row>
        <row r="517">
          <cell r="A517" t="str">
            <v>Non Retail</v>
          </cell>
          <cell r="B517" t="str">
            <v>WS Traditional,
WS Beauty &amp; Pharmacy,
Semi WS Traditional,
Semi WS Beauty &amp; Pharmacy</v>
          </cell>
          <cell r="C517">
            <v>44197</v>
          </cell>
          <cell r="D517">
            <v>44227</v>
          </cell>
          <cell r="G517" t="str">
            <v>Pantene</v>
          </cell>
          <cell r="H517" t="str">
            <v>Pantene Bottles WS Silver Plan
(Only Pantene Base bottles)</v>
          </cell>
          <cell r="I517" t="str">
            <v xml:space="preserve">Buy &gt;=4 pcs (80/180 mll), get 5%
Buy &gt;=8 pcs (80/180 ml), get 10%
Buy &gt;=15 pcs (80/180 ml), get 15%
</v>
          </cell>
          <cell r="K517" t="str">
            <v>On Bill</v>
          </cell>
        </row>
        <row r="519">
          <cell r="A519" t="str">
            <v>Non Retail</v>
          </cell>
          <cell r="B519" t="str">
            <v>WS Traditional,
WS Beauty &amp; Pharmacy,
Semi WS Traditional,
Semi WS Beauty &amp; Pharmacy</v>
          </cell>
          <cell r="C519">
            <v>44197</v>
          </cell>
          <cell r="D519">
            <v>44227</v>
          </cell>
          <cell r="G519" t="str">
            <v>Pantene</v>
          </cell>
          <cell r="H519" t="str">
            <v xml:space="preserve">Pantene HFP Re 1 Plan
(Silver) 
(North East Division +MPCG)
</v>
          </cell>
          <cell r="I519" t="str">
            <v>Buy &gt;1/2 case of Pantene SH+SH, Get 5% 
Buy &gt;1 case of Pantene SH+SH, Get 7.5% 
(For All sites except Hyderabad, Vijayawada, Tirupati, Chennai, Goa, Karnataka, Kerala, Coimbatore, Madurai, Mumbai, Pune, Nagpur, North Gujarat, South Gujarat, Aurangabad )</v>
          </cell>
          <cell r="K519" t="str">
            <v>On Bill</v>
          </cell>
        </row>
        <row r="521">
          <cell r="A521" t="str">
            <v>Non Retail</v>
          </cell>
          <cell r="B521" t="str">
            <v>WS Traditional,
WS Beauty &amp; Pharmacy,
Semi WS Traditional,
Semi WS Beauty &amp; Pharmacy</v>
          </cell>
          <cell r="C521">
            <v>44197</v>
          </cell>
          <cell r="D521">
            <v>44227</v>
          </cell>
          <cell r="G521" t="str">
            <v>Whisper</v>
          </cell>
          <cell r="H521" t="str">
            <v>Whisper Aloe 36s 5+1 Plan</v>
          </cell>
          <cell r="I521" t="str">
            <v>Buy 1 Pc of Whisper Choice Aloe 36s, Get 5 +1  plan
configured as 16.7% on purchase of 1 Pc
Applicable SKUs | Choice Aloe 36s
Delhi, NEC, Pune, Marathwada, Mumbai,Goa, Odisha Only Plan</v>
          </cell>
          <cell r="K521" t="str">
            <v>On Bill</v>
          </cell>
        </row>
        <row r="523">
          <cell r="A523" t="str">
            <v>Non Retail</v>
          </cell>
          <cell r="B523" t="str">
            <v>WS Traditional,
WS Beauty &amp; Pharmacy,
Semi WS Traditional,
Semi WS Beauty &amp; Pharmacy</v>
          </cell>
          <cell r="C523">
            <v>44197</v>
          </cell>
          <cell r="D523">
            <v>44227</v>
          </cell>
          <cell r="G523" t="str">
            <v>Whisper</v>
          </cell>
          <cell r="H523" t="str">
            <v>Whisper - Choice Regular Length Trial Pack Plan
Only Punjab</v>
          </cell>
          <cell r="I523" t="str">
            <v>Buy 60 Pcs (Rs. 1600) of Choice Regular 7s / Aloe Regular 7s Get 6.25%
Mixed Cases Allowed
Applicable Sites |Only Punjab</v>
          </cell>
          <cell r="K523" t="str">
            <v>On Bill</v>
          </cell>
        </row>
        <row r="525">
          <cell r="A525" t="str">
            <v>Non Retail</v>
          </cell>
          <cell r="B525" t="str">
            <v>WS Traditional,
WS Beauty &amp; Pharmacy,
Semi WS Traditional,
Semi WS Beauty &amp; Pharmacy</v>
          </cell>
          <cell r="C525">
            <v>44197</v>
          </cell>
          <cell r="D525">
            <v>44227</v>
          </cell>
          <cell r="G525" t="str">
            <v>Whisper</v>
          </cell>
          <cell r="H525" t="str">
            <v>Whisper - Choice Regular Length Trial Pack Plan 
Top Up
Only Punjab</v>
          </cell>
          <cell r="I525" t="str">
            <v>Get 3% Top up on purcase of more than INR 1600
Capped at 2 cases
Mixed Cases Allowed
Applicable Sites |Only Punjab</v>
          </cell>
          <cell r="K525" t="str">
            <v>On Bill</v>
          </cell>
        </row>
        <row r="527">
          <cell r="A527" t="str">
            <v>Non Retail</v>
          </cell>
          <cell r="B527" t="str">
            <v>WS Traditional,
WS Beauty &amp; Pharmacy,
Semi WS Traditional,
Semi WS Beauty &amp; Pharmacy</v>
          </cell>
          <cell r="C527">
            <v>44197</v>
          </cell>
          <cell r="D527">
            <v>44227</v>
          </cell>
          <cell r="G527" t="str">
            <v>Whisper</v>
          </cell>
          <cell r="H527" t="str">
            <v>Whisper Choice Ultra Trialpack Case Plan</v>
          </cell>
          <cell r="I527" t="str">
            <v>Buy Rs. 4000 (1case) of choice ultra 6 get 5.5% off .  Applicable sites (Aurangabad,Pune,Nag, Goa, APTL,KA,KL)</v>
          </cell>
          <cell r="K527" t="str">
            <v>On Bill</v>
          </cell>
        </row>
        <row r="529">
          <cell r="A529" t="str">
            <v>Non Retail</v>
          </cell>
          <cell r="B529" t="str">
            <v>WS Traditional,
WS Beauty &amp; Pharmacy,
Semi WS Traditional,
Semi WS Beauty &amp; Pharmacy</v>
          </cell>
          <cell r="C529">
            <v>44197</v>
          </cell>
          <cell r="D529">
            <v>44227</v>
          </cell>
          <cell r="G529" t="str">
            <v>Whisper</v>
          </cell>
          <cell r="H529" t="str">
            <v>Whisper Choice XL Trialpack Case Plan</v>
          </cell>
          <cell r="I529" t="str">
            <v>Buy Rs. 2800 (1case) of choice XL 6 get 5.5% Off. 
Applicable sites (Pune,Aurangabad Hyderabad,Nag, Goa)</v>
          </cell>
          <cell r="K529" t="str">
            <v>On Bill</v>
          </cell>
        </row>
        <row r="531">
          <cell r="A531" t="str">
            <v>Non Retail</v>
          </cell>
          <cell r="B531" t="str">
            <v>WS Traditional,
WS Beauty &amp; Pharmacy,
Semi WS Traditional,
Semi WS Beauty &amp; Pharmacy</v>
          </cell>
          <cell r="C531">
            <v>44197</v>
          </cell>
          <cell r="D531">
            <v>44227</v>
          </cell>
          <cell r="G531" t="str">
            <v>Whisper</v>
          </cell>
          <cell r="H531" t="str">
            <v>Whisper Choice Regular Trialpack Case Plan</v>
          </cell>
          <cell r="I531" t="str">
            <v>Buy Rs. 3200 (1case) of choice Regular 7 get 1.44% off. Applicable sites (Pune,Aurangabad Hyderabad,Nag, Goa)</v>
          </cell>
          <cell r="K531" t="str">
            <v>On Bill</v>
          </cell>
        </row>
        <row r="533">
          <cell r="A533" t="str">
            <v>Non Retail</v>
          </cell>
          <cell r="B533" t="str">
            <v>WS Traditional,
Semi WS Traditional</v>
          </cell>
          <cell r="C533">
            <v>44197</v>
          </cell>
          <cell r="D533">
            <v>44227</v>
          </cell>
          <cell r="G533" t="str">
            <v>Ariel, Tide</v>
          </cell>
          <cell r="H533" t="str">
            <v>Tide Ariel Ladi Plan - WSS</v>
          </cell>
          <cell r="I533" t="str">
            <v>Buy &gt;=1 case - Get Rs.55/ off per cs 
SKUs - Ariel PW Rs10 12+1, Tide Plus Rs10 12+1, Naturals Rs.10
(Mixed cases allowed)</v>
          </cell>
          <cell r="K533" t="str">
            <v>On Bill</v>
          </cell>
        </row>
        <row r="539">
          <cell r="A539" t="str">
            <v>Non Retail</v>
          </cell>
          <cell r="B539" t="str">
            <v>WS Traditional,
Semi WS Traditional</v>
          </cell>
          <cell r="C539">
            <v>44197</v>
          </cell>
          <cell r="D539">
            <v>44227</v>
          </cell>
          <cell r="G539" t="str">
            <v>Ariel, Tide</v>
          </cell>
          <cell r="H539" t="str">
            <v>Ariel Tide Rs.10 NSR / GI Plan WSS
(Only for TN)</v>
          </cell>
          <cell r="I539" t="str">
            <v>Buy &gt;= 3 cases &amp; Get 2.5% On Bill/-
Applicable SKUs - Ariel PerfctWsh Rs10, Tide Plus Rs10
(Applicable on Plain NSR and higher grammage stock only )</v>
          </cell>
          <cell r="K539" t="str">
            <v>On Bill</v>
          </cell>
        </row>
        <row r="541">
          <cell r="A541" t="str">
            <v>Non Retail</v>
          </cell>
          <cell r="B541" t="str">
            <v>WS Traditional,
Semi WS Traditional</v>
          </cell>
          <cell r="C541">
            <v>44197</v>
          </cell>
          <cell r="D541">
            <v>44227</v>
          </cell>
          <cell r="G541" t="str">
            <v>Ariel</v>
          </cell>
          <cell r="H541" t="str">
            <v>Ariel PW Test Plan -WSS
(Only for Kerala, WB, OR,Bangalore, UP, NEC)</v>
          </cell>
          <cell r="I541" t="str">
            <v xml:space="preserve">Buy  Ariel PW 500g /1Kg worth Rs 1,000 and 
Get 11+1 on bill
Applicable SKUs:
All PW 500g SKUs (Green/Blue)
All PW 1Kg SKUs
</v>
          </cell>
          <cell r="K541" t="str">
            <v>On Bill</v>
          </cell>
        </row>
        <row r="543">
          <cell r="A543" t="str">
            <v>Non Retail</v>
          </cell>
          <cell r="B543" t="str">
            <v>WS Traditional,
Semi WS Traditional</v>
          </cell>
          <cell r="C543">
            <v>44197</v>
          </cell>
          <cell r="D543">
            <v>44227</v>
          </cell>
          <cell r="G543" t="str">
            <v>Ariel</v>
          </cell>
          <cell r="H543" t="str">
            <v>Ariel PW Plan -WSS
(All Sites except Kerala, WB, OR,Bangalore, UP, NEC)'</v>
          </cell>
          <cell r="I543" t="str">
            <v>Buy Ariel PW 500g/1Kg worth Rs 1,000 and Get 4% off on bill
(All Sites except Kerala, WB, OR,Bangalore, UP, NEC)</v>
          </cell>
          <cell r="K543" t="str">
            <v>On Bill</v>
          </cell>
        </row>
        <row r="545">
          <cell r="A545" t="str">
            <v>Non Retail</v>
          </cell>
          <cell r="B545" t="str">
            <v>WS Traditional,
Semi WS Traditional</v>
          </cell>
          <cell r="C545">
            <v>44197</v>
          </cell>
          <cell r="D545">
            <v>44227</v>
          </cell>
          <cell r="G545" t="str">
            <v>Ariel</v>
          </cell>
          <cell r="H545" t="str">
            <v>Ariel Matic Consumption WSS -  Plan</v>
          </cell>
          <cell r="I545" t="str">
            <v xml:space="preserve">Buy Ariel Matic 3Kg/6kg worth 
Rs.1000 and get 4% off on bill
Aplicable SKUS: 
All Ariel Matic 3Kg/6Kg SKUs </v>
          </cell>
          <cell r="K545" t="str">
            <v>On Bill</v>
          </cell>
        </row>
        <row r="547">
          <cell r="A547" t="str">
            <v>Non Retail</v>
          </cell>
          <cell r="B547" t="str">
            <v>WS Traditional,
Semi WS Traditional</v>
          </cell>
          <cell r="C547">
            <v>44197</v>
          </cell>
          <cell r="D547">
            <v>44227</v>
          </cell>
          <cell r="G547" t="str">
            <v>Ariel</v>
          </cell>
          <cell r="H547" t="str">
            <v>Ariel Complete 4Kg WSS -  Plan</v>
          </cell>
          <cell r="I547" t="str">
            <v>Buy 1 CS Of Ariel Complete 4Kg and 
get 16% off on bill
Aplicable SKUS: 
Ariel Complete 4Kg</v>
          </cell>
          <cell r="K547" t="str">
            <v>On Bill</v>
          </cell>
        </row>
        <row r="549">
          <cell r="A549" t="str">
            <v>Non Retail</v>
          </cell>
          <cell r="B549" t="str">
            <v>WS Traditional,
Semi WS Traditional</v>
          </cell>
          <cell r="C549">
            <v>44197</v>
          </cell>
          <cell r="D549">
            <v>44227</v>
          </cell>
          <cell r="G549" t="str">
            <v>Ariel</v>
          </cell>
          <cell r="H549" t="str">
            <v>Ariel Liquid WS Plan -WSS
(Only for APTL, Kerala,Karanataka,Mumbai,Pune)</v>
          </cell>
          <cell r="I549" t="str">
            <v xml:space="preserve">Buy 1 case of Ariel Liquid,500ml/1L (Plain/FL/TL)and  
Get 11+1 on bill
(Not applicable for Promo Stocks)
</v>
          </cell>
          <cell r="K549" t="str">
            <v>On Bill</v>
          </cell>
        </row>
        <row r="551">
          <cell r="A551" t="str">
            <v>Non Retail</v>
          </cell>
          <cell r="B551" t="str">
            <v>WS Beauty &amp; Pharmacy,
WS Traditional,
Semi WS Traditional,
Semi WS Beauty &amp; Pharmacy</v>
          </cell>
          <cell r="C551">
            <v>44197</v>
          </cell>
          <cell r="D551">
            <v>44227</v>
          </cell>
          <cell r="G551" t="str">
            <v>Pampers</v>
          </cell>
          <cell r="H551" t="str">
            <v>Pampers Stronghold Plan (1s+2s)
WS Silver
[Zone D+E]</v>
          </cell>
          <cell r="I551" t="str">
            <v>Pamper Pants (1s+2s) Stronghold Plan
[7% Discount+3% Corp=27%]
Rs 800, get 7%  off on bill
[For Hyderabad, Vijayawada, Tirupati, Bangalore, Bengal, Odisha, kerala, Chennai, Madurai)</v>
          </cell>
          <cell r="K551" t="str">
            <v>On Bill</v>
          </cell>
        </row>
        <row r="553">
          <cell r="A553" t="str">
            <v>Non Retail</v>
          </cell>
          <cell r="B553" t="str">
            <v>WS Beauty &amp; Pharmacy,
WS Traditional,
Semi WS Traditional,
Semi WS Beauty &amp; Pharmacy</v>
          </cell>
          <cell r="C553">
            <v>44197</v>
          </cell>
          <cell r="D553">
            <v>44227</v>
          </cell>
          <cell r="G553" t="str">
            <v>Pampers</v>
          </cell>
          <cell r="H553" t="str">
            <v>Pampers Stronghold Plan Jammu &amp; Kashmir
WS Silver</v>
          </cell>
          <cell r="I553" t="str">
            <v>Any Pampers 
Buy Any Pampers worth &gt;=3000 Get 6% Off  
Buy Any Pampers worth of &gt; =6000 Get 8% Off
(For Jammu, Kashmir)</v>
          </cell>
          <cell r="K553" t="str">
            <v>On Bill</v>
          </cell>
        </row>
      </sheetData>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Summary of Reference"/>
      <sheetName val="Corp Budgets &amp; SIDs"/>
      <sheetName val="Brand Budgets &amp; SIDs"/>
      <sheetName val="Consumer Promotions"/>
      <sheetName val=" Mini Market"/>
      <sheetName val="Large Trad, Pharma &amp; Bty"/>
      <sheetName val="Medium Trad &amp; Pharma"/>
      <sheetName val="Small &amp; New Pharmacy"/>
      <sheetName val="Small &amp; New Traditional"/>
      <sheetName val="Medium &amp; Small Beauty"/>
      <sheetName val="Speciality"/>
      <sheetName val="Ecommerce"/>
      <sheetName val="Non Retail"/>
      <sheetName val="Site Specific"/>
      <sheetName val="Focus Brands-November18"/>
      <sheetName val="SubD Focus Brand"/>
      <sheetName val="Star SIDs"/>
      <sheetName val="LAT SIDs"/>
      <sheetName val="List of New Sub BFs"/>
      <sheetName val="ITrial"/>
      <sheetName val="ITrial old"/>
      <sheetName val="Price Change"/>
      <sheetName val="NSR"/>
      <sheetName val="Orgn Plans"/>
      <sheetName val="Valid-ChannelClassType Mapping"/>
      <sheetName val="Possible Disbursement Method"/>
      <sheetName val="Sample Configuration"/>
      <sheetName val="DeletingSystemPart"/>
    </sheetNames>
    <sheetDataSet>
      <sheetData sheetId="0"/>
      <sheetData sheetId="1"/>
      <sheetData sheetId="2"/>
      <sheetData sheetId="3">
        <row r="142">
          <cell r="A142" t="str">
            <v>Hyderabad</v>
          </cell>
        </row>
        <row r="143">
          <cell r="A143" t="str">
            <v>Vijayawada</v>
          </cell>
        </row>
        <row r="144">
          <cell r="A144" t="str">
            <v>Tirupati</v>
          </cell>
        </row>
        <row r="145">
          <cell r="A145" t="str">
            <v>Assam</v>
          </cell>
        </row>
        <row r="146">
          <cell r="A146" t="str">
            <v>Bihar</v>
          </cell>
        </row>
        <row r="147">
          <cell r="A147" t="str">
            <v>Central UP</v>
          </cell>
        </row>
        <row r="148">
          <cell r="A148" t="str">
            <v>Chattisgarh</v>
          </cell>
        </row>
        <row r="149">
          <cell r="A149" t="str">
            <v>Chennai</v>
          </cell>
        </row>
        <row r="150">
          <cell r="A150" t="str">
            <v>Delhi-1 &amp; 2</v>
          </cell>
        </row>
        <row r="151">
          <cell r="A151" t="str">
            <v>East UP</v>
          </cell>
        </row>
        <row r="152">
          <cell r="A152" t="str">
            <v>Goa</v>
          </cell>
        </row>
        <row r="153">
          <cell r="A153" t="str">
            <v>Haryana</v>
          </cell>
        </row>
        <row r="154">
          <cell r="A154" t="str">
            <v>Himachal Pradesh</v>
          </cell>
        </row>
        <row r="155">
          <cell r="A155" t="str">
            <v>Indore</v>
          </cell>
        </row>
        <row r="156">
          <cell r="A156" t="str">
            <v>Jammu</v>
          </cell>
        </row>
        <row r="157">
          <cell r="A157" t="str">
            <v>Jharkhand</v>
          </cell>
        </row>
        <row r="158">
          <cell r="A158" t="str">
            <v>Karnataka</v>
          </cell>
        </row>
        <row r="159">
          <cell r="A159" t="str">
            <v>Kashmir</v>
          </cell>
        </row>
        <row r="160">
          <cell r="A160" t="str">
            <v>Kerala</v>
          </cell>
        </row>
        <row r="161">
          <cell r="A161" t="str">
            <v>Kolkata &amp; Bengal</v>
          </cell>
        </row>
        <row r="162">
          <cell r="A162" t="str">
            <v>Bhopal</v>
          </cell>
        </row>
        <row r="163">
          <cell r="A163" t="str">
            <v>Madurai &amp; Coimbatore</v>
          </cell>
        </row>
        <row r="164">
          <cell r="A164" t="str">
            <v>Mumbai-1 2 &amp; Pune</v>
          </cell>
        </row>
        <row r="165">
          <cell r="A165" t="str">
            <v>Vidarbha</v>
          </cell>
        </row>
        <row r="166">
          <cell r="A166" t="str">
            <v>North Gujarat</v>
          </cell>
        </row>
        <row r="167">
          <cell r="A167" t="str">
            <v>Orissa</v>
          </cell>
        </row>
        <row r="168">
          <cell r="A168" t="str">
            <v>Punjab</v>
          </cell>
        </row>
        <row r="169">
          <cell r="A169" t="str">
            <v>Rajasthan</v>
          </cell>
        </row>
        <row r="170">
          <cell r="A170" t="str">
            <v>South Gujarat</v>
          </cell>
        </row>
        <row r="171">
          <cell r="A171" t="str">
            <v>Ghaziabad &amp; Noida</v>
          </cell>
        </row>
        <row r="172">
          <cell r="A172" t="str">
            <v>Dehradun</v>
          </cell>
        </row>
        <row r="173">
          <cell r="A173" t="str">
            <v>Jabalpur</v>
          </cell>
        </row>
        <row r="174">
          <cell r="A174" t="str">
            <v>Kanpur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September"/>
      <sheetName val="Star SIDs"/>
      <sheetName val="LAT SIDs"/>
      <sheetName val="ITrial"/>
      <sheetName val="iTrial Smart Store"/>
      <sheetName val="Focus TPR-Sept'14"/>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refreshError="1"/>
      <sheetData sheetId="1">
        <row r="2">
          <cell r="B2" t="str">
            <v>All</v>
          </cell>
        </row>
      </sheetData>
      <sheetData sheetId="2">
        <row r="5">
          <cell r="A5" t="str">
            <v>End of Initiative Period Disbursement</v>
          </cell>
        </row>
        <row r="6">
          <cell r="A6" t="str">
            <v>End of Month Disbursement</v>
          </cell>
        </row>
        <row r="7">
          <cell r="A7" t="str">
            <v>End of Quarter Disbursement</v>
          </cell>
        </row>
        <row r="8">
          <cell r="A8" t="str">
            <v>On Bill TPR</v>
          </cell>
        </row>
        <row r="9">
          <cell r="A9" t="str">
            <v>Rishta Disbursement</v>
          </cell>
        </row>
        <row r="10">
          <cell r="A10" t="str">
            <v>RPS Discount Disbursement</v>
          </cell>
        </row>
        <row r="11">
          <cell r="A11" t="str">
            <v>Smart Store Disbursement</v>
          </cell>
        </row>
        <row r="12">
          <cell r="A12" t="str">
            <v>Smart Store Same Bill</v>
          </cell>
        </row>
        <row r="13">
          <cell r="A13" t="str">
            <v>STAR Store Disbursement</v>
          </cell>
        </row>
        <row r="14">
          <cell r="A14" t="str">
            <v>Window Display</v>
          </cell>
        </row>
        <row r="15">
          <cell r="A15" t="str">
            <v>Matrix Audited Disbursement</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ummary Of Reference"/>
      <sheetName val="Budgets &amp; SIDs"/>
      <sheetName val="Consumer Promotions"/>
      <sheetName val=" Mini Market"/>
      <sheetName val="Large &amp; Medium Traditional"/>
      <sheetName val="Large Pharmacy"/>
      <sheetName val="Small Traditional"/>
      <sheetName val="Small Beauty &amp; Pharmacy"/>
      <sheetName val="Speciality"/>
      <sheetName val="Ecommerce"/>
      <sheetName val="Non Retail"/>
      <sheetName val="Site Specific"/>
      <sheetName val="COH-October"/>
      <sheetName val="Star SIDs"/>
      <sheetName val="LAT SIDs"/>
      <sheetName val="ITrial"/>
      <sheetName val="Price Change"/>
      <sheetName val="NSR"/>
      <sheetName val="Orgn Plans"/>
      <sheetName val="List of New Sub BFs"/>
      <sheetName val="ORAL-B Family SKUs"/>
      <sheetName val="Valid-ChannelClassType Mapping"/>
      <sheetName val="Possible Disbursement Method"/>
      <sheetName val="Sample Configur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October"/>
      <sheetName val="Star SIDs"/>
      <sheetName val="LAT SIDs"/>
      <sheetName val="ITrial"/>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sheetData sheetId="1">
        <row r="2">
          <cell r="B2" t="str">
            <v>All</v>
          </cell>
        </row>
        <row r="3">
          <cell r="B3" t="str">
            <v>Aircare</v>
          </cell>
        </row>
        <row r="4">
          <cell r="B4" t="str">
            <v>Batteries</v>
          </cell>
        </row>
        <row r="5">
          <cell r="B5" t="str">
            <v>Grooming</v>
          </cell>
        </row>
        <row r="6">
          <cell r="B6" t="str">
            <v>Fabric &amp; Home Care</v>
          </cell>
        </row>
        <row r="7">
          <cell r="B7" t="str">
            <v>Hair Care</v>
          </cell>
        </row>
        <row r="8">
          <cell r="B8" t="str">
            <v>Hair Color</v>
          </cell>
        </row>
        <row r="9">
          <cell r="B9" t="str">
            <v>Health Care</v>
          </cell>
        </row>
        <row r="10">
          <cell r="B10" t="str">
            <v>Oral Care</v>
          </cell>
        </row>
        <row r="11">
          <cell r="B11" t="str">
            <v>Paper</v>
          </cell>
        </row>
        <row r="12">
          <cell r="B12" t="str">
            <v>Personal Care</v>
          </cell>
        </row>
        <row r="13">
          <cell r="B13" t="str">
            <v>Skin Care</v>
          </cell>
        </row>
      </sheetData>
      <sheetData sheetId="2">
        <row r="5">
          <cell r="A5" t="str">
            <v>End of Initiative Period Disbursement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October"/>
      <sheetName val="Star SIDs"/>
      <sheetName val="LAT SIDs"/>
      <sheetName val="ITrial"/>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sheetData sheetId="1">
        <row r="2">
          <cell r="B2" t="str">
            <v>All</v>
          </cell>
        </row>
        <row r="3">
          <cell r="B3" t="str">
            <v>Aircare</v>
          </cell>
        </row>
        <row r="4">
          <cell r="B4" t="str">
            <v>Batteries</v>
          </cell>
        </row>
        <row r="5">
          <cell r="B5" t="str">
            <v>Grooming</v>
          </cell>
        </row>
        <row r="6">
          <cell r="B6" t="str">
            <v>Fabric &amp; Home Care</v>
          </cell>
        </row>
        <row r="7">
          <cell r="B7" t="str">
            <v>Hair Care</v>
          </cell>
        </row>
        <row r="8">
          <cell r="B8" t="str">
            <v>Hair Color</v>
          </cell>
        </row>
        <row r="9">
          <cell r="B9" t="str">
            <v>Health Care</v>
          </cell>
        </row>
        <row r="10">
          <cell r="B10" t="str">
            <v>Oral Care</v>
          </cell>
        </row>
        <row r="11">
          <cell r="B11" t="str">
            <v>Paper</v>
          </cell>
        </row>
        <row r="12">
          <cell r="B12" t="str">
            <v>Personal Care</v>
          </cell>
        </row>
        <row r="13">
          <cell r="B13" t="str">
            <v>Skin Care</v>
          </cell>
        </row>
      </sheetData>
      <sheetData sheetId="2">
        <row r="5">
          <cell r="A5" t="str">
            <v>End of Initiative Period Disbursement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H"/>
      <sheetName val="Instructions"/>
      <sheetName val="PRODUCT HIERARCHY"/>
      <sheetName val="Consumer Promotions"/>
      <sheetName val="CHANNEL MAPPING"/>
      <sheetName val="Large Mini Market"/>
      <sheetName val="Small Mini Market"/>
      <sheetName val="Large &amp; Medium Traditional"/>
      <sheetName val="Large Pharmacy"/>
      <sheetName val="Small Traditional"/>
      <sheetName val="Small Pharmacy"/>
      <sheetName val="Speciality"/>
      <sheetName val="Non Retail"/>
      <sheetName val="Site Specific"/>
      <sheetName val="REQUIREMENT"/>
      <sheetName val="INITIATIVES TYPE COMBINATION"/>
      <sheetName val="VERIFICATION"/>
      <sheetName val="COH-Feb"/>
      <sheetName val="iTrial- Feb'13"/>
      <sheetName val="Star SIDs for JFM'13"/>
      <sheetName val="LAT SIDs"/>
      <sheetName val="Price Change"/>
      <sheetName val="NSR"/>
      <sheetName val="Orgn Plans"/>
      <sheetName val="List of New Sub BFs"/>
      <sheetName val="Valid-ChannelClassType Mapping"/>
      <sheetName val="Category Master"/>
      <sheetName val="Brand Master"/>
      <sheetName val="Brand Form Master"/>
      <sheetName val="Sub Brand Form Master"/>
      <sheetName val="Possible Disbursement Method"/>
      <sheetName val="Sample Configuration"/>
      <sheetName val="Sheet1"/>
    </sheetNames>
    <sheetDataSet>
      <sheetData sheetId="0"/>
      <sheetData sheetId="1"/>
      <sheetData sheetId="2">
        <row r="4">
          <cell r="A4" t="str">
            <v>N.A.</v>
          </cell>
        </row>
        <row r="5">
          <cell r="A5" t="str">
            <v>Category</v>
          </cell>
        </row>
        <row r="6">
          <cell r="A6" t="str">
            <v>Brand</v>
          </cell>
        </row>
        <row r="7">
          <cell r="A7" t="str">
            <v>BrandForm</v>
          </cell>
        </row>
        <row r="8">
          <cell r="A8" t="str">
            <v>SubBrandForm</v>
          </cell>
        </row>
        <row r="9">
          <cell r="A9" t="str">
            <v>All Company SKUs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September"/>
      <sheetName val="Star SIDs"/>
      <sheetName val="LAT SIDs"/>
      <sheetName val="ITrial"/>
      <sheetName val="iTrial Smart Store"/>
      <sheetName val="Focus TPR-Sept'14"/>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refreshError="1"/>
      <sheetData sheetId="1">
        <row r="2">
          <cell r="B2" t="str">
            <v>All</v>
          </cell>
        </row>
      </sheetData>
      <sheetData sheetId="2">
        <row r="5">
          <cell r="A5" t="str">
            <v>End of Initiative Period Disbursement</v>
          </cell>
        </row>
        <row r="6">
          <cell r="A6" t="str">
            <v>End of Month Disbursement</v>
          </cell>
        </row>
        <row r="7">
          <cell r="A7" t="str">
            <v>End of Quarter Disbursement</v>
          </cell>
        </row>
        <row r="8">
          <cell r="A8" t="str">
            <v>On Bill TPR</v>
          </cell>
        </row>
        <row r="9">
          <cell r="A9" t="str">
            <v>Rishta Disbursement</v>
          </cell>
        </row>
        <row r="10">
          <cell r="A10" t="str">
            <v>RPS Discount Disbursement</v>
          </cell>
        </row>
        <row r="11">
          <cell r="A11" t="str">
            <v>Smart Store Disbursement</v>
          </cell>
        </row>
        <row r="12">
          <cell r="A12" t="str">
            <v>Smart Store Same Bill</v>
          </cell>
        </row>
        <row r="13">
          <cell r="A13" t="str">
            <v>STAR Store Disbursement</v>
          </cell>
        </row>
        <row r="14">
          <cell r="A14" t="str">
            <v>Window Display</v>
          </cell>
        </row>
        <row r="15">
          <cell r="A15" t="str">
            <v>Matrix Audited Disbursement</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September"/>
      <sheetName val="Star SIDs"/>
      <sheetName val="LAT SIDs"/>
      <sheetName val="ITrial"/>
      <sheetName val="iTrial Smart Store"/>
      <sheetName val="Focus TPR-Sept'14"/>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refreshError="1"/>
      <sheetData sheetId="1">
        <row r="2">
          <cell r="B2" t="str">
            <v>All</v>
          </cell>
        </row>
      </sheetData>
      <sheetData sheetId="2">
        <row r="5">
          <cell r="A5" t="str">
            <v>End of Initiative Period Disbursement</v>
          </cell>
        </row>
        <row r="6">
          <cell r="A6" t="str">
            <v>End of Month Disbursement</v>
          </cell>
        </row>
        <row r="7">
          <cell r="A7" t="str">
            <v>End of Quarter Disbursement</v>
          </cell>
        </row>
        <row r="8">
          <cell r="A8" t="str">
            <v>On Bill TPR</v>
          </cell>
        </row>
        <row r="9">
          <cell r="A9" t="str">
            <v>Rishta Disbursement</v>
          </cell>
        </row>
        <row r="10">
          <cell r="A10" t="str">
            <v>RPS Discount Disbursement</v>
          </cell>
        </row>
        <row r="11">
          <cell r="A11" t="str">
            <v>Smart Store Disbursement</v>
          </cell>
        </row>
        <row r="12">
          <cell r="A12" t="str">
            <v>Smart Store Same Bill</v>
          </cell>
        </row>
        <row r="13">
          <cell r="A13" t="str">
            <v>STAR Store Disbursement</v>
          </cell>
        </row>
        <row r="14">
          <cell r="A14" t="str">
            <v>Window Display</v>
          </cell>
        </row>
        <row r="15">
          <cell r="A15" t="str">
            <v>Matrix Audited Disbursement</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October"/>
      <sheetName val="Star SIDs"/>
      <sheetName val="LAT SIDs"/>
      <sheetName val="ITrial"/>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sheetData sheetId="1">
        <row r="2">
          <cell r="B2" t="str">
            <v>All</v>
          </cell>
        </row>
        <row r="3">
          <cell r="B3" t="str">
            <v>Aircare</v>
          </cell>
        </row>
        <row r="4">
          <cell r="B4" t="str">
            <v>Batteries</v>
          </cell>
        </row>
        <row r="5">
          <cell r="B5" t="str">
            <v>Grooming</v>
          </cell>
        </row>
        <row r="6">
          <cell r="B6" t="str">
            <v>Fabric &amp; Home Care</v>
          </cell>
        </row>
        <row r="7">
          <cell r="B7" t="str">
            <v>Hair Care</v>
          </cell>
        </row>
        <row r="8">
          <cell r="B8" t="str">
            <v>Hair Color</v>
          </cell>
        </row>
        <row r="9">
          <cell r="B9" t="str">
            <v>Health Care</v>
          </cell>
        </row>
        <row r="10">
          <cell r="B10" t="str">
            <v>Oral Care</v>
          </cell>
        </row>
        <row r="11">
          <cell r="B11" t="str">
            <v>Paper</v>
          </cell>
        </row>
        <row r="12">
          <cell r="B12" t="str">
            <v>Personal Care</v>
          </cell>
        </row>
        <row r="13">
          <cell r="B13" t="str">
            <v>Skin Care</v>
          </cell>
        </row>
      </sheetData>
      <sheetData sheetId="2">
        <row r="5">
          <cell r="A5" t="str">
            <v>End of Initiative Period Disbursement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October"/>
      <sheetName val="Star SIDs"/>
      <sheetName val="LAT SIDs"/>
      <sheetName val="ITrial"/>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sheetData sheetId="1">
        <row r="2">
          <cell r="B2" t="str">
            <v>All</v>
          </cell>
        </row>
        <row r="3">
          <cell r="B3" t="str">
            <v>Aircare</v>
          </cell>
        </row>
        <row r="4">
          <cell r="B4" t="str">
            <v>Batteries</v>
          </cell>
        </row>
        <row r="5">
          <cell r="B5" t="str">
            <v>Grooming</v>
          </cell>
        </row>
        <row r="6">
          <cell r="B6" t="str">
            <v>Fabric &amp; Home Care</v>
          </cell>
        </row>
        <row r="7">
          <cell r="B7" t="str">
            <v>Hair Care</v>
          </cell>
        </row>
        <row r="8">
          <cell r="B8" t="str">
            <v>Hair Color</v>
          </cell>
        </row>
        <row r="9">
          <cell r="B9" t="str">
            <v>Health Care</v>
          </cell>
        </row>
        <row r="10">
          <cell r="B10" t="str">
            <v>Oral Care</v>
          </cell>
        </row>
        <row r="11">
          <cell r="B11" t="str">
            <v>Paper</v>
          </cell>
        </row>
        <row r="12">
          <cell r="B12" t="str">
            <v>Personal Care</v>
          </cell>
        </row>
        <row r="13">
          <cell r="B13" t="str">
            <v>Skin Care</v>
          </cell>
        </row>
      </sheetData>
      <sheetData sheetId="2">
        <row r="5">
          <cell r="A5" t="str">
            <v>End of Initiative Period Disbursement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Summary of Reference"/>
      <sheetName val="Brand Budgets &amp; SIDs"/>
      <sheetName val="Corp Budgets &amp; SIDs"/>
      <sheetName val="Consumer Promotions"/>
      <sheetName val=" Mini Market"/>
      <sheetName val="Large Trad, Pharma &amp; Bty"/>
      <sheetName val="Medium Trad &amp; Pharma"/>
      <sheetName val="Small &amp; New Pharmacy"/>
      <sheetName val="Small &amp; New Traditional"/>
      <sheetName val="Medium &amp; Small Beauty"/>
      <sheetName val="Speciality"/>
      <sheetName val="Ecommerce"/>
      <sheetName val="Non Retail"/>
      <sheetName val="Site Specific"/>
      <sheetName val="Focus Brands-July18"/>
      <sheetName val="SubD_Focus_Brand"/>
      <sheetName val="Star SIDs"/>
      <sheetName val="LAT SIDs"/>
      <sheetName val="List of New Sub BFs"/>
      <sheetName val="ITrial"/>
      <sheetName val="ITrial old"/>
      <sheetName val="Price Change"/>
      <sheetName val="NSR"/>
      <sheetName val="Orgn Plans"/>
      <sheetName val="Valid-ChannelClassType Mapping"/>
      <sheetName val="Possible Disbursement Method"/>
      <sheetName val="Sample Configuration"/>
      <sheetName val="DeletingSystemPart"/>
    </sheetNames>
    <sheetDataSet>
      <sheetData sheetId="0"/>
      <sheetData sheetId="1"/>
      <sheetData sheetId="2"/>
      <sheetData sheetId="3">
        <row r="142">
          <cell r="A142" t="str">
            <v>Hyderabad</v>
          </cell>
        </row>
        <row r="143">
          <cell r="A143" t="str">
            <v>Vijayawada</v>
          </cell>
        </row>
        <row r="144">
          <cell r="A144" t="str">
            <v>Tirupati</v>
          </cell>
        </row>
        <row r="145">
          <cell r="A145" t="str">
            <v>Assam</v>
          </cell>
        </row>
        <row r="146">
          <cell r="A146" t="str">
            <v>Bihar</v>
          </cell>
        </row>
        <row r="147">
          <cell r="A147" t="str">
            <v>Central UP</v>
          </cell>
        </row>
        <row r="148">
          <cell r="A148" t="str">
            <v>Chattisgarh</v>
          </cell>
        </row>
        <row r="149">
          <cell r="A149" t="str">
            <v>Chennai</v>
          </cell>
        </row>
        <row r="150">
          <cell r="A150" t="str">
            <v>Delhi-1 &amp; 2</v>
          </cell>
        </row>
        <row r="151">
          <cell r="A151" t="str">
            <v>East UP</v>
          </cell>
        </row>
        <row r="152">
          <cell r="A152" t="str">
            <v>Goa</v>
          </cell>
        </row>
        <row r="153">
          <cell r="A153" t="str">
            <v>Haryana</v>
          </cell>
        </row>
        <row r="154">
          <cell r="A154" t="str">
            <v>Himachal Pradesh</v>
          </cell>
        </row>
        <row r="155">
          <cell r="A155" t="str">
            <v>Indore</v>
          </cell>
        </row>
        <row r="156">
          <cell r="A156" t="str">
            <v>Jammu</v>
          </cell>
        </row>
        <row r="157">
          <cell r="A157" t="str">
            <v>Jharkhand</v>
          </cell>
        </row>
        <row r="158">
          <cell r="A158" t="str">
            <v>Karnataka</v>
          </cell>
        </row>
        <row r="159">
          <cell r="A159" t="str">
            <v>Kashmir</v>
          </cell>
        </row>
        <row r="160">
          <cell r="A160" t="str">
            <v>Kerala</v>
          </cell>
        </row>
        <row r="161">
          <cell r="A161" t="str">
            <v>Kolkata &amp; Bengal</v>
          </cell>
        </row>
        <row r="162">
          <cell r="A162" t="str">
            <v>Bhopal</v>
          </cell>
        </row>
        <row r="163">
          <cell r="A163" t="str">
            <v>Madurai &amp; Coimbatore</v>
          </cell>
        </row>
        <row r="164">
          <cell r="A164" t="str">
            <v>Mumbai-1 2 &amp; Pune</v>
          </cell>
        </row>
        <row r="165">
          <cell r="A165" t="str">
            <v>Vidarbha</v>
          </cell>
        </row>
        <row r="166">
          <cell r="A166" t="str">
            <v>North Gujarat</v>
          </cell>
        </row>
        <row r="167">
          <cell r="A167" t="str">
            <v>Orissa</v>
          </cell>
        </row>
        <row r="168">
          <cell r="A168" t="str">
            <v>Punjab</v>
          </cell>
        </row>
        <row r="169">
          <cell r="A169" t="str">
            <v>Rajasthan</v>
          </cell>
        </row>
        <row r="170">
          <cell r="A170" t="str">
            <v>South Gujarat</v>
          </cell>
        </row>
        <row r="171">
          <cell r="A171" t="str">
            <v>Ghaziabad &amp; Noida</v>
          </cell>
        </row>
        <row r="172">
          <cell r="A172" t="str">
            <v>Dehradun</v>
          </cell>
        </row>
        <row r="173">
          <cell r="A173" t="str">
            <v>Jabalpur</v>
          </cell>
        </row>
        <row r="174">
          <cell r="A174" t="str">
            <v>Kanpur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MPH"/>
      <sheetName val="INITIATIVES TYPE COMBINATION"/>
      <sheetName val="CHANNEL MAPPING"/>
      <sheetName val="Instructions"/>
      <sheetName val="Consumer Promotions"/>
      <sheetName val="Large Mini Market"/>
      <sheetName val="Small Mini Market"/>
      <sheetName val="Large &amp; Medium Traditional"/>
      <sheetName val="Large Pharmacy"/>
      <sheetName val="Small Traditional"/>
      <sheetName val="Small Pharmacy"/>
      <sheetName val="Speciality"/>
      <sheetName val="Ecommerce"/>
      <sheetName val="Non Retail"/>
      <sheetName val="Site Specific"/>
      <sheetName val="COH-Dec14-Cluster1"/>
      <sheetName val="COH-Dec14-Cluster2"/>
      <sheetName val="Star SIDs"/>
      <sheetName val="LAT SIDs"/>
      <sheetName val="ITrial"/>
      <sheetName val="Price Change"/>
      <sheetName val="NSR"/>
      <sheetName val="Orgn Plans"/>
      <sheetName val="List of New Sub BFs"/>
      <sheetName val="Valid-ChannelClassType Mapping"/>
      <sheetName val="Possible Disbursement Method"/>
      <sheetName val="Sample Configuration"/>
      <sheetName val="DeletingSystemPart"/>
    </sheetNames>
    <sheetDataSet>
      <sheetData sheetId="0"/>
      <sheetData sheetId="1">
        <row r="23">
          <cell r="B23" t="str">
            <v>N.A.</v>
          </cell>
        </row>
        <row r="24">
          <cell r="B24" t="str">
            <v>Category</v>
          </cell>
        </row>
        <row r="25">
          <cell r="B25" t="str">
            <v>Brand</v>
          </cell>
        </row>
        <row r="26">
          <cell r="B26" t="str">
            <v>BrandForm</v>
          </cell>
        </row>
        <row r="27">
          <cell r="B27" t="str">
            <v>SubBrandForm</v>
          </cell>
        </row>
        <row r="28">
          <cell r="B28" t="str">
            <v>All Company SKUs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65302-05A5-4405-A462-DDE5EDD43E76}">
  <sheetPr codeName="X1">
    <tabColor rgb="FFFF0000"/>
  </sheetPr>
  <dimension ref="A1:H27"/>
  <sheetViews>
    <sheetView showGridLines="0" zoomScaleNormal="100" workbookViewId="0">
      <selection activeCell="D4" sqref="D4"/>
    </sheetView>
  </sheetViews>
  <sheetFormatPr defaultColWidth="9.33203125" defaultRowHeight="11.25"/>
  <cols>
    <col min="1" max="1" width="32.1640625" style="2" customWidth="1"/>
    <col min="2" max="3" width="24.1640625" style="2" customWidth="1"/>
    <col min="4" max="4" width="32.1640625" style="2" customWidth="1"/>
    <col min="5" max="5" width="56.5" style="2" customWidth="1"/>
    <col min="6" max="6" width="78.6640625" style="2" customWidth="1"/>
    <col min="7" max="7" width="18.33203125" style="2" customWidth="1"/>
    <col min="8" max="8" width="33.6640625" style="2" customWidth="1"/>
    <col min="9" max="16384" width="9.33203125" style="2"/>
  </cols>
  <sheetData>
    <row r="1" spans="1:8" ht="31.5" customHeight="1">
      <c r="A1" s="1" t="s">
        <v>0</v>
      </c>
      <c r="B1" s="1"/>
      <c r="C1" s="1"/>
      <c r="D1" s="1"/>
      <c r="E1" s="1"/>
      <c r="F1" s="1"/>
      <c r="G1" s="1"/>
      <c r="H1" s="1"/>
    </row>
    <row r="2" spans="1:8">
      <c r="A2" s="3"/>
      <c r="B2" s="4"/>
      <c r="C2" s="4"/>
      <c r="D2" s="3"/>
      <c r="E2" s="3"/>
      <c r="F2" s="3"/>
      <c r="G2" s="3"/>
      <c r="H2" s="3"/>
    </row>
    <row r="3" spans="1:8" ht="24.75" customHeight="1">
      <c r="A3" s="5" t="s">
        <v>1</v>
      </c>
      <c r="B3" s="4"/>
      <c r="C3" s="4"/>
      <c r="D3" s="3"/>
      <c r="E3" s="3"/>
      <c r="F3" s="3"/>
      <c r="G3" s="3"/>
      <c r="H3" s="3"/>
    </row>
    <row r="4" spans="1:8" ht="39.75" customHeight="1">
      <c r="A4" s="6" t="s">
        <v>2</v>
      </c>
      <c r="B4" s="7" t="s">
        <v>3</v>
      </c>
      <c r="C4" s="7" t="s">
        <v>4</v>
      </c>
      <c r="D4" s="6" t="s">
        <v>5</v>
      </c>
      <c r="E4" s="8" t="s">
        <v>6</v>
      </c>
      <c r="F4" s="6" t="s">
        <v>7</v>
      </c>
      <c r="G4" s="6" t="s">
        <v>8</v>
      </c>
      <c r="H4" s="6" t="s">
        <v>9</v>
      </c>
    </row>
    <row r="5" spans="1:8" s="14" customFormat="1" ht="23.25" customHeight="1">
      <c r="A5" s="9" t="s">
        <v>10</v>
      </c>
      <c r="B5" s="10">
        <v>43647</v>
      </c>
      <c r="C5" s="10" t="s">
        <v>11</v>
      </c>
      <c r="D5" s="11" t="s">
        <v>12</v>
      </c>
      <c r="E5" s="11" t="s">
        <v>13</v>
      </c>
      <c r="F5" s="11" t="s">
        <v>14</v>
      </c>
      <c r="G5" s="12" t="s">
        <v>15</v>
      </c>
      <c r="H5" s="13" t="s">
        <v>16</v>
      </c>
    </row>
    <row r="6" spans="1:8" s="15" customFormat="1" ht="22.5" customHeight="1">
      <c r="A6" s="9" t="s">
        <v>10</v>
      </c>
      <c r="B6" s="10">
        <v>43647</v>
      </c>
      <c r="C6" s="10" t="s">
        <v>11</v>
      </c>
      <c r="D6" s="11" t="s">
        <v>12</v>
      </c>
      <c r="E6" s="11" t="s">
        <v>17</v>
      </c>
      <c r="F6" s="11" t="s">
        <v>18</v>
      </c>
      <c r="G6" s="12" t="s">
        <v>15</v>
      </c>
      <c r="H6" s="13" t="s">
        <v>16</v>
      </c>
    </row>
    <row r="7" spans="1:8" s="15" customFormat="1" ht="28.5" customHeight="1">
      <c r="A7" s="9" t="s">
        <v>10</v>
      </c>
      <c r="B7" s="10">
        <v>43647</v>
      </c>
      <c r="C7" s="10" t="s">
        <v>11</v>
      </c>
      <c r="D7" s="11" t="s">
        <v>12</v>
      </c>
      <c r="E7" s="11" t="s">
        <v>19</v>
      </c>
      <c r="F7" s="11" t="s">
        <v>20</v>
      </c>
      <c r="G7" s="12" t="s">
        <v>15</v>
      </c>
      <c r="H7" s="13" t="s">
        <v>16</v>
      </c>
    </row>
    <row r="8" spans="1:8" s="15" customFormat="1" ht="23.25" customHeight="1">
      <c r="A8" s="9" t="s">
        <v>10</v>
      </c>
      <c r="B8" s="10">
        <v>43647</v>
      </c>
      <c r="C8" s="10" t="s">
        <v>11</v>
      </c>
      <c r="D8" s="11" t="s">
        <v>12</v>
      </c>
      <c r="E8" s="11" t="s">
        <v>21</v>
      </c>
      <c r="F8" s="11" t="s">
        <v>22</v>
      </c>
      <c r="G8" s="12" t="s">
        <v>15</v>
      </c>
      <c r="H8" s="13" t="s">
        <v>16</v>
      </c>
    </row>
    <row r="9" spans="1:8" s="14" customFormat="1" ht="23.25" customHeight="1">
      <c r="A9" s="9" t="s">
        <v>10</v>
      </c>
      <c r="B9" s="10">
        <v>43647</v>
      </c>
      <c r="C9" s="10" t="s">
        <v>11</v>
      </c>
      <c r="D9" s="11" t="s">
        <v>12</v>
      </c>
      <c r="E9" s="11" t="s">
        <v>23</v>
      </c>
      <c r="F9" s="11" t="s">
        <v>24</v>
      </c>
      <c r="G9" s="12" t="s">
        <v>15</v>
      </c>
      <c r="H9" s="13" t="s">
        <v>16</v>
      </c>
    </row>
    <row r="10" spans="1:8" s="15" customFormat="1" ht="22.5" customHeight="1">
      <c r="A10" s="9" t="s">
        <v>10</v>
      </c>
      <c r="B10" s="10">
        <v>43647</v>
      </c>
      <c r="C10" s="10" t="s">
        <v>11</v>
      </c>
      <c r="D10" s="11" t="s">
        <v>12</v>
      </c>
      <c r="E10" s="11" t="s">
        <v>25</v>
      </c>
      <c r="F10" s="11" t="s">
        <v>26</v>
      </c>
      <c r="G10" s="12" t="s">
        <v>15</v>
      </c>
      <c r="H10" s="13" t="s">
        <v>16</v>
      </c>
    </row>
    <row r="11" spans="1:8" s="15" customFormat="1" ht="25.5" customHeight="1">
      <c r="A11" s="9" t="s">
        <v>10</v>
      </c>
      <c r="B11" s="10">
        <v>43647</v>
      </c>
      <c r="C11" s="10" t="s">
        <v>11</v>
      </c>
      <c r="D11" s="11" t="s">
        <v>12</v>
      </c>
      <c r="E11" s="11" t="s">
        <v>27</v>
      </c>
      <c r="F11" s="11" t="s">
        <v>28</v>
      </c>
      <c r="G11" s="12" t="s">
        <v>15</v>
      </c>
      <c r="H11" s="13" t="s">
        <v>16</v>
      </c>
    </row>
    <row r="12" spans="1:8" s="15" customFormat="1" ht="28.5" customHeight="1">
      <c r="A12" s="9" t="s">
        <v>10</v>
      </c>
      <c r="B12" s="10">
        <v>43647</v>
      </c>
      <c r="C12" s="10" t="s">
        <v>11</v>
      </c>
      <c r="D12" s="11" t="s">
        <v>12</v>
      </c>
      <c r="E12" s="11" t="s">
        <v>29</v>
      </c>
      <c r="F12" s="11" t="s">
        <v>30</v>
      </c>
      <c r="G12" s="12" t="s">
        <v>15</v>
      </c>
      <c r="H12" s="13" t="s">
        <v>16</v>
      </c>
    </row>
    <row r="13" spans="1:8" s="15" customFormat="1" ht="23.25" customHeight="1">
      <c r="A13" s="9" t="s">
        <v>10</v>
      </c>
      <c r="B13" s="10">
        <v>43647</v>
      </c>
      <c r="C13" s="10" t="s">
        <v>11</v>
      </c>
      <c r="D13" s="11" t="s">
        <v>12</v>
      </c>
      <c r="E13" s="11" t="s">
        <v>31</v>
      </c>
      <c r="F13" s="11" t="s">
        <v>32</v>
      </c>
      <c r="G13" s="12" t="s">
        <v>15</v>
      </c>
      <c r="H13" s="13" t="s">
        <v>16</v>
      </c>
    </row>
    <row r="14" spans="1:8" s="15" customFormat="1" ht="23.25" customHeight="1">
      <c r="A14" s="9" t="s">
        <v>10</v>
      </c>
      <c r="B14" s="10">
        <v>43647</v>
      </c>
      <c r="C14" s="10" t="s">
        <v>11</v>
      </c>
      <c r="D14" s="11" t="s">
        <v>33</v>
      </c>
      <c r="E14" s="11" t="s">
        <v>34</v>
      </c>
      <c r="F14" s="11" t="s">
        <v>35</v>
      </c>
      <c r="G14" s="12" t="s">
        <v>36</v>
      </c>
      <c r="H14" s="13" t="s">
        <v>16</v>
      </c>
    </row>
    <row r="15" spans="1:8" s="15" customFormat="1" ht="23.25" customHeight="1">
      <c r="A15" s="9" t="s">
        <v>10</v>
      </c>
      <c r="B15" s="10">
        <v>43647</v>
      </c>
      <c r="C15" s="10" t="s">
        <v>11</v>
      </c>
      <c r="D15" s="11" t="s">
        <v>33</v>
      </c>
      <c r="E15" s="11" t="s">
        <v>37</v>
      </c>
      <c r="F15" s="11" t="s">
        <v>38</v>
      </c>
      <c r="G15" s="12" t="s">
        <v>36</v>
      </c>
      <c r="H15" s="13" t="s">
        <v>16</v>
      </c>
    </row>
    <row r="16" spans="1:8" s="15" customFormat="1" ht="23.25" customHeight="1">
      <c r="A16" s="9" t="s">
        <v>10</v>
      </c>
      <c r="B16" s="10">
        <v>43770</v>
      </c>
      <c r="C16" s="10">
        <v>43496</v>
      </c>
      <c r="D16" s="11" t="s">
        <v>33</v>
      </c>
      <c r="E16" s="11" t="s">
        <v>39</v>
      </c>
      <c r="F16" s="11" t="s">
        <v>39</v>
      </c>
      <c r="G16" s="16" t="s">
        <v>36</v>
      </c>
      <c r="H16" s="17" t="s">
        <v>16</v>
      </c>
    </row>
    <row r="17" spans="1:8" s="15" customFormat="1" ht="23.25" customHeight="1">
      <c r="A17" s="9" t="s">
        <v>10</v>
      </c>
      <c r="B17" s="10">
        <v>43497</v>
      </c>
      <c r="C17" s="10" t="s">
        <v>11</v>
      </c>
      <c r="D17" s="11" t="s">
        <v>33</v>
      </c>
      <c r="E17" s="11" t="s">
        <v>40</v>
      </c>
      <c r="F17" s="11" t="s">
        <v>40</v>
      </c>
      <c r="G17" s="16" t="s">
        <v>36</v>
      </c>
      <c r="H17" s="17" t="s">
        <v>16</v>
      </c>
    </row>
    <row r="18" spans="1:8" ht="21" customHeight="1">
      <c r="A18" s="9" t="s">
        <v>10</v>
      </c>
      <c r="B18" s="10">
        <v>43497</v>
      </c>
      <c r="C18" s="10">
        <v>43921</v>
      </c>
      <c r="D18" s="11" t="s">
        <v>33</v>
      </c>
      <c r="E18" s="11" t="s">
        <v>40</v>
      </c>
      <c r="F18" s="11" t="s">
        <v>40</v>
      </c>
      <c r="G18" s="16" t="s">
        <v>36</v>
      </c>
      <c r="H18" s="17" t="s">
        <v>16</v>
      </c>
    </row>
    <row r="19" spans="1:8" ht="21" customHeight="1">
      <c r="A19" s="18" t="s">
        <v>10</v>
      </c>
      <c r="B19" s="19">
        <v>44013</v>
      </c>
      <c r="C19" s="19" t="s">
        <v>11</v>
      </c>
      <c r="D19" s="18" t="s">
        <v>41</v>
      </c>
      <c r="E19" s="20" t="s">
        <v>42</v>
      </c>
      <c r="F19" s="20" t="s">
        <v>43</v>
      </c>
      <c r="G19" s="16" t="s">
        <v>36</v>
      </c>
      <c r="H19" s="17" t="s">
        <v>16</v>
      </c>
    </row>
    <row r="20" spans="1:8" ht="21" customHeight="1">
      <c r="A20" s="18" t="s">
        <v>10</v>
      </c>
      <c r="B20" s="19">
        <v>44013</v>
      </c>
      <c r="C20" s="19" t="s">
        <v>11</v>
      </c>
      <c r="D20" s="18" t="s">
        <v>41</v>
      </c>
      <c r="E20" s="20" t="s">
        <v>44</v>
      </c>
      <c r="F20" s="20" t="s">
        <v>45</v>
      </c>
      <c r="G20" s="16" t="s">
        <v>36</v>
      </c>
      <c r="H20" s="17" t="s">
        <v>16</v>
      </c>
    </row>
    <row r="21" spans="1:8" ht="21" customHeight="1">
      <c r="A21" s="18" t="s">
        <v>10</v>
      </c>
      <c r="B21" s="19">
        <v>44013</v>
      </c>
      <c r="C21" s="19" t="s">
        <v>11</v>
      </c>
      <c r="D21" s="18" t="s">
        <v>41</v>
      </c>
      <c r="E21" s="20" t="s">
        <v>46</v>
      </c>
      <c r="F21" s="21" t="s">
        <v>47</v>
      </c>
      <c r="G21" s="16" t="s">
        <v>36</v>
      </c>
      <c r="H21" s="17" t="s">
        <v>16</v>
      </c>
    </row>
    <row r="22" spans="1:8" ht="21" customHeight="1">
      <c r="A22" s="18" t="s">
        <v>10</v>
      </c>
      <c r="B22" s="19">
        <v>44013</v>
      </c>
      <c r="C22" s="19" t="s">
        <v>11</v>
      </c>
      <c r="D22" s="18" t="s">
        <v>41</v>
      </c>
      <c r="E22" s="20" t="s">
        <v>48</v>
      </c>
      <c r="F22" s="19" t="s">
        <v>49</v>
      </c>
      <c r="G22" s="16" t="s">
        <v>36</v>
      </c>
      <c r="H22" s="17" t="s">
        <v>16</v>
      </c>
    </row>
    <row r="23" spans="1:8" ht="16.7" customHeight="1">
      <c r="A23" s="18" t="s">
        <v>10</v>
      </c>
      <c r="B23" s="19">
        <v>44013</v>
      </c>
      <c r="C23" s="19" t="s">
        <v>11</v>
      </c>
      <c r="D23" s="18" t="s">
        <v>41</v>
      </c>
      <c r="E23" s="20" t="s">
        <v>50</v>
      </c>
      <c r="F23" s="22" t="s">
        <v>51</v>
      </c>
      <c r="G23" s="16" t="s">
        <v>36</v>
      </c>
      <c r="H23" s="17" t="s">
        <v>16</v>
      </c>
    </row>
    <row r="24" spans="1:8" ht="18" customHeight="1">
      <c r="A24" s="18" t="s">
        <v>10</v>
      </c>
      <c r="B24" s="19">
        <v>44013</v>
      </c>
      <c r="C24" s="19" t="s">
        <v>11</v>
      </c>
      <c r="D24" s="18" t="s">
        <v>41</v>
      </c>
      <c r="E24" s="20" t="s">
        <v>52</v>
      </c>
      <c r="F24" s="22" t="s">
        <v>53</v>
      </c>
      <c r="G24" s="16" t="s">
        <v>36</v>
      </c>
      <c r="H24" s="17" t="s">
        <v>16</v>
      </c>
    </row>
    <row r="25" spans="1:8" ht="16.350000000000001" customHeight="1">
      <c r="A25" s="18" t="s">
        <v>10</v>
      </c>
      <c r="B25" s="19">
        <v>44013</v>
      </c>
      <c r="C25" s="19" t="s">
        <v>11</v>
      </c>
      <c r="D25" s="18" t="s">
        <v>41</v>
      </c>
      <c r="E25" s="20" t="s">
        <v>54</v>
      </c>
      <c r="F25" s="22" t="s">
        <v>55</v>
      </c>
      <c r="G25" s="16" t="s">
        <v>36</v>
      </c>
      <c r="H25" s="17" t="s">
        <v>16</v>
      </c>
    </row>
    <row r="26" spans="1:8" ht="12.75">
      <c r="A26" s="18" t="s">
        <v>10</v>
      </c>
      <c r="B26" s="19">
        <v>44013</v>
      </c>
      <c r="C26" s="19" t="s">
        <v>11</v>
      </c>
      <c r="D26" s="18" t="s">
        <v>41</v>
      </c>
      <c r="E26" s="20" t="s">
        <v>56</v>
      </c>
      <c r="F26" s="22" t="s">
        <v>57</v>
      </c>
      <c r="G26" s="16" t="s">
        <v>36</v>
      </c>
      <c r="H26" s="17" t="s">
        <v>16</v>
      </c>
    </row>
    <row r="27" spans="1:8" ht="15">
      <c r="B27" s="10"/>
    </row>
  </sheetData>
  <mergeCells count="1">
    <mergeCell ref="A1:H1"/>
  </mergeCells>
  <pageMargins left="0.7" right="0.7" top="0.75" bottom="0.75" header="0.3" footer="0.3"/>
  <pageSetup orientation="portrait" r:id="rId1"/>
  <headerFooter>
    <oddHeader>&amp;R&amp;"Calibri"&amp;10&amp;K000000Highly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735C-354C-4B41-B9F3-D52A39601D7B}">
  <sheetPr codeName="Sheet19"/>
  <dimension ref="A3:XEM740"/>
  <sheetViews>
    <sheetView workbookViewId="0">
      <pane ySplit="3" topLeftCell="A4" activePane="bottomLeft" state="frozen"/>
      <selection activeCell="D4" sqref="D4"/>
      <selection pane="bottomLeft" activeCell="D4" sqref="D4"/>
    </sheetView>
  </sheetViews>
  <sheetFormatPr defaultRowHeight="11.25"/>
  <cols>
    <col min="2" max="2" width="6.33203125" bestFit="1" customWidth="1"/>
    <col min="3" max="3" width="31.6640625" customWidth="1"/>
    <col min="4" max="4" width="26.6640625" bestFit="1" customWidth="1"/>
    <col min="5" max="5" width="12.33203125" bestFit="1" customWidth="1"/>
    <col min="6" max="6" width="11.5" bestFit="1" customWidth="1"/>
    <col min="7" max="7" width="39.33203125" customWidth="1"/>
    <col min="8" max="8" width="100.33203125" customWidth="1"/>
    <col min="9" max="9" width="62.5" customWidth="1"/>
  </cols>
  <sheetData>
    <row r="3" spans="1:1023 1025:3069 3074:4095 4100:6144 6146:7164 7169:8190 8195:9216 9221:10239 10241:12285 12290:13311 13316:15360 15362:16367">
      <c r="A3" t="s">
        <v>58</v>
      </c>
      <c r="B3" t="s">
        <v>2</v>
      </c>
      <c r="C3" t="s">
        <v>59</v>
      </c>
      <c r="D3" t="s">
        <v>3</v>
      </c>
      <c r="E3" t="s">
        <v>4</v>
      </c>
      <c r="F3" t="s">
        <v>5</v>
      </c>
      <c r="G3" s="23" t="s">
        <v>60</v>
      </c>
      <c r="H3" s="23" t="s">
        <v>61</v>
      </c>
      <c r="I3" t="s">
        <v>9</v>
      </c>
    </row>
    <row r="4" spans="1:1023 1025:3069 3074:4095 4100:6144 6146:7164 7169:8190 8195:9216 9221:10239 10241:12285 12290:13311 13316:15360 15362:16367" ht="24" customHeight="1">
      <c r="A4">
        <v>1</v>
      </c>
      <c r="B4" t="str">
        <f>'Self Service'!A24</f>
        <v>Self Service</v>
      </c>
      <c r="C4" t="str">
        <f>'Self Service'!B24</f>
        <v>Hyper,
Super,
MM 1,
MM 2</v>
      </c>
      <c r="D4" s="24">
        <f>'Self Service'!C24</f>
        <v>44197</v>
      </c>
      <c r="E4" s="24">
        <f>'Self Service'!D24</f>
        <v>44227</v>
      </c>
      <c r="F4" t="str">
        <f>'Self Service'!G24</f>
        <v>Gillette Venus</v>
      </c>
      <c r="G4" t="str">
        <f>'Self Service'!H24</f>
        <v>Titan - Regimen Kit</v>
      </c>
      <c r="H4" t="str">
        <f>'Self Service'!I24</f>
        <v>Buy ≥1 pc of Regimen Kit and get Rs.100 off 
(Rs.80 on invoice; Rs.20 in month-end)</v>
      </c>
      <c r="I4" t="str">
        <f>'Self Service'!K24</f>
        <v>On Bill</v>
      </c>
      <c r="N4" s="24"/>
      <c r="O4" s="24"/>
      <c r="Q4" s="25"/>
      <c r="R4" s="25"/>
      <c r="W4" s="24"/>
      <c r="X4" s="24"/>
      <c r="Z4" s="25"/>
      <c r="AA4" s="25"/>
      <c r="AF4" s="24"/>
      <c r="AG4" s="24"/>
      <c r="AI4" s="25"/>
      <c r="AJ4" s="25"/>
      <c r="AO4" s="24"/>
      <c r="AP4" s="24"/>
      <c r="AR4" s="25"/>
      <c r="AS4" s="25"/>
      <c r="AX4" s="24"/>
      <c r="AY4" s="24"/>
      <c r="BA4" s="25"/>
      <c r="BB4" s="25"/>
      <c r="BG4" s="24"/>
      <c r="BH4" s="24"/>
      <c r="BJ4" s="25"/>
      <c r="BK4" s="25"/>
      <c r="BP4" s="24"/>
      <c r="BQ4" s="24"/>
      <c r="BS4" s="25"/>
      <c r="BT4" s="25"/>
      <c r="BY4" s="24"/>
      <c r="BZ4" s="24"/>
      <c r="CB4" s="25"/>
      <c r="CC4" s="25"/>
      <c r="CH4" s="24"/>
      <c r="CI4" s="24"/>
      <c r="CK4" s="25"/>
      <c r="CL4" s="25"/>
      <c r="CQ4" s="24"/>
      <c r="CR4" s="24"/>
      <c r="CT4" s="25"/>
      <c r="CU4" s="25"/>
      <c r="CZ4" s="24"/>
      <c r="DA4" s="24"/>
      <c r="DC4" s="25"/>
      <c r="DD4" s="25"/>
      <c r="DI4" s="24"/>
      <c r="DJ4" s="24"/>
      <c r="DL4" s="25"/>
      <c r="DM4" s="25"/>
      <c r="DR4" s="24"/>
      <c r="DS4" s="24"/>
      <c r="DU4" s="25"/>
      <c r="DV4" s="25"/>
      <c r="EA4" s="24"/>
      <c r="EB4" s="24"/>
      <c r="ED4" s="25"/>
      <c r="EE4" s="25"/>
      <c r="EJ4" s="24"/>
      <c r="EK4" s="24"/>
      <c r="EM4" s="25"/>
      <c r="EN4" s="25"/>
      <c r="ES4" s="24"/>
      <c r="ET4" s="24"/>
      <c r="EV4" s="25"/>
      <c r="EW4" s="25"/>
      <c r="FB4" s="24"/>
      <c r="FC4" s="24"/>
      <c r="FE4" s="25"/>
      <c r="FF4" s="25"/>
      <c r="FK4" s="24"/>
      <c r="FL4" s="24"/>
      <c r="FN4" s="25"/>
      <c r="FO4" s="25"/>
      <c r="FT4" s="24"/>
      <c r="FU4" s="24"/>
      <c r="FW4" s="25"/>
      <c r="FX4" s="25"/>
      <c r="GC4" s="24"/>
      <c r="GD4" s="24"/>
      <c r="GF4" s="25"/>
      <c r="GG4" s="25"/>
      <c r="GL4" s="24"/>
      <c r="GM4" s="24"/>
      <c r="GO4" s="25"/>
      <c r="GP4" s="25"/>
      <c r="GU4" s="24"/>
      <c r="GV4" s="24"/>
      <c r="GX4" s="25"/>
      <c r="GY4" s="25"/>
      <c r="HD4" s="24"/>
      <c r="HE4" s="24"/>
      <c r="HG4" s="25"/>
      <c r="HH4" s="25"/>
      <c r="HM4" s="24"/>
      <c r="HN4" s="24"/>
      <c r="HP4" s="25"/>
      <c r="HQ4" s="25"/>
      <c r="HV4" s="24"/>
      <c r="HW4" s="24"/>
      <c r="HY4" s="25"/>
      <c r="HZ4" s="25"/>
      <c r="IE4" s="24"/>
      <c r="IF4" s="24"/>
      <c r="IH4" s="25"/>
      <c r="II4" s="25"/>
      <c r="IN4" s="24"/>
      <c r="IO4" s="24"/>
      <c r="IQ4" s="25"/>
      <c r="IR4" s="25"/>
      <c r="IW4" s="24"/>
      <c r="IX4" s="24"/>
      <c r="IZ4" s="25"/>
      <c r="JA4" s="25"/>
      <c r="JF4" s="24"/>
      <c r="JG4" s="24"/>
      <c r="JI4" s="25"/>
      <c r="JJ4" s="25"/>
      <c r="JO4" s="24"/>
      <c r="JP4" s="24"/>
      <c r="JR4" s="25"/>
      <c r="JS4" s="25"/>
      <c r="JX4" s="24"/>
      <c r="JY4" s="24"/>
      <c r="KA4" s="25"/>
      <c r="KB4" s="25"/>
      <c r="KG4" s="24"/>
      <c r="KH4" s="24"/>
      <c r="KJ4" s="25"/>
      <c r="KK4" s="25"/>
      <c r="KP4" s="24"/>
      <c r="KQ4" s="24"/>
      <c r="KS4" s="25"/>
      <c r="KT4" s="25"/>
      <c r="KY4" s="24"/>
      <c r="KZ4" s="24"/>
      <c r="LB4" s="25"/>
      <c r="LC4" s="25"/>
      <c r="LH4" s="24"/>
      <c r="LI4" s="24"/>
      <c r="LK4" s="25"/>
      <c r="LL4" s="25"/>
      <c r="LQ4" s="24"/>
      <c r="LR4" s="24"/>
      <c r="LT4" s="25"/>
      <c r="LU4" s="25"/>
      <c r="LZ4" s="24"/>
      <c r="MA4" s="24"/>
      <c r="MC4" s="25"/>
      <c r="MD4" s="25"/>
      <c r="MI4" s="24"/>
      <c r="MJ4" s="24"/>
      <c r="ML4" s="25"/>
      <c r="MM4" s="25"/>
      <c r="MR4" s="24"/>
      <c r="MS4" s="24"/>
      <c r="MU4" s="25"/>
      <c r="MV4" s="25"/>
      <c r="NA4" s="24"/>
      <c r="NB4" s="24"/>
      <c r="ND4" s="25"/>
      <c r="NE4" s="25"/>
      <c r="NJ4" s="24"/>
      <c r="NK4" s="24"/>
      <c r="NM4" s="25"/>
      <c r="NN4" s="25"/>
      <c r="NS4" s="24"/>
      <c r="NT4" s="24"/>
      <c r="NV4" s="25"/>
      <c r="NW4" s="25"/>
      <c r="OB4" s="24"/>
      <c r="OC4" s="24"/>
      <c r="OE4" s="25"/>
      <c r="OF4" s="25"/>
      <c r="OK4" s="24"/>
      <c r="OL4" s="24"/>
      <c r="ON4" s="25"/>
      <c r="OO4" s="25"/>
      <c r="OT4" s="24"/>
      <c r="OU4" s="24"/>
      <c r="OW4" s="25"/>
      <c r="OX4" s="25"/>
      <c r="PC4" s="24"/>
      <c r="PD4" s="24"/>
      <c r="PF4" s="25"/>
      <c r="PG4" s="25"/>
      <c r="PL4" s="24"/>
      <c r="PM4" s="24"/>
      <c r="PO4" s="25"/>
      <c r="PP4" s="25"/>
      <c r="PU4" s="24"/>
      <c r="PV4" s="24"/>
      <c r="PX4" s="25"/>
      <c r="PY4" s="25"/>
      <c r="QD4" s="24"/>
      <c r="QE4" s="24"/>
      <c r="QG4" s="25"/>
      <c r="QH4" s="25"/>
      <c r="QM4" s="24"/>
      <c r="QN4" s="24"/>
      <c r="QP4" s="25"/>
      <c r="QQ4" s="25"/>
      <c r="QV4" s="24"/>
      <c r="QW4" s="24"/>
      <c r="QY4" s="25"/>
      <c r="QZ4" s="25"/>
      <c r="RE4" s="24"/>
      <c r="RF4" s="24"/>
      <c r="RH4" s="25"/>
      <c r="RI4" s="25"/>
      <c r="RN4" s="24"/>
      <c r="RO4" s="24"/>
      <c r="RQ4" s="25"/>
      <c r="RR4" s="25"/>
      <c r="RW4" s="24"/>
      <c r="RX4" s="24"/>
      <c r="RZ4" s="25"/>
      <c r="SA4" s="25"/>
      <c r="SF4" s="24"/>
      <c r="SG4" s="24"/>
      <c r="SI4" s="25"/>
      <c r="SJ4" s="25"/>
      <c r="SO4" s="24"/>
      <c r="SP4" s="24"/>
      <c r="SR4" s="25"/>
      <c r="SS4" s="25"/>
      <c r="SX4" s="24"/>
      <c r="SY4" s="24"/>
      <c r="TA4" s="25"/>
      <c r="TB4" s="25"/>
      <c r="TG4" s="24"/>
      <c r="TH4" s="24"/>
      <c r="TJ4" s="25"/>
      <c r="TK4" s="25"/>
      <c r="TP4" s="24"/>
      <c r="TQ4" s="24"/>
      <c r="TS4" s="25"/>
      <c r="TT4" s="25"/>
      <c r="TY4" s="24"/>
      <c r="TZ4" s="24"/>
      <c r="UB4" s="25"/>
      <c r="UC4" s="25"/>
      <c r="UH4" s="24"/>
      <c r="UI4" s="24"/>
      <c r="UK4" s="25"/>
      <c r="UL4" s="25"/>
      <c r="UQ4" s="24"/>
      <c r="UR4" s="24"/>
      <c r="UT4" s="25"/>
      <c r="UU4" s="25"/>
      <c r="UZ4" s="24"/>
      <c r="VA4" s="24"/>
      <c r="VC4" s="25"/>
      <c r="VD4" s="25"/>
      <c r="VI4" s="24"/>
      <c r="VJ4" s="24"/>
      <c r="VL4" s="25"/>
      <c r="VM4" s="25"/>
      <c r="VR4" s="24"/>
      <c r="VS4" s="24"/>
      <c r="VU4" s="25"/>
      <c r="VV4" s="25"/>
      <c r="WA4" s="24"/>
      <c r="WB4" s="24"/>
      <c r="WD4" s="25"/>
      <c r="WE4" s="25"/>
      <c r="WJ4" s="24"/>
      <c r="WK4" s="24"/>
      <c r="WM4" s="25"/>
      <c r="WN4" s="25"/>
      <c r="WS4" s="24"/>
      <c r="WT4" s="24"/>
      <c r="WV4" s="25"/>
      <c r="WW4" s="25"/>
      <c r="XB4" s="24"/>
      <c r="XC4" s="24"/>
      <c r="XE4" s="25"/>
      <c r="XF4" s="25"/>
      <c r="XK4" s="24"/>
      <c r="XL4" s="24"/>
      <c r="XN4" s="25"/>
      <c r="XO4" s="25"/>
      <c r="XT4" s="24"/>
      <c r="XU4" s="24"/>
      <c r="XW4" s="25"/>
      <c r="XX4" s="25"/>
      <c r="YC4" s="24"/>
      <c r="YD4" s="24"/>
      <c r="YF4" s="25"/>
      <c r="YG4" s="25"/>
      <c r="YL4" s="24"/>
      <c r="YM4" s="24"/>
      <c r="YO4" s="25"/>
      <c r="YP4" s="25"/>
      <c r="YU4" s="24"/>
      <c r="YV4" s="24"/>
      <c r="YX4" s="25"/>
      <c r="YY4" s="25"/>
      <c r="ZD4" s="24"/>
      <c r="ZE4" s="24"/>
      <c r="ZG4" s="25"/>
      <c r="ZH4" s="25"/>
      <c r="ZM4" s="24"/>
      <c r="ZN4" s="24"/>
      <c r="ZP4" s="25"/>
      <c r="ZQ4" s="25"/>
      <c r="ZV4" s="24"/>
      <c r="ZW4" s="24"/>
      <c r="ZY4" s="25"/>
      <c r="ZZ4" s="25"/>
      <c r="AAE4" s="24"/>
      <c r="AAF4" s="24"/>
      <c r="AAH4" s="25"/>
      <c r="AAI4" s="25"/>
      <c r="AAN4" s="24"/>
      <c r="AAO4" s="24"/>
      <c r="AAQ4" s="25"/>
      <c r="AAR4" s="25"/>
      <c r="AAW4" s="24"/>
      <c r="AAX4" s="24"/>
      <c r="AAZ4" s="25"/>
      <c r="ABA4" s="25"/>
      <c r="ABF4" s="24"/>
      <c r="ABG4" s="24"/>
      <c r="ABI4" s="25"/>
      <c r="ABJ4" s="25"/>
      <c r="ABO4" s="24"/>
      <c r="ABP4" s="24"/>
      <c r="ABR4" s="25"/>
      <c r="ABS4" s="25"/>
      <c r="ABX4" s="24"/>
      <c r="ABY4" s="24"/>
      <c r="ACA4" s="25"/>
      <c r="ACB4" s="25"/>
      <c r="ACG4" s="24"/>
      <c r="ACH4" s="24"/>
      <c r="ACJ4" s="25"/>
      <c r="ACK4" s="25"/>
      <c r="ACP4" s="24"/>
      <c r="ACQ4" s="24"/>
      <c r="ACS4" s="25"/>
      <c r="ACT4" s="25"/>
      <c r="ACY4" s="24"/>
      <c r="ACZ4" s="24"/>
      <c r="ADB4" s="25"/>
      <c r="ADC4" s="25"/>
      <c r="ADH4" s="24"/>
      <c r="ADI4" s="24"/>
      <c r="ADK4" s="25"/>
      <c r="ADL4" s="25"/>
      <c r="ADQ4" s="24"/>
      <c r="ADR4" s="24"/>
      <c r="ADT4" s="25"/>
      <c r="ADU4" s="25"/>
      <c r="ADZ4" s="24"/>
      <c r="AEA4" s="24"/>
      <c r="AEC4" s="25"/>
      <c r="AED4" s="25"/>
      <c r="AEI4" s="24"/>
      <c r="AEJ4" s="24"/>
      <c r="AEL4" s="25"/>
      <c r="AEM4" s="25"/>
      <c r="AER4" s="24"/>
      <c r="AES4" s="24"/>
      <c r="AEU4" s="25"/>
      <c r="AEV4" s="25"/>
      <c r="AFA4" s="24"/>
      <c r="AFB4" s="24"/>
      <c r="AFD4" s="25"/>
      <c r="AFE4" s="25"/>
      <c r="AFJ4" s="24"/>
      <c r="AFK4" s="24"/>
      <c r="AFM4" s="25"/>
      <c r="AFN4" s="25"/>
      <c r="AFS4" s="24"/>
      <c r="AFT4" s="24"/>
      <c r="AFV4" s="25"/>
      <c r="AFW4" s="25"/>
      <c r="AGB4" s="24"/>
      <c r="AGC4" s="24"/>
      <c r="AGE4" s="25"/>
      <c r="AGF4" s="25"/>
      <c r="AGK4" s="24"/>
      <c r="AGL4" s="24"/>
      <c r="AGN4" s="25"/>
      <c r="AGO4" s="25"/>
      <c r="AGT4" s="24"/>
      <c r="AGU4" s="24"/>
      <c r="AGW4" s="25"/>
      <c r="AGX4" s="25"/>
      <c r="AHC4" s="24"/>
      <c r="AHD4" s="24"/>
      <c r="AHF4" s="25"/>
      <c r="AHG4" s="25"/>
      <c r="AHL4" s="24"/>
      <c r="AHM4" s="24"/>
      <c r="AHO4" s="25"/>
      <c r="AHP4" s="25"/>
      <c r="AHU4" s="24"/>
      <c r="AHV4" s="24"/>
      <c r="AHX4" s="25"/>
      <c r="AHY4" s="25"/>
      <c r="AID4" s="24"/>
      <c r="AIE4" s="24"/>
      <c r="AIG4" s="25"/>
      <c r="AIH4" s="25"/>
      <c r="AIM4" s="24"/>
      <c r="AIN4" s="24"/>
      <c r="AIP4" s="25"/>
      <c r="AIQ4" s="25"/>
      <c r="AIV4" s="24"/>
      <c r="AIW4" s="24"/>
      <c r="AIY4" s="25"/>
      <c r="AIZ4" s="25"/>
      <c r="AJE4" s="24"/>
      <c r="AJF4" s="24"/>
      <c r="AJH4" s="25"/>
      <c r="AJI4" s="25"/>
      <c r="AJN4" s="24"/>
      <c r="AJO4" s="24"/>
      <c r="AJQ4" s="25"/>
      <c r="AJR4" s="25"/>
      <c r="AJW4" s="24"/>
      <c r="AJX4" s="24"/>
      <c r="AJZ4" s="25"/>
      <c r="AKA4" s="25"/>
      <c r="AKF4" s="24"/>
      <c r="AKG4" s="24"/>
      <c r="AKI4" s="25"/>
      <c r="AKJ4" s="25"/>
      <c r="AKO4" s="24"/>
      <c r="AKP4" s="24"/>
      <c r="AKR4" s="25"/>
      <c r="AKS4" s="25"/>
      <c r="AKX4" s="24"/>
      <c r="AKY4" s="24"/>
      <c r="ALA4" s="25"/>
      <c r="ALB4" s="25"/>
      <c r="ALG4" s="24"/>
      <c r="ALH4" s="24"/>
      <c r="ALJ4" s="25"/>
      <c r="ALK4" s="25"/>
      <c r="ALP4" s="24"/>
      <c r="ALQ4" s="24"/>
      <c r="ALS4" s="25"/>
      <c r="ALT4" s="25"/>
      <c r="ALY4" s="24"/>
      <c r="ALZ4" s="24"/>
      <c r="AMB4" s="25"/>
      <c r="AMC4" s="25"/>
      <c r="AMH4" s="24"/>
      <c r="AMI4" s="24"/>
      <c r="AMK4" s="25"/>
      <c r="AML4" s="25"/>
      <c r="AMQ4" s="24"/>
      <c r="AMR4" s="24"/>
      <c r="AMT4" s="25"/>
      <c r="AMU4" s="25"/>
      <c r="AMZ4" s="24"/>
      <c r="ANA4" s="24"/>
      <c r="ANC4" s="25"/>
      <c r="AND4" s="25"/>
      <c r="ANI4" s="24"/>
      <c r="ANJ4" s="24"/>
      <c r="ANL4" s="25"/>
      <c r="ANM4" s="25"/>
      <c r="ANR4" s="24"/>
      <c r="ANS4" s="24"/>
      <c r="ANU4" s="25"/>
      <c r="ANV4" s="25"/>
      <c r="AOA4" s="24"/>
      <c r="AOB4" s="24"/>
      <c r="AOD4" s="25"/>
      <c r="AOE4" s="25"/>
      <c r="AOJ4" s="24"/>
      <c r="AOK4" s="24"/>
      <c r="AOM4" s="25"/>
      <c r="AON4" s="25"/>
      <c r="AOS4" s="24"/>
      <c r="AOT4" s="24"/>
      <c r="AOV4" s="25"/>
      <c r="AOW4" s="25"/>
      <c r="APB4" s="24"/>
      <c r="APC4" s="24"/>
      <c r="APE4" s="25"/>
      <c r="APF4" s="25"/>
      <c r="APK4" s="24"/>
      <c r="APL4" s="24"/>
      <c r="APN4" s="25"/>
      <c r="APO4" s="25"/>
      <c r="APT4" s="24"/>
      <c r="APU4" s="24"/>
      <c r="APW4" s="25"/>
      <c r="APX4" s="25"/>
      <c r="AQC4" s="24"/>
      <c r="AQD4" s="24"/>
      <c r="AQF4" s="25"/>
      <c r="AQG4" s="25"/>
      <c r="AQL4" s="24"/>
      <c r="AQM4" s="24"/>
      <c r="AQO4" s="25"/>
      <c r="AQP4" s="25"/>
      <c r="AQU4" s="24"/>
      <c r="AQV4" s="24"/>
      <c r="AQX4" s="25"/>
      <c r="AQY4" s="25"/>
      <c r="ARD4" s="24"/>
      <c r="ARE4" s="24"/>
      <c r="ARG4" s="25"/>
      <c r="ARH4" s="25"/>
      <c r="ARM4" s="24"/>
      <c r="ARN4" s="24"/>
      <c r="ARP4" s="25"/>
      <c r="ARQ4" s="25"/>
      <c r="ARV4" s="24"/>
      <c r="ARW4" s="24"/>
      <c r="ARY4" s="25"/>
      <c r="ARZ4" s="25"/>
      <c r="ASE4" s="24"/>
      <c r="ASF4" s="24"/>
      <c r="ASH4" s="25"/>
      <c r="ASI4" s="25"/>
      <c r="ASN4" s="24"/>
      <c r="ASO4" s="24"/>
      <c r="ASQ4" s="25"/>
      <c r="ASR4" s="25"/>
      <c r="ASW4" s="24"/>
      <c r="ASX4" s="24"/>
      <c r="ASZ4" s="25"/>
      <c r="ATA4" s="25"/>
      <c r="ATF4" s="24"/>
      <c r="ATG4" s="24"/>
      <c r="ATI4" s="25"/>
      <c r="ATJ4" s="25"/>
      <c r="ATO4" s="24"/>
      <c r="ATP4" s="24"/>
      <c r="ATR4" s="25"/>
      <c r="ATS4" s="25"/>
      <c r="ATX4" s="24"/>
      <c r="ATY4" s="24"/>
      <c r="AUA4" s="25"/>
      <c r="AUB4" s="25"/>
      <c r="AUG4" s="24"/>
      <c r="AUH4" s="24"/>
      <c r="AUJ4" s="25"/>
      <c r="AUK4" s="25"/>
      <c r="AUP4" s="24"/>
      <c r="AUQ4" s="24"/>
      <c r="AUS4" s="25"/>
      <c r="AUT4" s="25"/>
      <c r="AUY4" s="24"/>
      <c r="AUZ4" s="24"/>
      <c r="AVB4" s="25"/>
      <c r="AVC4" s="25"/>
      <c r="AVH4" s="24"/>
      <c r="AVI4" s="24"/>
      <c r="AVK4" s="25"/>
      <c r="AVL4" s="25"/>
      <c r="AVQ4" s="24"/>
      <c r="AVR4" s="24"/>
      <c r="AVT4" s="25"/>
      <c r="AVU4" s="25"/>
      <c r="AVZ4" s="24"/>
      <c r="AWA4" s="24"/>
      <c r="AWC4" s="25"/>
      <c r="AWD4" s="25"/>
      <c r="AWI4" s="24"/>
      <c r="AWJ4" s="24"/>
      <c r="AWL4" s="25"/>
      <c r="AWM4" s="25"/>
      <c r="AWR4" s="24"/>
      <c r="AWS4" s="24"/>
      <c r="AWU4" s="25"/>
      <c r="AWV4" s="25"/>
      <c r="AXA4" s="24"/>
      <c r="AXB4" s="24"/>
      <c r="AXD4" s="25"/>
      <c r="AXE4" s="25"/>
      <c r="AXJ4" s="24"/>
      <c r="AXK4" s="24"/>
      <c r="AXM4" s="25"/>
      <c r="AXN4" s="25"/>
      <c r="AXS4" s="24"/>
      <c r="AXT4" s="24"/>
      <c r="AXV4" s="25"/>
      <c r="AXW4" s="25"/>
      <c r="AYB4" s="24"/>
      <c r="AYC4" s="24"/>
      <c r="AYE4" s="25"/>
      <c r="AYF4" s="25"/>
      <c r="AYK4" s="24"/>
      <c r="AYL4" s="24"/>
      <c r="AYN4" s="25"/>
      <c r="AYO4" s="25"/>
      <c r="AYT4" s="24"/>
      <c r="AYU4" s="24"/>
      <c r="AYW4" s="25"/>
      <c r="AYX4" s="25"/>
      <c r="AZC4" s="24"/>
      <c r="AZD4" s="24"/>
      <c r="AZF4" s="25"/>
      <c r="AZG4" s="25"/>
      <c r="AZL4" s="24"/>
      <c r="AZM4" s="24"/>
      <c r="AZO4" s="25"/>
      <c r="AZP4" s="25"/>
      <c r="AZU4" s="24"/>
      <c r="AZV4" s="24"/>
      <c r="AZX4" s="25"/>
      <c r="AZY4" s="25"/>
      <c r="BAD4" s="24"/>
      <c r="BAE4" s="24"/>
      <c r="BAG4" s="25"/>
      <c r="BAH4" s="25"/>
      <c r="BAM4" s="24"/>
      <c r="BAN4" s="24"/>
      <c r="BAP4" s="25"/>
      <c r="BAQ4" s="25"/>
      <c r="BAV4" s="24"/>
      <c r="BAW4" s="24"/>
      <c r="BAY4" s="25"/>
      <c r="BAZ4" s="25"/>
      <c r="BBE4" s="24"/>
      <c r="BBF4" s="24"/>
      <c r="BBH4" s="25"/>
      <c r="BBI4" s="25"/>
      <c r="BBN4" s="24"/>
      <c r="BBO4" s="24"/>
      <c r="BBQ4" s="25"/>
      <c r="BBR4" s="25"/>
      <c r="BBW4" s="24"/>
      <c r="BBX4" s="24"/>
      <c r="BBZ4" s="25"/>
      <c r="BCA4" s="25"/>
      <c r="BCF4" s="24"/>
      <c r="BCG4" s="24"/>
      <c r="BCI4" s="25"/>
      <c r="BCJ4" s="25"/>
      <c r="BCO4" s="24"/>
      <c r="BCP4" s="24"/>
      <c r="BCR4" s="25"/>
      <c r="BCS4" s="25"/>
      <c r="BCX4" s="24"/>
      <c r="BCY4" s="24"/>
      <c r="BDA4" s="25"/>
      <c r="BDB4" s="25"/>
      <c r="BDG4" s="24"/>
      <c r="BDH4" s="24"/>
      <c r="BDJ4" s="25"/>
      <c r="BDK4" s="25"/>
      <c r="BDP4" s="24"/>
      <c r="BDQ4" s="24"/>
      <c r="BDS4" s="25"/>
      <c r="BDT4" s="25"/>
      <c r="BDY4" s="24"/>
      <c r="BDZ4" s="24"/>
      <c r="BEB4" s="25"/>
      <c r="BEC4" s="25"/>
      <c r="BEH4" s="24"/>
      <c r="BEI4" s="24"/>
      <c r="BEK4" s="25"/>
      <c r="BEL4" s="25"/>
      <c r="BEQ4" s="24"/>
      <c r="BER4" s="24"/>
      <c r="BET4" s="25"/>
      <c r="BEU4" s="25"/>
      <c r="BEZ4" s="24"/>
      <c r="BFA4" s="24"/>
      <c r="BFC4" s="25"/>
      <c r="BFD4" s="25"/>
      <c r="BFI4" s="24"/>
      <c r="BFJ4" s="24"/>
      <c r="BFL4" s="25"/>
      <c r="BFM4" s="25"/>
      <c r="BFR4" s="24"/>
      <c r="BFS4" s="24"/>
      <c r="BFU4" s="25"/>
      <c r="BFV4" s="25"/>
      <c r="BGA4" s="24"/>
      <c r="BGB4" s="24"/>
      <c r="BGD4" s="25"/>
      <c r="BGE4" s="25"/>
      <c r="BGJ4" s="24"/>
      <c r="BGK4" s="24"/>
      <c r="BGM4" s="25"/>
      <c r="BGN4" s="25"/>
      <c r="BGS4" s="24"/>
      <c r="BGT4" s="24"/>
      <c r="BGV4" s="25"/>
      <c r="BGW4" s="25"/>
      <c r="BHB4" s="24"/>
      <c r="BHC4" s="24"/>
      <c r="BHE4" s="25"/>
      <c r="BHF4" s="25"/>
      <c r="BHK4" s="24"/>
      <c r="BHL4" s="24"/>
      <c r="BHN4" s="25"/>
      <c r="BHO4" s="25"/>
      <c r="BHT4" s="24"/>
      <c r="BHU4" s="24"/>
      <c r="BHW4" s="25"/>
      <c r="BHX4" s="25"/>
      <c r="BIC4" s="24"/>
      <c r="BID4" s="24"/>
      <c r="BIF4" s="25"/>
      <c r="BIG4" s="25"/>
      <c r="BIL4" s="24"/>
      <c r="BIM4" s="24"/>
      <c r="BIO4" s="25"/>
      <c r="BIP4" s="25"/>
      <c r="BIU4" s="24"/>
      <c r="BIV4" s="24"/>
      <c r="BIX4" s="25"/>
      <c r="BIY4" s="25"/>
      <c r="BJD4" s="24"/>
      <c r="BJE4" s="24"/>
      <c r="BJG4" s="25"/>
      <c r="BJH4" s="25"/>
      <c r="BJM4" s="24"/>
      <c r="BJN4" s="24"/>
      <c r="BJP4" s="25"/>
      <c r="BJQ4" s="25"/>
      <c r="BJV4" s="24"/>
      <c r="BJW4" s="24"/>
      <c r="BJY4" s="25"/>
      <c r="BJZ4" s="25"/>
      <c r="BKE4" s="24"/>
      <c r="BKF4" s="24"/>
      <c r="BKH4" s="25"/>
      <c r="BKI4" s="25"/>
      <c r="BKN4" s="24"/>
      <c r="BKO4" s="24"/>
      <c r="BKQ4" s="25"/>
      <c r="BKR4" s="25"/>
      <c r="BKW4" s="24"/>
      <c r="BKX4" s="24"/>
      <c r="BKZ4" s="25"/>
      <c r="BLA4" s="25"/>
      <c r="BLF4" s="24"/>
      <c r="BLG4" s="24"/>
      <c r="BLI4" s="25"/>
      <c r="BLJ4" s="25"/>
      <c r="BLO4" s="24"/>
      <c r="BLP4" s="24"/>
      <c r="BLR4" s="25"/>
      <c r="BLS4" s="25"/>
      <c r="BLX4" s="24"/>
      <c r="BLY4" s="24"/>
      <c r="BMA4" s="25"/>
      <c r="BMB4" s="25"/>
      <c r="BMG4" s="24"/>
      <c r="BMH4" s="24"/>
      <c r="BMJ4" s="25"/>
      <c r="BMK4" s="25"/>
      <c r="BMP4" s="24"/>
      <c r="BMQ4" s="24"/>
      <c r="BMS4" s="25"/>
      <c r="BMT4" s="25"/>
      <c r="BMY4" s="24"/>
      <c r="BMZ4" s="24"/>
      <c r="BNB4" s="25"/>
      <c r="BNC4" s="25"/>
      <c r="BNH4" s="24"/>
      <c r="BNI4" s="24"/>
      <c r="BNK4" s="25"/>
      <c r="BNL4" s="25"/>
      <c r="BNQ4" s="24"/>
      <c r="BNR4" s="24"/>
      <c r="BNT4" s="25"/>
      <c r="BNU4" s="25"/>
      <c r="BNZ4" s="24"/>
      <c r="BOA4" s="24"/>
      <c r="BOC4" s="25"/>
      <c r="BOD4" s="25"/>
      <c r="BOI4" s="24"/>
      <c r="BOJ4" s="24"/>
      <c r="BOL4" s="25"/>
      <c r="BOM4" s="25"/>
      <c r="BOR4" s="24"/>
      <c r="BOS4" s="24"/>
      <c r="BOU4" s="25"/>
      <c r="BOV4" s="25"/>
      <c r="BPA4" s="24"/>
      <c r="BPB4" s="24"/>
      <c r="BPD4" s="25"/>
      <c r="BPE4" s="25"/>
      <c r="BPJ4" s="24"/>
      <c r="BPK4" s="24"/>
      <c r="BPM4" s="25"/>
      <c r="BPN4" s="25"/>
      <c r="BPS4" s="24"/>
      <c r="BPT4" s="24"/>
      <c r="BPV4" s="25"/>
      <c r="BPW4" s="25"/>
      <c r="BQB4" s="24"/>
      <c r="BQC4" s="24"/>
      <c r="BQE4" s="25"/>
      <c r="BQF4" s="25"/>
      <c r="BQK4" s="24"/>
      <c r="BQL4" s="24"/>
      <c r="BQN4" s="25"/>
      <c r="BQO4" s="25"/>
      <c r="BQT4" s="24"/>
      <c r="BQU4" s="24"/>
      <c r="BQW4" s="25"/>
      <c r="BQX4" s="25"/>
      <c r="BRC4" s="24"/>
      <c r="BRD4" s="24"/>
      <c r="BRF4" s="25"/>
      <c r="BRG4" s="25"/>
      <c r="BRL4" s="24"/>
      <c r="BRM4" s="24"/>
      <c r="BRO4" s="25"/>
      <c r="BRP4" s="25"/>
      <c r="BRU4" s="24"/>
      <c r="BRV4" s="24"/>
      <c r="BRX4" s="25"/>
      <c r="BRY4" s="25"/>
      <c r="BSD4" s="24"/>
      <c r="BSE4" s="24"/>
      <c r="BSG4" s="25"/>
      <c r="BSH4" s="25"/>
      <c r="BSM4" s="24"/>
      <c r="BSN4" s="24"/>
      <c r="BSP4" s="25"/>
      <c r="BSQ4" s="25"/>
      <c r="BSV4" s="24"/>
      <c r="BSW4" s="24"/>
      <c r="BSY4" s="25"/>
      <c r="BSZ4" s="25"/>
      <c r="BTE4" s="24"/>
      <c r="BTF4" s="24"/>
      <c r="BTH4" s="25"/>
      <c r="BTI4" s="25"/>
      <c r="BTN4" s="24"/>
      <c r="BTO4" s="24"/>
      <c r="BTQ4" s="25"/>
      <c r="BTR4" s="25"/>
      <c r="BTW4" s="24"/>
      <c r="BTX4" s="24"/>
      <c r="BTZ4" s="25"/>
      <c r="BUA4" s="25"/>
      <c r="BUF4" s="24"/>
      <c r="BUG4" s="24"/>
      <c r="BUI4" s="25"/>
      <c r="BUJ4" s="25"/>
      <c r="BUO4" s="24"/>
      <c r="BUP4" s="24"/>
      <c r="BUR4" s="25"/>
      <c r="BUS4" s="25"/>
      <c r="BUX4" s="24"/>
      <c r="BUY4" s="24"/>
      <c r="BVA4" s="25"/>
      <c r="BVB4" s="25"/>
      <c r="BVG4" s="24"/>
      <c r="BVH4" s="24"/>
      <c r="BVJ4" s="25"/>
      <c r="BVK4" s="25"/>
      <c r="BVP4" s="24"/>
      <c r="BVQ4" s="24"/>
      <c r="BVS4" s="25"/>
      <c r="BVT4" s="25"/>
      <c r="BVY4" s="24"/>
      <c r="BVZ4" s="24"/>
      <c r="BWB4" s="25"/>
      <c r="BWC4" s="25"/>
      <c r="BWH4" s="24"/>
      <c r="BWI4" s="24"/>
      <c r="BWK4" s="25"/>
      <c r="BWL4" s="25"/>
      <c r="BWQ4" s="24"/>
      <c r="BWR4" s="24"/>
      <c r="BWT4" s="25"/>
      <c r="BWU4" s="25"/>
      <c r="BWZ4" s="24"/>
      <c r="BXA4" s="24"/>
      <c r="BXC4" s="25"/>
      <c r="BXD4" s="25"/>
      <c r="BXI4" s="24"/>
      <c r="BXJ4" s="24"/>
      <c r="BXL4" s="25"/>
      <c r="BXM4" s="25"/>
      <c r="BXR4" s="24"/>
      <c r="BXS4" s="24"/>
      <c r="BXU4" s="25"/>
      <c r="BXV4" s="25"/>
      <c r="BYA4" s="24"/>
      <c r="BYB4" s="24"/>
      <c r="BYD4" s="25"/>
      <c r="BYE4" s="25"/>
      <c r="BYJ4" s="24"/>
      <c r="BYK4" s="24"/>
      <c r="BYM4" s="25"/>
      <c r="BYN4" s="25"/>
      <c r="BYS4" s="24"/>
      <c r="BYT4" s="24"/>
      <c r="BYV4" s="25"/>
      <c r="BYW4" s="25"/>
      <c r="BZB4" s="24"/>
      <c r="BZC4" s="24"/>
      <c r="BZE4" s="25"/>
      <c r="BZF4" s="25"/>
      <c r="BZK4" s="24"/>
      <c r="BZL4" s="24"/>
      <c r="BZN4" s="25"/>
      <c r="BZO4" s="25"/>
      <c r="BZT4" s="24"/>
      <c r="BZU4" s="24"/>
      <c r="BZW4" s="25"/>
      <c r="BZX4" s="25"/>
      <c r="CAC4" s="24"/>
      <c r="CAD4" s="24"/>
      <c r="CAF4" s="25"/>
      <c r="CAG4" s="25"/>
      <c r="CAL4" s="24"/>
      <c r="CAM4" s="24"/>
      <c r="CAO4" s="25"/>
      <c r="CAP4" s="25"/>
      <c r="CAU4" s="24"/>
      <c r="CAV4" s="24"/>
      <c r="CAX4" s="25"/>
      <c r="CAY4" s="25"/>
      <c r="CBD4" s="24"/>
      <c r="CBE4" s="24"/>
      <c r="CBG4" s="25"/>
      <c r="CBH4" s="25"/>
      <c r="CBM4" s="24"/>
      <c r="CBN4" s="24"/>
      <c r="CBP4" s="25"/>
      <c r="CBQ4" s="25"/>
      <c r="CBV4" s="24"/>
      <c r="CBW4" s="24"/>
      <c r="CBY4" s="25"/>
      <c r="CBZ4" s="25"/>
      <c r="CCE4" s="24"/>
      <c r="CCF4" s="24"/>
      <c r="CCH4" s="25"/>
      <c r="CCI4" s="25"/>
      <c r="CCN4" s="24"/>
      <c r="CCO4" s="24"/>
      <c r="CCQ4" s="25"/>
      <c r="CCR4" s="25"/>
      <c r="CCW4" s="24"/>
      <c r="CCX4" s="24"/>
      <c r="CCZ4" s="25"/>
      <c r="CDA4" s="25"/>
      <c r="CDF4" s="24"/>
      <c r="CDG4" s="24"/>
      <c r="CDI4" s="25"/>
      <c r="CDJ4" s="25"/>
      <c r="CDO4" s="24"/>
      <c r="CDP4" s="24"/>
      <c r="CDR4" s="25"/>
      <c r="CDS4" s="25"/>
      <c r="CDX4" s="24"/>
      <c r="CDY4" s="24"/>
      <c r="CEA4" s="25"/>
      <c r="CEB4" s="25"/>
      <c r="CEG4" s="24"/>
      <c r="CEH4" s="24"/>
      <c r="CEJ4" s="25"/>
      <c r="CEK4" s="25"/>
      <c r="CEP4" s="24"/>
      <c r="CEQ4" s="24"/>
      <c r="CES4" s="25"/>
      <c r="CET4" s="25"/>
      <c r="CEY4" s="24"/>
      <c r="CEZ4" s="24"/>
      <c r="CFB4" s="25"/>
      <c r="CFC4" s="25"/>
      <c r="CFH4" s="24"/>
      <c r="CFI4" s="24"/>
      <c r="CFK4" s="25"/>
      <c r="CFL4" s="25"/>
      <c r="CFQ4" s="24"/>
      <c r="CFR4" s="24"/>
      <c r="CFT4" s="25"/>
      <c r="CFU4" s="25"/>
      <c r="CFZ4" s="24"/>
      <c r="CGA4" s="24"/>
      <c r="CGC4" s="25"/>
      <c r="CGD4" s="25"/>
      <c r="CGI4" s="24"/>
      <c r="CGJ4" s="24"/>
      <c r="CGL4" s="25"/>
      <c r="CGM4" s="25"/>
      <c r="CGR4" s="24"/>
      <c r="CGS4" s="24"/>
      <c r="CGU4" s="25"/>
      <c r="CGV4" s="25"/>
      <c r="CHA4" s="24"/>
      <c r="CHB4" s="24"/>
      <c r="CHD4" s="25"/>
      <c r="CHE4" s="25"/>
      <c r="CHJ4" s="24"/>
      <c r="CHK4" s="24"/>
      <c r="CHM4" s="25"/>
      <c r="CHN4" s="25"/>
      <c r="CHS4" s="24"/>
      <c r="CHT4" s="24"/>
      <c r="CHV4" s="25"/>
      <c r="CHW4" s="25"/>
      <c r="CIB4" s="24"/>
      <c r="CIC4" s="24"/>
      <c r="CIE4" s="25"/>
      <c r="CIF4" s="25"/>
      <c r="CIK4" s="24"/>
      <c r="CIL4" s="24"/>
      <c r="CIN4" s="25"/>
      <c r="CIO4" s="25"/>
      <c r="CIT4" s="24"/>
      <c r="CIU4" s="24"/>
      <c r="CIW4" s="25"/>
      <c r="CIX4" s="25"/>
      <c r="CJC4" s="24"/>
      <c r="CJD4" s="24"/>
      <c r="CJF4" s="25"/>
      <c r="CJG4" s="25"/>
      <c r="CJL4" s="24"/>
      <c r="CJM4" s="24"/>
      <c r="CJO4" s="25"/>
      <c r="CJP4" s="25"/>
      <c r="CJU4" s="24"/>
      <c r="CJV4" s="24"/>
      <c r="CJX4" s="25"/>
      <c r="CJY4" s="25"/>
      <c r="CKD4" s="24"/>
      <c r="CKE4" s="24"/>
      <c r="CKG4" s="25"/>
      <c r="CKH4" s="25"/>
      <c r="CKM4" s="24"/>
      <c r="CKN4" s="24"/>
      <c r="CKP4" s="25"/>
      <c r="CKQ4" s="25"/>
      <c r="CKV4" s="24"/>
      <c r="CKW4" s="24"/>
      <c r="CKY4" s="25"/>
      <c r="CKZ4" s="25"/>
      <c r="CLE4" s="24"/>
      <c r="CLF4" s="24"/>
      <c r="CLH4" s="25"/>
      <c r="CLI4" s="25"/>
      <c r="CLN4" s="24"/>
      <c r="CLO4" s="24"/>
      <c r="CLQ4" s="25"/>
      <c r="CLR4" s="25"/>
      <c r="CLW4" s="24"/>
      <c r="CLX4" s="24"/>
      <c r="CLZ4" s="25"/>
      <c r="CMA4" s="25"/>
      <c r="CMF4" s="24"/>
      <c r="CMG4" s="24"/>
      <c r="CMI4" s="25"/>
      <c r="CMJ4" s="25"/>
      <c r="CMO4" s="24"/>
      <c r="CMP4" s="24"/>
      <c r="CMR4" s="25"/>
      <c r="CMS4" s="25"/>
      <c r="CMX4" s="24"/>
      <c r="CMY4" s="24"/>
      <c r="CNA4" s="25"/>
      <c r="CNB4" s="25"/>
      <c r="CNG4" s="24"/>
      <c r="CNH4" s="24"/>
      <c r="CNJ4" s="25"/>
      <c r="CNK4" s="25"/>
      <c r="CNP4" s="24"/>
      <c r="CNQ4" s="24"/>
      <c r="CNS4" s="25"/>
      <c r="CNT4" s="25"/>
      <c r="CNY4" s="24"/>
      <c r="CNZ4" s="24"/>
      <c r="COB4" s="25"/>
      <c r="COC4" s="25"/>
      <c r="COH4" s="24"/>
      <c r="COI4" s="24"/>
      <c r="COK4" s="25"/>
      <c r="COL4" s="25"/>
      <c r="COQ4" s="24"/>
      <c r="COR4" s="24"/>
      <c r="COT4" s="25"/>
      <c r="COU4" s="25"/>
      <c r="COZ4" s="24"/>
      <c r="CPA4" s="24"/>
      <c r="CPC4" s="25"/>
      <c r="CPD4" s="25"/>
      <c r="CPI4" s="24"/>
      <c r="CPJ4" s="24"/>
      <c r="CPL4" s="25"/>
      <c r="CPM4" s="25"/>
      <c r="CPR4" s="24"/>
      <c r="CPS4" s="24"/>
      <c r="CPU4" s="25"/>
      <c r="CPV4" s="25"/>
      <c r="CQA4" s="24"/>
      <c r="CQB4" s="24"/>
      <c r="CQD4" s="25"/>
      <c r="CQE4" s="25"/>
      <c r="CQJ4" s="24"/>
      <c r="CQK4" s="24"/>
      <c r="CQM4" s="25"/>
      <c r="CQN4" s="25"/>
      <c r="CQS4" s="24"/>
      <c r="CQT4" s="24"/>
      <c r="CQV4" s="25"/>
      <c r="CQW4" s="25"/>
      <c r="CRB4" s="24"/>
      <c r="CRC4" s="24"/>
      <c r="CRE4" s="25"/>
      <c r="CRF4" s="25"/>
      <c r="CRK4" s="24"/>
      <c r="CRL4" s="24"/>
      <c r="CRN4" s="25"/>
      <c r="CRO4" s="25"/>
      <c r="CRT4" s="24"/>
      <c r="CRU4" s="24"/>
      <c r="CRW4" s="25"/>
      <c r="CRX4" s="25"/>
      <c r="CSC4" s="24"/>
      <c r="CSD4" s="24"/>
      <c r="CSF4" s="25"/>
      <c r="CSG4" s="25"/>
      <c r="CSL4" s="24"/>
      <c r="CSM4" s="24"/>
      <c r="CSO4" s="25"/>
      <c r="CSP4" s="25"/>
      <c r="CSU4" s="24"/>
      <c r="CSV4" s="24"/>
      <c r="CSX4" s="25"/>
      <c r="CSY4" s="25"/>
      <c r="CTD4" s="24"/>
      <c r="CTE4" s="24"/>
      <c r="CTG4" s="25"/>
      <c r="CTH4" s="25"/>
      <c r="CTM4" s="24"/>
      <c r="CTN4" s="24"/>
      <c r="CTP4" s="25"/>
      <c r="CTQ4" s="25"/>
      <c r="CTV4" s="24"/>
      <c r="CTW4" s="24"/>
      <c r="CTY4" s="25"/>
      <c r="CTZ4" s="25"/>
      <c r="CUE4" s="24"/>
      <c r="CUF4" s="24"/>
      <c r="CUH4" s="25"/>
      <c r="CUI4" s="25"/>
      <c r="CUN4" s="24"/>
      <c r="CUO4" s="24"/>
      <c r="CUQ4" s="25"/>
      <c r="CUR4" s="25"/>
      <c r="CUW4" s="24"/>
      <c r="CUX4" s="24"/>
      <c r="CUZ4" s="25"/>
      <c r="CVA4" s="25"/>
      <c r="CVF4" s="24"/>
      <c r="CVG4" s="24"/>
      <c r="CVI4" s="25"/>
      <c r="CVJ4" s="25"/>
      <c r="CVO4" s="24"/>
      <c r="CVP4" s="24"/>
      <c r="CVR4" s="25"/>
      <c r="CVS4" s="25"/>
      <c r="CVX4" s="24"/>
      <c r="CVY4" s="24"/>
      <c r="CWA4" s="25"/>
      <c r="CWB4" s="25"/>
      <c r="CWG4" s="24"/>
      <c r="CWH4" s="24"/>
      <c r="CWJ4" s="25"/>
      <c r="CWK4" s="25"/>
      <c r="CWP4" s="24"/>
      <c r="CWQ4" s="24"/>
      <c r="CWS4" s="25"/>
      <c r="CWT4" s="25"/>
      <c r="CWY4" s="24"/>
      <c r="CWZ4" s="24"/>
      <c r="CXB4" s="25"/>
      <c r="CXC4" s="25"/>
      <c r="CXH4" s="24"/>
      <c r="CXI4" s="24"/>
      <c r="CXK4" s="25"/>
      <c r="CXL4" s="25"/>
      <c r="CXQ4" s="24"/>
      <c r="CXR4" s="24"/>
      <c r="CXT4" s="25"/>
      <c r="CXU4" s="25"/>
      <c r="CXZ4" s="24"/>
      <c r="CYA4" s="24"/>
      <c r="CYC4" s="25"/>
      <c r="CYD4" s="25"/>
      <c r="CYI4" s="24"/>
      <c r="CYJ4" s="24"/>
      <c r="CYL4" s="25"/>
      <c r="CYM4" s="25"/>
      <c r="CYR4" s="24"/>
      <c r="CYS4" s="24"/>
      <c r="CYU4" s="25"/>
      <c r="CYV4" s="25"/>
      <c r="CZA4" s="24"/>
      <c r="CZB4" s="24"/>
      <c r="CZD4" s="25"/>
      <c r="CZE4" s="25"/>
      <c r="CZJ4" s="24"/>
      <c r="CZK4" s="24"/>
      <c r="CZM4" s="25"/>
      <c r="CZN4" s="25"/>
      <c r="CZS4" s="24"/>
      <c r="CZT4" s="24"/>
      <c r="CZV4" s="25"/>
      <c r="CZW4" s="25"/>
      <c r="DAB4" s="24"/>
      <c r="DAC4" s="24"/>
      <c r="DAE4" s="25"/>
      <c r="DAF4" s="25"/>
      <c r="DAK4" s="24"/>
      <c r="DAL4" s="24"/>
      <c r="DAN4" s="25"/>
      <c r="DAO4" s="25"/>
      <c r="DAT4" s="24"/>
      <c r="DAU4" s="24"/>
      <c r="DAW4" s="25"/>
      <c r="DAX4" s="25"/>
      <c r="DBC4" s="24"/>
      <c r="DBD4" s="24"/>
      <c r="DBF4" s="25"/>
      <c r="DBG4" s="25"/>
      <c r="DBL4" s="24"/>
      <c r="DBM4" s="24"/>
      <c r="DBO4" s="25"/>
      <c r="DBP4" s="25"/>
      <c r="DBU4" s="24"/>
      <c r="DBV4" s="24"/>
      <c r="DBX4" s="25"/>
      <c r="DBY4" s="25"/>
      <c r="DCD4" s="24"/>
      <c r="DCE4" s="24"/>
      <c r="DCG4" s="25"/>
      <c r="DCH4" s="25"/>
      <c r="DCM4" s="24"/>
      <c r="DCN4" s="24"/>
      <c r="DCP4" s="25"/>
      <c r="DCQ4" s="25"/>
      <c r="DCV4" s="24"/>
      <c r="DCW4" s="24"/>
      <c r="DCY4" s="25"/>
      <c r="DCZ4" s="25"/>
      <c r="DDE4" s="24"/>
      <c r="DDF4" s="24"/>
      <c r="DDH4" s="25"/>
      <c r="DDI4" s="25"/>
      <c r="DDN4" s="24"/>
      <c r="DDO4" s="24"/>
      <c r="DDQ4" s="25"/>
      <c r="DDR4" s="25"/>
      <c r="DDW4" s="24"/>
      <c r="DDX4" s="24"/>
      <c r="DDZ4" s="25"/>
      <c r="DEA4" s="25"/>
      <c r="DEF4" s="24"/>
      <c r="DEG4" s="24"/>
      <c r="DEI4" s="25"/>
      <c r="DEJ4" s="25"/>
      <c r="DEO4" s="24"/>
      <c r="DEP4" s="24"/>
      <c r="DER4" s="25"/>
      <c r="DES4" s="25"/>
      <c r="DEX4" s="24"/>
      <c r="DEY4" s="24"/>
      <c r="DFA4" s="25"/>
      <c r="DFB4" s="25"/>
      <c r="DFG4" s="24"/>
      <c r="DFH4" s="24"/>
      <c r="DFJ4" s="25"/>
      <c r="DFK4" s="25"/>
      <c r="DFP4" s="24"/>
      <c r="DFQ4" s="24"/>
      <c r="DFS4" s="25"/>
      <c r="DFT4" s="25"/>
      <c r="DFY4" s="24"/>
      <c r="DFZ4" s="24"/>
      <c r="DGB4" s="25"/>
      <c r="DGC4" s="25"/>
      <c r="DGH4" s="24"/>
      <c r="DGI4" s="24"/>
      <c r="DGK4" s="25"/>
      <c r="DGL4" s="25"/>
      <c r="DGQ4" s="24"/>
      <c r="DGR4" s="24"/>
      <c r="DGT4" s="25"/>
      <c r="DGU4" s="25"/>
      <c r="DGZ4" s="24"/>
      <c r="DHA4" s="24"/>
      <c r="DHC4" s="25"/>
      <c r="DHD4" s="25"/>
      <c r="DHI4" s="24"/>
      <c r="DHJ4" s="24"/>
      <c r="DHL4" s="25"/>
      <c r="DHM4" s="25"/>
      <c r="DHR4" s="24"/>
      <c r="DHS4" s="24"/>
      <c r="DHU4" s="25"/>
      <c r="DHV4" s="25"/>
      <c r="DIA4" s="24"/>
      <c r="DIB4" s="24"/>
      <c r="DID4" s="25"/>
      <c r="DIE4" s="25"/>
      <c r="DIJ4" s="24"/>
      <c r="DIK4" s="24"/>
      <c r="DIM4" s="25"/>
      <c r="DIN4" s="25"/>
      <c r="DIS4" s="24"/>
      <c r="DIT4" s="24"/>
      <c r="DIV4" s="25"/>
      <c r="DIW4" s="25"/>
      <c r="DJB4" s="24"/>
      <c r="DJC4" s="24"/>
      <c r="DJE4" s="25"/>
      <c r="DJF4" s="25"/>
      <c r="DJK4" s="24"/>
      <c r="DJL4" s="24"/>
      <c r="DJN4" s="25"/>
      <c r="DJO4" s="25"/>
      <c r="DJT4" s="24"/>
      <c r="DJU4" s="24"/>
      <c r="DJW4" s="25"/>
      <c r="DJX4" s="25"/>
      <c r="DKC4" s="24"/>
      <c r="DKD4" s="24"/>
      <c r="DKF4" s="25"/>
      <c r="DKG4" s="25"/>
      <c r="DKL4" s="24"/>
      <c r="DKM4" s="24"/>
      <c r="DKO4" s="25"/>
      <c r="DKP4" s="25"/>
      <c r="DKU4" s="24"/>
      <c r="DKV4" s="24"/>
      <c r="DKX4" s="25"/>
      <c r="DKY4" s="25"/>
      <c r="DLD4" s="24"/>
      <c r="DLE4" s="24"/>
      <c r="DLG4" s="25"/>
      <c r="DLH4" s="25"/>
      <c r="DLM4" s="24"/>
      <c r="DLN4" s="24"/>
      <c r="DLP4" s="25"/>
      <c r="DLQ4" s="25"/>
      <c r="DLV4" s="24"/>
      <c r="DLW4" s="24"/>
      <c r="DLY4" s="25"/>
      <c r="DLZ4" s="25"/>
      <c r="DME4" s="24"/>
      <c r="DMF4" s="24"/>
      <c r="DMH4" s="25"/>
      <c r="DMI4" s="25"/>
      <c r="DMN4" s="24"/>
      <c r="DMO4" s="24"/>
      <c r="DMQ4" s="25"/>
      <c r="DMR4" s="25"/>
      <c r="DMW4" s="24"/>
      <c r="DMX4" s="24"/>
      <c r="DMZ4" s="25"/>
      <c r="DNA4" s="25"/>
      <c r="DNF4" s="24"/>
      <c r="DNG4" s="24"/>
      <c r="DNI4" s="25"/>
      <c r="DNJ4" s="25"/>
      <c r="DNO4" s="24"/>
      <c r="DNP4" s="24"/>
      <c r="DNR4" s="25"/>
      <c r="DNS4" s="25"/>
      <c r="DNX4" s="24"/>
      <c r="DNY4" s="24"/>
      <c r="DOA4" s="25"/>
      <c r="DOB4" s="25"/>
      <c r="DOG4" s="24"/>
      <c r="DOH4" s="24"/>
      <c r="DOJ4" s="25"/>
      <c r="DOK4" s="25"/>
      <c r="DOP4" s="24"/>
      <c r="DOQ4" s="24"/>
      <c r="DOS4" s="25"/>
      <c r="DOT4" s="25"/>
      <c r="DOY4" s="24"/>
      <c r="DOZ4" s="24"/>
      <c r="DPB4" s="25"/>
      <c r="DPC4" s="25"/>
      <c r="DPH4" s="24"/>
      <c r="DPI4" s="24"/>
      <c r="DPK4" s="25"/>
      <c r="DPL4" s="25"/>
      <c r="DPQ4" s="24"/>
      <c r="DPR4" s="24"/>
      <c r="DPT4" s="25"/>
      <c r="DPU4" s="25"/>
      <c r="DPZ4" s="24"/>
      <c r="DQA4" s="24"/>
      <c r="DQC4" s="25"/>
      <c r="DQD4" s="25"/>
      <c r="DQI4" s="24"/>
      <c r="DQJ4" s="24"/>
      <c r="DQL4" s="25"/>
      <c r="DQM4" s="25"/>
      <c r="DQR4" s="24"/>
      <c r="DQS4" s="24"/>
      <c r="DQU4" s="25"/>
      <c r="DQV4" s="25"/>
      <c r="DRA4" s="24"/>
      <c r="DRB4" s="24"/>
      <c r="DRD4" s="25"/>
      <c r="DRE4" s="25"/>
      <c r="DRJ4" s="24"/>
      <c r="DRK4" s="24"/>
      <c r="DRM4" s="25"/>
      <c r="DRN4" s="25"/>
      <c r="DRS4" s="24"/>
      <c r="DRT4" s="24"/>
      <c r="DRV4" s="25"/>
      <c r="DRW4" s="25"/>
      <c r="DSB4" s="24"/>
      <c r="DSC4" s="24"/>
      <c r="DSE4" s="25"/>
      <c r="DSF4" s="25"/>
      <c r="DSK4" s="24"/>
      <c r="DSL4" s="24"/>
      <c r="DSN4" s="25"/>
      <c r="DSO4" s="25"/>
      <c r="DST4" s="24"/>
      <c r="DSU4" s="24"/>
      <c r="DSW4" s="25"/>
      <c r="DSX4" s="25"/>
      <c r="DTC4" s="24"/>
      <c r="DTD4" s="24"/>
      <c r="DTF4" s="25"/>
      <c r="DTG4" s="25"/>
      <c r="DTL4" s="24"/>
      <c r="DTM4" s="24"/>
      <c r="DTO4" s="25"/>
      <c r="DTP4" s="25"/>
      <c r="DTU4" s="24"/>
      <c r="DTV4" s="24"/>
      <c r="DTX4" s="25"/>
      <c r="DTY4" s="25"/>
      <c r="DUD4" s="24"/>
      <c r="DUE4" s="24"/>
      <c r="DUG4" s="25"/>
      <c r="DUH4" s="25"/>
      <c r="DUM4" s="24"/>
      <c r="DUN4" s="24"/>
      <c r="DUP4" s="25"/>
      <c r="DUQ4" s="25"/>
      <c r="DUV4" s="24"/>
      <c r="DUW4" s="24"/>
      <c r="DUY4" s="25"/>
      <c r="DUZ4" s="25"/>
      <c r="DVE4" s="24"/>
      <c r="DVF4" s="24"/>
      <c r="DVH4" s="25"/>
      <c r="DVI4" s="25"/>
      <c r="DVN4" s="24"/>
      <c r="DVO4" s="24"/>
      <c r="DVQ4" s="25"/>
      <c r="DVR4" s="25"/>
      <c r="DVW4" s="24"/>
      <c r="DVX4" s="24"/>
      <c r="DVZ4" s="25"/>
      <c r="DWA4" s="25"/>
      <c r="DWF4" s="24"/>
      <c r="DWG4" s="24"/>
      <c r="DWI4" s="25"/>
      <c r="DWJ4" s="25"/>
      <c r="DWO4" s="24"/>
      <c r="DWP4" s="24"/>
      <c r="DWR4" s="25"/>
      <c r="DWS4" s="25"/>
      <c r="DWX4" s="24"/>
      <c r="DWY4" s="24"/>
      <c r="DXA4" s="25"/>
      <c r="DXB4" s="25"/>
      <c r="DXG4" s="24"/>
      <c r="DXH4" s="24"/>
      <c r="DXJ4" s="25"/>
      <c r="DXK4" s="25"/>
      <c r="DXP4" s="24"/>
      <c r="DXQ4" s="24"/>
      <c r="DXS4" s="25"/>
      <c r="DXT4" s="25"/>
      <c r="DXY4" s="24"/>
      <c r="DXZ4" s="24"/>
      <c r="DYB4" s="25"/>
      <c r="DYC4" s="25"/>
      <c r="DYH4" s="24"/>
      <c r="DYI4" s="24"/>
      <c r="DYK4" s="25"/>
      <c r="DYL4" s="25"/>
      <c r="DYQ4" s="24"/>
      <c r="DYR4" s="24"/>
      <c r="DYT4" s="25"/>
      <c r="DYU4" s="25"/>
      <c r="DYZ4" s="24"/>
      <c r="DZA4" s="24"/>
      <c r="DZC4" s="25"/>
      <c r="DZD4" s="25"/>
      <c r="DZI4" s="24"/>
      <c r="DZJ4" s="24"/>
      <c r="DZL4" s="25"/>
      <c r="DZM4" s="25"/>
      <c r="DZR4" s="24"/>
      <c r="DZS4" s="24"/>
      <c r="DZU4" s="25"/>
      <c r="DZV4" s="25"/>
      <c r="EAA4" s="24"/>
      <c r="EAB4" s="24"/>
      <c r="EAD4" s="25"/>
      <c r="EAE4" s="25"/>
      <c r="EAJ4" s="24"/>
      <c r="EAK4" s="24"/>
      <c r="EAM4" s="25"/>
      <c r="EAN4" s="25"/>
      <c r="EAS4" s="24"/>
      <c r="EAT4" s="24"/>
      <c r="EAV4" s="25"/>
      <c r="EAW4" s="25"/>
      <c r="EBB4" s="24"/>
      <c r="EBC4" s="24"/>
      <c r="EBE4" s="25"/>
      <c r="EBF4" s="25"/>
      <c r="EBK4" s="24"/>
      <c r="EBL4" s="24"/>
      <c r="EBN4" s="25"/>
      <c r="EBO4" s="25"/>
      <c r="EBT4" s="24"/>
      <c r="EBU4" s="24"/>
      <c r="EBW4" s="25"/>
      <c r="EBX4" s="25"/>
      <c r="ECC4" s="24"/>
      <c r="ECD4" s="24"/>
      <c r="ECF4" s="25"/>
      <c r="ECG4" s="25"/>
      <c r="ECL4" s="24"/>
      <c r="ECM4" s="24"/>
      <c r="ECO4" s="25"/>
      <c r="ECP4" s="25"/>
      <c r="ECU4" s="24"/>
      <c r="ECV4" s="24"/>
      <c r="ECX4" s="25"/>
      <c r="ECY4" s="25"/>
      <c r="EDD4" s="24"/>
      <c r="EDE4" s="24"/>
      <c r="EDG4" s="25"/>
      <c r="EDH4" s="25"/>
      <c r="EDM4" s="24"/>
      <c r="EDN4" s="24"/>
      <c r="EDP4" s="25"/>
      <c r="EDQ4" s="25"/>
      <c r="EDV4" s="24"/>
      <c r="EDW4" s="24"/>
      <c r="EDY4" s="25"/>
      <c r="EDZ4" s="25"/>
      <c r="EEE4" s="24"/>
      <c r="EEF4" s="24"/>
      <c r="EEH4" s="25"/>
      <c r="EEI4" s="25"/>
      <c r="EEN4" s="24"/>
      <c r="EEO4" s="24"/>
      <c r="EEQ4" s="25"/>
      <c r="EER4" s="25"/>
      <c r="EEW4" s="24"/>
      <c r="EEX4" s="24"/>
      <c r="EEZ4" s="25"/>
      <c r="EFA4" s="25"/>
      <c r="EFF4" s="24"/>
      <c r="EFG4" s="24"/>
      <c r="EFI4" s="25"/>
      <c r="EFJ4" s="25"/>
      <c r="EFO4" s="24"/>
      <c r="EFP4" s="24"/>
      <c r="EFR4" s="25"/>
      <c r="EFS4" s="25"/>
      <c r="EFX4" s="24"/>
      <c r="EFY4" s="24"/>
      <c r="EGA4" s="25"/>
      <c r="EGB4" s="25"/>
      <c r="EGG4" s="24"/>
      <c r="EGH4" s="24"/>
      <c r="EGJ4" s="25"/>
      <c r="EGK4" s="25"/>
      <c r="EGP4" s="24"/>
      <c r="EGQ4" s="24"/>
      <c r="EGS4" s="25"/>
      <c r="EGT4" s="25"/>
      <c r="EGY4" s="24"/>
      <c r="EGZ4" s="24"/>
      <c r="EHB4" s="25"/>
      <c r="EHC4" s="25"/>
      <c r="EHH4" s="24"/>
      <c r="EHI4" s="24"/>
      <c r="EHK4" s="25"/>
      <c r="EHL4" s="25"/>
      <c r="EHQ4" s="24"/>
      <c r="EHR4" s="24"/>
      <c r="EHT4" s="25"/>
      <c r="EHU4" s="25"/>
      <c r="EHZ4" s="24"/>
      <c r="EIA4" s="24"/>
      <c r="EIC4" s="25"/>
      <c r="EID4" s="25"/>
      <c r="EII4" s="24"/>
      <c r="EIJ4" s="24"/>
      <c r="EIL4" s="25"/>
      <c r="EIM4" s="25"/>
      <c r="EIR4" s="24"/>
      <c r="EIS4" s="24"/>
      <c r="EIU4" s="25"/>
      <c r="EIV4" s="25"/>
      <c r="EJA4" s="24"/>
      <c r="EJB4" s="24"/>
      <c r="EJD4" s="25"/>
      <c r="EJE4" s="25"/>
      <c r="EJJ4" s="24"/>
      <c r="EJK4" s="24"/>
      <c r="EJM4" s="25"/>
      <c r="EJN4" s="25"/>
      <c r="EJS4" s="24"/>
      <c r="EJT4" s="24"/>
      <c r="EJV4" s="25"/>
      <c r="EJW4" s="25"/>
      <c r="EKB4" s="24"/>
      <c r="EKC4" s="24"/>
      <c r="EKE4" s="25"/>
      <c r="EKF4" s="25"/>
      <c r="EKK4" s="24"/>
      <c r="EKL4" s="24"/>
      <c r="EKN4" s="25"/>
      <c r="EKO4" s="25"/>
      <c r="EKT4" s="24"/>
      <c r="EKU4" s="24"/>
      <c r="EKW4" s="25"/>
      <c r="EKX4" s="25"/>
      <c r="ELC4" s="24"/>
      <c r="ELD4" s="24"/>
      <c r="ELF4" s="25"/>
      <c r="ELG4" s="25"/>
      <c r="ELL4" s="24"/>
      <c r="ELM4" s="24"/>
      <c r="ELO4" s="25"/>
      <c r="ELP4" s="25"/>
      <c r="ELU4" s="24"/>
      <c r="ELV4" s="24"/>
      <c r="ELX4" s="25"/>
      <c r="ELY4" s="25"/>
      <c r="EMD4" s="24"/>
      <c r="EME4" s="24"/>
      <c r="EMG4" s="25"/>
      <c r="EMH4" s="25"/>
      <c r="EMM4" s="24"/>
      <c r="EMN4" s="24"/>
      <c r="EMP4" s="25"/>
      <c r="EMQ4" s="25"/>
      <c r="EMV4" s="24"/>
      <c r="EMW4" s="24"/>
      <c r="EMY4" s="25"/>
      <c r="EMZ4" s="25"/>
      <c r="ENE4" s="24"/>
      <c r="ENF4" s="24"/>
      <c r="ENH4" s="25"/>
      <c r="ENI4" s="25"/>
      <c r="ENN4" s="24"/>
      <c r="ENO4" s="24"/>
      <c r="ENQ4" s="25"/>
      <c r="ENR4" s="25"/>
      <c r="ENW4" s="24"/>
      <c r="ENX4" s="24"/>
      <c r="ENZ4" s="25"/>
      <c r="EOA4" s="25"/>
      <c r="EOF4" s="24"/>
      <c r="EOG4" s="24"/>
      <c r="EOI4" s="25"/>
      <c r="EOJ4" s="25"/>
      <c r="EOO4" s="24"/>
      <c r="EOP4" s="24"/>
      <c r="EOR4" s="25"/>
      <c r="EOS4" s="25"/>
      <c r="EOX4" s="24"/>
      <c r="EOY4" s="24"/>
      <c r="EPA4" s="25"/>
      <c r="EPB4" s="25"/>
      <c r="EPG4" s="24"/>
      <c r="EPH4" s="24"/>
      <c r="EPJ4" s="25"/>
      <c r="EPK4" s="25"/>
      <c r="EPP4" s="24"/>
      <c r="EPQ4" s="24"/>
      <c r="EPS4" s="25"/>
      <c r="EPT4" s="25"/>
      <c r="EPY4" s="24"/>
      <c r="EPZ4" s="24"/>
      <c r="EQB4" s="25"/>
      <c r="EQC4" s="25"/>
      <c r="EQH4" s="24"/>
      <c r="EQI4" s="24"/>
      <c r="EQK4" s="25"/>
      <c r="EQL4" s="25"/>
      <c r="EQQ4" s="24"/>
      <c r="EQR4" s="24"/>
      <c r="EQT4" s="25"/>
      <c r="EQU4" s="25"/>
      <c r="EQZ4" s="24"/>
      <c r="ERA4" s="24"/>
      <c r="ERC4" s="25"/>
      <c r="ERD4" s="25"/>
      <c r="ERI4" s="24"/>
      <c r="ERJ4" s="24"/>
      <c r="ERL4" s="25"/>
      <c r="ERM4" s="25"/>
      <c r="ERR4" s="24"/>
      <c r="ERS4" s="24"/>
      <c r="ERU4" s="25"/>
      <c r="ERV4" s="25"/>
      <c r="ESA4" s="24"/>
      <c r="ESB4" s="24"/>
      <c r="ESD4" s="25"/>
      <c r="ESE4" s="25"/>
      <c r="ESJ4" s="24"/>
      <c r="ESK4" s="24"/>
      <c r="ESM4" s="25"/>
      <c r="ESN4" s="25"/>
      <c r="ESS4" s="24"/>
      <c r="EST4" s="24"/>
      <c r="ESV4" s="25"/>
      <c r="ESW4" s="25"/>
      <c r="ETB4" s="24"/>
      <c r="ETC4" s="24"/>
      <c r="ETE4" s="25"/>
      <c r="ETF4" s="25"/>
      <c r="ETK4" s="24"/>
      <c r="ETL4" s="24"/>
      <c r="ETN4" s="25"/>
      <c r="ETO4" s="25"/>
      <c r="ETT4" s="24"/>
      <c r="ETU4" s="24"/>
      <c r="ETW4" s="25"/>
      <c r="ETX4" s="25"/>
      <c r="EUC4" s="24"/>
      <c r="EUD4" s="24"/>
      <c r="EUF4" s="25"/>
      <c r="EUG4" s="25"/>
      <c r="EUL4" s="24"/>
      <c r="EUM4" s="24"/>
      <c r="EUO4" s="25"/>
      <c r="EUP4" s="25"/>
      <c r="EUU4" s="24"/>
      <c r="EUV4" s="24"/>
      <c r="EUX4" s="25"/>
      <c r="EUY4" s="25"/>
      <c r="EVD4" s="24"/>
      <c r="EVE4" s="24"/>
      <c r="EVG4" s="25"/>
      <c r="EVH4" s="25"/>
      <c r="EVM4" s="24"/>
      <c r="EVN4" s="24"/>
      <c r="EVP4" s="25"/>
      <c r="EVQ4" s="25"/>
      <c r="EVV4" s="24"/>
      <c r="EVW4" s="24"/>
      <c r="EVY4" s="25"/>
      <c r="EVZ4" s="25"/>
      <c r="EWE4" s="24"/>
      <c r="EWF4" s="24"/>
      <c r="EWH4" s="25"/>
      <c r="EWI4" s="25"/>
      <c r="EWN4" s="24"/>
      <c r="EWO4" s="24"/>
      <c r="EWQ4" s="25"/>
      <c r="EWR4" s="25"/>
      <c r="EWW4" s="24"/>
      <c r="EWX4" s="24"/>
      <c r="EWZ4" s="25"/>
      <c r="EXA4" s="25"/>
      <c r="EXF4" s="24"/>
      <c r="EXG4" s="24"/>
      <c r="EXI4" s="25"/>
      <c r="EXJ4" s="25"/>
      <c r="EXO4" s="24"/>
      <c r="EXP4" s="24"/>
      <c r="EXR4" s="25"/>
      <c r="EXS4" s="25"/>
      <c r="EXX4" s="24"/>
      <c r="EXY4" s="24"/>
      <c r="EYA4" s="25"/>
      <c r="EYB4" s="25"/>
      <c r="EYG4" s="24"/>
      <c r="EYH4" s="24"/>
      <c r="EYJ4" s="25"/>
      <c r="EYK4" s="25"/>
      <c r="EYP4" s="24"/>
      <c r="EYQ4" s="24"/>
      <c r="EYS4" s="25"/>
      <c r="EYT4" s="25"/>
      <c r="EYY4" s="24"/>
      <c r="EYZ4" s="24"/>
      <c r="EZB4" s="25"/>
      <c r="EZC4" s="25"/>
      <c r="EZH4" s="24"/>
      <c r="EZI4" s="24"/>
      <c r="EZK4" s="25"/>
      <c r="EZL4" s="25"/>
      <c r="EZQ4" s="24"/>
      <c r="EZR4" s="24"/>
      <c r="EZT4" s="25"/>
      <c r="EZU4" s="25"/>
      <c r="EZZ4" s="24"/>
      <c r="FAA4" s="24"/>
      <c r="FAC4" s="25"/>
      <c r="FAD4" s="25"/>
      <c r="FAI4" s="24"/>
      <c r="FAJ4" s="24"/>
      <c r="FAL4" s="25"/>
      <c r="FAM4" s="25"/>
      <c r="FAR4" s="24"/>
      <c r="FAS4" s="24"/>
      <c r="FAU4" s="25"/>
      <c r="FAV4" s="25"/>
      <c r="FBA4" s="24"/>
      <c r="FBB4" s="24"/>
      <c r="FBD4" s="25"/>
      <c r="FBE4" s="25"/>
      <c r="FBJ4" s="24"/>
      <c r="FBK4" s="24"/>
      <c r="FBM4" s="25"/>
      <c r="FBN4" s="25"/>
      <c r="FBS4" s="24"/>
      <c r="FBT4" s="24"/>
      <c r="FBV4" s="25"/>
      <c r="FBW4" s="25"/>
      <c r="FCB4" s="24"/>
      <c r="FCC4" s="24"/>
      <c r="FCE4" s="25"/>
      <c r="FCF4" s="25"/>
      <c r="FCK4" s="24"/>
      <c r="FCL4" s="24"/>
      <c r="FCN4" s="25"/>
      <c r="FCO4" s="25"/>
      <c r="FCT4" s="24"/>
      <c r="FCU4" s="24"/>
      <c r="FCW4" s="25"/>
      <c r="FCX4" s="25"/>
      <c r="FDC4" s="24"/>
      <c r="FDD4" s="24"/>
      <c r="FDF4" s="25"/>
      <c r="FDG4" s="25"/>
      <c r="FDL4" s="24"/>
      <c r="FDM4" s="24"/>
      <c r="FDO4" s="25"/>
      <c r="FDP4" s="25"/>
      <c r="FDU4" s="24"/>
      <c r="FDV4" s="24"/>
      <c r="FDX4" s="25"/>
      <c r="FDY4" s="25"/>
      <c r="FED4" s="24"/>
      <c r="FEE4" s="24"/>
      <c r="FEG4" s="25"/>
      <c r="FEH4" s="25"/>
      <c r="FEM4" s="24"/>
      <c r="FEN4" s="24"/>
      <c r="FEP4" s="25"/>
      <c r="FEQ4" s="25"/>
      <c r="FEV4" s="24"/>
      <c r="FEW4" s="24"/>
      <c r="FEY4" s="25"/>
      <c r="FEZ4" s="25"/>
      <c r="FFE4" s="24"/>
      <c r="FFF4" s="24"/>
      <c r="FFH4" s="25"/>
      <c r="FFI4" s="25"/>
      <c r="FFN4" s="24"/>
      <c r="FFO4" s="24"/>
      <c r="FFQ4" s="25"/>
      <c r="FFR4" s="25"/>
      <c r="FFW4" s="24"/>
      <c r="FFX4" s="24"/>
      <c r="FFZ4" s="25"/>
      <c r="FGA4" s="25"/>
      <c r="FGF4" s="24"/>
      <c r="FGG4" s="24"/>
      <c r="FGI4" s="25"/>
      <c r="FGJ4" s="25"/>
      <c r="FGO4" s="24"/>
      <c r="FGP4" s="24"/>
      <c r="FGR4" s="25"/>
      <c r="FGS4" s="25"/>
      <c r="FGX4" s="24"/>
      <c r="FGY4" s="24"/>
      <c r="FHA4" s="25"/>
      <c r="FHB4" s="25"/>
      <c r="FHG4" s="24"/>
      <c r="FHH4" s="24"/>
      <c r="FHJ4" s="25"/>
      <c r="FHK4" s="25"/>
      <c r="FHP4" s="24"/>
      <c r="FHQ4" s="24"/>
      <c r="FHS4" s="25"/>
      <c r="FHT4" s="25"/>
      <c r="FHY4" s="24"/>
      <c r="FHZ4" s="24"/>
      <c r="FIB4" s="25"/>
      <c r="FIC4" s="25"/>
      <c r="FIH4" s="24"/>
      <c r="FII4" s="24"/>
      <c r="FIK4" s="25"/>
      <c r="FIL4" s="25"/>
      <c r="FIQ4" s="24"/>
      <c r="FIR4" s="24"/>
      <c r="FIT4" s="25"/>
      <c r="FIU4" s="25"/>
      <c r="FIZ4" s="24"/>
      <c r="FJA4" s="24"/>
      <c r="FJC4" s="25"/>
      <c r="FJD4" s="25"/>
      <c r="FJI4" s="24"/>
      <c r="FJJ4" s="24"/>
      <c r="FJL4" s="25"/>
      <c r="FJM4" s="25"/>
      <c r="FJR4" s="24"/>
      <c r="FJS4" s="24"/>
      <c r="FJU4" s="25"/>
      <c r="FJV4" s="25"/>
      <c r="FKA4" s="24"/>
      <c r="FKB4" s="24"/>
      <c r="FKD4" s="25"/>
      <c r="FKE4" s="25"/>
      <c r="FKJ4" s="24"/>
      <c r="FKK4" s="24"/>
      <c r="FKM4" s="25"/>
      <c r="FKN4" s="25"/>
      <c r="FKS4" s="24"/>
      <c r="FKT4" s="24"/>
      <c r="FKV4" s="25"/>
      <c r="FKW4" s="25"/>
      <c r="FLB4" s="24"/>
      <c r="FLC4" s="24"/>
      <c r="FLE4" s="25"/>
      <c r="FLF4" s="25"/>
      <c r="FLK4" s="24"/>
      <c r="FLL4" s="24"/>
      <c r="FLN4" s="25"/>
      <c r="FLO4" s="25"/>
      <c r="FLT4" s="24"/>
      <c r="FLU4" s="24"/>
      <c r="FLW4" s="25"/>
      <c r="FLX4" s="25"/>
      <c r="FMC4" s="24"/>
      <c r="FMD4" s="24"/>
      <c r="FMF4" s="25"/>
      <c r="FMG4" s="25"/>
      <c r="FML4" s="24"/>
      <c r="FMM4" s="24"/>
      <c r="FMO4" s="25"/>
      <c r="FMP4" s="25"/>
      <c r="FMU4" s="24"/>
      <c r="FMV4" s="24"/>
      <c r="FMX4" s="25"/>
      <c r="FMY4" s="25"/>
      <c r="FND4" s="24"/>
      <c r="FNE4" s="24"/>
      <c r="FNG4" s="25"/>
      <c r="FNH4" s="25"/>
      <c r="FNM4" s="24"/>
      <c r="FNN4" s="24"/>
      <c r="FNP4" s="25"/>
      <c r="FNQ4" s="25"/>
      <c r="FNV4" s="24"/>
      <c r="FNW4" s="24"/>
      <c r="FNY4" s="25"/>
      <c r="FNZ4" s="25"/>
      <c r="FOE4" s="24"/>
      <c r="FOF4" s="24"/>
      <c r="FOH4" s="25"/>
      <c r="FOI4" s="25"/>
      <c r="FON4" s="24"/>
      <c r="FOO4" s="24"/>
      <c r="FOQ4" s="25"/>
      <c r="FOR4" s="25"/>
      <c r="FOW4" s="24"/>
      <c r="FOX4" s="24"/>
      <c r="FOZ4" s="25"/>
      <c r="FPA4" s="25"/>
      <c r="FPF4" s="24"/>
      <c r="FPG4" s="24"/>
      <c r="FPI4" s="25"/>
      <c r="FPJ4" s="25"/>
      <c r="FPO4" s="24"/>
      <c r="FPP4" s="24"/>
      <c r="FPR4" s="25"/>
      <c r="FPS4" s="25"/>
      <c r="FPX4" s="24"/>
      <c r="FPY4" s="24"/>
      <c r="FQA4" s="25"/>
      <c r="FQB4" s="25"/>
      <c r="FQG4" s="24"/>
      <c r="FQH4" s="24"/>
      <c r="FQJ4" s="25"/>
      <c r="FQK4" s="25"/>
      <c r="FQP4" s="24"/>
      <c r="FQQ4" s="24"/>
      <c r="FQS4" s="25"/>
      <c r="FQT4" s="25"/>
      <c r="FQY4" s="24"/>
      <c r="FQZ4" s="24"/>
      <c r="FRB4" s="25"/>
      <c r="FRC4" s="25"/>
      <c r="FRH4" s="24"/>
      <c r="FRI4" s="24"/>
      <c r="FRK4" s="25"/>
      <c r="FRL4" s="25"/>
      <c r="FRQ4" s="24"/>
      <c r="FRR4" s="24"/>
      <c r="FRT4" s="25"/>
      <c r="FRU4" s="25"/>
      <c r="FRZ4" s="24"/>
      <c r="FSA4" s="24"/>
      <c r="FSC4" s="25"/>
      <c r="FSD4" s="25"/>
      <c r="FSI4" s="24"/>
      <c r="FSJ4" s="24"/>
      <c r="FSL4" s="25"/>
      <c r="FSM4" s="25"/>
      <c r="FSR4" s="24"/>
      <c r="FSS4" s="24"/>
      <c r="FSU4" s="25"/>
      <c r="FSV4" s="25"/>
      <c r="FTA4" s="24"/>
      <c r="FTB4" s="24"/>
      <c r="FTD4" s="25"/>
      <c r="FTE4" s="25"/>
      <c r="FTJ4" s="24"/>
      <c r="FTK4" s="24"/>
      <c r="FTM4" s="25"/>
      <c r="FTN4" s="25"/>
      <c r="FTS4" s="24"/>
      <c r="FTT4" s="24"/>
      <c r="FTV4" s="25"/>
      <c r="FTW4" s="25"/>
      <c r="FUB4" s="24"/>
      <c r="FUC4" s="24"/>
      <c r="FUE4" s="25"/>
      <c r="FUF4" s="25"/>
      <c r="FUK4" s="24"/>
      <c r="FUL4" s="24"/>
      <c r="FUN4" s="25"/>
      <c r="FUO4" s="25"/>
      <c r="FUT4" s="24"/>
      <c r="FUU4" s="24"/>
      <c r="FUW4" s="25"/>
      <c r="FUX4" s="25"/>
      <c r="FVC4" s="24"/>
      <c r="FVD4" s="24"/>
      <c r="FVF4" s="25"/>
      <c r="FVG4" s="25"/>
      <c r="FVL4" s="24"/>
      <c r="FVM4" s="24"/>
      <c r="FVO4" s="25"/>
      <c r="FVP4" s="25"/>
      <c r="FVU4" s="24"/>
      <c r="FVV4" s="24"/>
      <c r="FVX4" s="25"/>
      <c r="FVY4" s="25"/>
      <c r="FWD4" s="24"/>
      <c r="FWE4" s="24"/>
      <c r="FWG4" s="25"/>
      <c r="FWH4" s="25"/>
      <c r="FWM4" s="24"/>
      <c r="FWN4" s="24"/>
      <c r="FWP4" s="25"/>
      <c r="FWQ4" s="25"/>
      <c r="FWV4" s="24"/>
      <c r="FWW4" s="24"/>
      <c r="FWY4" s="25"/>
      <c r="FWZ4" s="25"/>
      <c r="FXE4" s="24"/>
      <c r="FXF4" s="24"/>
      <c r="FXH4" s="25"/>
      <c r="FXI4" s="25"/>
      <c r="FXN4" s="24"/>
      <c r="FXO4" s="24"/>
      <c r="FXQ4" s="25"/>
      <c r="FXR4" s="25"/>
      <c r="FXW4" s="24"/>
      <c r="FXX4" s="24"/>
      <c r="FXZ4" s="25"/>
      <c r="FYA4" s="25"/>
      <c r="FYF4" s="24"/>
      <c r="FYG4" s="24"/>
      <c r="FYI4" s="25"/>
      <c r="FYJ4" s="25"/>
      <c r="FYO4" s="24"/>
      <c r="FYP4" s="24"/>
      <c r="FYR4" s="25"/>
      <c r="FYS4" s="25"/>
      <c r="FYX4" s="24"/>
      <c r="FYY4" s="24"/>
      <c r="FZA4" s="25"/>
      <c r="FZB4" s="25"/>
      <c r="FZG4" s="24"/>
      <c r="FZH4" s="24"/>
      <c r="FZJ4" s="25"/>
      <c r="FZK4" s="25"/>
      <c r="FZP4" s="24"/>
      <c r="FZQ4" s="24"/>
      <c r="FZS4" s="25"/>
      <c r="FZT4" s="25"/>
      <c r="FZY4" s="24"/>
      <c r="FZZ4" s="24"/>
      <c r="GAB4" s="25"/>
      <c r="GAC4" s="25"/>
      <c r="GAH4" s="24"/>
      <c r="GAI4" s="24"/>
      <c r="GAK4" s="25"/>
      <c r="GAL4" s="25"/>
      <c r="GAQ4" s="24"/>
      <c r="GAR4" s="24"/>
      <c r="GAT4" s="25"/>
      <c r="GAU4" s="25"/>
      <c r="GAZ4" s="24"/>
      <c r="GBA4" s="24"/>
      <c r="GBC4" s="25"/>
      <c r="GBD4" s="25"/>
      <c r="GBI4" s="24"/>
      <c r="GBJ4" s="24"/>
      <c r="GBL4" s="25"/>
      <c r="GBM4" s="25"/>
      <c r="GBR4" s="24"/>
      <c r="GBS4" s="24"/>
      <c r="GBU4" s="25"/>
      <c r="GBV4" s="25"/>
      <c r="GCA4" s="24"/>
      <c r="GCB4" s="24"/>
      <c r="GCD4" s="25"/>
      <c r="GCE4" s="25"/>
      <c r="GCJ4" s="24"/>
      <c r="GCK4" s="24"/>
      <c r="GCM4" s="25"/>
      <c r="GCN4" s="25"/>
      <c r="GCS4" s="24"/>
      <c r="GCT4" s="24"/>
      <c r="GCV4" s="25"/>
      <c r="GCW4" s="25"/>
      <c r="GDB4" s="24"/>
      <c r="GDC4" s="24"/>
      <c r="GDE4" s="25"/>
      <c r="GDF4" s="25"/>
      <c r="GDK4" s="24"/>
      <c r="GDL4" s="24"/>
      <c r="GDN4" s="25"/>
      <c r="GDO4" s="25"/>
      <c r="GDT4" s="24"/>
      <c r="GDU4" s="24"/>
      <c r="GDW4" s="25"/>
      <c r="GDX4" s="25"/>
      <c r="GEC4" s="24"/>
      <c r="GED4" s="24"/>
      <c r="GEF4" s="25"/>
      <c r="GEG4" s="25"/>
      <c r="GEL4" s="24"/>
      <c r="GEM4" s="24"/>
      <c r="GEO4" s="25"/>
      <c r="GEP4" s="25"/>
      <c r="GEU4" s="24"/>
      <c r="GEV4" s="24"/>
      <c r="GEX4" s="25"/>
      <c r="GEY4" s="25"/>
      <c r="GFD4" s="24"/>
      <c r="GFE4" s="24"/>
      <c r="GFG4" s="25"/>
      <c r="GFH4" s="25"/>
      <c r="GFM4" s="24"/>
      <c r="GFN4" s="24"/>
      <c r="GFP4" s="25"/>
      <c r="GFQ4" s="25"/>
      <c r="GFV4" s="24"/>
      <c r="GFW4" s="24"/>
      <c r="GFY4" s="25"/>
      <c r="GFZ4" s="25"/>
      <c r="GGE4" s="24"/>
      <c r="GGF4" s="24"/>
      <c r="GGH4" s="25"/>
      <c r="GGI4" s="25"/>
      <c r="GGN4" s="24"/>
      <c r="GGO4" s="24"/>
      <c r="GGQ4" s="25"/>
      <c r="GGR4" s="25"/>
      <c r="GGW4" s="24"/>
      <c r="GGX4" s="24"/>
      <c r="GGZ4" s="25"/>
      <c r="GHA4" s="25"/>
      <c r="GHF4" s="24"/>
      <c r="GHG4" s="24"/>
      <c r="GHI4" s="25"/>
      <c r="GHJ4" s="25"/>
      <c r="GHO4" s="24"/>
      <c r="GHP4" s="24"/>
      <c r="GHR4" s="25"/>
      <c r="GHS4" s="25"/>
      <c r="GHX4" s="24"/>
      <c r="GHY4" s="24"/>
      <c r="GIA4" s="25"/>
      <c r="GIB4" s="25"/>
      <c r="GIG4" s="24"/>
      <c r="GIH4" s="24"/>
      <c r="GIJ4" s="25"/>
      <c r="GIK4" s="25"/>
      <c r="GIP4" s="24"/>
      <c r="GIQ4" s="24"/>
      <c r="GIS4" s="25"/>
      <c r="GIT4" s="25"/>
      <c r="GIY4" s="24"/>
      <c r="GIZ4" s="24"/>
      <c r="GJB4" s="25"/>
      <c r="GJC4" s="25"/>
      <c r="GJH4" s="24"/>
      <c r="GJI4" s="24"/>
      <c r="GJK4" s="25"/>
      <c r="GJL4" s="25"/>
      <c r="GJQ4" s="24"/>
      <c r="GJR4" s="24"/>
      <c r="GJT4" s="25"/>
      <c r="GJU4" s="25"/>
      <c r="GJZ4" s="24"/>
      <c r="GKA4" s="24"/>
      <c r="GKC4" s="25"/>
      <c r="GKD4" s="25"/>
      <c r="GKI4" s="24"/>
      <c r="GKJ4" s="24"/>
      <c r="GKL4" s="25"/>
      <c r="GKM4" s="25"/>
      <c r="GKR4" s="24"/>
      <c r="GKS4" s="24"/>
      <c r="GKU4" s="25"/>
      <c r="GKV4" s="25"/>
      <c r="GLA4" s="24"/>
      <c r="GLB4" s="24"/>
      <c r="GLD4" s="25"/>
      <c r="GLE4" s="25"/>
      <c r="GLJ4" s="24"/>
      <c r="GLK4" s="24"/>
      <c r="GLM4" s="25"/>
      <c r="GLN4" s="25"/>
      <c r="GLS4" s="24"/>
      <c r="GLT4" s="24"/>
      <c r="GLV4" s="25"/>
      <c r="GLW4" s="25"/>
      <c r="GMB4" s="24"/>
      <c r="GMC4" s="24"/>
      <c r="GME4" s="25"/>
      <c r="GMF4" s="25"/>
      <c r="GMK4" s="24"/>
      <c r="GML4" s="24"/>
      <c r="GMN4" s="25"/>
      <c r="GMO4" s="25"/>
      <c r="GMT4" s="24"/>
      <c r="GMU4" s="24"/>
      <c r="GMW4" s="25"/>
      <c r="GMX4" s="25"/>
      <c r="GNC4" s="24"/>
      <c r="GND4" s="24"/>
      <c r="GNF4" s="25"/>
      <c r="GNG4" s="25"/>
      <c r="GNL4" s="24"/>
      <c r="GNM4" s="24"/>
      <c r="GNO4" s="25"/>
      <c r="GNP4" s="25"/>
      <c r="GNU4" s="24"/>
      <c r="GNV4" s="24"/>
      <c r="GNX4" s="25"/>
      <c r="GNY4" s="25"/>
      <c r="GOD4" s="24"/>
      <c r="GOE4" s="24"/>
      <c r="GOG4" s="25"/>
      <c r="GOH4" s="25"/>
      <c r="GOM4" s="24"/>
      <c r="GON4" s="24"/>
      <c r="GOP4" s="25"/>
      <c r="GOQ4" s="25"/>
      <c r="GOV4" s="24"/>
      <c r="GOW4" s="24"/>
      <c r="GOY4" s="25"/>
      <c r="GOZ4" s="25"/>
      <c r="GPE4" s="24"/>
      <c r="GPF4" s="24"/>
      <c r="GPH4" s="25"/>
      <c r="GPI4" s="25"/>
      <c r="GPN4" s="24"/>
      <c r="GPO4" s="24"/>
      <c r="GPQ4" s="25"/>
      <c r="GPR4" s="25"/>
      <c r="GPW4" s="24"/>
      <c r="GPX4" s="24"/>
      <c r="GPZ4" s="25"/>
      <c r="GQA4" s="25"/>
      <c r="GQF4" s="24"/>
      <c r="GQG4" s="24"/>
      <c r="GQI4" s="25"/>
      <c r="GQJ4" s="25"/>
      <c r="GQO4" s="24"/>
      <c r="GQP4" s="24"/>
      <c r="GQR4" s="25"/>
      <c r="GQS4" s="25"/>
      <c r="GQX4" s="24"/>
      <c r="GQY4" s="24"/>
      <c r="GRA4" s="25"/>
      <c r="GRB4" s="25"/>
      <c r="GRG4" s="24"/>
      <c r="GRH4" s="24"/>
      <c r="GRJ4" s="25"/>
      <c r="GRK4" s="25"/>
      <c r="GRP4" s="24"/>
      <c r="GRQ4" s="24"/>
      <c r="GRS4" s="25"/>
      <c r="GRT4" s="25"/>
      <c r="GRY4" s="24"/>
      <c r="GRZ4" s="24"/>
      <c r="GSB4" s="25"/>
      <c r="GSC4" s="25"/>
      <c r="GSH4" s="24"/>
      <c r="GSI4" s="24"/>
      <c r="GSK4" s="25"/>
      <c r="GSL4" s="25"/>
      <c r="GSQ4" s="24"/>
      <c r="GSR4" s="24"/>
      <c r="GST4" s="25"/>
      <c r="GSU4" s="25"/>
      <c r="GSZ4" s="24"/>
      <c r="GTA4" s="24"/>
      <c r="GTC4" s="25"/>
      <c r="GTD4" s="25"/>
      <c r="GTI4" s="24"/>
      <c r="GTJ4" s="24"/>
      <c r="GTL4" s="25"/>
      <c r="GTM4" s="25"/>
      <c r="GTR4" s="24"/>
      <c r="GTS4" s="24"/>
      <c r="GTU4" s="25"/>
      <c r="GTV4" s="25"/>
      <c r="GUA4" s="24"/>
      <c r="GUB4" s="24"/>
      <c r="GUD4" s="25"/>
      <c r="GUE4" s="25"/>
      <c r="GUJ4" s="24"/>
      <c r="GUK4" s="24"/>
      <c r="GUM4" s="25"/>
      <c r="GUN4" s="25"/>
      <c r="GUS4" s="24"/>
      <c r="GUT4" s="24"/>
      <c r="GUV4" s="25"/>
      <c r="GUW4" s="25"/>
      <c r="GVB4" s="24"/>
      <c r="GVC4" s="24"/>
      <c r="GVE4" s="25"/>
      <c r="GVF4" s="25"/>
      <c r="GVK4" s="24"/>
      <c r="GVL4" s="24"/>
      <c r="GVN4" s="25"/>
      <c r="GVO4" s="25"/>
      <c r="GVT4" s="24"/>
      <c r="GVU4" s="24"/>
      <c r="GVW4" s="25"/>
      <c r="GVX4" s="25"/>
      <c r="GWC4" s="24"/>
      <c r="GWD4" s="24"/>
      <c r="GWF4" s="25"/>
      <c r="GWG4" s="25"/>
      <c r="GWL4" s="24"/>
      <c r="GWM4" s="24"/>
      <c r="GWO4" s="25"/>
      <c r="GWP4" s="25"/>
      <c r="GWU4" s="24"/>
      <c r="GWV4" s="24"/>
      <c r="GWX4" s="25"/>
      <c r="GWY4" s="25"/>
      <c r="GXD4" s="24"/>
      <c r="GXE4" s="24"/>
      <c r="GXG4" s="25"/>
      <c r="GXH4" s="25"/>
      <c r="GXM4" s="24"/>
      <c r="GXN4" s="24"/>
      <c r="GXP4" s="25"/>
      <c r="GXQ4" s="25"/>
      <c r="GXV4" s="24"/>
      <c r="GXW4" s="24"/>
      <c r="GXY4" s="25"/>
      <c r="GXZ4" s="25"/>
      <c r="GYE4" s="24"/>
      <c r="GYF4" s="24"/>
      <c r="GYH4" s="25"/>
      <c r="GYI4" s="25"/>
      <c r="GYN4" s="24"/>
      <c r="GYO4" s="24"/>
      <c r="GYQ4" s="25"/>
      <c r="GYR4" s="25"/>
      <c r="GYW4" s="24"/>
      <c r="GYX4" s="24"/>
      <c r="GYZ4" s="25"/>
      <c r="GZA4" s="25"/>
      <c r="GZF4" s="24"/>
      <c r="GZG4" s="24"/>
      <c r="GZI4" s="25"/>
      <c r="GZJ4" s="25"/>
      <c r="GZO4" s="24"/>
      <c r="GZP4" s="24"/>
      <c r="GZR4" s="25"/>
      <c r="GZS4" s="25"/>
      <c r="GZX4" s="24"/>
      <c r="GZY4" s="24"/>
      <c r="HAA4" s="25"/>
      <c r="HAB4" s="25"/>
      <c r="HAG4" s="24"/>
      <c r="HAH4" s="24"/>
      <c r="HAJ4" s="25"/>
      <c r="HAK4" s="25"/>
      <c r="HAP4" s="24"/>
      <c r="HAQ4" s="24"/>
      <c r="HAS4" s="25"/>
      <c r="HAT4" s="25"/>
      <c r="HAY4" s="24"/>
      <c r="HAZ4" s="24"/>
      <c r="HBB4" s="25"/>
      <c r="HBC4" s="25"/>
      <c r="HBH4" s="24"/>
      <c r="HBI4" s="24"/>
      <c r="HBK4" s="25"/>
      <c r="HBL4" s="25"/>
      <c r="HBQ4" s="24"/>
      <c r="HBR4" s="24"/>
      <c r="HBT4" s="25"/>
      <c r="HBU4" s="25"/>
      <c r="HBZ4" s="24"/>
      <c r="HCA4" s="24"/>
      <c r="HCC4" s="25"/>
      <c r="HCD4" s="25"/>
      <c r="HCI4" s="24"/>
      <c r="HCJ4" s="24"/>
      <c r="HCL4" s="25"/>
      <c r="HCM4" s="25"/>
      <c r="HCR4" s="24"/>
      <c r="HCS4" s="24"/>
      <c r="HCU4" s="25"/>
      <c r="HCV4" s="25"/>
      <c r="HDA4" s="24"/>
      <c r="HDB4" s="24"/>
      <c r="HDD4" s="25"/>
      <c r="HDE4" s="25"/>
      <c r="HDJ4" s="24"/>
      <c r="HDK4" s="24"/>
      <c r="HDM4" s="25"/>
      <c r="HDN4" s="25"/>
      <c r="HDS4" s="24"/>
      <c r="HDT4" s="24"/>
      <c r="HDV4" s="25"/>
      <c r="HDW4" s="25"/>
      <c r="HEB4" s="24"/>
      <c r="HEC4" s="24"/>
      <c r="HEE4" s="25"/>
      <c r="HEF4" s="25"/>
      <c r="HEK4" s="24"/>
      <c r="HEL4" s="24"/>
      <c r="HEN4" s="25"/>
      <c r="HEO4" s="25"/>
      <c r="HET4" s="24"/>
      <c r="HEU4" s="24"/>
      <c r="HEW4" s="25"/>
      <c r="HEX4" s="25"/>
      <c r="HFC4" s="24"/>
      <c r="HFD4" s="24"/>
      <c r="HFF4" s="25"/>
      <c r="HFG4" s="25"/>
      <c r="HFL4" s="24"/>
      <c r="HFM4" s="24"/>
      <c r="HFO4" s="25"/>
      <c r="HFP4" s="25"/>
      <c r="HFU4" s="24"/>
      <c r="HFV4" s="24"/>
      <c r="HFX4" s="25"/>
      <c r="HFY4" s="25"/>
      <c r="HGD4" s="24"/>
      <c r="HGE4" s="24"/>
      <c r="HGG4" s="25"/>
      <c r="HGH4" s="25"/>
      <c r="HGM4" s="24"/>
      <c r="HGN4" s="24"/>
      <c r="HGP4" s="25"/>
      <c r="HGQ4" s="25"/>
      <c r="HGV4" s="24"/>
      <c r="HGW4" s="24"/>
      <c r="HGY4" s="25"/>
      <c r="HGZ4" s="25"/>
      <c r="HHE4" s="24"/>
      <c r="HHF4" s="24"/>
      <c r="HHH4" s="25"/>
      <c r="HHI4" s="25"/>
      <c r="HHN4" s="24"/>
      <c r="HHO4" s="24"/>
      <c r="HHQ4" s="25"/>
      <c r="HHR4" s="25"/>
      <c r="HHW4" s="24"/>
      <c r="HHX4" s="24"/>
      <c r="HHZ4" s="25"/>
      <c r="HIA4" s="25"/>
      <c r="HIF4" s="24"/>
      <c r="HIG4" s="24"/>
      <c r="HII4" s="25"/>
      <c r="HIJ4" s="25"/>
      <c r="HIO4" s="24"/>
      <c r="HIP4" s="24"/>
      <c r="HIR4" s="25"/>
      <c r="HIS4" s="25"/>
      <c r="HIX4" s="24"/>
      <c r="HIY4" s="24"/>
      <c r="HJA4" s="25"/>
      <c r="HJB4" s="25"/>
      <c r="HJG4" s="24"/>
      <c r="HJH4" s="24"/>
      <c r="HJJ4" s="25"/>
      <c r="HJK4" s="25"/>
      <c r="HJP4" s="24"/>
      <c r="HJQ4" s="24"/>
      <c r="HJS4" s="25"/>
      <c r="HJT4" s="25"/>
      <c r="HJY4" s="24"/>
      <c r="HJZ4" s="24"/>
      <c r="HKB4" s="25"/>
      <c r="HKC4" s="25"/>
      <c r="HKH4" s="24"/>
      <c r="HKI4" s="24"/>
      <c r="HKK4" s="25"/>
      <c r="HKL4" s="25"/>
      <c r="HKQ4" s="24"/>
      <c r="HKR4" s="24"/>
      <c r="HKT4" s="25"/>
      <c r="HKU4" s="25"/>
      <c r="HKZ4" s="24"/>
      <c r="HLA4" s="24"/>
      <c r="HLC4" s="25"/>
      <c r="HLD4" s="25"/>
      <c r="HLI4" s="24"/>
      <c r="HLJ4" s="24"/>
      <c r="HLL4" s="25"/>
      <c r="HLM4" s="25"/>
      <c r="HLR4" s="24"/>
      <c r="HLS4" s="24"/>
      <c r="HLU4" s="25"/>
      <c r="HLV4" s="25"/>
      <c r="HMA4" s="24"/>
      <c r="HMB4" s="24"/>
      <c r="HMD4" s="25"/>
      <c r="HME4" s="25"/>
      <c r="HMJ4" s="24"/>
      <c r="HMK4" s="24"/>
      <c r="HMM4" s="25"/>
      <c r="HMN4" s="25"/>
      <c r="HMS4" s="24"/>
      <c r="HMT4" s="24"/>
      <c r="HMV4" s="25"/>
      <c r="HMW4" s="25"/>
      <c r="HNB4" s="24"/>
      <c r="HNC4" s="24"/>
      <c r="HNE4" s="25"/>
      <c r="HNF4" s="25"/>
      <c r="HNK4" s="24"/>
      <c r="HNL4" s="24"/>
      <c r="HNN4" s="25"/>
      <c r="HNO4" s="25"/>
      <c r="HNT4" s="24"/>
      <c r="HNU4" s="24"/>
      <c r="HNW4" s="25"/>
      <c r="HNX4" s="25"/>
      <c r="HOC4" s="24"/>
      <c r="HOD4" s="24"/>
      <c r="HOF4" s="25"/>
      <c r="HOG4" s="25"/>
      <c r="HOL4" s="24"/>
      <c r="HOM4" s="24"/>
      <c r="HOO4" s="25"/>
      <c r="HOP4" s="25"/>
      <c r="HOU4" s="24"/>
      <c r="HOV4" s="24"/>
      <c r="HOX4" s="25"/>
      <c r="HOY4" s="25"/>
      <c r="HPD4" s="24"/>
      <c r="HPE4" s="24"/>
      <c r="HPG4" s="25"/>
      <c r="HPH4" s="25"/>
      <c r="HPM4" s="24"/>
      <c r="HPN4" s="24"/>
      <c r="HPP4" s="25"/>
      <c r="HPQ4" s="25"/>
      <c r="HPV4" s="24"/>
      <c r="HPW4" s="24"/>
      <c r="HPY4" s="25"/>
      <c r="HPZ4" s="25"/>
      <c r="HQE4" s="24"/>
      <c r="HQF4" s="24"/>
      <c r="HQH4" s="25"/>
      <c r="HQI4" s="25"/>
      <c r="HQN4" s="24"/>
      <c r="HQO4" s="24"/>
      <c r="HQQ4" s="25"/>
      <c r="HQR4" s="25"/>
      <c r="HQW4" s="24"/>
      <c r="HQX4" s="24"/>
      <c r="HQZ4" s="25"/>
      <c r="HRA4" s="25"/>
      <c r="HRF4" s="24"/>
      <c r="HRG4" s="24"/>
      <c r="HRI4" s="25"/>
      <c r="HRJ4" s="25"/>
      <c r="HRO4" s="24"/>
      <c r="HRP4" s="24"/>
      <c r="HRR4" s="25"/>
      <c r="HRS4" s="25"/>
      <c r="HRX4" s="24"/>
      <c r="HRY4" s="24"/>
      <c r="HSA4" s="25"/>
      <c r="HSB4" s="25"/>
      <c r="HSG4" s="24"/>
      <c r="HSH4" s="24"/>
      <c r="HSJ4" s="25"/>
      <c r="HSK4" s="25"/>
      <c r="HSP4" s="24"/>
      <c r="HSQ4" s="24"/>
      <c r="HSS4" s="25"/>
      <c r="HST4" s="25"/>
      <c r="HSY4" s="24"/>
      <c r="HSZ4" s="24"/>
      <c r="HTB4" s="25"/>
      <c r="HTC4" s="25"/>
      <c r="HTH4" s="24"/>
      <c r="HTI4" s="24"/>
      <c r="HTK4" s="25"/>
      <c r="HTL4" s="25"/>
      <c r="HTQ4" s="24"/>
      <c r="HTR4" s="24"/>
      <c r="HTT4" s="25"/>
      <c r="HTU4" s="25"/>
      <c r="HTZ4" s="24"/>
      <c r="HUA4" s="24"/>
      <c r="HUC4" s="25"/>
      <c r="HUD4" s="25"/>
      <c r="HUI4" s="24"/>
      <c r="HUJ4" s="24"/>
      <c r="HUL4" s="25"/>
      <c r="HUM4" s="25"/>
      <c r="HUR4" s="24"/>
      <c r="HUS4" s="24"/>
      <c r="HUU4" s="25"/>
      <c r="HUV4" s="25"/>
      <c r="HVA4" s="24"/>
      <c r="HVB4" s="24"/>
      <c r="HVD4" s="25"/>
      <c r="HVE4" s="25"/>
      <c r="HVJ4" s="24"/>
      <c r="HVK4" s="24"/>
      <c r="HVM4" s="25"/>
      <c r="HVN4" s="25"/>
      <c r="HVS4" s="24"/>
      <c r="HVT4" s="24"/>
      <c r="HVV4" s="25"/>
      <c r="HVW4" s="25"/>
      <c r="HWB4" s="24"/>
      <c r="HWC4" s="24"/>
      <c r="HWE4" s="25"/>
      <c r="HWF4" s="25"/>
      <c r="HWK4" s="24"/>
      <c r="HWL4" s="24"/>
      <c r="HWN4" s="25"/>
      <c r="HWO4" s="25"/>
      <c r="HWT4" s="24"/>
      <c r="HWU4" s="24"/>
      <c r="HWW4" s="25"/>
      <c r="HWX4" s="25"/>
      <c r="HXC4" s="24"/>
      <c r="HXD4" s="24"/>
      <c r="HXF4" s="25"/>
      <c r="HXG4" s="25"/>
      <c r="HXL4" s="24"/>
      <c r="HXM4" s="24"/>
      <c r="HXO4" s="25"/>
      <c r="HXP4" s="25"/>
      <c r="HXU4" s="24"/>
      <c r="HXV4" s="24"/>
      <c r="HXX4" s="25"/>
      <c r="HXY4" s="25"/>
      <c r="HYD4" s="24"/>
      <c r="HYE4" s="24"/>
      <c r="HYG4" s="25"/>
      <c r="HYH4" s="25"/>
      <c r="HYM4" s="24"/>
      <c r="HYN4" s="24"/>
      <c r="HYP4" s="25"/>
      <c r="HYQ4" s="25"/>
      <c r="HYV4" s="24"/>
      <c r="HYW4" s="24"/>
      <c r="HYY4" s="25"/>
      <c r="HYZ4" s="25"/>
      <c r="HZE4" s="24"/>
      <c r="HZF4" s="24"/>
      <c r="HZH4" s="25"/>
      <c r="HZI4" s="25"/>
      <c r="HZN4" s="24"/>
      <c r="HZO4" s="24"/>
      <c r="HZQ4" s="25"/>
      <c r="HZR4" s="25"/>
      <c r="HZW4" s="24"/>
      <c r="HZX4" s="24"/>
      <c r="HZZ4" s="25"/>
      <c r="IAA4" s="25"/>
      <c r="IAF4" s="24"/>
      <c r="IAG4" s="24"/>
      <c r="IAI4" s="25"/>
      <c r="IAJ4" s="25"/>
      <c r="IAO4" s="24"/>
      <c r="IAP4" s="24"/>
      <c r="IAR4" s="25"/>
      <c r="IAS4" s="25"/>
      <c r="IAX4" s="24"/>
      <c r="IAY4" s="24"/>
      <c r="IBA4" s="25"/>
      <c r="IBB4" s="25"/>
      <c r="IBG4" s="24"/>
      <c r="IBH4" s="24"/>
      <c r="IBJ4" s="25"/>
      <c r="IBK4" s="25"/>
      <c r="IBP4" s="24"/>
      <c r="IBQ4" s="24"/>
      <c r="IBS4" s="25"/>
      <c r="IBT4" s="25"/>
      <c r="IBY4" s="24"/>
      <c r="IBZ4" s="24"/>
      <c r="ICB4" s="25"/>
      <c r="ICC4" s="25"/>
      <c r="ICH4" s="24"/>
      <c r="ICI4" s="24"/>
      <c r="ICK4" s="25"/>
      <c r="ICL4" s="25"/>
      <c r="ICQ4" s="24"/>
      <c r="ICR4" s="24"/>
      <c r="ICT4" s="25"/>
      <c r="ICU4" s="25"/>
      <c r="ICZ4" s="24"/>
      <c r="IDA4" s="24"/>
      <c r="IDC4" s="25"/>
      <c r="IDD4" s="25"/>
      <c r="IDI4" s="24"/>
      <c r="IDJ4" s="24"/>
      <c r="IDL4" s="25"/>
      <c r="IDM4" s="25"/>
      <c r="IDR4" s="24"/>
      <c r="IDS4" s="24"/>
      <c r="IDU4" s="25"/>
      <c r="IDV4" s="25"/>
      <c r="IEA4" s="24"/>
      <c r="IEB4" s="24"/>
      <c r="IED4" s="25"/>
      <c r="IEE4" s="25"/>
      <c r="IEJ4" s="24"/>
      <c r="IEK4" s="24"/>
      <c r="IEM4" s="25"/>
      <c r="IEN4" s="25"/>
      <c r="IES4" s="24"/>
      <c r="IET4" s="24"/>
      <c r="IEV4" s="25"/>
      <c r="IEW4" s="25"/>
      <c r="IFB4" s="24"/>
      <c r="IFC4" s="24"/>
      <c r="IFE4" s="25"/>
      <c r="IFF4" s="25"/>
      <c r="IFK4" s="24"/>
      <c r="IFL4" s="24"/>
      <c r="IFN4" s="25"/>
      <c r="IFO4" s="25"/>
      <c r="IFT4" s="24"/>
      <c r="IFU4" s="24"/>
      <c r="IFW4" s="25"/>
      <c r="IFX4" s="25"/>
      <c r="IGC4" s="24"/>
      <c r="IGD4" s="24"/>
      <c r="IGF4" s="25"/>
      <c r="IGG4" s="25"/>
      <c r="IGL4" s="24"/>
      <c r="IGM4" s="24"/>
      <c r="IGO4" s="25"/>
      <c r="IGP4" s="25"/>
      <c r="IGU4" s="24"/>
      <c r="IGV4" s="24"/>
      <c r="IGX4" s="25"/>
      <c r="IGY4" s="25"/>
      <c r="IHD4" s="24"/>
      <c r="IHE4" s="24"/>
      <c r="IHG4" s="25"/>
      <c r="IHH4" s="25"/>
      <c r="IHM4" s="24"/>
      <c r="IHN4" s="24"/>
      <c r="IHP4" s="25"/>
      <c r="IHQ4" s="25"/>
      <c r="IHV4" s="24"/>
      <c r="IHW4" s="24"/>
      <c r="IHY4" s="25"/>
      <c r="IHZ4" s="25"/>
      <c r="IIE4" s="24"/>
      <c r="IIF4" s="24"/>
      <c r="IIH4" s="25"/>
      <c r="III4" s="25"/>
      <c r="IIN4" s="24"/>
      <c r="IIO4" s="24"/>
      <c r="IIQ4" s="25"/>
      <c r="IIR4" s="25"/>
      <c r="IIW4" s="24"/>
      <c r="IIX4" s="24"/>
      <c r="IIZ4" s="25"/>
      <c r="IJA4" s="25"/>
      <c r="IJF4" s="24"/>
      <c r="IJG4" s="24"/>
      <c r="IJI4" s="25"/>
      <c r="IJJ4" s="25"/>
      <c r="IJO4" s="24"/>
      <c r="IJP4" s="24"/>
      <c r="IJR4" s="25"/>
      <c r="IJS4" s="25"/>
      <c r="IJX4" s="24"/>
      <c r="IJY4" s="24"/>
      <c r="IKA4" s="25"/>
      <c r="IKB4" s="25"/>
      <c r="IKG4" s="24"/>
      <c r="IKH4" s="24"/>
      <c r="IKJ4" s="25"/>
      <c r="IKK4" s="25"/>
      <c r="IKP4" s="24"/>
      <c r="IKQ4" s="24"/>
      <c r="IKS4" s="25"/>
      <c r="IKT4" s="25"/>
      <c r="IKY4" s="24"/>
      <c r="IKZ4" s="24"/>
      <c r="ILB4" s="25"/>
      <c r="ILC4" s="25"/>
      <c r="ILH4" s="24"/>
      <c r="ILI4" s="24"/>
      <c r="ILK4" s="25"/>
      <c r="ILL4" s="25"/>
      <c r="ILQ4" s="24"/>
      <c r="ILR4" s="24"/>
      <c r="ILT4" s="25"/>
      <c r="ILU4" s="25"/>
      <c r="ILZ4" s="24"/>
      <c r="IMA4" s="24"/>
      <c r="IMC4" s="25"/>
      <c r="IMD4" s="25"/>
      <c r="IMI4" s="24"/>
      <c r="IMJ4" s="24"/>
      <c r="IML4" s="25"/>
      <c r="IMM4" s="25"/>
      <c r="IMR4" s="24"/>
      <c r="IMS4" s="24"/>
      <c r="IMU4" s="25"/>
      <c r="IMV4" s="25"/>
      <c r="INA4" s="24"/>
      <c r="INB4" s="24"/>
      <c r="IND4" s="25"/>
      <c r="INE4" s="25"/>
      <c r="INJ4" s="24"/>
      <c r="INK4" s="24"/>
      <c r="INM4" s="25"/>
      <c r="INN4" s="25"/>
      <c r="INS4" s="24"/>
      <c r="INT4" s="24"/>
      <c r="INV4" s="25"/>
      <c r="INW4" s="25"/>
      <c r="IOB4" s="24"/>
      <c r="IOC4" s="24"/>
      <c r="IOE4" s="25"/>
      <c r="IOF4" s="25"/>
      <c r="IOK4" s="24"/>
      <c r="IOL4" s="24"/>
      <c r="ION4" s="25"/>
      <c r="IOO4" s="25"/>
      <c r="IOT4" s="24"/>
      <c r="IOU4" s="24"/>
      <c r="IOW4" s="25"/>
      <c r="IOX4" s="25"/>
      <c r="IPC4" s="24"/>
      <c r="IPD4" s="24"/>
      <c r="IPF4" s="25"/>
      <c r="IPG4" s="25"/>
      <c r="IPL4" s="24"/>
      <c r="IPM4" s="24"/>
      <c r="IPO4" s="25"/>
      <c r="IPP4" s="25"/>
      <c r="IPU4" s="24"/>
      <c r="IPV4" s="24"/>
      <c r="IPX4" s="25"/>
      <c r="IPY4" s="25"/>
      <c r="IQD4" s="24"/>
      <c r="IQE4" s="24"/>
      <c r="IQG4" s="25"/>
      <c r="IQH4" s="25"/>
      <c r="IQM4" s="24"/>
      <c r="IQN4" s="24"/>
      <c r="IQP4" s="25"/>
      <c r="IQQ4" s="25"/>
      <c r="IQV4" s="24"/>
      <c r="IQW4" s="24"/>
      <c r="IQY4" s="25"/>
      <c r="IQZ4" s="25"/>
      <c r="IRE4" s="24"/>
      <c r="IRF4" s="24"/>
      <c r="IRH4" s="25"/>
      <c r="IRI4" s="25"/>
      <c r="IRN4" s="24"/>
      <c r="IRO4" s="24"/>
      <c r="IRQ4" s="25"/>
      <c r="IRR4" s="25"/>
      <c r="IRW4" s="24"/>
      <c r="IRX4" s="24"/>
      <c r="IRZ4" s="25"/>
      <c r="ISA4" s="25"/>
      <c r="ISF4" s="24"/>
      <c r="ISG4" s="24"/>
      <c r="ISI4" s="25"/>
      <c r="ISJ4" s="25"/>
      <c r="ISO4" s="24"/>
      <c r="ISP4" s="24"/>
      <c r="ISR4" s="25"/>
      <c r="ISS4" s="25"/>
      <c r="ISX4" s="24"/>
      <c r="ISY4" s="24"/>
      <c r="ITA4" s="25"/>
      <c r="ITB4" s="25"/>
      <c r="ITG4" s="24"/>
      <c r="ITH4" s="24"/>
      <c r="ITJ4" s="25"/>
      <c r="ITK4" s="25"/>
      <c r="ITP4" s="24"/>
      <c r="ITQ4" s="24"/>
      <c r="ITS4" s="25"/>
      <c r="ITT4" s="25"/>
      <c r="ITY4" s="24"/>
      <c r="ITZ4" s="24"/>
      <c r="IUB4" s="25"/>
      <c r="IUC4" s="25"/>
      <c r="IUH4" s="24"/>
      <c r="IUI4" s="24"/>
      <c r="IUK4" s="25"/>
      <c r="IUL4" s="25"/>
      <c r="IUQ4" s="24"/>
      <c r="IUR4" s="24"/>
      <c r="IUT4" s="25"/>
      <c r="IUU4" s="25"/>
      <c r="IUZ4" s="24"/>
      <c r="IVA4" s="24"/>
      <c r="IVC4" s="25"/>
      <c r="IVD4" s="25"/>
      <c r="IVI4" s="24"/>
      <c r="IVJ4" s="24"/>
      <c r="IVL4" s="25"/>
      <c r="IVM4" s="25"/>
      <c r="IVR4" s="24"/>
      <c r="IVS4" s="24"/>
      <c r="IVU4" s="25"/>
      <c r="IVV4" s="25"/>
      <c r="IWA4" s="24"/>
      <c r="IWB4" s="24"/>
      <c r="IWD4" s="25"/>
      <c r="IWE4" s="25"/>
      <c r="IWJ4" s="24"/>
      <c r="IWK4" s="24"/>
      <c r="IWM4" s="25"/>
      <c r="IWN4" s="25"/>
      <c r="IWS4" s="24"/>
      <c r="IWT4" s="24"/>
      <c r="IWV4" s="25"/>
      <c r="IWW4" s="25"/>
      <c r="IXB4" s="24"/>
      <c r="IXC4" s="24"/>
      <c r="IXE4" s="25"/>
      <c r="IXF4" s="25"/>
      <c r="IXK4" s="24"/>
      <c r="IXL4" s="24"/>
      <c r="IXN4" s="25"/>
      <c r="IXO4" s="25"/>
      <c r="IXT4" s="24"/>
      <c r="IXU4" s="24"/>
      <c r="IXW4" s="25"/>
      <c r="IXX4" s="25"/>
      <c r="IYC4" s="24"/>
      <c r="IYD4" s="24"/>
      <c r="IYF4" s="25"/>
      <c r="IYG4" s="25"/>
      <c r="IYL4" s="24"/>
      <c r="IYM4" s="24"/>
      <c r="IYO4" s="25"/>
      <c r="IYP4" s="25"/>
      <c r="IYU4" s="24"/>
      <c r="IYV4" s="24"/>
      <c r="IYX4" s="25"/>
      <c r="IYY4" s="25"/>
      <c r="IZD4" s="24"/>
      <c r="IZE4" s="24"/>
      <c r="IZG4" s="25"/>
      <c r="IZH4" s="25"/>
      <c r="IZM4" s="24"/>
      <c r="IZN4" s="24"/>
      <c r="IZP4" s="25"/>
      <c r="IZQ4" s="25"/>
      <c r="IZV4" s="24"/>
      <c r="IZW4" s="24"/>
      <c r="IZY4" s="25"/>
      <c r="IZZ4" s="25"/>
      <c r="JAE4" s="24"/>
      <c r="JAF4" s="24"/>
      <c r="JAH4" s="25"/>
      <c r="JAI4" s="25"/>
      <c r="JAN4" s="24"/>
      <c r="JAO4" s="24"/>
      <c r="JAQ4" s="25"/>
      <c r="JAR4" s="25"/>
      <c r="JAW4" s="24"/>
      <c r="JAX4" s="24"/>
      <c r="JAZ4" s="25"/>
      <c r="JBA4" s="25"/>
      <c r="JBF4" s="24"/>
      <c r="JBG4" s="24"/>
      <c r="JBI4" s="25"/>
      <c r="JBJ4" s="25"/>
      <c r="JBO4" s="24"/>
      <c r="JBP4" s="24"/>
      <c r="JBR4" s="25"/>
      <c r="JBS4" s="25"/>
      <c r="JBX4" s="24"/>
      <c r="JBY4" s="24"/>
      <c r="JCA4" s="25"/>
      <c r="JCB4" s="25"/>
      <c r="JCG4" s="24"/>
      <c r="JCH4" s="24"/>
      <c r="JCJ4" s="25"/>
      <c r="JCK4" s="25"/>
      <c r="JCP4" s="24"/>
      <c r="JCQ4" s="24"/>
      <c r="JCS4" s="25"/>
      <c r="JCT4" s="25"/>
      <c r="JCY4" s="24"/>
      <c r="JCZ4" s="24"/>
      <c r="JDB4" s="25"/>
      <c r="JDC4" s="25"/>
      <c r="JDH4" s="24"/>
      <c r="JDI4" s="24"/>
      <c r="JDK4" s="25"/>
      <c r="JDL4" s="25"/>
      <c r="JDQ4" s="24"/>
      <c r="JDR4" s="24"/>
      <c r="JDT4" s="25"/>
      <c r="JDU4" s="25"/>
      <c r="JDZ4" s="24"/>
      <c r="JEA4" s="24"/>
      <c r="JEC4" s="25"/>
      <c r="JED4" s="25"/>
      <c r="JEI4" s="24"/>
      <c r="JEJ4" s="24"/>
      <c r="JEL4" s="25"/>
      <c r="JEM4" s="25"/>
      <c r="JER4" s="24"/>
      <c r="JES4" s="24"/>
      <c r="JEU4" s="25"/>
      <c r="JEV4" s="25"/>
      <c r="JFA4" s="24"/>
      <c r="JFB4" s="24"/>
      <c r="JFD4" s="25"/>
      <c r="JFE4" s="25"/>
      <c r="JFJ4" s="24"/>
      <c r="JFK4" s="24"/>
      <c r="JFM4" s="25"/>
      <c r="JFN4" s="25"/>
      <c r="JFS4" s="24"/>
      <c r="JFT4" s="24"/>
      <c r="JFV4" s="25"/>
      <c r="JFW4" s="25"/>
      <c r="JGB4" s="24"/>
      <c r="JGC4" s="24"/>
      <c r="JGE4" s="25"/>
      <c r="JGF4" s="25"/>
      <c r="JGK4" s="24"/>
      <c r="JGL4" s="24"/>
      <c r="JGN4" s="25"/>
      <c r="JGO4" s="25"/>
      <c r="JGT4" s="24"/>
      <c r="JGU4" s="24"/>
      <c r="JGW4" s="25"/>
      <c r="JGX4" s="25"/>
      <c r="JHC4" s="24"/>
      <c r="JHD4" s="24"/>
      <c r="JHF4" s="25"/>
      <c r="JHG4" s="25"/>
      <c r="JHL4" s="24"/>
      <c r="JHM4" s="24"/>
      <c r="JHO4" s="25"/>
      <c r="JHP4" s="25"/>
      <c r="JHU4" s="24"/>
      <c r="JHV4" s="24"/>
      <c r="JHX4" s="25"/>
      <c r="JHY4" s="25"/>
      <c r="JID4" s="24"/>
      <c r="JIE4" s="24"/>
      <c r="JIG4" s="25"/>
      <c r="JIH4" s="25"/>
      <c r="JIM4" s="24"/>
      <c r="JIN4" s="24"/>
      <c r="JIP4" s="25"/>
      <c r="JIQ4" s="25"/>
      <c r="JIV4" s="24"/>
      <c r="JIW4" s="24"/>
      <c r="JIY4" s="25"/>
      <c r="JIZ4" s="25"/>
      <c r="JJE4" s="24"/>
      <c r="JJF4" s="24"/>
      <c r="JJH4" s="25"/>
      <c r="JJI4" s="25"/>
      <c r="JJN4" s="24"/>
      <c r="JJO4" s="24"/>
      <c r="JJQ4" s="25"/>
      <c r="JJR4" s="25"/>
      <c r="JJW4" s="24"/>
      <c r="JJX4" s="24"/>
      <c r="JJZ4" s="25"/>
      <c r="JKA4" s="25"/>
      <c r="JKF4" s="24"/>
      <c r="JKG4" s="24"/>
      <c r="JKI4" s="25"/>
      <c r="JKJ4" s="25"/>
      <c r="JKO4" s="24"/>
      <c r="JKP4" s="24"/>
      <c r="JKR4" s="25"/>
      <c r="JKS4" s="25"/>
      <c r="JKX4" s="24"/>
      <c r="JKY4" s="24"/>
      <c r="JLA4" s="25"/>
      <c r="JLB4" s="25"/>
      <c r="JLG4" s="24"/>
      <c r="JLH4" s="24"/>
      <c r="JLJ4" s="25"/>
      <c r="JLK4" s="25"/>
      <c r="JLP4" s="24"/>
      <c r="JLQ4" s="24"/>
      <c r="JLS4" s="25"/>
      <c r="JLT4" s="25"/>
      <c r="JLY4" s="24"/>
      <c r="JLZ4" s="24"/>
      <c r="JMB4" s="25"/>
      <c r="JMC4" s="25"/>
      <c r="JMH4" s="24"/>
      <c r="JMI4" s="24"/>
      <c r="JMK4" s="25"/>
      <c r="JML4" s="25"/>
      <c r="JMQ4" s="24"/>
      <c r="JMR4" s="24"/>
      <c r="JMT4" s="25"/>
      <c r="JMU4" s="25"/>
      <c r="JMZ4" s="24"/>
      <c r="JNA4" s="24"/>
      <c r="JNC4" s="25"/>
      <c r="JND4" s="25"/>
      <c r="JNI4" s="24"/>
      <c r="JNJ4" s="24"/>
      <c r="JNL4" s="25"/>
      <c r="JNM4" s="25"/>
      <c r="JNR4" s="24"/>
      <c r="JNS4" s="24"/>
      <c r="JNU4" s="25"/>
      <c r="JNV4" s="25"/>
      <c r="JOA4" s="24"/>
      <c r="JOB4" s="24"/>
      <c r="JOD4" s="25"/>
      <c r="JOE4" s="25"/>
      <c r="JOJ4" s="24"/>
      <c r="JOK4" s="24"/>
      <c r="JOM4" s="25"/>
      <c r="JON4" s="25"/>
      <c r="JOS4" s="24"/>
      <c r="JOT4" s="24"/>
      <c r="JOV4" s="25"/>
      <c r="JOW4" s="25"/>
      <c r="JPB4" s="24"/>
      <c r="JPC4" s="24"/>
      <c r="JPE4" s="25"/>
      <c r="JPF4" s="25"/>
      <c r="JPK4" s="24"/>
      <c r="JPL4" s="24"/>
      <c r="JPN4" s="25"/>
      <c r="JPO4" s="25"/>
      <c r="JPT4" s="24"/>
      <c r="JPU4" s="24"/>
      <c r="JPW4" s="25"/>
      <c r="JPX4" s="25"/>
      <c r="JQC4" s="24"/>
      <c r="JQD4" s="24"/>
      <c r="JQF4" s="25"/>
      <c r="JQG4" s="25"/>
      <c r="JQL4" s="24"/>
      <c r="JQM4" s="24"/>
      <c r="JQO4" s="25"/>
      <c r="JQP4" s="25"/>
      <c r="JQU4" s="24"/>
      <c r="JQV4" s="24"/>
      <c r="JQX4" s="25"/>
      <c r="JQY4" s="25"/>
      <c r="JRD4" s="24"/>
      <c r="JRE4" s="24"/>
      <c r="JRG4" s="25"/>
      <c r="JRH4" s="25"/>
      <c r="JRM4" s="24"/>
      <c r="JRN4" s="24"/>
      <c r="JRP4" s="25"/>
      <c r="JRQ4" s="25"/>
      <c r="JRV4" s="24"/>
      <c r="JRW4" s="24"/>
      <c r="JRY4" s="25"/>
      <c r="JRZ4" s="25"/>
      <c r="JSE4" s="24"/>
      <c r="JSF4" s="24"/>
      <c r="JSH4" s="25"/>
      <c r="JSI4" s="25"/>
      <c r="JSN4" s="24"/>
      <c r="JSO4" s="24"/>
      <c r="JSQ4" s="25"/>
      <c r="JSR4" s="25"/>
      <c r="JSW4" s="24"/>
      <c r="JSX4" s="24"/>
      <c r="JSZ4" s="25"/>
      <c r="JTA4" s="25"/>
      <c r="JTF4" s="24"/>
      <c r="JTG4" s="24"/>
      <c r="JTI4" s="25"/>
      <c r="JTJ4" s="25"/>
      <c r="JTO4" s="24"/>
      <c r="JTP4" s="24"/>
      <c r="JTR4" s="25"/>
      <c r="JTS4" s="25"/>
      <c r="JTX4" s="24"/>
      <c r="JTY4" s="24"/>
      <c r="JUA4" s="25"/>
      <c r="JUB4" s="25"/>
      <c r="JUG4" s="24"/>
      <c r="JUH4" s="24"/>
      <c r="JUJ4" s="25"/>
      <c r="JUK4" s="25"/>
      <c r="JUP4" s="24"/>
      <c r="JUQ4" s="24"/>
      <c r="JUS4" s="25"/>
      <c r="JUT4" s="25"/>
      <c r="JUY4" s="24"/>
      <c r="JUZ4" s="24"/>
      <c r="JVB4" s="25"/>
      <c r="JVC4" s="25"/>
      <c r="JVH4" s="24"/>
      <c r="JVI4" s="24"/>
      <c r="JVK4" s="25"/>
      <c r="JVL4" s="25"/>
      <c r="JVQ4" s="24"/>
      <c r="JVR4" s="24"/>
      <c r="JVT4" s="25"/>
      <c r="JVU4" s="25"/>
      <c r="JVZ4" s="24"/>
      <c r="JWA4" s="24"/>
      <c r="JWC4" s="25"/>
      <c r="JWD4" s="25"/>
      <c r="JWI4" s="24"/>
      <c r="JWJ4" s="24"/>
      <c r="JWL4" s="25"/>
      <c r="JWM4" s="25"/>
      <c r="JWR4" s="24"/>
      <c r="JWS4" s="24"/>
      <c r="JWU4" s="25"/>
      <c r="JWV4" s="25"/>
      <c r="JXA4" s="24"/>
      <c r="JXB4" s="24"/>
      <c r="JXD4" s="25"/>
      <c r="JXE4" s="25"/>
      <c r="JXJ4" s="24"/>
      <c r="JXK4" s="24"/>
      <c r="JXM4" s="25"/>
      <c r="JXN4" s="25"/>
      <c r="JXS4" s="24"/>
      <c r="JXT4" s="24"/>
      <c r="JXV4" s="25"/>
      <c r="JXW4" s="25"/>
      <c r="JYB4" s="24"/>
      <c r="JYC4" s="24"/>
      <c r="JYE4" s="25"/>
      <c r="JYF4" s="25"/>
      <c r="JYK4" s="24"/>
      <c r="JYL4" s="24"/>
      <c r="JYN4" s="25"/>
      <c r="JYO4" s="25"/>
      <c r="JYT4" s="24"/>
      <c r="JYU4" s="24"/>
      <c r="JYW4" s="25"/>
      <c r="JYX4" s="25"/>
      <c r="JZC4" s="24"/>
      <c r="JZD4" s="24"/>
      <c r="JZF4" s="25"/>
      <c r="JZG4" s="25"/>
      <c r="JZL4" s="24"/>
      <c r="JZM4" s="24"/>
      <c r="JZO4" s="25"/>
      <c r="JZP4" s="25"/>
      <c r="JZU4" s="24"/>
      <c r="JZV4" s="24"/>
      <c r="JZX4" s="25"/>
      <c r="JZY4" s="25"/>
      <c r="KAD4" s="24"/>
      <c r="KAE4" s="24"/>
      <c r="KAG4" s="25"/>
      <c r="KAH4" s="25"/>
      <c r="KAM4" s="24"/>
      <c r="KAN4" s="24"/>
      <c r="KAP4" s="25"/>
      <c r="KAQ4" s="25"/>
      <c r="KAV4" s="24"/>
      <c r="KAW4" s="24"/>
      <c r="KAY4" s="25"/>
      <c r="KAZ4" s="25"/>
      <c r="KBE4" s="24"/>
      <c r="KBF4" s="24"/>
      <c r="KBH4" s="25"/>
      <c r="KBI4" s="25"/>
      <c r="KBN4" s="24"/>
      <c r="KBO4" s="24"/>
      <c r="KBQ4" s="25"/>
      <c r="KBR4" s="25"/>
      <c r="KBW4" s="24"/>
      <c r="KBX4" s="24"/>
      <c r="KBZ4" s="25"/>
      <c r="KCA4" s="25"/>
      <c r="KCF4" s="24"/>
      <c r="KCG4" s="24"/>
      <c r="KCI4" s="25"/>
      <c r="KCJ4" s="25"/>
      <c r="KCO4" s="24"/>
      <c r="KCP4" s="24"/>
      <c r="KCR4" s="25"/>
      <c r="KCS4" s="25"/>
      <c r="KCX4" s="24"/>
      <c r="KCY4" s="24"/>
      <c r="KDA4" s="25"/>
      <c r="KDB4" s="25"/>
      <c r="KDG4" s="24"/>
      <c r="KDH4" s="24"/>
      <c r="KDJ4" s="25"/>
      <c r="KDK4" s="25"/>
      <c r="KDP4" s="24"/>
      <c r="KDQ4" s="24"/>
      <c r="KDS4" s="25"/>
      <c r="KDT4" s="25"/>
      <c r="KDY4" s="24"/>
      <c r="KDZ4" s="24"/>
      <c r="KEB4" s="25"/>
      <c r="KEC4" s="25"/>
      <c r="KEH4" s="24"/>
      <c r="KEI4" s="24"/>
      <c r="KEK4" s="25"/>
      <c r="KEL4" s="25"/>
      <c r="KEQ4" s="24"/>
      <c r="KER4" s="24"/>
      <c r="KET4" s="25"/>
      <c r="KEU4" s="25"/>
      <c r="KEZ4" s="24"/>
      <c r="KFA4" s="24"/>
      <c r="KFC4" s="25"/>
      <c r="KFD4" s="25"/>
      <c r="KFI4" s="24"/>
      <c r="KFJ4" s="24"/>
      <c r="KFL4" s="25"/>
      <c r="KFM4" s="25"/>
      <c r="KFR4" s="24"/>
      <c r="KFS4" s="24"/>
      <c r="KFU4" s="25"/>
      <c r="KFV4" s="25"/>
      <c r="KGA4" s="24"/>
      <c r="KGB4" s="24"/>
      <c r="KGD4" s="25"/>
      <c r="KGE4" s="25"/>
      <c r="KGJ4" s="24"/>
      <c r="KGK4" s="24"/>
      <c r="KGM4" s="25"/>
      <c r="KGN4" s="25"/>
      <c r="KGS4" s="24"/>
      <c r="KGT4" s="24"/>
      <c r="KGV4" s="25"/>
      <c r="KGW4" s="25"/>
      <c r="KHB4" s="24"/>
      <c r="KHC4" s="24"/>
      <c r="KHE4" s="25"/>
      <c r="KHF4" s="25"/>
      <c r="KHK4" s="24"/>
      <c r="KHL4" s="24"/>
      <c r="KHN4" s="25"/>
      <c r="KHO4" s="25"/>
      <c r="KHT4" s="24"/>
      <c r="KHU4" s="24"/>
      <c r="KHW4" s="25"/>
      <c r="KHX4" s="25"/>
      <c r="KIC4" s="24"/>
      <c r="KID4" s="24"/>
      <c r="KIF4" s="25"/>
      <c r="KIG4" s="25"/>
      <c r="KIL4" s="24"/>
      <c r="KIM4" s="24"/>
      <c r="KIO4" s="25"/>
      <c r="KIP4" s="25"/>
      <c r="KIU4" s="24"/>
      <c r="KIV4" s="24"/>
      <c r="KIX4" s="25"/>
      <c r="KIY4" s="25"/>
      <c r="KJD4" s="24"/>
      <c r="KJE4" s="24"/>
      <c r="KJG4" s="25"/>
      <c r="KJH4" s="25"/>
      <c r="KJM4" s="24"/>
      <c r="KJN4" s="24"/>
      <c r="KJP4" s="25"/>
      <c r="KJQ4" s="25"/>
      <c r="KJV4" s="24"/>
      <c r="KJW4" s="24"/>
      <c r="KJY4" s="25"/>
      <c r="KJZ4" s="25"/>
      <c r="KKE4" s="24"/>
      <c r="KKF4" s="24"/>
      <c r="KKH4" s="25"/>
      <c r="KKI4" s="25"/>
      <c r="KKN4" s="24"/>
      <c r="KKO4" s="24"/>
      <c r="KKQ4" s="25"/>
      <c r="KKR4" s="25"/>
      <c r="KKW4" s="24"/>
      <c r="KKX4" s="24"/>
      <c r="KKZ4" s="25"/>
      <c r="KLA4" s="25"/>
      <c r="KLF4" s="24"/>
      <c r="KLG4" s="24"/>
      <c r="KLI4" s="25"/>
      <c r="KLJ4" s="25"/>
      <c r="KLO4" s="24"/>
      <c r="KLP4" s="24"/>
      <c r="KLR4" s="25"/>
      <c r="KLS4" s="25"/>
      <c r="KLX4" s="24"/>
      <c r="KLY4" s="24"/>
      <c r="KMA4" s="25"/>
      <c r="KMB4" s="25"/>
      <c r="KMG4" s="24"/>
      <c r="KMH4" s="24"/>
      <c r="KMJ4" s="25"/>
      <c r="KMK4" s="25"/>
      <c r="KMP4" s="24"/>
      <c r="KMQ4" s="24"/>
      <c r="KMS4" s="25"/>
      <c r="KMT4" s="25"/>
      <c r="KMY4" s="24"/>
      <c r="KMZ4" s="24"/>
      <c r="KNB4" s="25"/>
      <c r="KNC4" s="25"/>
      <c r="KNH4" s="24"/>
      <c r="KNI4" s="24"/>
      <c r="KNK4" s="25"/>
      <c r="KNL4" s="25"/>
      <c r="KNQ4" s="24"/>
      <c r="KNR4" s="24"/>
      <c r="KNT4" s="25"/>
      <c r="KNU4" s="25"/>
      <c r="KNZ4" s="24"/>
      <c r="KOA4" s="24"/>
      <c r="KOC4" s="25"/>
      <c r="KOD4" s="25"/>
      <c r="KOI4" s="24"/>
      <c r="KOJ4" s="24"/>
      <c r="KOL4" s="25"/>
      <c r="KOM4" s="25"/>
      <c r="KOR4" s="24"/>
      <c r="KOS4" s="24"/>
      <c r="KOU4" s="25"/>
      <c r="KOV4" s="25"/>
      <c r="KPA4" s="24"/>
      <c r="KPB4" s="24"/>
      <c r="KPD4" s="25"/>
      <c r="KPE4" s="25"/>
      <c r="KPJ4" s="24"/>
      <c r="KPK4" s="24"/>
      <c r="KPM4" s="25"/>
      <c r="KPN4" s="25"/>
      <c r="KPS4" s="24"/>
      <c r="KPT4" s="24"/>
      <c r="KPV4" s="25"/>
      <c r="KPW4" s="25"/>
      <c r="KQB4" s="24"/>
      <c r="KQC4" s="24"/>
      <c r="KQE4" s="25"/>
      <c r="KQF4" s="25"/>
      <c r="KQK4" s="24"/>
      <c r="KQL4" s="24"/>
      <c r="KQN4" s="25"/>
      <c r="KQO4" s="25"/>
      <c r="KQT4" s="24"/>
      <c r="KQU4" s="24"/>
      <c r="KQW4" s="25"/>
      <c r="KQX4" s="25"/>
      <c r="KRC4" s="24"/>
      <c r="KRD4" s="24"/>
      <c r="KRF4" s="25"/>
      <c r="KRG4" s="25"/>
      <c r="KRL4" s="24"/>
      <c r="KRM4" s="24"/>
      <c r="KRO4" s="25"/>
      <c r="KRP4" s="25"/>
      <c r="KRU4" s="24"/>
      <c r="KRV4" s="24"/>
      <c r="KRX4" s="25"/>
      <c r="KRY4" s="25"/>
      <c r="KSD4" s="24"/>
      <c r="KSE4" s="24"/>
      <c r="KSG4" s="25"/>
      <c r="KSH4" s="25"/>
      <c r="KSM4" s="24"/>
      <c r="KSN4" s="24"/>
      <c r="KSP4" s="25"/>
      <c r="KSQ4" s="25"/>
      <c r="KSV4" s="24"/>
      <c r="KSW4" s="24"/>
      <c r="KSY4" s="25"/>
      <c r="KSZ4" s="25"/>
      <c r="KTE4" s="24"/>
      <c r="KTF4" s="24"/>
      <c r="KTH4" s="25"/>
      <c r="KTI4" s="25"/>
      <c r="KTN4" s="24"/>
      <c r="KTO4" s="24"/>
      <c r="KTQ4" s="25"/>
      <c r="KTR4" s="25"/>
      <c r="KTW4" s="24"/>
      <c r="KTX4" s="24"/>
      <c r="KTZ4" s="25"/>
      <c r="KUA4" s="25"/>
      <c r="KUF4" s="24"/>
      <c r="KUG4" s="24"/>
      <c r="KUI4" s="25"/>
      <c r="KUJ4" s="25"/>
      <c r="KUO4" s="24"/>
      <c r="KUP4" s="24"/>
      <c r="KUR4" s="25"/>
      <c r="KUS4" s="25"/>
      <c r="KUX4" s="24"/>
      <c r="KUY4" s="24"/>
      <c r="KVA4" s="25"/>
      <c r="KVB4" s="25"/>
      <c r="KVG4" s="24"/>
      <c r="KVH4" s="24"/>
      <c r="KVJ4" s="25"/>
      <c r="KVK4" s="25"/>
      <c r="KVP4" s="24"/>
      <c r="KVQ4" s="24"/>
      <c r="KVS4" s="25"/>
      <c r="KVT4" s="25"/>
      <c r="KVY4" s="24"/>
      <c r="KVZ4" s="24"/>
      <c r="KWB4" s="25"/>
      <c r="KWC4" s="25"/>
      <c r="KWH4" s="24"/>
      <c r="KWI4" s="24"/>
      <c r="KWK4" s="25"/>
      <c r="KWL4" s="25"/>
      <c r="KWQ4" s="24"/>
      <c r="KWR4" s="24"/>
      <c r="KWT4" s="25"/>
      <c r="KWU4" s="25"/>
      <c r="KWZ4" s="24"/>
      <c r="KXA4" s="24"/>
      <c r="KXC4" s="25"/>
      <c r="KXD4" s="25"/>
      <c r="KXI4" s="24"/>
      <c r="KXJ4" s="24"/>
      <c r="KXL4" s="25"/>
      <c r="KXM4" s="25"/>
      <c r="KXR4" s="24"/>
      <c r="KXS4" s="24"/>
      <c r="KXU4" s="25"/>
      <c r="KXV4" s="25"/>
      <c r="KYA4" s="24"/>
      <c r="KYB4" s="24"/>
      <c r="KYD4" s="25"/>
      <c r="KYE4" s="25"/>
      <c r="KYJ4" s="24"/>
      <c r="KYK4" s="24"/>
      <c r="KYM4" s="25"/>
      <c r="KYN4" s="25"/>
      <c r="KYS4" s="24"/>
      <c r="KYT4" s="24"/>
      <c r="KYV4" s="25"/>
      <c r="KYW4" s="25"/>
      <c r="KZB4" s="24"/>
      <c r="KZC4" s="24"/>
      <c r="KZE4" s="25"/>
      <c r="KZF4" s="25"/>
      <c r="KZK4" s="24"/>
      <c r="KZL4" s="24"/>
      <c r="KZN4" s="25"/>
      <c r="KZO4" s="25"/>
      <c r="KZT4" s="24"/>
      <c r="KZU4" s="24"/>
      <c r="KZW4" s="25"/>
      <c r="KZX4" s="25"/>
      <c r="LAC4" s="24"/>
      <c r="LAD4" s="24"/>
      <c r="LAF4" s="25"/>
      <c r="LAG4" s="25"/>
      <c r="LAL4" s="24"/>
      <c r="LAM4" s="24"/>
      <c r="LAO4" s="25"/>
      <c r="LAP4" s="25"/>
      <c r="LAU4" s="24"/>
      <c r="LAV4" s="24"/>
      <c r="LAX4" s="25"/>
      <c r="LAY4" s="25"/>
      <c r="LBD4" s="24"/>
      <c r="LBE4" s="24"/>
      <c r="LBG4" s="25"/>
      <c r="LBH4" s="25"/>
      <c r="LBM4" s="24"/>
      <c r="LBN4" s="24"/>
      <c r="LBP4" s="25"/>
      <c r="LBQ4" s="25"/>
      <c r="LBV4" s="24"/>
      <c r="LBW4" s="24"/>
      <c r="LBY4" s="25"/>
      <c r="LBZ4" s="25"/>
      <c r="LCE4" s="24"/>
      <c r="LCF4" s="24"/>
      <c r="LCH4" s="25"/>
      <c r="LCI4" s="25"/>
      <c r="LCN4" s="24"/>
      <c r="LCO4" s="24"/>
      <c r="LCQ4" s="25"/>
      <c r="LCR4" s="25"/>
      <c r="LCW4" s="24"/>
      <c r="LCX4" s="24"/>
      <c r="LCZ4" s="25"/>
      <c r="LDA4" s="25"/>
      <c r="LDF4" s="24"/>
      <c r="LDG4" s="24"/>
      <c r="LDI4" s="25"/>
      <c r="LDJ4" s="25"/>
      <c r="LDO4" s="24"/>
      <c r="LDP4" s="24"/>
      <c r="LDR4" s="25"/>
      <c r="LDS4" s="25"/>
      <c r="LDX4" s="24"/>
      <c r="LDY4" s="24"/>
      <c r="LEA4" s="25"/>
      <c r="LEB4" s="25"/>
      <c r="LEG4" s="24"/>
      <c r="LEH4" s="24"/>
      <c r="LEJ4" s="25"/>
      <c r="LEK4" s="25"/>
      <c r="LEP4" s="24"/>
      <c r="LEQ4" s="24"/>
      <c r="LES4" s="25"/>
      <c r="LET4" s="25"/>
      <c r="LEY4" s="24"/>
      <c r="LEZ4" s="24"/>
      <c r="LFB4" s="25"/>
      <c r="LFC4" s="25"/>
      <c r="LFH4" s="24"/>
      <c r="LFI4" s="24"/>
      <c r="LFK4" s="25"/>
      <c r="LFL4" s="25"/>
      <c r="LFQ4" s="24"/>
      <c r="LFR4" s="24"/>
      <c r="LFT4" s="25"/>
      <c r="LFU4" s="25"/>
      <c r="LFZ4" s="24"/>
      <c r="LGA4" s="24"/>
      <c r="LGC4" s="25"/>
      <c r="LGD4" s="25"/>
      <c r="LGI4" s="24"/>
      <c r="LGJ4" s="24"/>
      <c r="LGL4" s="25"/>
      <c r="LGM4" s="25"/>
      <c r="LGR4" s="24"/>
      <c r="LGS4" s="24"/>
      <c r="LGU4" s="25"/>
      <c r="LGV4" s="25"/>
      <c r="LHA4" s="24"/>
      <c r="LHB4" s="24"/>
      <c r="LHD4" s="25"/>
      <c r="LHE4" s="25"/>
      <c r="LHJ4" s="24"/>
      <c r="LHK4" s="24"/>
      <c r="LHM4" s="25"/>
      <c r="LHN4" s="25"/>
      <c r="LHS4" s="24"/>
      <c r="LHT4" s="24"/>
      <c r="LHV4" s="25"/>
      <c r="LHW4" s="25"/>
      <c r="LIB4" s="24"/>
      <c r="LIC4" s="24"/>
      <c r="LIE4" s="25"/>
      <c r="LIF4" s="25"/>
      <c r="LIK4" s="24"/>
      <c r="LIL4" s="24"/>
      <c r="LIN4" s="25"/>
      <c r="LIO4" s="25"/>
      <c r="LIT4" s="24"/>
      <c r="LIU4" s="24"/>
      <c r="LIW4" s="25"/>
      <c r="LIX4" s="25"/>
      <c r="LJC4" s="24"/>
      <c r="LJD4" s="24"/>
      <c r="LJF4" s="25"/>
      <c r="LJG4" s="25"/>
      <c r="LJL4" s="24"/>
      <c r="LJM4" s="24"/>
      <c r="LJO4" s="25"/>
      <c r="LJP4" s="25"/>
      <c r="LJU4" s="24"/>
      <c r="LJV4" s="24"/>
      <c r="LJX4" s="25"/>
      <c r="LJY4" s="25"/>
      <c r="LKD4" s="24"/>
      <c r="LKE4" s="24"/>
      <c r="LKG4" s="25"/>
      <c r="LKH4" s="25"/>
      <c r="LKM4" s="24"/>
      <c r="LKN4" s="24"/>
      <c r="LKP4" s="25"/>
      <c r="LKQ4" s="25"/>
      <c r="LKV4" s="24"/>
      <c r="LKW4" s="24"/>
      <c r="LKY4" s="25"/>
      <c r="LKZ4" s="25"/>
      <c r="LLE4" s="24"/>
      <c r="LLF4" s="24"/>
      <c r="LLH4" s="25"/>
      <c r="LLI4" s="25"/>
      <c r="LLN4" s="24"/>
      <c r="LLO4" s="24"/>
      <c r="LLQ4" s="25"/>
      <c r="LLR4" s="25"/>
      <c r="LLW4" s="24"/>
      <c r="LLX4" s="24"/>
      <c r="LLZ4" s="25"/>
      <c r="LMA4" s="25"/>
      <c r="LMF4" s="24"/>
      <c r="LMG4" s="24"/>
      <c r="LMI4" s="25"/>
      <c r="LMJ4" s="25"/>
      <c r="LMO4" s="24"/>
      <c r="LMP4" s="24"/>
      <c r="LMR4" s="25"/>
      <c r="LMS4" s="25"/>
      <c r="LMX4" s="24"/>
      <c r="LMY4" s="24"/>
      <c r="LNA4" s="25"/>
      <c r="LNB4" s="25"/>
      <c r="LNG4" s="24"/>
      <c r="LNH4" s="24"/>
      <c r="LNJ4" s="25"/>
      <c r="LNK4" s="25"/>
      <c r="LNP4" s="24"/>
      <c r="LNQ4" s="24"/>
      <c r="LNS4" s="25"/>
      <c r="LNT4" s="25"/>
      <c r="LNY4" s="24"/>
      <c r="LNZ4" s="24"/>
      <c r="LOB4" s="25"/>
      <c r="LOC4" s="25"/>
      <c r="LOH4" s="24"/>
      <c r="LOI4" s="24"/>
      <c r="LOK4" s="25"/>
      <c r="LOL4" s="25"/>
      <c r="LOQ4" s="24"/>
      <c r="LOR4" s="24"/>
      <c r="LOT4" s="25"/>
      <c r="LOU4" s="25"/>
      <c r="LOZ4" s="24"/>
      <c r="LPA4" s="24"/>
      <c r="LPC4" s="25"/>
      <c r="LPD4" s="25"/>
      <c r="LPI4" s="24"/>
      <c r="LPJ4" s="24"/>
      <c r="LPL4" s="25"/>
      <c r="LPM4" s="25"/>
      <c r="LPR4" s="24"/>
      <c r="LPS4" s="24"/>
      <c r="LPU4" s="25"/>
      <c r="LPV4" s="25"/>
      <c r="LQA4" s="24"/>
      <c r="LQB4" s="24"/>
      <c r="LQD4" s="25"/>
      <c r="LQE4" s="25"/>
      <c r="LQJ4" s="24"/>
      <c r="LQK4" s="24"/>
      <c r="LQM4" s="25"/>
      <c r="LQN4" s="25"/>
      <c r="LQS4" s="24"/>
      <c r="LQT4" s="24"/>
      <c r="LQV4" s="25"/>
      <c r="LQW4" s="25"/>
      <c r="LRB4" s="24"/>
      <c r="LRC4" s="24"/>
      <c r="LRE4" s="25"/>
      <c r="LRF4" s="25"/>
      <c r="LRK4" s="24"/>
      <c r="LRL4" s="24"/>
      <c r="LRN4" s="25"/>
      <c r="LRO4" s="25"/>
      <c r="LRT4" s="24"/>
      <c r="LRU4" s="24"/>
      <c r="LRW4" s="25"/>
      <c r="LRX4" s="25"/>
      <c r="LSC4" s="24"/>
      <c r="LSD4" s="24"/>
      <c r="LSF4" s="25"/>
      <c r="LSG4" s="25"/>
      <c r="LSL4" s="24"/>
      <c r="LSM4" s="24"/>
      <c r="LSO4" s="25"/>
      <c r="LSP4" s="25"/>
      <c r="LSU4" s="24"/>
      <c r="LSV4" s="24"/>
      <c r="LSX4" s="25"/>
      <c r="LSY4" s="25"/>
      <c r="LTD4" s="24"/>
      <c r="LTE4" s="24"/>
      <c r="LTG4" s="25"/>
      <c r="LTH4" s="25"/>
      <c r="LTM4" s="24"/>
      <c r="LTN4" s="24"/>
      <c r="LTP4" s="25"/>
      <c r="LTQ4" s="25"/>
      <c r="LTV4" s="24"/>
      <c r="LTW4" s="24"/>
      <c r="LTY4" s="25"/>
      <c r="LTZ4" s="25"/>
      <c r="LUE4" s="24"/>
      <c r="LUF4" s="24"/>
      <c r="LUH4" s="25"/>
      <c r="LUI4" s="25"/>
      <c r="LUN4" s="24"/>
      <c r="LUO4" s="24"/>
      <c r="LUQ4" s="25"/>
      <c r="LUR4" s="25"/>
      <c r="LUW4" s="24"/>
      <c r="LUX4" s="24"/>
      <c r="LUZ4" s="25"/>
      <c r="LVA4" s="25"/>
      <c r="LVF4" s="24"/>
      <c r="LVG4" s="24"/>
      <c r="LVI4" s="25"/>
      <c r="LVJ4" s="25"/>
      <c r="LVO4" s="24"/>
      <c r="LVP4" s="24"/>
      <c r="LVR4" s="25"/>
      <c r="LVS4" s="25"/>
      <c r="LVX4" s="24"/>
      <c r="LVY4" s="24"/>
      <c r="LWA4" s="25"/>
      <c r="LWB4" s="25"/>
      <c r="LWG4" s="24"/>
      <c r="LWH4" s="24"/>
      <c r="LWJ4" s="25"/>
      <c r="LWK4" s="25"/>
      <c r="LWP4" s="24"/>
      <c r="LWQ4" s="24"/>
      <c r="LWS4" s="25"/>
      <c r="LWT4" s="25"/>
      <c r="LWY4" s="24"/>
      <c r="LWZ4" s="24"/>
      <c r="LXB4" s="25"/>
      <c r="LXC4" s="25"/>
      <c r="LXH4" s="24"/>
      <c r="LXI4" s="24"/>
      <c r="LXK4" s="25"/>
      <c r="LXL4" s="25"/>
      <c r="LXQ4" s="24"/>
      <c r="LXR4" s="24"/>
      <c r="LXT4" s="25"/>
      <c r="LXU4" s="25"/>
      <c r="LXZ4" s="24"/>
      <c r="LYA4" s="24"/>
      <c r="LYC4" s="25"/>
      <c r="LYD4" s="25"/>
      <c r="LYI4" s="24"/>
      <c r="LYJ4" s="24"/>
      <c r="LYL4" s="25"/>
      <c r="LYM4" s="25"/>
      <c r="LYR4" s="24"/>
      <c r="LYS4" s="24"/>
      <c r="LYU4" s="25"/>
      <c r="LYV4" s="25"/>
      <c r="LZA4" s="24"/>
      <c r="LZB4" s="24"/>
      <c r="LZD4" s="25"/>
      <c r="LZE4" s="25"/>
      <c r="LZJ4" s="24"/>
      <c r="LZK4" s="24"/>
      <c r="LZM4" s="25"/>
      <c r="LZN4" s="25"/>
      <c r="LZS4" s="24"/>
      <c r="LZT4" s="24"/>
      <c r="LZV4" s="25"/>
      <c r="LZW4" s="25"/>
      <c r="MAB4" s="24"/>
      <c r="MAC4" s="24"/>
      <c r="MAE4" s="25"/>
      <c r="MAF4" s="25"/>
      <c r="MAK4" s="24"/>
      <c r="MAL4" s="24"/>
      <c r="MAN4" s="25"/>
      <c r="MAO4" s="25"/>
      <c r="MAT4" s="24"/>
      <c r="MAU4" s="24"/>
      <c r="MAW4" s="25"/>
      <c r="MAX4" s="25"/>
      <c r="MBC4" s="24"/>
      <c r="MBD4" s="24"/>
      <c r="MBF4" s="25"/>
      <c r="MBG4" s="25"/>
      <c r="MBL4" s="24"/>
      <c r="MBM4" s="24"/>
      <c r="MBO4" s="25"/>
      <c r="MBP4" s="25"/>
      <c r="MBU4" s="24"/>
      <c r="MBV4" s="24"/>
      <c r="MBX4" s="25"/>
      <c r="MBY4" s="25"/>
      <c r="MCD4" s="24"/>
      <c r="MCE4" s="24"/>
      <c r="MCG4" s="25"/>
      <c r="MCH4" s="25"/>
      <c r="MCM4" s="24"/>
      <c r="MCN4" s="24"/>
      <c r="MCP4" s="25"/>
      <c r="MCQ4" s="25"/>
      <c r="MCV4" s="24"/>
      <c r="MCW4" s="24"/>
      <c r="MCY4" s="25"/>
      <c r="MCZ4" s="25"/>
      <c r="MDE4" s="24"/>
      <c r="MDF4" s="24"/>
      <c r="MDH4" s="25"/>
      <c r="MDI4" s="25"/>
      <c r="MDN4" s="24"/>
      <c r="MDO4" s="24"/>
      <c r="MDQ4" s="25"/>
      <c r="MDR4" s="25"/>
      <c r="MDW4" s="24"/>
      <c r="MDX4" s="24"/>
      <c r="MDZ4" s="25"/>
      <c r="MEA4" s="25"/>
      <c r="MEF4" s="24"/>
      <c r="MEG4" s="24"/>
      <c r="MEI4" s="25"/>
      <c r="MEJ4" s="25"/>
      <c r="MEO4" s="24"/>
      <c r="MEP4" s="24"/>
      <c r="MER4" s="25"/>
      <c r="MES4" s="25"/>
      <c r="MEX4" s="24"/>
      <c r="MEY4" s="24"/>
      <c r="MFA4" s="25"/>
      <c r="MFB4" s="25"/>
      <c r="MFG4" s="24"/>
      <c r="MFH4" s="24"/>
      <c r="MFJ4" s="25"/>
      <c r="MFK4" s="25"/>
      <c r="MFP4" s="24"/>
      <c r="MFQ4" s="24"/>
      <c r="MFS4" s="25"/>
      <c r="MFT4" s="25"/>
      <c r="MFY4" s="24"/>
      <c r="MFZ4" s="24"/>
      <c r="MGB4" s="25"/>
      <c r="MGC4" s="25"/>
      <c r="MGH4" s="24"/>
      <c r="MGI4" s="24"/>
      <c r="MGK4" s="25"/>
      <c r="MGL4" s="25"/>
      <c r="MGQ4" s="24"/>
      <c r="MGR4" s="24"/>
      <c r="MGT4" s="25"/>
      <c r="MGU4" s="25"/>
      <c r="MGZ4" s="24"/>
      <c r="MHA4" s="24"/>
      <c r="MHC4" s="25"/>
      <c r="MHD4" s="25"/>
      <c r="MHI4" s="24"/>
      <c r="MHJ4" s="24"/>
      <c r="MHL4" s="25"/>
      <c r="MHM4" s="25"/>
      <c r="MHR4" s="24"/>
      <c r="MHS4" s="24"/>
      <c r="MHU4" s="25"/>
      <c r="MHV4" s="25"/>
      <c r="MIA4" s="24"/>
      <c r="MIB4" s="24"/>
      <c r="MID4" s="25"/>
      <c r="MIE4" s="25"/>
      <c r="MIJ4" s="24"/>
      <c r="MIK4" s="24"/>
      <c r="MIM4" s="25"/>
      <c r="MIN4" s="25"/>
      <c r="MIS4" s="24"/>
      <c r="MIT4" s="24"/>
      <c r="MIV4" s="25"/>
      <c r="MIW4" s="25"/>
      <c r="MJB4" s="24"/>
      <c r="MJC4" s="24"/>
      <c r="MJE4" s="25"/>
      <c r="MJF4" s="25"/>
      <c r="MJK4" s="24"/>
      <c r="MJL4" s="24"/>
      <c r="MJN4" s="25"/>
      <c r="MJO4" s="25"/>
      <c r="MJT4" s="24"/>
      <c r="MJU4" s="24"/>
      <c r="MJW4" s="25"/>
      <c r="MJX4" s="25"/>
      <c r="MKC4" s="24"/>
      <c r="MKD4" s="24"/>
      <c r="MKF4" s="25"/>
      <c r="MKG4" s="25"/>
      <c r="MKL4" s="24"/>
      <c r="MKM4" s="24"/>
      <c r="MKO4" s="25"/>
      <c r="MKP4" s="25"/>
      <c r="MKU4" s="24"/>
      <c r="MKV4" s="24"/>
      <c r="MKX4" s="25"/>
      <c r="MKY4" s="25"/>
      <c r="MLD4" s="24"/>
      <c r="MLE4" s="24"/>
      <c r="MLG4" s="25"/>
      <c r="MLH4" s="25"/>
      <c r="MLM4" s="24"/>
      <c r="MLN4" s="24"/>
      <c r="MLP4" s="25"/>
      <c r="MLQ4" s="25"/>
      <c r="MLV4" s="24"/>
      <c r="MLW4" s="24"/>
      <c r="MLY4" s="25"/>
      <c r="MLZ4" s="25"/>
      <c r="MME4" s="24"/>
      <c r="MMF4" s="24"/>
      <c r="MMH4" s="25"/>
      <c r="MMI4" s="25"/>
      <c r="MMN4" s="24"/>
      <c r="MMO4" s="24"/>
      <c r="MMQ4" s="25"/>
      <c r="MMR4" s="25"/>
      <c r="MMW4" s="24"/>
      <c r="MMX4" s="24"/>
      <c r="MMZ4" s="25"/>
      <c r="MNA4" s="25"/>
      <c r="MNF4" s="24"/>
      <c r="MNG4" s="24"/>
      <c r="MNI4" s="25"/>
      <c r="MNJ4" s="25"/>
      <c r="MNO4" s="24"/>
      <c r="MNP4" s="24"/>
      <c r="MNR4" s="25"/>
      <c r="MNS4" s="25"/>
      <c r="MNX4" s="24"/>
      <c r="MNY4" s="24"/>
      <c r="MOA4" s="25"/>
      <c r="MOB4" s="25"/>
      <c r="MOG4" s="24"/>
      <c r="MOH4" s="24"/>
      <c r="MOJ4" s="25"/>
      <c r="MOK4" s="25"/>
      <c r="MOP4" s="24"/>
      <c r="MOQ4" s="24"/>
      <c r="MOS4" s="25"/>
      <c r="MOT4" s="25"/>
      <c r="MOY4" s="24"/>
      <c r="MOZ4" s="24"/>
      <c r="MPB4" s="25"/>
      <c r="MPC4" s="25"/>
      <c r="MPH4" s="24"/>
      <c r="MPI4" s="24"/>
      <c r="MPK4" s="25"/>
      <c r="MPL4" s="25"/>
      <c r="MPQ4" s="24"/>
      <c r="MPR4" s="24"/>
      <c r="MPT4" s="25"/>
      <c r="MPU4" s="25"/>
      <c r="MPZ4" s="24"/>
      <c r="MQA4" s="24"/>
      <c r="MQC4" s="25"/>
      <c r="MQD4" s="25"/>
      <c r="MQI4" s="24"/>
      <c r="MQJ4" s="24"/>
      <c r="MQL4" s="25"/>
      <c r="MQM4" s="25"/>
      <c r="MQR4" s="24"/>
      <c r="MQS4" s="24"/>
      <c r="MQU4" s="25"/>
      <c r="MQV4" s="25"/>
      <c r="MRA4" s="24"/>
      <c r="MRB4" s="24"/>
      <c r="MRD4" s="25"/>
      <c r="MRE4" s="25"/>
      <c r="MRJ4" s="24"/>
      <c r="MRK4" s="24"/>
      <c r="MRM4" s="25"/>
      <c r="MRN4" s="25"/>
      <c r="MRS4" s="24"/>
      <c r="MRT4" s="24"/>
      <c r="MRV4" s="25"/>
      <c r="MRW4" s="25"/>
      <c r="MSB4" s="24"/>
      <c r="MSC4" s="24"/>
      <c r="MSE4" s="25"/>
      <c r="MSF4" s="25"/>
      <c r="MSK4" s="24"/>
      <c r="MSL4" s="24"/>
      <c r="MSN4" s="25"/>
      <c r="MSO4" s="25"/>
      <c r="MST4" s="24"/>
      <c r="MSU4" s="24"/>
      <c r="MSW4" s="25"/>
      <c r="MSX4" s="25"/>
      <c r="MTC4" s="24"/>
      <c r="MTD4" s="24"/>
      <c r="MTF4" s="25"/>
      <c r="MTG4" s="25"/>
      <c r="MTL4" s="24"/>
      <c r="MTM4" s="24"/>
      <c r="MTO4" s="25"/>
      <c r="MTP4" s="25"/>
      <c r="MTU4" s="24"/>
      <c r="MTV4" s="24"/>
      <c r="MTX4" s="25"/>
      <c r="MTY4" s="25"/>
      <c r="MUD4" s="24"/>
      <c r="MUE4" s="24"/>
      <c r="MUG4" s="25"/>
      <c r="MUH4" s="25"/>
      <c r="MUM4" s="24"/>
      <c r="MUN4" s="24"/>
      <c r="MUP4" s="25"/>
      <c r="MUQ4" s="25"/>
      <c r="MUV4" s="24"/>
      <c r="MUW4" s="24"/>
      <c r="MUY4" s="25"/>
      <c r="MUZ4" s="25"/>
      <c r="MVE4" s="24"/>
      <c r="MVF4" s="24"/>
      <c r="MVH4" s="25"/>
      <c r="MVI4" s="25"/>
      <c r="MVN4" s="24"/>
      <c r="MVO4" s="24"/>
      <c r="MVQ4" s="25"/>
      <c r="MVR4" s="25"/>
      <c r="MVW4" s="24"/>
      <c r="MVX4" s="24"/>
      <c r="MVZ4" s="25"/>
      <c r="MWA4" s="25"/>
      <c r="MWF4" s="24"/>
      <c r="MWG4" s="24"/>
      <c r="MWI4" s="25"/>
      <c r="MWJ4" s="25"/>
      <c r="MWO4" s="24"/>
      <c r="MWP4" s="24"/>
      <c r="MWR4" s="25"/>
      <c r="MWS4" s="25"/>
      <c r="MWX4" s="24"/>
      <c r="MWY4" s="24"/>
      <c r="MXA4" s="25"/>
      <c r="MXB4" s="25"/>
      <c r="MXG4" s="24"/>
      <c r="MXH4" s="24"/>
      <c r="MXJ4" s="25"/>
      <c r="MXK4" s="25"/>
      <c r="MXP4" s="24"/>
      <c r="MXQ4" s="24"/>
      <c r="MXS4" s="25"/>
      <c r="MXT4" s="25"/>
      <c r="MXY4" s="24"/>
      <c r="MXZ4" s="24"/>
      <c r="MYB4" s="25"/>
      <c r="MYC4" s="25"/>
      <c r="MYH4" s="24"/>
      <c r="MYI4" s="24"/>
      <c r="MYK4" s="25"/>
      <c r="MYL4" s="25"/>
      <c r="MYQ4" s="24"/>
      <c r="MYR4" s="24"/>
      <c r="MYT4" s="25"/>
      <c r="MYU4" s="25"/>
      <c r="MYZ4" s="24"/>
      <c r="MZA4" s="24"/>
      <c r="MZC4" s="25"/>
      <c r="MZD4" s="25"/>
      <c r="MZI4" s="24"/>
      <c r="MZJ4" s="24"/>
      <c r="MZL4" s="25"/>
      <c r="MZM4" s="25"/>
      <c r="MZR4" s="24"/>
      <c r="MZS4" s="24"/>
      <c r="MZU4" s="25"/>
      <c r="MZV4" s="25"/>
      <c r="NAA4" s="24"/>
      <c r="NAB4" s="24"/>
      <c r="NAD4" s="25"/>
      <c r="NAE4" s="25"/>
      <c r="NAJ4" s="24"/>
      <c r="NAK4" s="24"/>
      <c r="NAM4" s="25"/>
      <c r="NAN4" s="25"/>
      <c r="NAS4" s="24"/>
      <c r="NAT4" s="24"/>
      <c r="NAV4" s="25"/>
      <c r="NAW4" s="25"/>
      <c r="NBB4" s="24"/>
      <c r="NBC4" s="24"/>
      <c r="NBE4" s="25"/>
      <c r="NBF4" s="25"/>
      <c r="NBK4" s="24"/>
      <c r="NBL4" s="24"/>
      <c r="NBN4" s="25"/>
      <c r="NBO4" s="25"/>
      <c r="NBT4" s="24"/>
      <c r="NBU4" s="24"/>
      <c r="NBW4" s="25"/>
      <c r="NBX4" s="25"/>
      <c r="NCC4" s="24"/>
      <c r="NCD4" s="24"/>
      <c r="NCF4" s="25"/>
      <c r="NCG4" s="25"/>
      <c r="NCL4" s="24"/>
      <c r="NCM4" s="24"/>
      <c r="NCO4" s="25"/>
      <c r="NCP4" s="25"/>
      <c r="NCU4" s="24"/>
      <c r="NCV4" s="24"/>
      <c r="NCX4" s="25"/>
      <c r="NCY4" s="25"/>
      <c r="NDD4" s="24"/>
      <c r="NDE4" s="24"/>
      <c r="NDG4" s="25"/>
      <c r="NDH4" s="25"/>
      <c r="NDM4" s="24"/>
      <c r="NDN4" s="24"/>
      <c r="NDP4" s="25"/>
      <c r="NDQ4" s="25"/>
      <c r="NDV4" s="24"/>
      <c r="NDW4" s="24"/>
      <c r="NDY4" s="25"/>
      <c r="NDZ4" s="25"/>
      <c r="NEE4" s="24"/>
      <c r="NEF4" s="24"/>
      <c r="NEH4" s="25"/>
      <c r="NEI4" s="25"/>
      <c r="NEN4" s="24"/>
      <c r="NEO4" s="24"/>
      <c r="NEQ4" s="25"/>
      <c r="NER4" s="25"/>
      <c r="NEW4" s="24"/>
      <c r="NEX4" s="24"/>
      <c r="NEZ4" s="25"/>
      <c r="NFA4" s="25"/>
      <c r="NFF4" s="24"/>
      <c r="NFG4" s="24"/>
      <c r="NFI4" s="25"/>
      <c r="NFJ4" s="25"/>
      <c r="NFO4" s="24"/>
      <c r="NFP4" s="24"/>
      <c r="NFR4" s="25"/>
      <c r="NFS4" s="25"/>
      <c r="NFX4" s="24"/>
      <c r="NFY4" s="24"/>
      <c r="NGA4" s="25"/>
      <c r="NGB4" s="25"/>
      <c r="NGG4" s="24"/>
      <c r="NGH4" s="24"/>
      <c r="NGJ4" s="25"/>
      <c r="NGK4" s="25"/>
      <c r="NGP4" s="24"/>
      <c r="NGQ4" s="24"/>
      <c r="NGS4" s="25"/>
      <c r="NGT4" s="25"/>
      <c r="NGY4" s="24"/>
      <c r="NGZ4" s="24"/>
      <c r="NHB4" s="25"/>
      <c r="NHC4" s="25"/>
      <c r="NHH4" s="24"/>
      <c r="NHI4" s="24"/>
      <c r="NHK4" s="25"/>
      <c r="NHL4" s="25"/>
      <c r="NHQ4" s="24"/>
      <c r="NHR4" s="24"/>
      <c r="NHT4" s="25"/>
      <c r="NHU4" s="25"/>
      <c r="NHZ4" s="24"/>
      <c r="NIA4" s="24"/>
      <c r="NIC4" s="25"/>
      <c r="NID4" s="25"/>
      <c r="NII4" s="24"/>
      <c r="NIJ4" s="24"/>
      <c r="NIL4" s="25"/>
      <c r="NIM4" s="25"/>
      <c r="NIR4" s="24"/>
      <c r="NIS4" s="24"/>
      <c r="NIU4" s="25"/>
      <c r="NIV4" s="25"/>
      <c r="NJA4" s="24"/>
      <c r="NJB4" s="24"/>
      <c r="NJD4" s="25"/>
      <c r="NJE4" s="25"/>
      <c r="NJJ4" s="24"/>
      <c r="NJK4" s="24"/>
      <c r="NJM4" s="25"/>
      <c r="NJN4" s="25"/>
      <c r="NJS4" s="24"/>
      <c r="NJT4" s="24"/>
      <c r="NJV4" s="25"/>
      <c r="NJW4" s="25"/>
      <c r="NKB4" s="24"/>
      <c r="NKC4" s="24"/>
      <c r="NKE4" s="25"/>
      <c r="NKF4" s="25"/>
      <c r="NKK4" s="24"/>
      <c r="NKL4" s="24"/>
      <c r="NKN4" s="25"/>
      <c r="NKO4" s="25"/>
      <c r="NKT4" s="24"/>
      <c r="NKU4" s="24"/>
      <c r="NKW4" s="25"/>
      <c r="NKX4" s="25"/>
      <c r="NLC4" s="24"/>
      <c r="NLD4" s="24"/>
      <c r="NLF4" s="25"/>
      <c r="NLG4" s="25"/>
      <c r="NLL4" s="24"/>
      <c r="NLM4" s="24"/>
      <c r="NLO4" s="25"/>
      <c r="NLP4" s="25"/>
      <c r="NLU4" s="24"/>
      <c r="NLV4" s="24"/>
      <c r="NLX4" s="25"/>
      <c r="NLY4" s="25"/>
      <c r="NMD4" s="24"/>
      <c r="NME4" s="24"/>
      <c r="NMG4" s="25"/>
      <c r="NMH4" s="25"/>
      <c r="NMM4" s="24"/>
      <c r="NMN4" s="24"/>
      <c r="NMP4" s="25"/>
      <c r="NMQ4" s="25"/>
      <c r="NMV4" s="24"/>
      <c r="NMW4" s="24"/>
      <c r="NMY4" s="25"/>
      <c r="NMZ4" s="25"/>
      <c r="NNE4" s="24"/>
      <c r="NNF4" s="24"/>
      <c r="NNH4" s="25"/>
      <c r="NNI4" s="25"/>
      <c r="NNN4" s="24"/>
      <c r="NNO4" s="24"/>
      <c r="NNQ4" s="25"/>
      <c r="NNR4" s="25"/>
      <c r="NNW4" s="24"/>
      <c r="NNX4" s="24"/>
      <c r="NNZ4" s="25"/>
      <c r="NOA4" s="25"/>
      <c r="NOF4" s="24"/>
      <c r="NOG4" s="24"/>
      <c r="NOI4" s="25"/>
      <c r="NOJ4" s="25"/>
      <c r="NOO4" s="24"/>
      <c r="NOP4" s="24"/>
      <c r="NOR4" s="25"/>
      <c r="NOS4" s="25"/>
      <c r="NOX4" s="24"/>
      <c r="NOY4" s="24"/>
      <c r="NPA4" s="25"/>
      <c r="NPB4" s="25"/>
      <c r="NPG4" s="24"/>
      <c r="NPH4" s="24"/>
      <c r="NPJ4" s="25"/>
      <c r="NPK4" s="25"/>
      <c r="NPP4" s="24"/>
      <c r="NPQ4" s="24"/>
      <c r="NPS4" s="25"/>
      <c r="NPT4" s="25"/>
      <c r="NPY4" s="24"/>
      <c r="NPZ4" s="24"/>
      <c r="NQB4" s="25"/>
      <c r="NQC4" s="25"/>
      <c r="NQH4" s="24"/>
      <c r="NQI4" s="24"/>
      <c r="NQK4" s="25"/>
      <c r="NQL4" s="25"/>
      <c r="NQQ4" s="24"/>
      <c r="NQR4" s="24"/>
      <c r="NQT4" s="25"/>
      <c r="NQU4" s="25"/>
      <c r="NQZ4" s="24"/>
      <c r="NRA4" s="24"/>
      <c r="NRC4" s="25"/>
      <c r="NRD4" s="25"/>
      <c r="NRI4" s="24"/>
      <c r="NRJ4" s="24"/>
      <c r="NRL4" s="25"/>
      <c r="NRM4" s="25"/>
      <c r="NRR4" s="24"/>
      <c r="NRS4" s="24"/>
      <c r="NRU4" s="25"/>
      <c r="NRV4" s="25"/>
      <c r="NSA4" s="24"/>
      <c r="NSB4" s="24"/>
      <c r="NSD4" s="25"/>
      <c r="NSE4" s="25"/>
      <c r="NSJ4" s="24"/>
      <c r="NSK4" s="24"/>
      <c r="NSM4" s="25"/>
      <c r="NSN4" s="25"/>
      <c r="NSS4" s="24"/>
      <c r="NST4" s="24"/>
      <c r="NSV4" s="25"/>
      <c r="NSW4" s="25"/>
      <c r="NTB4" s="24"/>
      <c r="NTC4" s="24"/>
      <c r="NTE4" s="25"/>
      <c r="NTF4" s="25"/>
      <c r="NTK4" s="24"/>
      <c r="NTL4" s="24"/>
      <c r="NTN4" s="25"/>
      <c r="NTO4" s="25"/>
      <c r="NTT4" s="24"/>
      <c r="NTU4" s="24"/>
      <c r="NTW4" s="25"/>
      <c r="NTX4" s="25"/>
      <c r="NUC4" s="24"/>
      <c r="NUD4" s="24"/>
      <c r="NUF4" s="25"/>
      <c r="NUG4" s="25"/>
      <c r="NUL4" s="24"/>
      <c r="NUM4" s="24"/>
      <c r="NUO4" s="25"/>
      <c r="NUP4" s="25"/>
      <c r="NUU4" s="24"/>
      <c r="NUV4" s="24"/>
      <c r="NUX4" s="25"/>
      <c r="NUY4" s="25"/>
      <c r="NVD4" s="24"/>
      <c r="NVE4" s="24"/>
      <c r="NVG4" s="25"/>
      <c r="NVH4" s="25"/>
      <c r="NVM4" s="24"/>
      <c r="NVN4" s="24"/>
      <c r="NVP4" s="25"/>
      <c r="NVQ4" s="25"/>
      <c r="NVV4" s="24"/>
      <c r="NVW4" s="24"/>
      <c r="NVY4" s="25"/>
      <c r="NVZ4" s="25"/>
      <c r="NWE4" s="24"/>
      <c r="NWF4" s="24"/>
      <c r="NWH4" s="25"/>
      <c r="NWI4" s="25"/>
      <c r="NWN4" s="24"/>
      <c r="NWO4" s="24"/>
      <c r="NWQ4" s="25"/>
      <c r="NWR4" s="25"/>
      <c r="NWW4" s="24"/>
      <c r="NWX4" s="24"/>
      <c r="NWZ4" s="25"/>
      <c r="NXA4" s="25"/>
      <c r="NXF4" s="24"/>
      <c r="NXG4" s="24"/>
      <c r="NXI4" s="25"/>
      <c r="NXJ4" s="25"/>
      <c r="NXO4" s="24"/>
      <c r="NXP4" s="24"/>
      <c r="NXR4" s="25"/>
      <c r="NXS4" s="25"/>
      <c r="NXX4" s="24"/>
      <c r="NXY4" s="24"/>
      <c r="NYA4" s="25"/>
      <c r="NYB4" s="25"/>
      <c r="NYG4" s="24"/>
      <c r="NYH4" s="24"/>
      <c r="NYJ4" s="25"/>
      <c r="NYK4" s="25"/>
      <c r="NYP4" s="24"/>
      <c r="NYQ4" s="24"/>
      <c r="NYS4" s="25"/>
      <c r="NYT4" s="25"/>
      <c r="NYY4" s="24"/>
      <c r="NYZ4" s="24"/>
      <c r="NZB4" s="25"/>
      <c r="NZC4" s="25"/>
      <c r="NZH4" s="24"/>
      <c r="NZI4" s="24"/>
      <c r="NZK4" s="25"/>
      <c r="NZL4" s="25"/>
      <c r="NZQ4" s="24"/>
      <c r="NZR4" s="24"/>
      <c r="NZT4" s="25"/>
      <c r="NZU4" s="25"/>
      <c r="NZZ4" s="24"/>
      <c r="OAA4" s="24"/>
      <c r="OAC4" s="25"/>
      <c r="OAD4" s="25"/>
      <c r="OAI4" s="24"/>
      <c r="OAJ4" s="24"/>
      <c r="OAL4" s="25"/>
      <c r="OAM4" s="25"/>
      <c r="OAR4" s="24"/>
      <c r="OAS4" s="24"/>
      <c r="OAU4" s="25"/>
      <c r="OAV4" s="25"/>
      <c r="OBA4" s="24"/>
      <c r="OBB4" s="24"/>
      <c r="OBD4" s="25"/>
      <c r="OBE4" s="25"/>
      <c r="OBJ4" s="24"/>
      <c r="OBK4" s="24"/>
      <c r="OBM4" s="25"/>
      <c r="OBN4" s="25"/>
      <c r="OBS4" s="24"/>
      <c r="OBT4" s="24"/>
      <c r="OBV4" s="25"/>
      <c r="OBW4" s="25"/>
      <c r="OCB4" s="24"/>
      <c r="OCC4" s="24"/>
      <c r="OCE4" s="25"/>
      <c r="OCF4" s="25"/>
      <c r="OCK4" s="24"/>
      <c r="OCL4" s="24"/>
      <c r="OCN4" s="25"/>
      <c r="OCO4" s="25"/>
      <c r="OCT4" s="24"/>
      <c r="OCU4" s="24"/>
      <c r="OCW4" s="25"/>
      <c r="OCX4" s="25"/>
      <c r="ODC4" s="24"/>
      <c r="ODD4" s="24"/>
      <c r="ODF4" s="25"/>
      <c r="ODG4" s="25"/>
      <c r="ODL4" s="24"/>
      <c r="ODM4" s="24"/>
      <c r="ODO4" s="25"/>
      <c r="ODP4" s="25"/>
      <c r="ODU4" s="24"/>
      <c r="ODV4" s="24"/>
      <c r="ODX4" s="25"/>
      <c r="ODY4" s="25"/>
      <c r="OED4" s="24"/>
      <c r="OEE4" s="24"/>
      <c r="OEG4" s="25"/>
      <c r="OEH4" s="25"/>
      <c r="OEM4" s="24"/>
      <c r="OEN4" s="24"/>
      <c r="OEP4" s="25"/>
      <c r="OEQ4" s="25"/>
      <c r="OEV4" s="24"/>
      <c r="OEW4" s="24"/>
      <c r="OEY4" s="25"/>
      <c r="OEZ4" s="25"/>
      <c r="OFE4" s="24"/>
      <c r="OFF4" s="24"/>
      <c r="OFH4" s="25"/>
      <c r="OFI4" s="25"/>
      <c r="OFN4" s="24"/>
      <c r="OFO4" s="24"/>
      <c r="OFQ4" s="25"/>
      <c r="OFR4" s="25"/>
      <c r="OFW4" s="24"/>
      <c r="OFX4" s="24"/>
      <c r="OFZ4" s="25"/>
      <c r="OGA4" s="25"/>
      <c r="OGF4" s="24"/>
      <c r="OGG4" s="24"/>
      <c r="OGI4" s="25"/>
      <c r="OGJ4" s="25"/>
      <c r="OGO4" s="24"/>
      <c r="OGP4" s="24"/>
      <c r="OGR4" s="25"/>
      <c r="OGS4" s="25"/>
      <c r="OGX4" s="24"/>
      <c r="OGY4" s="24"/>
      <c r="OHA4" s="25"/>
      <c r="OHB4" s="25"/>
      <c r="OHG4" s="24"/>
      <c r="OHH4" s="24"/>
      <c r="OHJ4" s="25"/>
      <c r="OHK4" s="25"/>
      <c r="OHP4" s="24"/>
      <c r="OHQ4" s="24"/>
      <c r="OHS4" s="25"/>
      <c r="OHT4" s="25"/>
      <c r="OHY4" s="24"/>
      <c r="OHZ4" s="24"/>
      <c r="OIB4" s="25"/>
      <c r="OIC4" s="25"/>
      <c r="OIH4" s="24"/>
      <c r="OII4" s="24"/>
      <c r="OIK4" s="25"/>
      <c r="OIL4" s="25"/>
      <c r="OIQ4" s="24"/>
      <c r="OIR4" s="24"/>
      <c r="OIT4" s="25"/>
      <c r="OIU4" s="25"/>
      <c r="OIZ4" s="24"/>
      <c r="OJA4" s="24"/>
      <c r="OJC4" s="25"/>
      <c r="OJD4" s="25"/>
      <c r="OJI4" s="24"/>
      <c r="OJJ4" s="24"/>
      <c r="OJL4" s="25"/>
      <c r="OJM4" s="25"/>
      <c r="OJR4" s="24"/>
      <c r="OJS4" s="24"/>
      <c r="OJU4" s="25"/>
      <c r="OJV4" s="25"/>
      <c r="OKA4" s="24"/>
      <c r="OKB4" s="24"/>
      <c r="OKD4" s="25"/>
      <c r="OKE4" s="25"/>
      <c r="OKJ4" s="24"/>
      <c r="OKK4" s="24"/>
      <c r="OKM4" s="25"/>
      <c r="OKN4" s="25"/>
      <c r="OKS4" s="24"/>
      <c r="OKT4" s="24"/>
      <c r="OKV4" s="25"/>
      <c r="OKW4" s="25"/>
      <c r="OLB4" s="24"/>
      <c r="OLC4" s="24"/>
      <c r="OLE4" s="25"/>
      <c r="OLF4" s="25"/>
      <c r="OLK4" s="24"/>
      <c r="OLL4" s="24"/>
      <c r="OLN4" s="25"/>
      <c r="OLO4" s="25"/>
      <c r="OLT4" s="24"/>
      <c r="OLU4" s="24"/>
      <c r="OLW4" s="25"/>
      <c r="OLX4" s="25"/>
      <c r="OMC4" s="24"/>
      <c r="OMD4" s="24"/>
      <c r="OMF4" s="25"/>
      <c r="OMG4" s="25"/>
      <c r="OML4" s="24"/>
      <c r="OMM4" s="24"/>
      <c r="OMO4" s="25"/>
      <c r="OMP4" s="25"/>
      <c r="OMU4" s="24"/>
      <c r="OMV4" s="24"/>
      <c r="OMX4" s="25"/>
      <c r="OMY4" s="25"/>
      <c r="OND4" s="24"/>
      <c r="ONE4" s="24"/>
      <c r="ONG4" s="25"/>
      <c r="ONH4" s="25"/>
      <c r="ONM4" s="24"/>
      <c r="ONN4" s="24"/>
      <c r="ONP4" s="25"/>
      <c r="ONQ4" s="25"/>
      <c r="ONV4" s="24"/>
      <c r="ONW4" s="24"/>
      <c r="ONY4" s="25"/>
      <c r="ONZ4" s="25"/>
      <c r="OOE4" s="24"/>
      <c r="OOF4" s="24"/>
      <c r="OOH4" s="25"/>
      <c r="OOI4" s="25"/>
      <c r="OON4" s="24"/>
      <c r="OOO4" s="24"/>
      <c r="OOQ4" s="25"/>
      <c r="OOR4" s="25"/>
      <c r="OOW4" s="24"/>
      <c r="OOX4" s="24"/>
      <c r="OOZ4" s="25"/>
      <c r="OPA4" s="25"/>
      <c r="OPF4" s="24"/>
      <c r="OPG4" s="24"/>
      <c r="OPI4" s="25"/>
      <c r="OPJ4" s="25"/>
      <c r="OPO4" s="24"/>
      <c r="OPP4" s="24"/>
      <c r="OPR4" s="25"/>
      <c r="OPS4" s="25"/>
      <c r="OPX4" s="24"/>
      <c r="OPY4" s="24"/>
      <c r="OQA4" s="25"/>
      <c r="OQB4" s="25"/>
      <c r="OQG4" s="24"/>
      <c r="OQH4" s="24"/>
      <c r="OQJ4" s="25"/>
      <c r="OQK4" s="25"/>
      <c r="OQP4" s="24"/>
      <c r="OQQ4" s="24"/>
      <c r="OQS4" s="25"/>
      <c r="OQT4" s="25"/>
      <c r="OQY4" s="24"/>
      <c r="OQZ4" s="24"/>
      <c r="ORB4" s="25"/>
      <c r="ORC4" s="25"/>
      <c r="ORH4" s="24"/>
      <c r="ORI4" s="24"/>
      <c r="ORK4" s="25"/>
      <c r="ORL4" s="25"/>
      <c r="ORQ4" s="24"/>
      <c r="ORR4" s="24"/>
      <c r="ORT4" s="25"/>
      <c r="ORU4" s="25"/>
      <c r="ORZ4" s="24"/>
      <c r="OSA4" s="24"/>
      <c r="OSC4" s="25"/>
      <c r="OSD4" s="25"/>
      <c r="OSI4" s="24"/>
      <c r="OSJ4" s="24"/>
      <c r="OSL4" s="25"/>
      <c r="OSM4" s="25"/>
      <c r="OSR4" s="24"/>
      <c r="OSS4" s="24"/>
      <c r="OSU4" s="25"/>
      <c r="OSV4" s="25"/>
      <c r="OTA4" s="24"/>
      <c r="OTB4" s="24"/>
      <c r="OTD4" s="25"/>
      <c r="OTE4" s="25"/>
      <c r="OTJ4" s="24"/>
      <c r="OTK4" s="24"/>
      <c r="OTM4" s="25"/>
      <c r="OTN4" s="25"/>
      <c r="OTS4" s="24"/>
      <c r="OTT4" s="24"/>
      <c r="OTV4" s="25"/>
      <c r="OTW4" s="25"/>
      <c r="OUB4" s="24"/>
      <c r="OUC4" s="24"/>
      <c r="OUE4" s="25"/>
      <c r="OUF4" s="25"/>
      <c r="OUK4" s="24"/>
      <c r="OUL4" s="24"/>
      <c r="OUN4" s="25"/>
      <c r="OUO4" s="25"/>
      <c r="OUT4" s="24"/>
      <c r="OUU4" s="24"/>
      <c r="OUW4" s="25"/>
      <c r="OUX4" s="25"/>
      <c r="OVC4" s="24"/>
      <c r="OVD4" s="24"/>
      <c r="OVF4" s="25"/>
      <c r="OVG4" s="25"/>
      <c r="OVL4" s="24"/>
      <c r="OVM4" s="24"/>
      <c r="OVO4" s="25"/>
      <c r="OVP4" s="25"/>
      <c r="OVU4" s="24"/>
      <c r="OVV4" s="24"/>
      <c r="OVX4" s="25"/>
      <c r="OVY4" s="25"/>
      <c r="OWD4" s="24"/>
      <c r="OWE4" s="24"/>
      <c r="OWG4" s="25"/>
      <c r="OWH4" s="25"/>
      <c r="OWM4" s="24"/>
      <c r="OWN4" s="24"/>
      <c r="OWP4" s="25"/>
      <c r="OWQ4" s="25"/>
      <c r="OWV4" s="24"/>
      <c r="OWW4" s="24"/>
      <c r="OWY4" s="25"/>
      <c r="OWZ4" s="25"/>
      <c r="OXE4" s="24"/>
      <c r="OXF4" s="24"/>
      <c r="OXH4" s="25"/>
      <c r="OXI4" s="25"/>
      <c r="OXN4" s="24"/>
      <c r="OXO4" s="24"/>
      <c r="OXQ4" s="25"/>
      <c r="OXR4" s="25"/>
      <c r="OXW4" s="24"/>
      <c r="OXX4" s="24"/>
      <c r="OXZ4" s="25"/>
      <c r="OYA4" s="25"/>
      <c r="OYF4" s="24"/>
      <c r="OYG4" s="24"/>
      <c r="OYI4" s="25"/>
      <c r="OYJ4" s="25"/>
      <c r="OYO4" s="24"/>
      <c r="OYP4" s="24"/>
      <c r="OYR4" s="25"/>
      <c r="OYS4" s="25"/>
      <c r="OYX4" s="24"/>
      <c r="OYY4" s="24"/>
      <c r="OZA4" s="25"/>
      <c r="OZB4" s="25"/>
      <c r="OZG4" s="24"/>
      <c r="OZH4" s="24"/>
      <c r="OZJ4" s="25"/>
      <c r="OZK4" s="25"/>
      <c r="OZP4" s="24"/>
      <c r="OZQ4" s="24"/>
      <c r="OZS4" s="25"/>
      <c r="OZT4" s="25"/>
      <c r="OZY4" s="24"/>
      <c r="OZZ4" s="24"/>
      <c r="PAB4" s="25"/>
      <c r="PAC4" s="25"/>
      <c r="PAH4" s="24"/>
      <c r="PAI4" s="24"/>
      <c r="PAK4" s="25"/>
      <c r="PAL4" s="25"/>
      <c r="PAQ4" s="24"/>
      <c r="PAR4" s="24"/>
      <c r="PAT4" s="25"/>
      <c r="PAU4" s="25"/>
      <c r="PAZ4" s="24"/>
      <c r="PBA4" s="24"/>
      <c r="PBC4" s="25"/>
      <c r="PBD4" s="25"/>
      <c r="PBI4" s="24"/>
      <c r="PBJ4" s="24"/>
      <c r="PBL4" s="25"/>
      <c r="PBM4" s="25"/>
      <c r="PBR4" s="24"/>
      <c r="PBS4" s="24"/>
      <c r="PBU4" s="25"/>
      <c r="PBV4" s="25"/>
      <c r="PCA4" s="24"/>
      <c r="PCB4" s="24"/>
      <c r="PCD4" s="25"/>
      <c r="PCE4" s="25"/>
      <c r="PCJ4" s="24"/>
      <c r="PCK4" s="24"/>
      <c r="PCM4" s="25"/>
      <c r="PCN4" s="25"/>
      <c r="PCS4" s="24"/>
      <c r="PCT4" s="24"/>
      <c r="PCV4" s="25"/>
      <c r="PCW4" s="25"/>
      <c r="PDB4" s="24"/>
      <c r="PDC4" s="24"/>
      <c r="PDE4" s="25"/>
      <c r="PDF4" s="25"/>
      <c r="PDK4" s="24"/>
      <c r="PDL4" s="24"/>
      <c r="PDN4" s="25"/>
      <c r="PDO4" s="25"/>
      <c r="PDT4" s="24"/>
      <c r="PDU4" s="24"/>
      <c r="PDW4" s="25"/>
      <c r="PDX4" s="25"/>
      <c r="PEC4" s="24"/>
      <c r="PED4" s="24"/>
      <c r="PEF4" s="25"/>
      <c r="PEG4" s="25"/>
      <c r="PEL4" s="24"/>
      <c r="PEM4" s="24"/>
      <c r="PEO4" s="25"/>
      <c r="PEP4" s="25"/>
      <c r="PEU4" s="24"/>
      <c r="PEV4" s="24"/>
      <c r="PEX4" s="25"/>
      <c r="PEY4" s="25"/>
      <c r="PFD4" s="24"/>
      <c r="PFE4" s="24"/>
      <c r="PFG4" s="25"/>
      <c r="PFH4" s="25"/>
      <c r="PFM4" s="24"/>
      <c r="PFN4" s="24"/>
      <c r="PFP4" s="25"/>
      <c r="PFQ4" s="25"/>
      <c r="PFV4" s="24"/>
      <c r="PFW4" s="24"/>
      <c r="PFY4" s="25"/>
      <c r="PFZ4" s="25"/>
      <c r="PGE4" s="24"/>
      <c r="PGF4" s="24"/>
      <c r="PGH4" s="25"/>
      <c r="PGI4" s="25"/>
      <c r="PGN4" s="24"/>
      <c r="PGO4" s="24"/>
      <c r="PGQ4" s="25"/>
      <c r="PGR4" s="25"/>
      <c r="PGW4" s="24"/>
      <c r="PGX4" s="24"/>
      <c r="PGZ4" s="25"/>
      <c r="PHA4" s="25"/>
      <c r="PHF4" s="24"/>
      <c r="PHG4" s="24"/>
      <c r="PHI4" s="25"/>
      <c r="PHJ4" s="25"/>
      <c r="PHO4" s="24"/>
      <c r="PHP4" s="24"/>
      <c r="PHR4" s="25"/>
      <c r="PHS4" s="25"/>
      <c r="PHX4" s="24"/>
      <c r="PHY4" s="24"/>
      <c r="PIA4" s="25"/>
      <c r="PIB4" s="25"/>
      <c r="PIG4" s="24"/>
      <c r="PIH4" s="24"/>
      <c r="PIJ4" s="25"/>
      <c r="PIK4" s="25"/>
      <c r="PIP4" s="24"/>
      <c r="PIQ4" s="24"/>
      <c r="PIS4" s="25"/>
      <c r="PIT4" s="25"/>
      <c r="PIY4" s="24"/>
      <c r="PIZ4" s="24"/>
      <c r="PJB4" s="25"/>
      <c r="PJC4" s="25"/>
      <c r="PJH4" s="24"/>
      <c r="PJI4" s="24"/>
      <c r="PJK4" s="25"/>
      <c r="PJL4" s="25"/>
      <c r="PJQ4" s="24"/>
      <c r="PJR4" s="24"/>
      <c r="PJT4" s="25"/>
      <c r="PJU4" s="25"/>
      <c r="PJZ4" s="24"/>
      <c r="PKA4" s="24"/>
      <c r="PKC4" s="25"/>
      <c r="PKD4" s="25"/>
      <c r="PKI4" s="24"/>
      <c r="PKJ4" s="24"/>
      <c r="PKL4" s="25"/>
      <c r="PKM4" s="25"/>
      <c r="PKR4" s="24"/>
      <c r="PKS4" s="24"/>
      <c r="PKU4" s="25"/>
      <c r="PKV4" s="25"/>
      <c r="PLA4" s="24"/>
      <c r="PLB4" s="24"/>
      <c r="PLD4" s="25"/>
      <c r="PLE4" s="25"/>
      <c r="PLJ4" s="24"/>
      <c r="PLK4" s="24"/>
      <c r="PLM4" s="25"/>
      <c r="PLN4" s="25"/>
      <c r="PLS4" s="24"/>
      <c r="PLT4" s="24"/>
      <c r="PLV4" s="25"/>
      <c r="PLW4" s="25"/>
      <c r="PMB4" s="24"/>
      <c r="PMC4" s="24"/>
      <c r="PME4" s="25"/>
      <c r="PMF4" s="25"/>
      <c r="PMK4" s="24"/>
      <c r="PML4" s="24"/>
      <c r="PMN4" s="25"/>
      <c r="PMO4" s="25"/>
      <c r="PMT4" s="24"/>
      <c r="PMU4" s="24"/>
      <c r="PMW4" s="25"/>
      <c r="PMX4" s="25"/>
      <c r="PNC4" s="24"/>
      <c r="PND4" s="24"/>
      <c r="PNF4" s="25"/>
      <c r="PNG4" s="25"/>
      <c r="PNL4" s="24"/>
      <c r="PNM4" s="24"/>
      <c r="PNO4" s="25"/>
      <c r="PNP4" s="25"/>
      <c r="PNU4" s="24"/>
      <c r="PNV4" s="24"/>
      <c r="PNX4" s="25"/>
      <c r="PNY4" s="25"/>
      <c r="POD4" s="24"/>
      <c r="POE4" s="24"/>
      <c r="POG4" s="25"/>
      <c r="POH4" s="25"/>
      <c r="POM4" s="24"/>
      <c r="PON4" s="24"/>
      <c r="POP4" s="25"/>
      <c r="POQ4" s="25"/>
      <c r="POV4" s="24"/>
      <c r="POW4" s="24"/>
      <c r="POY4" s="25"/>
      <c r="POZ4" s="25"/>
      <c r="PPE4" s="24"/>
      <c r="PPF4" s="24"/>
      <c r="PPH4" s="25"/>
      <c r="PPI4" s="25"/>
      <c r="PPN4" s="24"/>
      <c r="PPO4" s="24"/>
      <c r="PPQ4" s="25"/>
      <c r="PPR4" s="25"/>
      <c r="PPW4" s="24"/>
      <c r="PPX4" s="24"/>
      <c r="PPZ4" s="25"/>
      <c r="PQA4" s="25"/>
      <c r="PQF4" s="24"/>
      <c r="PQG4" s="24"/>
      <c r="PQI4" s="25"/>
      <c r="PQJ4" s="25"/>
      <c r="PQO4" s="24"/>
      <c r="PQP4" s="24"/>
      <c r="PQR4" s="25"/>
      <c r="PQS4" s="25"/>
      <c r="PQX4" s="24"/>
      <c r="PQY4" s="24"/>
      <c r="PRA4" s="25"/>
      <c r="PRB4" s="25"/>
      <c r="PRG4" s="24"/>
      <c r="PRH4" s="24"/>
      <c r="PRJ4" s="25"/>
      <c r="PRK4" s="25"/>
      <c r="PRP4" s="24"/>
      <c r="PRQ4" s="24"/>
      <c r="PRS4" s="25"/>
      <c r="PRT4" s="25"/>
      <c r="PRY4" s="24"/>
      <c r="PRZ4" s="24"/>
      <c r="PSB4" s="25"/>
      <c r="PSC4" s="25"/>
      <c r="PSH4" s="24"/>
      <c r="PSI4" s="24"/>
      <c r="PSK4" s="25"/>
      <c r="PSL4" s="25"/>
      <c r="PSQ4" s="24"/>
      <c r="PSR4" s="24"/>
      <c r="PST4" s="25"/>
      <c r="PSU4" s="25"/>
      <c r="PSZ4" s="24"/>
      <c r="PTA4" s="24"/>
      <c r="PTC4" s="25"/>
      <c r="PTD4" s="25"/>
      <c r="PTI4" s="24"/>
      <c r="PTJ4" s="24"/>
      <c r="PTL4" s="25"/>
      <c r="PTM4" s="25"/>
      <c r="PTR4" s="24"/>
      <c r="PTS4" s="24"/>
      <c r="PTU4" s="25"/>
      <c r="PTV4" s="25"/>
      <c r="PUA4" s="24"/>
      <c r="PUB4" s="24"/>
      <c r="PUD4" s="25"/>
      <c r="PUE4" s="25"/>
      <c r="PUJ4" s="24"/>
      <c r="PUK4" s="24"/>
      <c r="PUM4" s="25"/>
      <c r="PUN4" s="25"/>
      <c r="PUS4" s="24"/>
      <c r="PUT4" s="24"/>
      <c r="PUV4" s="25"/>
      <c r="PUW4" s="25"/>
      <c r="PVB4" s="24"/>
      <c r="PVC4" s="24"/>
      <c r="PVE4" s="25"/>
      <c r="PVF4" s="25"/>
      <c r="PVK4" s="24"/>
      <c r="PVL4" s="24"/>
      <c r="PVN4" s="25"/>
      <c r="PVO4" s="25"/>
      <c r="PVT4" s="24"/>
      <c r="PVU4" s="24"/>
      <c r="PVW4" s="25"/>
      <c r="PVX4" s="25"/>
      <c r="PWC4" s="24"/>
      <c r="PWD4" s="24"/>
      <c r="PWF4" s="25"/>
      <c r="PWG4" s="25"/>
      <c r="PWL4" s="24"/>
      <c r="PWM4" s="24"/>
      <c r="PWO4" s="25"/>
      <c r="PWP4" s="25"/>
      <c r="PWU4" s="24"/>
      <c r="PWV4" s="24"/>
      <c r="PWX4" s="25"/>
      <c r="PWY4" s="25"/>
      <c r="PXD4" s="24"/>
      <c r="PXE4" s="24"/>
      <c r="PXG4" s="25"/>
      <c r="PXH4" s="25"/>
      <c r="PXM4" s="24"/>
      <c r="PXN4" s="24"/>
      <c r="PXP4" s="25"/>
      <c r="PXQ4" s="25"/>
      <c r="PXV4" s="24"/>
      <c r="PXW4" s="24"/>
      <c r="PXY4" s="25"/>
      <c r="PXZ4" s="25"/>
      <c r="PYE4" s="24"/>
      <c r="PYF4" s="24"/>
      <c r="PYH4" s="25"/>
      <c r="PYI4" s="25"/>
      <c r="PYN4" s="24"/>
      <c r="PYO4" s="24"/>
      <c r="PYQ4" s="25"/>
      <c r="PYR4" s="25"/>
      <c r="PYW4" s="24"/>
      <c r="PYX4" s="24"/>
      <c r="PYZ4" s="25"/>
      <c r="PZA4" s="25"/>
      <c r="PZF4" s="24"/>
      <c r="PZG4" s="24"/>
      <c r="PZI4" s="25"/>
      <c r="PZJ4" s="25"/>
      <c r="PZO4" s="24"/>
      <c r="PZP4" s="24"/>
      <c r="PZR4" s="25"/>
      <c r="PZS4" s="25"/>
      <c r="PZX4" s="24"/>
      <c r="PZY4" s="24"/>
      <c r="QAA4" s="25"/>
      <c r="QAB4" s="25"/>
      <c r="QAG4" s="24"/>
      <c r="QAH4" s="24"/>
      <c r="QAJ4" s="25"/>
      <c r="QAK4" s="25"/>
      <c r="QAP4" s="24"/>
      <c r="QAQ4" s="24"/>
      <c r="QAS4" s="25"/>
      <c r="QAT4" s="25"/>
      <c r="QAY4" s="24"/>
      <c r="QAZ4" s="24"/>
      <c r="QBB4" s="25"/>
      <c r="QBC4" s="25"/>
      <c r="QBH4" s="24"/>
      <c r="QBI4" s="24"/>
      <c r="QBK4" s="25"/>
      <c r="QBL4" s="25"/>
      <c r="QBQ4" s="24"/>
      <c r="QBR4" s="24"/>
      <c r="QBT4" s="25"/>
      <c r="QBU4" s="25"/>
      <c r="QBZ4" s="24"/>
      <c r="QCA4" s="24"/>
      <c r="QCC4" s="25"/>
      <c r="QCD4" s="25"/>
      <c r="QCI4" s="24"/>
      <c r="QCJ4" s="24"/>
      <c r="QCL4" s="25"/>
      <c r="QCM4" s="25"/>
      <c r="QCR4" s="24"/>
      <c r="QCS4" s="24"/>
      <c r="QCU4" s="25"/>
      <c r="QCV4" s="25"/>
      <c r="QDA4" s="24"/>
      <c r="QDB4" s="24"/>
      <c r="QDD4" s="25"/>
      <c r="QDE4" s="25"/>
      <c r="QDJ4" s="24"/>
      <c r="QDK4" s="24"/>
      <c r="QDM4" s="25"/>
      <c r="QDN4" s="25"/>
      <c r="QDS4" s="24"/>
      <c r="QDT4" s="24"/>
      <c r="QDV4" s="25"/>
      <c r="QDW4" s="25"/>
      <c r="QEB4" s="24"/>
      <c r="QEC4" s="24"/>
      <c r="QEE4" s="25"/>
      <c r="QEF4" s="25"/>
      <c r="QEK4" s="24"/>
      <c r="QEL4" s="24"/>
      <c r="QEN4" s="25"/>
      <c r="QEO4" s="25"/>
      <c r="QET4" s="24"/>
      <c r="QEU4" s="24"/>
      <c r="QEW4" s="25"/>
      <c r="QEX4" s="25"/>
      <c r="QFC4" s="24"/>
      <c r="QFD4" s="24"/>
      <c r="QFF4" s="25"/>
      <c r="QFG4" s="25"/>
      <c r="QFL4" s="24"/>
      <c r="QFM4" s="24"/>
      <c r="QFO4" s="25"/>
      <c r="QFP4" s="25"/>
      <c r="QFU4" s="24"/>
      <c r="QFV4" s="24"/>
      <c r="QFX4" s="25"/>
      <c r="QFY4" s="25"/>
      <c r="QGD4" s="24"/>
      <c r="QGE4" s="24"/>
      <c r="QGG4" s="25"/>
      <c r="QGH4" s="25"/>
      <c r="QGM4" s="24"/>
      <c r="QGN4" s="24"/>
      <c r="QGP4" s="25"/>
      <c r="QGQ4" s="25"/>
      <c r="QGV4" s="24"/>
      <c r="QGW4" s="24"/>
      <c r="QGY4" s="25"/>
      <c r="QGZ4" s="25"/>
      <c r="QHE4" s="24"/>
      <c r="QHF4" s="24"/>
      <c r="QHH4" s="25"/>
      <c r="QHI4" s="25"/>
      <c r="QHN4" s="24"/>
      <c r="QHO4" s="24"/>
      <c r="QHQ4" s="25"/>
      <c r="QHR4" s="25"/>
      <c r="QHW4" s="24"/>
      <c r="QHX4" s="24"/>
      <c r="QHZ4" s="25"/>
      <c r="QIA4" s="25"/>
      <c r="QIF4" s="24"/>
      <c r="QIG4" s="24"/>
      <c r="QII4" s="25"/>
      <c r="QIJ4" s="25"/>
      <c r="QIO4" s="24"/>
      <c r="QIP4" s="24"/>
      <c r="QIR4" s="25"/>
      <c r="QIS4" s="25"/>
      <c r="QIX4" s="24"/>
      <c r="QIY4" s="24"/>
      <c r="QJA4" s="25"/>
      <c r="QJB4" s="25"/>
      <c r="QJG4" s="24"/>
      <c r="QJH4" s="24"/>
      <c r="QJJ4" s="25"/>
      <c r="QJK4" s="25"/>
      <c r="QJP4" s="24"/>
      <c r="QJQ4" s="24"/>
      <c r="QJS4" s="25"/>
      <c r="QJT4" s="25"/>
      <c r="QJY4" s="24"/>
      <c r="QJZ4" s="24"/>
      <c r="QKB4" s="25"/>
      <c r="QKC4" s="25"/>
      <c r="QKH4" s="24"/>
      <c r="QKI4" s="24"/>
      <c r="QKK4" s="25"/>
      <c r="QKL4" s="25"/>
      <c r="QKQ4" s="24"/>
      <c r="QKR4" s="24"/>
      <c r="QKT4" s="25"/>
      <c r="QKU4" s="25"/>
      <c r="QKZ4" s="24"/>
      <c r="QLA4" s="24"/>
      <c r="QLC4" s="25"/>
      <c r="QLD4" s="25"/>
      <c r="QLI4" s="24"/>
      <c r="QLJ4" s="24"/>
      <c r="QLL4" s="25"/>
      <c r="QLM4" s="25"/>
      <c r="QLR4" s="24"/>
      <c r="QLS4" s="24"/>
      <c r="QLU4" s="25"/>
      <c r="QLV4" s="25"/>
      <c r="QMA4" s="24"/>
      <c r="QMB4" s="24"/>
      <c r="QMD4" s="25"/>
      <c r="QME4" s="25"/>
      <c r="QMJ4" s="24"/>
      <c r="QMK4" s="24"/>
      <c r="QMM4" s="25"/>
      <c r="QMN4" s="25"/>
      <c r="QMS4" s="24"/>
      <c r="QMT4" s="24"/>
      <c r="QMV4" s="25"/>
      <c r="QMW4" s="25"/>
      <c r="QNB4" s="24"/>
      <c r="QNC4" s="24"/>
      <c r="QNE4" s="25"/>
      <c r="QNF4" s="25"/>
      <c r="QNK4" s="24"/>
      <c r="QNL4" s="24"/>
      <c r="QNN4" s="25"/>
      <c r="QNO4" s="25"/>
      <c r="QNT4" s="24"/>
      <c r="QNU4" s="24"/>
      <c r="QNW4" s="25"/>
      <c r="QNX4" s="25"/>
      <c r="QOC4" s="24"/>
      <c r="QOD4" s="24"/>
      <c r="QOF4" s="25"/>
      <c r="QOG4" s="25"/>
      <c r="QOL4" s="24"/>
      <c r="QOM4" s="24"/>
      <c r="QOO4" s="25"/>
      <c r="QOP4" s="25"/>
      <c r="QOU4" s="24"/>
      <c r="QOV4" s="24"/>
      <c r="QOX4" s="25"/>
      <c r="QOY4" s="25"/>
      <c r="QPD4" s="24"/>
      <c r="QPE4" s="24"/>
      <c r="QPG4" s="25"/>
      <c r="QPH4" s="25"/>
      <c r="QPM4" s="24"/>
      <c r="QPN4" s="24"/>
      <c r="QPP4" s="25"/>
      <c r="QPQ4" s="25"/>
      <c r="QPV4" s="24"/>
      <c r="QPW4" s="24"/>
      <c r="QPY4" s="25"/>
      <c r="QPZ4" s="25"/>
      <c r="QQE4" s="24"/>
      <c r="QQF4" s="24"/>
      <c r="QQH4" s="25"/>
      <c r="QQI4" s="25"/>
      <c r="QQN4" s="24"/>
      <c r="QQO4" s="24"/>
      <c r="QQQ4" s="25"/>
      <c r="QQR4" s="25"/>
      <c r="QQW4" s="24"/>
      <c r="QQX4" s="24"/>
      <c r="QQZ4" s="25"/>
      <c r="QRA4" s="25"/>
      <c r="QRF4" s="24"/>
      <c r="QRG4" s="24"/>
      <c r="QRI4" s="25"/>
      <c r="QRJ4" s="25"/>
      <c r="QRO4" s="24"/>
      <c r="QRP4" s="24"/>
      <c r="QRR4" s="25"/>
      <c r="QRS4" s="25"/>
      <c r="QRX4" s="24"/>
      <c r="QRY4" s="24"/>
      <c r="QSA4" s="25"/>
      <c r="QSB4" s="25"/>
      <c r="QSG4" s="24"/>
      <c r="QSH4" s="24"/>
      <c r="QSJ4" s="25"/>
      <c r="QSK4" s="25"/>
      <c r="QSP4" s="24"/>
      <c r="QSQ4" s="24"/>
      <c r="QSS4" s="25"/>
      <c r="QST4" s="25"/>
      <c r="QSY4" s="24"/>
      <c r="QSZ4" s="24"/>
      <c r="QTB4" s="25"/>
      <c r="QTC4" s="25"/>
      <c r="QTH4" s="24"/>
      <c r="QTI4" s="24"/>
      <c r="QTK4" s="25"/>
      <c r="QTL4" s="25"/>
      <c r="QTQ4" s="24"/>
      <c r="QTR4" s="24"/>
      <c r="QTT4" s="25"/>
      <c r="QTU4" s="25"/>
      <c r="QTZ4" s="24"/>
      <c r="QUA4" s="24"/>
      <c r="QUC4" s="25"/>
      <c r="QUD4" s="25"/>
      <c r="QUI4" s="24"/>
      <c r="QUJ4" s="24"/>
      <c r="QUL4" s="25"/>
      <c r="QUM4" s="25"/>
      <c r="QUR4" s="24"/>
      <c r="QUS4" s="24"/>
      <c r="QUU4" s="25"/>
      <c r="QUV4" s="25"/>
      <c r="QVA4" s="24"/>
      <c r="QVB4" s="24"/>
      <c r="QVD4" s="25"/>
      <c r="QVE4" s="25"/>
      <c r="QVJ4" s="24"/>
      <c r="QVK4" s="24"/>
      <c r="QVM4" s="25"/>
      <c r="QVN4" s="25"/>
      <c r="QVS4" s="24"/>
      <c r="QVT4" s="24"/>
      <c r="QVV4" s="25"/>
      <c r="QVW4" s="25"/>
      <c r="QWB4" s="24"/>
      <c r="QWC4" s="24"/>
      <c r="QWE4" s="25"/>
      <c r="QWF4" s="25"/>
      <c r="QWK4" s="24"/>
      <c r="QWL4" s="24"/>
      <c r="QWN4" s="25"/>
      <c r="QWO4" s="25"/>
      <c r="QWT4" s="24"/>
      <c r="QWU4" s="24"/>
      <c r="QWW4" s="25"/>
      <c r="QWX4" s="25"/>
      <c r="QXC4" s="24"/>
      <c r="QXD4" s="24"/>
      <c r="QXF4" s="25"/>
      <c r="QXG4" s="25"/>
      <c r="QXL4" s="24"/>
      <c r="QXM4" s="24"/>
      <c r="QXO4" s="25"/>
      <c r="QXP4" s="25"/>
      <c r="QXU4" s="24"/>
      <c r="QXV4" s="24"/>
      <c r="QXX4" s="25"/>
      <c r="QXY4" s="25"/>
      <c r="QYD4" s="24"/>
      <c r="QYE4" s="24"/>
      <c r="QYG4" s="25"/>
      <c r="QYH4" s="25"/>
      <c r="QYM4" s="24"/>
      <c r="QYN4" s="24"/>
      <c r="QYP4" s="25"/>
      <c r="QYQ4" s="25"/>
      <c r="QYV4" s="24"/>
      <c r="QYW4" s="24"/>
      <c r="QYY4" s="25"/>
      <c r="QYZ4" s="25"/>
      <c r="QZE4" s="24"/>
      <c r="QZF4" s="24"/>
      <c r="QZH4" s="25"/>
      <c r="QZI4" s="25"/>
      <c r="QZN4" s="24"/>
      <c r="QZO4" s="24"/>
      <c r="QZQ4" s="25"/>
      <c r="QZR4" s="25"/>
      <c r="QZW4" s="24"/>
      <c r="QZX4" s="24"/>
      <c r="QZZ4" s="25"/>
      <c r="RAA4" s="25"/>
      <c r="RAF4" s="24"/>
      <c r="RAG4" s="24"/>
      <c r="RAI4" s="25"/>
      <c r="RAJ4" s="25"/>
      <c r="RAO4" s="24"/>
      <c r="RAP4" s="24"/>
      <c r="RAR4" s="25"/>
      <c r="RAS4" s="25"/>
      <c r="RAX4" s="24"/>
      <c r="RAY4" s="24"/>
      <c r="RBA4" s="25"/>
      <c r="RBB4" s="25"/>
      <c r="RBG4" s="24"/>
      <c r="RBH4" s="24"/>
      <c r="RBJ4" s="25"/>
      <c r="RBK4" s="25"/>
      <c r="RBP4" s="24"/>
      <c r="RBQ4" s="24"/>
      <c r="RBS4" s="25"/>
      <c r="RBT4" s="25"/>
      <c r="RBY4" s="24"/>
      <c r="RBZ4" s="24"/>
      <c r="RCB4" s="25"/>
      <c r="RCC4" s="25"/>
      <c r="RCH4" s="24"/>
      <c r="RCI4" s="24"/>
      <c r="RCK4" s="25"/>
      <c r="RCL4" s="25"/>
      <c r="RCQ4" s="24"/>
      <c r="RCR4" s="24"/>
      <c r="RCT4" s="25"/>
      <c r="RCU4" s="25"/>
      <c r="RCZ4" s="24"/>
      <c r="RDA4" s="24"/>
      <c r="RDC4" s="25"/>
      <c r="RDD4" s="25"/>
      <c r="RDI4" s="24"/>
      <c r="RDJ4" s="24"/>
      <c r="RDL4" s="25"/>
      <c r="RDM4" s="25"/>
      <c r="RDR4" s="24"/>
      <c r="RDS4" s="24"/>
      <c r="RDU4" s="25"/>
      <c r="RDV4" s="25"/>
      <c r="REA4" s="24"/>
      <c r="REB4" s="24"/>
      <c r="RED4" s="25"/>
      <c r="REE4" s="25"/>
      <c r="REJ4" s="24"/>
      <c r="REK4" s="24"/>
      <c r="REM4" s="25"/>
      <c r="REN4" s="25"/>
      <c r="RES4" s="24"/>
      <c r="RET4" s="24"/>
      <c r="REV4" s="25"/>
      <c r="REW4" s="25"/>
      <c r="RFB4" s="24"/>
      <c r="RFC4" s="24"/>
      <c r="RFE4" s="25"/>
      <c r="RFF4" s="25"/>
      <c r="RFK4" s="24"/>
      <c r="RFL4" s="24"/>
      <c r="RFN4" s="25"/>
      <c r="RFO4" s="25"/>
      <c r="RFT4" s="24"/>
      <c r="RFU4" s="24"/>
      <c r="RFW4" s="25"/>
      <c r="RFX4" s="25"/>
      <c r="RGC4" s="24"/>
      <c r="RGD4" s="24"/>
      <c r="RGF4" s="25"/>
      <c r="RGG4" s="25"/>
      <c r="RGL4" s="24"/>
      <c r="RGM4" s="24"/>
      <c r="RGO4" s="25"/>
      <c r="RGP4" s="25"/>
      <c r="RGU4" s="24"/>
      <c r="RGV4" s="24"/>
      <c r="RGX4" s="25"/>
      <c r="RGY4" s="25"/>
      <c r="RHD4" s="24"/>
      <c r="RHE4" s="24"/>
      <c r="RHG4" s="25"/>
      <c r="RHH4" s="25"/>
      <c r="RHM4" s="24"/>
      <c r="RHN4" s="24"/>
      <c r="RHP4" s="25"/>
      <c r="RHQ4" s="25"/>
      <c r="RHV4" s="24"/>
      <c r="RHW4" s="24"/>
      <c r="RHY4" s="25"/>
      <c r="RHZ4" s="25"/>
      <c r="RIE4" s="24"/>
      <c r="RIF4" s="24"/>
      <c r="RIH4" s="25"/>
      <c r="RII4" s="25"/>
      <c r="RIN4" s="24"/>
      <c r="RIO4" s="24"/>
      <c r="RIQ4" s="25"/>
      <c r="RIR4" s="25"/>
      <c r="RIW4" s="24"/>
      <c r="RIX4" s="24"/>
      <c r="RIZ4" s="25"/>
      <c r="RJA4" s="25"/>
      <c r="RJF4" s="24"/>
      <c r="RJG4" s="24"/>
      <c r="RJI4" s="25"/>
      <c r="RJJ4" s="25"/>
      <c r="RJO4" s="24"/>
      <c r="RJP4" s="24"/>
      <c r="RJR4" s="25"/>
      <c r="RJS4" s="25"/>
      <c r="RJX4" s="24"/>
      <c r="RJY4" s="24"/>
      <c r="RKA4" s="25"/>
      <c r="RKB4" s="25"/>
      <c r="RKG4" s="24"/>
      <c r="RKH4" s="24"/>
      <c r="RKJ4" s="25"/>
      <c r="RKK4" s="25"/>
      <c r="RKP4" s="24"/>
      <c r="RKQ4" s="24"/>
      <c r="RKS4" s="25"/>
      <c r="RKT4" s="25"/>
      <c r="RKY4" s="24"/>
      <c r="RKZ4" s="24"/>
      <c r="RLB4" s="25"/>
      <c r="RLC4" s="25"/>
      <c r="RLH4" s="24"/>
      <c r="RLI4" s="24"/>
      <c r="RLK4" s="25"/>
      <c r="RLL4" s="25"/>
      <c r="RLQ4" s="24"/>
      <c r="RLR4" s="24"/>
      <c r="RLT4" s="25"/>
      <c r="RLU4" s="25"/>
      <c r="RLZ4" s="24"/>
      <c r="RMA4" s="24"/>
      <c r="RMC4" s="25"/>
      <c r="RMD4" s="25"/>
      <c r="RMI4" s="24"/>
      <c r="RMJ4" s="24"/>
      <c r="RML4" s="25"/>
      <c r="RMM4" s="25"/>
      <c r="RMR4" s="24"/>
      <c r="RMS4" s="24"/>
      <c r="RMU4" s="25"/>
      <c r="RMV4" s="25"/>
      <c r="RNA4" s="24"/>
      <c r="RNB4" s="24"/>
      <c r="RND4" s="25"/>
      <c r="RNE4" s="25"/>
      <c r="RNJ4" s="24"/>
      <c r="RNK4" s="24"/>
      <c r="RNM4" s="25"/>
      <c r="RNN4" s="25"/>
      <c r="RNS4" s="24"/>
      <c r="RNT4" s="24"/>
      <c r="RNV4" s="25"/>
      <c r="RNW4" s="25"/>
      <c r="ROB4" s="24"/>
      <c r="ROC4" s="24"/>
      <c r="ROE4" s="25"/>
      <c r="ROF4" s="25"/>
      <c r="ROK4" s="24"/>
      <c r="ROL4" s="24"/>
      <c r="RON4" s="25"/>
      <c r="ROO4" s="25"/>
      <c r="ROT4" s="24"/>
      <c r="ROU4" s="24"/>
      <c r="ROW4" s="25"/>
      <c r="ROX4" s="25"/>
      <c r="RPC4" s="24"/>
      <c r="RPD4" s="24"/>
      <c r="RPF4" s="25"/>
      <c r="RPG4" s="25"/>
      <c r="RPL4" s="24"/>
      <c r="RPM4" s="24"/>
      <c r="RPO4" s="25"/>
      <c r="RPP4" s="25"/>
      <c r="RPU4" s="24"/>
      <c r="RPV4" s="24"/>
      <c r="RPX4" s="25"/>
      <c r="RPY4" s="25"/>
      <c r="RQD4" s="24"/>
      <c r="RQE4" s="24"/>
      <c r="RQG4" s="25"/>
      <c r="RQH4" s="25"/>
      <c r="RQM4" s="24"/>
      <c r="RQN4" s="24"/>
      <c r="RQP4" s="25"/>
      <c r="RQQ4" s="25"/>
      <c r="RQV4" s="24"/>
      <c r="RQW4" s="24"/>
      <c r="RQY4" s="25"/>
      <c r="RQZ4" s="25"/>
      <c r="RRE4" s="24"/>
      <c r="RRF4" s="24"/>
      <c r="RRH4" s="25"/>
      <c r="RRI4" s="25"/>
      <c r="RRN4" s="24"/>
      <c r="RRO4" s="24"/>
      <c r="RRQ4" s="25"/>
      <c r="RRR4" s="25"/>
      <c r="RRW4" s="24"/>
      <c r="RRX4" s="24"/>
      <c r="RRZ4" s="25"/>
      <c r="RSA4" s="25"/>
      <c r="RSF4" s="24"/>
      <c r="RSG4" s="24"/>
      <c r="RSI4" s="25"/>
      <c r="RSJ4" s="25"/>
      <c r="RSO4" s="24"/>
      <c r="RSP4" s="24"/>
      <c r="RSR4" s="25"/>
      <c r="RSS4" s="25"/>
      <c r="RSX4" s="24"/>
      <c r="RSY4" s="24"/>
      <c r="RTA4" s="25"/>
      <c r="RTB4" s="25"/>
      <c r="RTG4" s="24"/>
      <c r="RTH4" s="24"/>
      <c r="RTJ4" s="25"/>
      <c r="RTK4" s="25"/>
      <c r="RTP4" s="24"/>
      <c r="RTQ4" s="24"/>
      <c r="RTS4" s="25"/>
      <c r="RTT4" s="25"/>
      <c r="RTY4" s="24"/>
      <c r="RTZ4" s="24"/>
      <c r="RUB4" s="25"/>
      <c r="RUC4" s="25"/>
      <c r="RUH4" s="24"/>
      <c r="RUI4" s="24"/>
      <c r="RUK4" s="25"/>
      <c r="RUL4" s="25"/>
      <c r="RUQ4" s="24"/>
      <c r="RUR4" s="24"/>
      <c r="RUT4" s="25"/>
      <c r="RUU4" s="25"/>
      <c r="RUZ4" s="24"/>
      <c r="RVA4" s="24"/>
      <c r="RVC4" s="25"/>
      <c r="RVD4" s="25"/>
      <c r="RVI4" s="24"/>
      <c r="RVJ4" s="24"/>
      <c r="RVL4" s="25"/>
      <c r="RVM4" s="25"/>
      <c r="RVR4" s="24"/>
      <c r="RVS4" s="24"/>
      <c r="RVU4" s="25"/>
      <c r="RVV4" s="25"/>
      <c r="RWA4" s="24"/>
      <c r="RWB4" s="24"/>
      <c r="RWD4" s="25"/>
      <c r="RWE4" s="25"/>
      <c r="RWJ4" s="24"/>
      <c r="RWK4" s="24"/>
      <c r="RWM4" s="25"/>
      <c r="RWN4" s="25"/>
      <c r="RWS4" s="24"/>
      <c r="RWT4" s="24"/>
      <c r="RWV4" s="25"/>
      <c r="RWW4" s="25"/>
      <c r="RXB4" s="24"/>
      <c r="RXC4" s="24"/>
      <c r="RXE4" s="25"/>
      <c r="RXF4" s="25"/>
      <c r="RXK4" s="24"/>
      <c r="RXL4" s="24"/>
      <c r="RXN4" s="25"/>
      <c r="RXO4" s="25"/>
      <c r="RXT4" s="24"/>
      <c r="RXU4" s="24"/>
      <c r="RXW4" s="25"/>
      <c r="RXX4" s="25"/>
      <c r="RYC4" s="24"/>
      <c r="RYD4" s="24"/>
      <c r="RYF4" s="25"/>
      <c r="RYG4" s="25"/>
      <c r="RYL4" s="24"/>
      <c r="RYM4" s="24"/>
      <c r="RYO4" s="25"/>
      <c r="RYP4" s="25"/>
      <c r="RYU4" s="24"/>
      <c r="RYV4" s="24"/>
      <c r="RYX4" s="25"/>
      <c r="RYY4" s="25"/>
      <c r="RZD4" s="24"/>
      <c r="RZE4" s="24"/>
      <c r="RZG4" s="25"/>
      <c r="RZH4" s="25"/>
      <c r="RZM4" s="24"/>
      <c r="RZN4" s="24"/>
      <c r="RZP4" s="25"/>
      <c r="RZQ4" s="25"/>
      <c r="RZV4" s="24"/>
      <c r="RZW4" s="24"/>
      <c r="RZY4" s="25"/>
      <c r="RZZ4" s="25"/>
      <c r="SAE4" s="24"/>
      <c r="SAF4" s="24"/>
      <c r="SAH4" s="25"/>
      <c r="SAI4" s="25"/>
      <c r="SAN4" s="24"/>
      <c r="SAO4" s="24"/>
      <c r="SAQ4" s="25"/>
      <c r="SAR4" s="25"/>
      <c r="SAW4" s="24"/>
      <c r="SAX4" s="24"/>
      <c r="SAZ4" s="25"/>
      <c r="SBA4" s="25"/>
      <c r="SBF4" s="24"/>
      <c r="SBG4" s="24"/>
      <c r="SBI4" s="25"/>
      <c r="SBJ4" s="25"/>
      <c r="SBO4" s="24"/>
      <c r="SBP4" s="24"/>
      <c r="SBR4" s="25"/>
      <c r="SBS4" s="25"/>
      <c r="SBX4" s="24"/>
      <c r="SBY4" s="24"/>
      <c r="SCA4" s="25"/>
      <c r="SCB4" s="25"/>
      <c r="SCG4" s="24"/>
      <c r="SCH4" s="24"/>
      <c r="SCJ4" s="25"/>
      <c r="SCK4" s="25"/>
      <c r="SCP4" s="24"/>
      <c r="SCQ4" s="24"/>
      <c r="SCS4" s="25"/>
      <c r="SCT4" s="25"/>
      <c r="SCY4" s="24"/>
      <c r="SCZ4" s="24"/>
      <c r="SDB4" s="25"/>
      <c r="SDC4" s="25"/>
      <c r="SDH4" s="24"/>
      <c r="SDI4" s="24"/>
      <c r="SDK4" s="25"/>
      <c r="SDL4" s="25"/>
      <c r="SDQ4" s="24"/>
      <c r="SDR4" s="24"/>
      <c r="SDT4" s="25"/>
      <c r="SDU4" s="25"/>
      <c r="SDZ4" s="24"/>
      <c r="SEA4" s="24"/>
      <c r="SEC4" s="25"/>
      <c r="SED4" s="25"/>
      <c r="SEI4" s="24"/>
      <c r="SEJ4" s="24"/>
      <c r="SEL4" s="25"/>
      <c r="SEM4" s="25"/>
      <c r="SER4" s="24"/>
      <c r="SES4" s="24"/>
      <c r="SEU4" s="25"/>
      <c r="SEV4" s="25"/>
      <c r="SFA4" s="24"/>
      <c r="SFB4" s="24"/>
      <c r="SFD4" s="25"/>
      <c r="SFE4" s="25"/>
      <c r="SFJ4" s="24"/>
      <c r="SFK4" s="24"/>
      <c r="SFM4" s="25"/>
      <c r="SFN4" s="25"/>
      <c r="SFS4" s="24"/>
      <c r="SFT4" s="24"/>
      <c r="SFV4" s="25"/>
      <c r="SFW4" s="25"/>
      <c r="SGB4" s="24"/>
      <c r="SGC4" s="24"/>
      <c r="SGE4" s="25"/>
      <c r="SGF4" s="25"/>
      <c r="SGK4" s="24"/>
      <c r="SGL4" s="24"/>
      <c r="SGN4" s="25"/>
      <c r="SGO4" s="25"/>
      <c r="SGT4" s="24"/>
      <c r="SGU4" s="24"/>
      <c r="SGW4" s="25"/>
      <c r="SGX4" s="25"/>
      <c r="SHC4" s="24"/>
      <c r="SHD4" s="24"/>
      <c r="SHF4" s="25"/>
      <c r="SHG4" s="25"/>
      <c r="SHL4" s="24"/>
      <c r="SHM4" s="24"/>
      <c r="SHO4" s="25"/>
      <c r="SHP4" s="25"/>
      <c r="SHU4" s="24"/>
      <c r="SHV4" s="24"/>
      <c r="SHX4" s="25"/>
      <c r="SHY4" s="25"/>
      <c r="SID4" s="24"/>
      <c r="SIE4" s="24"/>
      <c r="SIG4" s="25"/>
      <c r="SIH4" s="25"/>
      <c r="SIM4" s="24"/>
      <c r="SIN4" s="24"/>
      <c r="SIP4" s="25"/>
      <c r="SIQ4" s="25"/>
      <c r="SIV4" s="24"/>
      <c r="SIW4" s="24"/>
      <c r="SIY4" s="25"/>
      <c r="SIZ4" s="25"/>
      <c r="SJE4" s="24"/>
      <c r="SJF4" s="24"/>
      <c r="SJH4" s="25"/>
      <c r="SJI4" s="25"/>
      <c r="SJN4" s="24"/>
      <c r="SJO4" s="24"/>
      <c r="SJQ4" s="25"/>
      <c r="SJR4" s="25"/>
      <c r="SJW4" s="24"/>
      <c r="SJX4" s="24"/>
      <c r="SJZ4" s="25"/>
      <c r="SKA4" s="25"/>
      <c r="SKF4" s="24"/>
      <c r="SKG4" s="24"/>
      <c r="SKI4" s="25"/>
      <c r="SKJ4" s="25"/>
      <c r="SKO4" s="24"/>
      <c r="SKP4" s="24"/>
      <c r="SKR4" s="25"/>
      <c r="SKS4" s="25"/>
      <c r="SKX4" s="24"/>
      <c r="SKY4" s="24"/>
      <c r="SLA4" s="25"/>
      <c r="SLB4" s="25"/>
      <c r="SLG4" s="24"/>
      <c r="SLH4" s="24"/>
      <c r="SLJ4" s="25"/>
      <c r="SLK4" s="25"/>
      <c r="SLP4" s="24"/>
      <c r="SLQ4" s="24"/>
      <c r="SLS4" s="25"/>
      <c r="SLT4" s="25"/>
      <c r="SLY4" s="24"/>
      <c r="SLZ4" s="24"/>
      <c r="SMB4" s="25"/>
      <c r="SMC4" s="25"/>
      <c r="SMH4" s="24"/>
      <c r="SMI4" s="24"/>
      <c r="SMK4" s="25"/>
      <c r="SML4" s="25"/>
      <c r="SMQ4" s="24"/>
      <c r="SMR4" s="24"/>
      <c r="SMT4" s="25"/>
      <c r="SMU4" s="25"/>
      <c r="SMZ4" s="24"/>
      <c r="SNA4" s="24"/>
      <c r="SNC4" s="25"/>
      <c r="SND4" s="25"/>
      <c r="SNI4" s="24"/>
      <c r="SNJ4" s="24"/>
      <c r="SNL4" s="25"/>
      <c r="SNM4" s="25"/>
      <c r="SNR4" s="24"/>
      <c r="SNS4" s="24"/>
      <c r="SNU4" s="25"/>
      <c r="SNV4" s="25"/>
      <c r="SOA4" s="24"/>
      <c r="SOB4" s="24"/>
      <c r="SOD4" s="25"/>
      <c r="SOE4" s="25"/>
      <c r="SOJ4" s="24"/>
      <c r="SOK4" s="24"/>
      <c r="SOM4" s="25"/>
      <c r="SON4" s="25"/>
      <c r="SOS4" s="24"/>
      <c r="SOT4" s="24"/>
      <c r="SOV4" s="25"/>
      <c r="SOW4" s="25"/>
      <c r="SPB4" s="24"/>
      <c r="SPC4" s="24"/>
      <c r="SPE4" s="25"/>
      <c r="SPF4" s="25"/>
      <c r="SPK4" s="24"/>
      <c r="SPL4" s="24"/>
      <c r="SPN4" s="25"/>
      <c r="SPO4" s="25"/>
      <c r="SPT4" s="24"/>
      <c r="SPU4" s="24"/>
      <c r="SPW4" s="25"/>
      <c r="SPX4" s="25"/>
      <c r="SQC4" s="24"/>
      <c r="SQD4" s="24"/>
      <c r="SQF4" s="25"/>
      <c r="SQG4" s="25"/>
      <c r="SQL4" s="24"/>
      <c r="SQM4" s="24"/>
      <c r="SQO4" s="25"/>
      <c r="SQP4" s="25"/>
      <c r="SQU4" s="24"/>
      <c r="SQV4" s="24"/>
      <c r="SQX4" s="25"/>
      <c r="SQY4" s="25"/>
      <c r="SRD4" s="24"/>
      <c r="SRE4" s="24"/>
      <c r="SRG4" s="25"/>
      <c r="SRH4" s="25"/>
      <c r="SRM4" s="24"/>
      <c r="SRN4" s="24"/>
      <c r="SRP4" s="25"/>
      <c r="SRQ4" s="25"/>
      <c r="SRV4" s="24"/>
      <c r="SRW4" s="24"/>
      <c r="SRY4" s="25"/>
      <c r="SRZ4" s="25"/>
      <c r="SSE4" s="24"/>
      <c r="SSF4" s="24"/>
      <c r="SSH4" s="25"/>
      <c r="SSI4" s="25"/>
      <c r="SSN4" s="24"/>
      <c r="SSO4" s="24"/>
      <c r="SSQ4" s="25"/>
      <c r="SSR4" s="25"/>
      <c r="SSW4" s="24"/>
      <c r="SSX4" s="24"/>
      <c r="SSZ4" s="25"/>
      <c r="STA4" s="25"/>
      <c r="STF4" s="24"/>
      <c r="STG4" s="24"/>
      <c r="STI4" s="25"/>
      <c r="STJ4" s="25"/>
      <c r="STO4" s="24"/>
      <c r="STP4" s="24"/>
      <c r="STR4" s="25"/>
      <c r="STS4" s="25"/>
      <c r="STX4" s="24"/>
      <c r="STY4" s="24"/>
      <c r="SUA4" s="25"/>
      <c r="SUB4" s="25"/>
      <c r="SUG4" s="24"/>
      <c r="SUH4" s="24"/>
      <c r="SUJ4" s="25"/>
      <c r="SUK4" s="25"/>
      <c r="SUP4" s="24"/>
      <c r="SUQ4" s="24"/>
      <c r="SUS4" s="25"/>
      <c r="SUT4" s="25"/>
      <c r="SUY4" s="24"/>
      <c r="SUZ4" s="24"/>
      <c r="SVB4" s="25"/>
      <c r="SVC4" s="25"/>
      <c r="SVH4" s="24"/>
      <c r="SVI4" s="24"/>
      <c r="SVK4" s="25"/>
      <c r="SVL4" s="25"/>
      <c r="SVQ4" s="24"/>
      <c r="SVR4" s="24"/>
      <c r="SVT4" s="25"/>
      <c r="SVU4" s="25"/>
      <c r="SVZ4" s="24"/>
      <c r="SWA4" s="24"/>
      <c r="SWC4" s="25"/>
      <c r="SWD4" s="25"/>
      <c r="SWI4" s="24"/>
      <c r="SWJ4" s="24"/>
      <c r="SWL4" s="25"/>
      <c r="SWM4" s="25"/>
      <c r="SWR4" s="24"/>
      <c r="SWS4" s="24"/>
      <c r="SWU4" s="25"/>
      <c r="SWV4" s="25"/>
      <c r="SXA4" s="24"/>
      <c r="SXB4" s="24"/>
      <c r="SXD4" s="25"/>
      <c r="SXE4" s="25"/>
      <c r="SXJ4" s="24"/>
      <c r="SXK4" s="24"/>
      <c r="SXM4" s="25"/>
      <c r="SXN4" s="25"/>
      <c r="SXS4" s="24"/>
      <c r="SXT4" s="24"/>
      <c r="SXV4" s="25"/>
      <c r="SXW4" s="25"/>
      <c r="SYB4" s="24"/>
      <c r="SYC4" s="24"/>
      <c r="SYE4" s="25"/>
      <c r="SYF4" s="25"/>
      <c r="SYK4" s="24"/>
      <c r="SYL4" s="24"/>
      <c r="SYN4" s="25"/>
      <c r="SYO4" s="25"/>
      <c r="SYT4" s="24"/>
      <c r="SYU4" s="24"/>
      <c r="SYW4" s="25"/>
      <c r="SYX4" s="25"/>
      <c r="SZC4" s="24"/>
      <c r="SZD4" s="24"/>
      <c r="SZF4" s="25"/>
      <c r="SZG4" s="25"/>
      <c r="SZL4" s="24"/>
      <c r="SZM4" s="24"/>
      <c r="SZO4" s="25"/>
      <c r="SZP4" s="25"/>
      <c r="SZU4" s="24"/>
      <c r="SZV4" s="24"/>
      <c r="SZX4" s="25"/>
      <c r="SZY4" s="25"/>
      <c r="TAD4" s="24"/>
      <c r="TAE4" s="24"/>
      <c r="TAG4" s="25"/>
      <c r="TAH4" s="25"/>
      <c r="TAM4" s="24"/>
      <c r="TAN4" s="24"/>
      <c r="TAP4" s="25"/>
      <c r="TAQ4" s="25"/>
      <c r="TAV4" s="24"/>
      <c r="TAW4" s="24"/>
      <c r="TAY4" s="25"/>
      <c r="TAZ4" s="25"/>
      <c r="TBE4" s="24"/>
      <c r="TBF4" s="24"/>
      <c r="TBH4" s="25"/>
      <c r="TBI4" s="25"/>
      <c r="TBN4" s="24"/>
      <c r="TBO4" s="24"/>
      <c r="TBQ4" s="25"/>
      <c r="TBR4" s="25"/>
      <c r="TBW4" s="24"/>
      <c r="TBX4" s="24"/>
      <c r="TBZ4" s="25"/>
      <c r="TCA4" s="25"/>
      <c r="TCF4" s="24"/>
      <c r="TCG4" s="24"/>
      <c r="TCI4" s="25"/>
      <c r="TCJ4" s="25"/>
      <c r="TCO4" s="24"/>
      <c r="TCP4" s="24"/>
      <c r="TCR4" s="25"/>
      <c r="TCS4" s="25"/>
      <c r="TCX4" s="24"/>
      <c r="TCY4" s="24"/>
      <c r="TDA4" s="25"/>
      <c r="TDB4" s="25"/>
      <c r="TDG4" s="24"/>
      <c r="TDH4" s="24"/>
      <c r="TDJ4" s="25"/>
      <c r="TDK4" s="25"/>
      <c r="TDP4" s="24"/>
      <c r="TDQ4" s="24"/>
      <c r="TDS4" s="25"/>
      <c r="TDT4" s="25"/>
      <c r="TDY4" s="24"/>
      <c r="TDZ4" s="24"/>
      <c r="TEB4" s="25"/>
      <c r="TEC4" s="25"/>
      <c r="TEH4" s="24"/>
      <c r="TEI4" s="24"/>
      <c r="TEK4" s="25"/>
      <c r="TEL4" s="25"/>
      <c r="TEQ4" s="24"/>
      <c r="TER4" s="24"/>
      <c r="TET4" s="25"/>
      <c r="TEU4" s="25"/>
      <c r="TEZ4" s="24"/>
      <c r="TFA4" s="24"/>
      <c r="TFC4" s="25"/>
      <c r="TFD4" s="25"/>
      <c r="TFI4" s="24"/>
      <c r="TFJ4" s="24"/>
      <c r="TFL4" s="25"/>
      <c r="TFM4" s="25"/>
      <c r="TFR4" s="24"/>
      <c r="TFS4" s="24"/>
      <c r="TFU4" s="25"/>
      <c r="TFV4" s="25"/>
      <c r="TGA4" s="24"/>
      <c r="TGB4" s="24"/>
      <c r="TGD4" s="25"/>
      <c r="TGE4" s="25"/>
      <c r="TGJ4" s="24"/>
      <c r="TGK4" s="24"/>
      <c r="TGM4" s="25"/>
      <c r="TGN4" s="25"/>
      <c r="TGS4" s="24"/>
      <c r="TGT4" s="24"/>
      <c r="TGV4" s="25"/>
      <c r="TGW4" s="25"/>
      <c r="THB4" s="24"/>
      <c r="THC4" s="24"/>
      <c r="THE4" s="25"/>
      <c r="THF4" s="25"/>
      <c r="THK4" s="24"/>
      <c r="THL4" s="24"/>
      <c r="THN4" s="25"/>
      <c r="THO4" s="25"/>
      <c r="THT4" s="24"/>
      <c r="THU4" s="24"/>
      <c r="THW4" s="25"/>
      <c r="THX4" s="25"/>
      <c r="TIC4" s="24"/>
      <c r="TID4" s="24"/>
      <c r="TIF4" s="25"/>
      <c r="TIG4" s="25"/>
      <c r="TIL4" s="24"/>
      <c r="TIM4" s="24"/>
      <c r="TIO4" s="25"/>
      <c r="TIP4" s="25"/>
      <c r="TIU4" s="24"/>
      <c r="TIV4" s="24"/>
      <c r="TIX4" s="25"/>
      <c r="TIY4" s="25"/>
      <c r="TJD4" s="24"/>
      <c r="TJE4" s="24"/>
      <c r="TJG4" s="25"/>
      <c r="TJH4" s="25"/>
      <c r="TJM4" s="24"/>
      <c r="TJN4" s="24"/>
      <c r="TJP4" s="25"/>
      <c r="TJQ4" s="25"/>
      <c r="TJV4" s="24"/>
      <c r="TJW4" s="24"/>
      <c r="TJY4" s="25"/>
      <c r="TJZ4" s="25"/>
      <c r="TKE4" s="24"/>
      <c r="TKF4" s="24"/>
      <c r="TKH4" s="25"/>
      <c r="TKI4" s="25"/>
      <c r="TKN4" s="24"/>
      <c r="TKO4" s="24"/>
      <c r="TKQ4" s="25"/>
      <c r="TKR4" s="25"/>
      <c r="TKW4" s="24"/>
      <c r="TKX4" s="24"/>
      <c r="TKZ4" s="25"/>
      <c r="TLA4" s="25"/>
      <c r="TLF4" s="24"/>
      <c r="TLG4" s="24"/>
      <c r="TLI4" s="25"/>
      <c r="TLJ4" s="25"/>
      <c r="TLO4" s="24"/>
      <c r="TLP4" s="24"/>
      <c r="TLR4" s="25"/>
      <c r="TLS4" s="25"/>
      <c r="TLX4" s="24"/>
      <c r="TLY4" s="24"/>
      <c r="TMA4" s="25"/>
      <c r="TMB4" s="25"/>
      <c r="TMG4" s="24"/>
      <c r="TMH4" s="24"/>
      <c r="TMJ4" s="25"/>
      <c r="TMK4" s="25"/>
      <c r="TMP4" s="24"/>
      <c r="TMQ4" s="24"/>
      <c r="TMS4" s="25"/>
      <c r="TMT4" s="25"/>
      <c r="TMY4" s="24"/>
      <c r="TMZ4" s="24"/>
      <c r="TNB4" s="25"/>
      <c r="TNC4" s="25"/>
      <c r="TNH4" s="24"/>
      <c r="TNI4" s="24"/>
      <c r="TNK4" s="25"/>
      <c r="TNL4" s="25"/>
      <c r="TNQ4" s="24"/>
      <c r="TNR4" s="24"/>
      <c r="TNT4" s="25"/>
      <c r="TNU4" s="25"/>
      <c r="TNZ4" s="24"/>
      <c r="TOA4" s="24"/>
      <c r="TOC4" s="25"/>
      <c r="TOD4" s="25"/>
      <c r="TOI4" s="24"/>
      <c r="TOJ4" s="24"/>
      <c r="TOL4" s="25"/>
      <c r="TOM4" s="25"/>
      <c r="TOR4" s="24"/>
      <c r="TOS4" s="24"/>
      <c r="TOU4" s="25"/>
      <c r="TOV4" s="25"/>
      <c r="TPA4" s="24"/>
      <c r="TPB4" s="24"/>
      <c r="TPD4" s="25"/>
      <c r="TPE4" s="25"/>
      <c r="TPJ4" s="24"/>
      <c r="TPK4" s="24"/>
      <c r="TPM4" s="25"/>
      <c r="TPN4" s="25"/>
      <c r="TPS4" s="24"/>
      <c r="TPT4" s="24"/>
      <c r="TPV4" s="25"/>
      <c r="TPW4" s="25"/>
      <c r="TQB4" s="24"/>
      <c r="TQC4" s="24"/>
      <c r="TQE4" s="25"/>
      <c r="TQF4" s="25"/>
      <c r="TQK4" s="24"/>
      <c r="TQL4" s="24"/>
      <c r="TQN4" s="25"/>
      <c r="TQO4" s="25"/>
      <c r="TQT4" s="24"/>
      <c r="TQU4" s="24"/>
      <c r="TQW4" s="25"/>
      <c r="TQX4" s="25"/>
      <c r="TRC4" s="24"/>
      <c r="TRD4" s="24"/>
      <c r="TRF4" s="25"/>
      <c r="TRG4" s="25"/>
      <c r="TRL4" s="24"/>
      <c r="TRM4" s="24"/>
      <c r="TRO4" s="25"/>
      <c r="TRP4" s="25"/>
      <c r="TRU4" s="24"/>
      <c r="TRV4" s="24"/>
      <c r="TRX4" s="25"/>
      <c r="TRY4" s="25"/>
      <c r="TSD4" s="24"/>
      <c r="TSE4" s="24"/>
      <c r="TSG4" s="25"/>
      <c r="TSH4" s="25"/>
      <c r="TSM4" s="24"/>
      <c r="TSN4" s="24"/>
      <c r="TSP4" s="25"/>
      <c r="TSQ4" s="25"/>
      <c r="TSV4" s="24"/>
      <c r="TSW4" s="24"/>
      <c r="TSY4" s="25"/>
      <c r="TSZ4" s="25"/>
      <c r="TTE4" s="24"/>
      <c r="TTF4" s="24"/>
      <c r="TTH4" s="25"/>
      <c r="TTI4" s="25"/>
      <c r="TTN4" s="24"/>
      <c r="TTO4" s="24"/>
      <c r="TTQ4" s="25"/>
      <c r="TTR4" s="25"/>
      <c r="TTW4" s="24"/>
      <c r="TTX4" s="24"/>
      <c r="TTZ4" s="25"/>
      <c r="TUA4" s="25"/>
      <c r="TUF4" s="24"/>
      <c r="TUG4" s="24"/>
      <c r="TUI4" s="25"/>
      <c r="TUJ4" s="25"/>
      <c r="TUO4" s="24"/>
      <c r="TUP4" s="24"/>
      <c r="TUR4" s="25"/>
      <c r="TUS4" s="25"/>
      <c r="TUX4" s="24"/>
      <c r="TUY4" s="24"/>
      <c r="TVA4" s="25"/>
      <c r="TVB4" s="25"/>
      <c r="TVG4" s="24"/>
      <c r="TVH4" s="24"/>
      <c r="TVJ4" s="25"/>
      <c r="TVK4" s="25"/>
      <c r="TVP4" s="24"/>
      <c r="TVQ4" s="24"/>
      <c r="TVS4" s="25"/>
      <c r="TVT4" s="25"/>
      <c r="TVY4" s="24"/>
      <c r="TVZ4" s="24"/>
      <c r="TWB4" s="25"/>
      <c r="TWC4" s="25"/>
      <c r="TWH4" s="24"/>
      <c r="TWI4" s="24"/>
      <c r="TWK4" s="25"/>
      <c r="TWL4" s="25"/>
      <c r="TWQ4" s="24"/>
      <c r="TWR4" s="24"/>
      <c r="TWT4" s="25"/>
      <c r="TWU4" s="25"/>
      <c r="TWZ4" s="24"/>
      <c r="TXA4" s="24"/>
      <c r="TXC4" s="25"/>
      <c r="TXD4" s="25"/>
      <c r="TXI4" s="24"/>
      <c r="TXJ4" s="24"/>
      <c r="TXL4" s="25"/>
      <c r="TXM4" s="25"/>
      <c r="TXR4" s="24"/>
      <c r="TXS4" s="24"/>
      <c r="TXU4" s="25"/>
      <c r="TXV4" s="25"/>
      <c r="TYA4" s="24"/>
      <c r="TYB4" s="24"/>
      <c r="TYD4" s="25"/>
      <c r="TYE4" s="25"/>
      <c r="TYJ4" s="24"/>
      <c r="TYK4" s="24"/>
      <c r="TYM4" s="25"/>
      <c r="TYN4" s="25"/>
      <c r="TYS4" s="24"/>
      <c r="TYT4" s="24"/>
      <c r="TYV4" s="25"/>
      <c r="TYW4" s="25"/>
      <c r="TZB4" s="24"/>
      <c r="TZC4" s="24"/>
      <c r="TZE4" s="25"/>
      <c r="TZF4" s="25"/>
      <c r="TZK4" s="24"/>
      <c r="TZL4" s="24"/>
      <c r="TZN4" s="25"/>
      <c r="TZO4" s="25"/>
      <c r="TZT4" s="24"/>
      <c r="TZU4" s="24"/>
      <c r="TZW4" s="25"/>
      <c r="TZX4" s="25"/>
      <c r="UAC4" s="24"/>
      <c r="UAD4" s="24"/>
      <c r="UAF4" s="25"/>
      <c r="UAG4" s="25"/>
      <c r="UAL4" s="24"/>
      <c r="UAM4" s="24"/>
      <c r="UAO4" s="25"/>
      <c r="UAP4" s="25"/>
      <c r="UAU4" s="24"/>
      <c r="UAV4" s="24"/>
      <c r="UAX4" s="25"/>
      <c r="UAY4" s="25"/>
      <c r="UBD4" s="24"/>
      <c r="UBE4" s="24"/>
      <c r="UBG4" s="25"/>
      <c r="UBH4" s="25"/>
      <c r="UBM4" s="24"/>
      <c r="UBN4" s="24"/>
      <c r="UBP4" s="25"/>
      <c r="UBQ4" s="25"/>
      <c r="UBV4" s="24"/>
      <c r="UBW4" s="24"/>
      <c r="UBY4" s="25"/>
      <c r="UBZ4" s="25"/>
      <c r="UCE4" s="24"/>
      <c r="UCF4" s="24"/>
      <c r="UCH4" s="25"/>
      <c r="UCI4" s="25"/>
      <c r="UCN4" s="24"/>
      <c r="UCO4" s="24"/>
      <c r="UCQ4" s="25"/>
      <c r="UCR4" s="25"/>
      <c r="UCW4" s="24"/>
      <c r="UCX4" s="24"/>
      <c r="UCZ4" s="25"/>
      <c r="UDA4" s="25"/>
      <c r="UDF4" s="24"/>
      <c r="UDG4" s="24"/>
      <c r="UDI4" s="25"/>
      <c r="UDJ4" s="25"/>
      <c r="UDO4" s="24"/>
      <c r="UDP4" s="24"/>
      <c r="UDR4" s="25"/>
      <c r="UDS4" s="25"/>
      <c r="UDX4" s="24"/>
      <c r="UDY4" s="24"/>
      <c r="UEA4" s="25"/>
      <c r="UEB4" s="25"/>
      <c r="UEG4" s="24"/>
      <c r="UEH4" s="24"/>
      <c r="UEJ4" s="25"/>
      <c r="UEK4" s="25"/>
      <c r="UEP4" s="24"/>
      <c r="UEQ4" s="24"/>
      <c r="UES4" s="25"/>
      <c r="UET4" s="25"/>
      <c r="UEY4" s="24"/>
      <c r="UEZ4" s="24"/>
      <c r="UFB4" s="25"/>
      <c r="UFC4" s="25"/>
      <c r="UFH4" s="24"/>
      <c r="UFI4" s="24"/>
      <c r="UFK4" s="25"/>
      <c r="UFL4" s="25"/>
      <c r="UFQ4" s="24"/>
      <c r="UFR4" s="24"/>
      <c r="UFT4" s="25"/>
      <c r="UFU4" s="25"/>
      <c r="UFZ4" s="24"/>
      <c r="UGA4" s="24"/>
      <c r="UGC4" s="25"/>
      <c r="UGD4" s="25"/>
      <c r="UGI4" s="24"/>
      <c r="UGJ4" s="24"/>
      <c r="UGL4" s="25"/>
      <c r="UGM4" s="25"/>
      <c r="UGR4" s="24"/>
      <c r="UGS4" s="24"/>
      <c r="UGU4" s="25"/>
      <c r="UGV4" s="25"/>
      <c r="UHA4" s="24"/>
      <c r="UHB4" s="24"/>
      <c r="UHD4" s="25"/>
      <c r="UHE4" s="25"/>
      <c r="UHJ4" s="24"/>
      <c r="UHK4" s="24"/>
      <c r="UHM4" s="25"/>
      <c r="UHN4" s="25"/>
      <c r="UHS4" s="24"/>
      <c r="UHT4" s="24"/>
      <c r="UHV4" s="25"/>
      <c r="UHW4" s="25"/>
      <c r="UIB4" s="24"/>
      <c r="UIC4" s="24"/>
      <c r="UIE4" s="25"/>
      <c r="UIF4" s="25"/>
      <c r="UIK4" s="24"/>
      <c r="UIL4" s="24"/>
      <c r="UIN4" s="25"/>
      <c r="UIO4" s="25"/>
      <c r="UIT4" s="24"/>
      <c r="UIU4" s="24"/>
      <c r="UIW4" s="25"/>
      <c r="UIX4" s="25"/>
      <c r="UJC4" s="24"/>
      <c r="UJD4" s="24"/>
      <c r="UJF4" s="25"/>
      <c r="UJG4" s="25"/>
      <c r="UJL4" s="24"/>
      <c r="UJM4" s="24"/>
      <c r="UJO4" s="25"/>
      <c r="UJP4" s="25"/>
      <c r="UJU4" s="24"/>
      <c r="UJV4" s="24"/>
      <c r="UJX4" s="25"/>
      <c r="UJY4" s="25"/>
      <c r="UKD4" s="24"/>
      <c r="UKE4" s="24"/>
      <c r="UKG4" s="25"/>
      <c r="UKH4" s="25"/>
      <c r="UKM4" s="24"/>
      <c r="UKN4" s="24"/>
      <c r="UKP4" s="25"/>
      <c r="UKQ4" s="25"/>
      <c r="UKV4" s="24"/>
      <c r="UKW4" s="24"/>
      <c r="UKY4" s="25"/>
      <c r="UKZ4" s="25"/>
      <c r="ULE4" s="24"/>
      <c r="ULF4" s="24"/>
      <c r="ULH4" s="25"/>
      <c r="ULI4" s="25"/>
      <c r="ULN4" s="24"/>
      <c r="ULO4" s="24"/>
      <c r="ULQ4" s="25"/>
      <c r="ULR4" s="25"/>
      <c r="ULW4" s="24"/>
      <c r="ULX4" s="24"/>
      <c r="ULZ4" s="25"/>
      <c r="UMA4" s="25"/>
      <c r="UMF4" s="24"/>
      <c r="UMG4" s="24"/>
      <c r="UMI4" s="25"/>
      <c r="UMJ4" s="25"/>
      <c r="UMO4" s="24"/>
      <c r="UMP4" s="24"/>
      <c r="UMR4" s="25"/>
      <c r="UMS4" s="25"/>
      <c r="UMX4" s="24"/>
      <c r="UMY4" s="24"/>
      <c r="UNA4" s="25"/>
      <c r="UNB4" s="25"/>
      <c r="UNG4" s="24"/>
      <c r="UNH4" s="24"/>
      <c r="UNJ4" s="25"/>
      <c r="UNK4" s="25"/>
      <c r="UNP4" s="24"/>
      <c r="UNQ4" s="24"/>
      <c r="UNS4" s="25"/>
      <c r="UNT4" s="25"/>
      <c r="UNY4" s="24"/>
      <c r="UNZ4" s="24"/>
      <c r="UOB4" s="25"/>
      <c r="UOC4" s="25"/>
      <c r="UOH4" s="24"/>
      <c r="UOI4" s="24"/>
      <c r="UOK4" s="25"/>
      <c r="UOL4" s="25"/>
      <c r="UOQ4" s="24"/>
      <c r="UOR4" s="24"/>
      <c r="UOT4" s="25"/>
      <c r="UOU4" s="25"/>
      <c r="UOZ4" s="24"/>
      <c r="UPA4" s="24"/>
      <c r="UPC4" s="25"/>
      <c r="UPD4" s="25"/>
      <c r="UPI4" s="24"/>
      <c r="UPJ4" s="24"/>
      <c r="UPL4" s="25"/>
      <c r="UPM4" s="25"/>
      <c r="UPR4" s="24"/>
      <c r="UPS4" s="24"/>
      <c r="UPU4" s="25"/>
      <c r="UPV4" s="25"/>
      <c r="UQA4" s="24"/>
      <c r="UQB4" s="24"/>
      <c r="UQD4" s="25"/>
      <c r="UQE4" s="25"/>
      <c r="UQJ4" s="24"/>
      <c r="UQK4" s="24"/>
      <c r="UQM4" s="25"/>
      <c r="UQN4" s="25"/>
      <c r="UQS4" s="24"/>
      <c r="UQT4" s="24"/>
      <c r="UQV4" s="25"/>
      <c r="UQW4" s="25"/>
      <c r="URB4" s="24"/>
      <c r="URC4" s="24"/>
      <c r="URE4" s="25"/>
      <c r="URF4" s="25"/>
      <c r="URK4" s="24"/>
      <c r="URL4" s="24"/>
      <c r="URN4" s="25"/>
      <c r="URO4" s="25"/>
      <c r="URT4" s="24"/>
      <c r="URU4" s="24"/>
      <c r="URW4" s="25"/>
      <c r="URX4" s="25"/>
      <c r="USC4" s="24"/>
      <c r="USD4" s="24"/>
      <c r="USF4" s="25"/>
      <c r="USG4" s="25"/>
      <c r="USL4" s="24"/>
      <c r="USM4" s="24"/>
      <c r="USO4" s="25"/>
      <c r="USP4" s="25"/>
      <c r="USU4" s="24"/>
      <c r="USV4" s="24"/>
      <c r="USX4" s="25"/>
      <c r="USY4" s="25"/>
      <c r="UTD4" s="24"/>
      <c r="UTE4" s="24"/>
      <c r="UTG4" s="25"/>
      <c r="UTH4" s="25"/>
      <c r="UTM4" s="24"/>
      <c r="UTN4" s="24"/>
      <c r="UTP4" s="25"/>
      <c r="UTQ4" s="25"/>
      <c r="UTV4" s="24"/>
      <c r="UTW4" s="24"/>
      <c r="UTY4" s="25"/>
      <c r="UTZ4" s="25"/>
      <c r="UUE4" s="24"/>
      <c r="UUF4" s="24"/>
      <c r="UUH4" s="25"/>
      <c r="UUI4" s="25"/>
      <c r="UUN4" s="24"/>
      <c r="UUO4" s="24"/>
      <c r="UUQ4" s="25"/>
      <c r="UUR4" s="25"/>
      <c r="UUW4" s="24"/>
      <c r="UUX4" s="24"/>
      <c r="UUZ4" s="25"/>
      <c r="UVA4" s="25"/>
      <c r="UVF4" s="24"/>
      <c r="UVG4" s="24"/>
      <c r="UVI4" s="25"/>
      <c r="UVJ4" s="25"/>
      <c r="UVO4" s="24"/>
      <c r="UVP4" s="24"/>
      <c r="UVR4" s="25"/>
      <c r="UVS4" s="25"/>
      <c r="UVX4" s="24"/>
      <c r="UVY4" s="24"/>
      <c r="UWA4" s="25"/>
      <c r="UWB4" s="25"/>
      <c r="UWG4" s="24"/>
      <c r="UWH4" s="24"/>
      <c r="UWJ4" s="25"/>
      <c r="UWK4" s="25"/>
      <c r="UWP4" s="24"/>
      <c r="UWQ4" s="24"/>
      <c r="UWS4" s="25"/>
      <c r="UWT4" s="25"/>
      <c r="UWY4" s="24"/>
      <c r="UWZ4" s="24"/>
      <c r="UXB4" s="25"/>
      <c r="UXC4" s="25"/>
      <c r="UXH4" s="24"/>
      <c r="UXI4" s="24"/>
      <c r="UXK4" s="25"/>
      <c r="UXL4" s="25"/>
      <c r="UXQ4" s="24"/>
      <c r="UXR4" s="24"/>
      <c r="UXT4" s="25"/>
      <c r="UXU4" s="25"/>
      <c r="UXZ4" s="24"/>
      <c r="UYA4" s="24"/>
      <c r="UYC4" s="25"/>
      <c r="UYD4" s="25"/>
      <c r="UYI4" s="24"/>
      <c r="UYJ4" s="24"/>
      <c r="UYL4" s="25"/>
      <c r="UYM4" s="25"/>
      <c r="UYR4" s="24"/>
      <c r="UYS4" s="24"/>
      <c r="UYU4" s="25"/>
      <c r="UYV4" s="25"/>
      <c r="UZA4" s="24"/>
      <c r="UZB4" s="24"/>
      <c r="UZD4" s="25"/>
      <c r="UZE4" s="25"/>
      <c r="UZJ4" s="24"/>
      <c r="UZK4" s="24"/>
      <c r="UZM4" s="25"/>
      <c r="UZN4" s="25"/>
      <c r="UZS4" s="24"/>
      <c r="UZT4" s="24"/>
      <c r="UZV4" s="25"/>
      <c r="UZW4" s="25"/>
      <c r="VAB4" s="24"/>
      <c r="VAC4" s="24"/>
      <c r="VAE4" s="25"/>
      <c r="VAF4" s="25"/>
      <c r="VAK4" s="24"/>
      <c r="VAL4" s="24"/>
      <c r="VAN4" s="25"/>
      <c r="VAO4" s="25"/>
      <c r="VAT4" s="24"/>
      <c r="VAU4" s="24"/>
      <c r="VAW4" s="25"/>
      <c r="VAX4" s="25"/>
      <c r="VBC4" s="24"/>
      <c r="VBD4" s="24"/>
      <c r="VBF4" s="25"/>
      <c r="VBG4" s="25"/>
      <c r="VBL4" s="24"/>
      <c r="VBM4" s="24"/>
      <c r="VBO4" s="25"/>
      <c r="VBP4" s="25"/>
      <c r="VBU4" s="24"/>
      <c r="VBV4" s="24"/>
      <c r="VBX4" s="25"/>
      <c r="VBY4" s="25"/>
      <c r="VCD4" s="24"/>
      <c r="VCE4" s="24"/>
      <c r="VCG4" s="25"/>
      <c r="VCH4" s="25"/>
      <c r="VCM4" s="24"/>
      <c r="VCN4" s="24"/>
      <c r="VCP4" s="25"/>
      <c r="VCQ4" s="25"/>
      <c r="VCV4" s="24"/>
      <c r="VCW4" s="24"/>
      <c r="VCY4" s="25"/>
      <c r="VCZ4" s="25"/>
      <c r="VDE4" s="24"/>
      <c r="VDF4" s="24"/>
      <c r="VDH4" s="25"/>
      <c r="VDI4" s="25"/>
      <c r="VDN4" s="24"/>
      <c r="VDO4" s="24"/>
      <c r="VDQ4" s="25"/>
      <c r="VDR4" s="25"/>
      <c r="VDW4" s="24"/>
      <c r="VDX4" s="24"/>
      <c r="VDZ4" s="25"/>
      <c r="VEA4" s="25"/>
      <c r="VEF4" s="24"/>
      <c r="VEG4" s="24"/>
      <c r="VEI4" s="25"/>
      <c r="VEJ4" s="25"/>
      <c r="VEO4" s="24"/>
      <c r="VEP4" s="24"/>
      <c r="VER4" s="25"/>
      <c r="VES4" s="25"/>
      <c r="VEX4" s="24"/>
      <c r="VEY4" s="24"/>
      <c r="VFA4" s="25"/>
      <c r="VFB4" s="25"/>
      <c r="VFG4" s="24"/>
      <c r="VFH4" s="24"/>
      <c r="VFJ4" s="25"/>
      <c r="VFK4" s="25"/>
      <c r="VFP4" s="24"/>
      <c r="VFQ4" s="24"/>
      <c r="VFS4" s="25"/>
      <c r="VFT4" s="25"/>
      <c r="VFY4" s="24"/>
      <c r="VFZ4" s="24"/>
      <c r="VGB4" s="25"/>
      <c r="VGC4" s="25"/>
      <c r="VGH4" s="24"/>
      <c r="VGI4" s="24"/>
      <c r="VGK4" s="25"/>
      <c r="VGL4" s="25"/>
      <c r="VGQ4" s="24"/>
      <c r="VGR4" s="24"/>
      <c r="VGT4" s="25"/>
      <c r="VGU4" s="25"/>
      <c r="VGZ4" s="24"/>
      <c r="VHA4" s="24"/>
      <c r="VHC4" s="25"/>
      <c r="VHD4" s="25"/>
      <c r="VHI4" s="24"/>
      <c r="VHJ4" s="24"/>
      <c r="VHL4" s="25"/>
      <c r="VHM4" s="25"/>
      <c r="VHR4" s="24"/>
      <c r="VHS4" s="24"/>
      <c r="VHU4" s="25"/>
      <c r="VHV4" s="25"/>
      <c r="VIA4" s="24"/>
      <c r="VIB4" s="24"/>
      <c r="VID4" s="25"/>
      <c r="VIE4" s="25"/>
      <c r="VIJ4" s="24"/>
      <c r="VIK4" s="24"/>
      <c r="VIM4" s="25"/>
      <c r="VIN4" s="25"/>
      <c r="VIS4" s="24"/>
      <c r="VIT4" s="24"/>
      <c r="VIV4" s="25"/>
      <c r="VIW4" s="25"/>
      <c r="VJB4" s="24"/>
      <c r="VJC4" s="24"/>
      <c r="VJE4" s="25"/>
      <c r="VJF4" s="25"/>
      <c r="VJK4" s="24"/>
      <c r="VJL4" s="24"/>
      <c r="VJN4" s="25"/>
      <c r="VJO4" s="25"/>
      <c r="VJT4" s="24"/>
      <c r="VJU4" s="24"/>
      <c r="VJW4" s="25"/>
      <c r="VJX4" s="25"/>
      <c r="VKC4" s="24"/>
      <c r="VKD4" s="24"/>
      <c r="VKF4" s="25"/>
      <c r="VKG4" s="25"/>
      <c r="VKL4" s="24"/>
      <c r="VKM4" s="24"/>
      <c r="VKO4" s="25"/>
      <c r="VKP4" s="25"/>
      <c r="VKU4" s="24"/>
      <c r="VKV4" s="24"/>
      <c r="VKX4" s="25"/>
      <c r="VKY4" s="25"/>
      <c r="VLD4" s="24"/>
      <c r="VLE4" s="24"/>
      <c r="VLG4" s="25"/>
      <c r="VLH4" s="25"/>
      <c r="VLM4" s="24"/>
      <c r="VLN4" s="24"/>
      <c r="VLP4" s="25"/>
      <c r="VLQ4" s="25"/>
      <c r="VLV4" s="24"/>
      <c r="VLW4" s="24"/>
      <c r="VLY4" s="25"/>
      <c r="VLZ4" s="25"/>
      <c r="VME4" s="24"/>
      <c r="VMF4" s="24"/>
      <c r="VMH4" s="25"/>
      <c r="VMI4" s="25"/>
      <c r="VMN4" s="24"/>
      <c r="VMO4" s="24"/>
      <c r="VMQ4" s="25"/>
      <c r="VMR4" s="25"/>
      <c r="VMW4" s="24"/>
      <c r="VMX4" s="24"/>
      <c r="VMZ4" s="25"/>
      <c r="VNA4" s="25"/>
      <c r="VNF4" s="24"/>
      <c r="VNG4" s="24"/>
      <c r="VNI4" s="25"/>
      <c r="VNJ4" s="25"/>
      <c r="VNO4" s="24"/>
      <c r="VNP4" s="24"/>
      <c r="VNR4" s="25"/>
      <c r="VNS4" s="25"/>
      <c r="VNX4" s="24"/>
      <c r="VNY4" s="24"/>
      <c r="VOA4" s="25"/>
      <c r="VOB4" s="25"/>
      <c r="VOG4" s="24"/>
      <c r="VOH4" s="24"/>
      <c r="VOJ4" s="25"/>
      <c r="VOK4" s="25"/>
      <c r="VOP4" s="24"/>
      <c r="VOQ4" s="24"/>
      <c r="VOS4" s="25"/>
      <c r="VOT4" s="25"/>
      <c r="VOY4" s="24"/>
      <c r="VOZ4" s="24"/>
      <c r="VPB4" s="25"/>
      <c r="VPC4" s="25"/>
      <c r="VPH4" s="24"/>
      <c r="VPI4" s="24"/>
      <c r="VPK4" s="25"/>
      <c r="VPL4" s="25"/>
      <c r="VPQ4" s="24"/>
      <c r="VPR4" s="24"/>
      <c r="VPT4" s="25"/>
      <c r="VPU4" s="25"/>
      <c r="VPZ4" s="24"/>
      <c r="VQA4" s="24"/>
      <c r="VQC4" s="25"/>
      <c r="VQD4" s="25"/>
      <c r="VQI4" s="24"/>
      <c r="VQJ4" s="24"/>
      <c r="VQL4" s="25"/>
      <c r="VQM4" s="25"/>
      <c r="VQR4" s="24"/>
      <c r="VQS4" s="24"/>
      <c r="VQU4" s="25"/>
      <c r="VQV4" s="25"/>
      <c r="VRA4" s="24"/>
      <c r="VRB4" s="24"/>
      <c r="VRD4" s="25"/>
      <c r="VRE4" s="25"/>
      <c r="VRJ4" s="24"/>
      <c r="VRK4" s="24"/>
      <c r="VRM4" s="25"/>
      <c r="VRN4" s="25"/>
      <c r="VRS4" s="24"/>
      <c r="VRT4" s="24"/>
      <c r="VRV4" s="25"/>
      <c r="VRW4" s="25"/>
      <c r="VSB4" s="24"/>
      <c r="VSC4" s="24"/>
      <c r="VSE4" s="25"/>
      <c r="VSF4" s="25"/>
      <c r="VSK4" s="24"/>
      <c r="VSL4" s="24"/>
      <c r="VSN4" s="25"/>
      <c r="VSO4" s="25"/>
      <c r="VST4" s="24"/>
      <c r="VSU4" s="24"/>
      <c r="VSW4" s="25"/>
      <c r="VSX4" s="25"/>
      <c r="VTC4" s="24"/>
      <c r="VTD4" s="24"/>
      <c r="VTF4" s="25"/>
      <c r="VTG4" s="25"/>
      <c r="VTL4" s="24"/>
      <c r="VTM4" s="24"/>
      <c r="VTO4" s="25"/>
      <c r="VTP4" s="25"/>
      <c r="VTU4" s="24"/>
      <c r="VTV4" s="24"/>
      <c r="VTX4" s="25"/>
      <c r="VTY4" s="25"/>
      <c r="VUD4" s="24"/>
      <c r="VUE4" s="24"/>
      <c r="VUG4" s="25"/>
      <c r="VUH4" s="25"/>
      <c r="VUM4" s="24"/>
      <c r="VUN4" s="24"/>
      <c r="VUP4" s="25"/>
      <c r="VUQ4" s="25"/>
      <c r="VUV4" s="24"/>
      <c r="VUW4" s="24"/>
      <c r="VUY4" s="25"/>
      <c r="VUZ4" s="25"/>
      <c r="VVE4" s="24"/>
      <c r="VVF4" s="24"/>
      <c r="VVH4" s="25"/>
      <c r="VVI4" s="25"/>
      <c r="VVN4" s="24"/>
      <c r="VVO4" s="24"/>
      <c r="VVQ4" s="25"/>
      <c r="VVR4" s="25"/>
      <c r="VVW4" s="24"/>
      <c r="VVX4" s="24"/>
      <c r="VVZ4" s="25"/>
      <c r="VWA4" s="25"/>
      <c r="VWF4" s="24"/>
      <c r="VWG4" s="24"/>
      <c r="VWI4" s="25"/>
      <c r="VWJ4" s="25"/>
      <c r="VWO4" s="24"/>
      <c r="VWP4" s="24"/>
      <c r="VWR4" s="25"/>
      <c r="VWS4" s="25"/>
      <c r="VWX4" s="24"/>
      <c r="VWY4" s="24"/>
      <c r="VXA4" s="25"/>
      <c r="VXB4" s="25"/>
      <c r="VXG4" s="24"/>
      <c r="VXH4" s="24"/>
      <c r="VXJ4" s="25"/>
      <c r="VXK4" s="25"/>
      <c r="VXP4" s="24"/>
      <c r="VXQ4" s="24"/>
      <c r="VXS4" s="25"/>
      <c r="VXT4" s="25"/>
      <c r="VXY4" s="24"/>
      <c r="VXZ4" s="24"/>
      <c r="VYB4" s="25"/>
      <c r="VYC4" s="25"/>
      <c r="VYH4" s="24"/>
      <c r="VYI4" s="24"/>
      <c r="VYK4" s="25"/>
      <c r="VYL4" s="25"/>
      <c r="VYQ4" s="24"/>
      <c r="VYR4" s="24"/>
      <c r="VYT4" s="25"/>
      <c r="VYU4" s="25"/>
      <c r="VYZ4" s="24"/>
      <c r="VZA4" s="24"/>
      <c r="VZC4" s="25"/>
      <c r="VZD4" s="25"/>
      <c r="VZI4" s="24"/>
      <c r="VZJ4" s="24"/>
      <c r="VZL4" s="25"/>
      <c r="VZM4" s="25"/>
      <c r="VZR4" s="24"/>
      <c r="VZS4" s="24"/>
      <c r="VZU4" s="25"/>
      <c r="VZV4" s="25"/>
      <c r="WAA4" s="24"/>
      <c r="WAB4" s="24"/>
      <c r="WAD4" s="25"/>
      <c r="WAE4" s="25"/>
      <c r="WAJ4" s="24"/>
      <c r="WAK4" s="24"/>
      <c r="WAM4" s="25"/>
      <c r="WAN4" s="25"/>
      <c r="WAS4" s="24"/>
      <c r="WAT4" s="24"/>
      <c r="WAV4" s="25"/>
      <c r="WAW4" s="25"/>
      <c r="WBB4" s="24"/>
      <c r="WBC4" s="24"/>
      <c r="WBE4" s="25"/>
      <c r="WBF4" s="25"/>
      <c r="WBK4" s="24"/>
      <c r="WBL4" s="24"/>
      <c r="WBN4" s="25"/>
      <c r="WBO4" s="25"/>
      <c r="WBT4" s="24"/>
      <c r="WBU4" s="24"/>
      <c r="WBW4" s="25"/>
      <c r="WBX4" s="25"/>
      <c r="WCC4" s="24"/>
      <c r="WCD4" s="24"/>
      <c r="WCF4" s="25"/>
      <c r="WCG4" s="25"/>
      <c r="WCL4" s="24"/>
      <c r="WCM4" s="24"/>
      <c r="WCO4" s="25"/>
      <c r="WCP4" s="25"/>
      <c r="WCU4" s="24"/>
      <c r="WCV4" s="24"/>
      <c r="WCX4" s="25"/>
      <c r="WCY4" s="25"/>
      <c r="WDD4" s="24"/>
      <c r="WDE4" s="24"/>
      <c r="WDG4" s="25"/>
      <c r="WDH4" s="25"/>
      <c r="WDM4" s="24"/>
      <c r="WDN4" s="24"/>
      <c r="WDP4" s="25"/>
      <c r="WDQ4" s="25"/>
      <c r="WDV4" s="24"/>
      <c r="WDW4" s="24"/>
      <c r="WDY4" s="25"/>
      <c r="WDZ4" s="25"/>
      <c r="WEE4" s="24"/>
      <c r="WEF4" s="24"/>
      <c r="WEH4" s="25"/>
      <c r="WEI4" s="25"/>
      <c r="WEN4" s="24"/>
      <c r="WEO4" s="24"/>
      <c r="WEQ4" s="25"/>
      <c r="WER4" s="25"/>
      <c r="WEW4" s="24"/>
      <c r="WEX4" s="24"/>
      <c r="WEZ4" s="25"/>
      <c r="WFA4" s="25"/>
      <c r="WFF4" s="24"/>
      <c r="WFG4" s="24"/>
      <c r="WFI4" s="25"/>
      <c r="WFJ4" s="25"/>
      <c r="WFO4" s="24"/>
      <c r="WFP4" s="24"/>
      <c r="WFR4" s="25"/>
      <c r="WFS4" s="25"/>
      <c r="WFX4" s="24"/>
      <c r="WFY4" s="24"/>
      <c r="WGA4" s="25"/>
      <c r="WGB4" s="25"/>
      <c r="WGG4" s="24"/>
      <c r="WGH4" s="24"/>
      <c r="WGJ4" s="25"/>
      <c r="WGK4" s="25"/>
      <c r="WGP4" s="24"/>
      <c r="WGQ4" s="24"/>
      <c r="WGS4" s="25"/>
      <c r="WGT4" s="25"/>
      <c r="WGY4" s="24"/>
      <c r="WGZ4" s="24"/>
      <c r="WHB4" s="25"/>
      <c r="WHC4" s="25"/>
      <c r="WHH4" s="24"/>
      <c r="WHI4" s="24"/>
      <c r="WHK4" s="25"/>
      <c r="WHL4" s="25"/>
      <c r="WHQ4" s="24"/>
      <c r="WHR4" s="24"/>
      <c r="WHT4" s="25"/>
      <c r="WHU4" s="25"/>
      <c r="WHZ4" s="24"/>
      <c r="WIA4" s="24"/>
      <c r="WIC4" s="25"/>
      <c r="WID4" s="25"/>
      <c r="WII4" s="24"/>
      <c r="WIJ4" s="24"/>
      <c r="WIL4" s="25"/>
      <c r="WIM4" s="25"/>
      <c r="WIR4" s="24"/>
      <c r="WIS4" s="24"/>
      <c r="WIU4" s="25"/>
      <c r="WIV4" s="25"/>
      <c r="WJA4" s="24"/>
      <c r="WJB4" s="24"/>
      <c r="WJD4" s="25"/>
      <c r="WJE4" s="25"/>
      <c r="WJJ4" s="24"/>
      <c r="WJK4" s="24"/>
      <c r="WJM4" s="25"/>
      <c r="WJN4" s="25"/>
      <c r="WJS4" s="24"/>
      <c r="WJT4" s="24"/>
      <c r="WJV4" s="25"/>
      <c r="WJW4" s="25"/>
      <c r="WKB4" s="24"/>
      <c r="WKC4" s="24"/>
      <c r="WKE4" s="25"/>
      <c r="WKF4" s="25"/>
      <c r="WKK4" s="24"/>
      <c r="WKL4" s="24"/>
      <c r="WKN4" s="25"/>
      <c r="WKO4" s="25"/>
      <c r="WKT4" s="24"/>
      <c r="WKU4" s="24"/>
      <c r="WKW4" s="25"/>
      <c r="WKX4" s="25"/>
      <c r="WLC4" s="24"/>
      <c r="WLD4" s="24"/>
      <c r="WLF4" s="25"/>
      <c r="WLG4" s="25"/>
      <c r="WLL4" s="24"/>
      <c r="WLM4" s="24"/>
      <c r="WLO4" s="25"/>
      <c r="WLP4" s="25"/>
      <c r="WLU4" s="24"/>
      <c r="WLV4" s="24"/>
      <c r="WLX4" s="25"/>
      <c r="WLY4" s="25"/>
      <c r="WMD4" s="24"/>
      <c r="WME4" s="24"/>
      <c r="WMG4" s="25"/>
      <c r="WMH4" s="25"/>
      <c r="WMM4" s="24"/>
      <c r="WMN4" s="24"/>
      <c r="WMP4" s="25"/>
      <c r="WMQ4" s="25"/>
      <c r="WMV4" s="24"/>
      <c r="WMW4" s="24"/>
      <c r="WMY4" s="25"/>
      <c r="WMZ4" s="25"/>
      <c r="WNE4" s="24"/>
      <c r="WNF4" s="24"/>
      <c r="WNH4" s="25"/>
      <c r="WNI4" s="25"/>
      <c r="WNN4" s="24"/>
      <c r="WNO4" s="24"/>
      <c r="WNQ4" s="25"/>
      <c r="WNR4" s="25"/>
      <c r="WNW4" s="24"/>
      <c r="WNX4" s="24"/>
      <c r="WNZ4" s="25"/>
      <c r="WOA4" s="25"/>
      <c r="WOF4" s="24"/>
      <c r="WOG4" s="24"/>
      <c r="WOI4" s="25"/>
      <c r="WOJ4" s="25"/>
      <c r="WOO4" s="24"/>
      <c r="WOP4" s="24"/>
      <c r="WOR4" s="25"/>
      <c r="WOS4" s="25"/>
      <c r="WOX4" s="24"/>
      <c r="WOY4" s="24"/>
      <c r="WPA4" s="25"/>
      <c r="WPB4" s="25"/>
      <c r="WPG4" s="24"/>
      <c r="WPH4" s="24"/>
      <c r="WPJ4" s="25"/>
      <c r="WPK4" s="25"/>
      <c r="WPP4" s="24"/>
      <c r="WPQ4" s="24"/>
      <c r="WPS4" s="25"/>
      <c r="WPT4" s="25"/>
      <c r="WPY4" s="24"/>
      <c r="WPZ4" s="24"/>
      <c r="WQB4" s="25"/>
      <c r="WQC4" s="25"/>
      <c r="WQH4" s="24"/>
      <c r="WQI4" s="24"/>
      <c r="WQK4" s="25"/>
      <c r="WQL4" s="25"/>
      <c r="WQQ4" s="24"/>
      <c r="WQR4" s="24"/>
      <c r="WQT4" s="25"/>
      <c r="WQU4" s="25"/>
      <c r="WQZ4" s="24"/>
      <c r="WRA4" s="24"/>
      <c r="WRC4" s="25"/>
      <c r="WRD4" s="25"/>
      <c r="WRI4" s="24"/>
      <c r="WRJ4" s="24"/>
      <c r="WRL4" s="25"/>
      <c r="WRM4" s="25"/>
      <c r="WRR4" s="24"/>
      <c r="WRS4" s="24"/>
      <c r="WRU4" s="25"/>
      <c r="WRV4" s="25"/>
      <c r="WSA4" s="24"/>
      <c r="WSB4" s="24"/>
      <c r="WSD4" s="25"/>
      <c r="WSE4" s="25"/>
      <c r="WSJ4" s="24"/>
      <c r="WSK4" s="24"/>
      <c r="WSM4" s="25"/>
      <c r="WSN4" s="25"/>
      <c r="WSS4" s="24"/>
      <c r="WST4" s="24"/>
      <c r="WSV4" s="25"/>
      <c r="WSW4" s="25"/>
      <c r="WTB4" s="24"/>
      <c r="WTC4" s="24"/>
      <c r="WTE4" s="25"/>
      <c r="WTF4" s="25"/>
      <c r="WTK4" s="24"/>
      <c r="WTL4" s="24"/>
      <c r="WTN4" s="25"/>
      <c r="WTO4" s="25"/>
      <c r="WTT4" s="24"/>
      <c r="WTU4" s="24"/>
      <c r="WTW4" s="25"/>
      <c r="WTX4" s="25"/>
      <c r="WUC4" s="24"/>
      <c r="WUD4" s="24"/>
      <c r="WUF4" s="25"/>
      <c r="WUG4" s="25"/>
      <c r="WUL4" s="24"/>
      <c r="WUM4" s="24"/>
      <c r="WUO4" s="25"/>
      <c r="WUP4" s="25"/>
      <c r="WUU4" s="24"/>
      <c r="WUV4" s="24"/>
      <c r="WUX4" s="25"/>
      <c r="WUY4" s="25"/>
      <c r="WVD4" s="24"/>
      <c r="WVE4" s="24"/>
      <c r="WVG4" s="25"/>
      <c r="WVH4" s="25"/>
      <c r="WVM4" s="24"/>
      <c r="WVN4" s="24"/>
      <c r="WVP4" s="25"/>
      <c r="WVQ4" s="25"/>
      <c r="WVV4" s="24"/>
      <c r="WVW4" s="24"/>
      <c r="WVY4" s="25"/>
      <c r="WVZ4" s="25"/>
      <c r="WWE4" s="24"/>
      <c r="WWF4" s="24"/>
      <c r="WWH4" s="25"/>
      <c r="WWI4" s="25"/>
      <c r="WWN4" s="24"/>
      <c r="WWO4" s="24"/>
      <c r="WWQ4" s="25"/>
      <c r="WWR4" s="25"/>
      <c r="WWW4" s="24"/>
      <c r="WWX4" s="24"/>
      <c r="WWZ4" s="25"/>
      <c r="WXA4" s="25"/>
      <c r="WXF4" s="24"/>
      <c r="WXG4" s="24"/>
      <c r="WXI4" s="25"/>
      <c r="WXJ4" s="25"/>
      <c r="WXO4" s="24"/>
      <c r="WXP4" s="24"/>
      <c r="WXR4" s="25"/>
      <c r="WXS4" s="25"/>
      <c r="WXX4" s="24"/>
      <c r="WXY4" s="24"/>
      <c r="WYA4" s="25"/>
      <c r="WYB4" s="25"/>
      <c r="WYG4" s="24"/>
      <c r="WYH4" s="24"/>
      <c r="WYJ4" s="25"/>
      <c r="WYK4" s="25"/>
      <c r="WYP4" s="24"/>
      <c r="WYQ4" s="24"/>
      <c r="WYS4" s="25"/>
      <c r="WYT4" s="25"/>
      <c r="WYY4" s="24"/>
      <c r="WYZ4" s="24"/>
      <c r="WZB4" s="25"/>
      <c r="WZC4" s="25"/>
      <c r="WZH4" s="24"/>
      <c r="WZI4" s="24"/>
      <c r="WZK4" s="25"/>
      <c r="WZL4" s="25"/>
      <c r="WZQ4" s="24"/>
      <c r="WZR4" s="24"/>
      <c r="WZT4" s="25"/>
      <c r="WZU4" s="25"/>
      <c r="WZZ4" s="24"/>
      <c r="XAA4" s="24"/>
      <c r="XAC4" s="25"/>
      <c r="XAD4" s="25"/>
      <c r="XAI4" s="24"/>
      <c r="XAJ4" s="24"/>
      <c r="XAL4" s="25"/>
      <c r="XAM4" s="25"/>
      <c r="XAR4" s="24"/>
      <c r="XAS4" s="24"/>
      <c r="XAU4" s="25"/>
      <c r="XAV4" s="25"/>
      <c r="XBA4" s="24"/>
      <c r="XBB4" s="24"/>
      <c r="XBD4" s="25"/>
      <c r="XBE4" s="25"/>
      <c r="XBJ4" s="24"/>
      <c r="XBK4" s="24"/>
      <c r="XBM4" s="25"/>
      <c r="XBN4" s="25"/>
      <c r="XBS4" s="24"/>
      <c r="XBT4" s="24"/>
      <c r="XBV4" s="25"/>
      <c r="XBW4" s="25"/>
      <c r="XCB4" s="24"/>
      <c r="XCC4" s="24"/>
      <c r="XCE4" s="25"/>
      <c r="XCF4" s="25"/>
      <c r="XCK4" s="24"/>
      <c r="XCL4" s="24"/>
      <c r="XCN4" s="25"/>
      <c r="XCO4" s="25"/>
      <c r="XCT4" s="24"/>
      <c r="XCU4" s="24"/>
      <c r="XCW4" s="25"/>
      <c r="XCX4" s="25"/>
      <c r="XDC4" s="24"/>
      <c r="XDD4" s="24"/>
      <c r="XDF4" s="25"/>
      <c r="XDG4" s="25"/>
      <c r="XDL4" s="24"/>
      <c r="XDM4" s="24"/>
      <c r="XDO4" s="25"/>
      <c r="XDP4" s="25"/>
      <c r="XDU4" s="24"/>
      <c r="XDV4" s="24"/>
      <c r="XDX4" s="25"/>
      <c r="XDY4" s="25"/>
      <c r="XED4" s="24"/>
      <c r="XEE4" s="24"/>
      <c r="XEG4" s="25"/>
      <c r="XEH4" s="25"/>
      <c r="XEM4" s="24"/>
    </row>
    <row r="5" spans="1:1023 1025:3069 3074:4095 4100:6144 6146:7164 7169:8190 8195:9216 9221:10239 10241:12285 12290:13311 13316:15360 15362:16367" ht="24" customHeight="1">
      <c r="A5">
        <v>2</v>
      </c>
      <c r="B5" t="str">
        <f>'Self Service'!A26</f>
        <v>Self Service</v>
      </c>
      <c r="C5" t="str">
        <f>'Self Service'!B26</f>
        <v>Hyper,
Super</v>
      </c>
      <c r="D5" s="24">
        <f>'Self Service'!C26</f>
        <v>44197</v>
      </c>
      <c r="E5" s="24">
        <f>'Self Service'!D26</f>
        <v>44227</v>
      </c>
      <c r="F5" t="str">
        <f>'Self Service'!G26</f>
        <v>Gillette PC</v>
      </c>
      <c r="G5" t="str">
        <f>'Self Service'!H26</f>
        <v>Gillette Foams/Creams 7+1  Plan</v>
      </c>
      <c r="H5" t="str">
        <f>'Self Service'!I26</f>
        <v>7+1 plan on Gillette Foams, Gillette Creams and OS Creams; no mixed cases; Minimum purchase = 2000</v>
      </c>
      <c r="I5" t="str">
        <f>'Self Service'!K26</f>
        <v>On Bill</v>
      </c>
    </row>
    <row r="6" spans="1:1023 1025:3069 3074:4095 4100:6144 6146:7164 7169:8190 8195:9216 9221:10239 10241:12285 12290:13311 13316:15360 15362:16367" ht="24" customHeight="1">
      <c r="A6">
        <v>3</v>
      </c>
      <c r="B6" t="str">
        <f>'Self Service'!A28</f>
        <v>Self Service</v>
      </c>
      <c r="C6" t="str">
        <f>'Self Service'!B28</f>
        <v>MM 1,
MM 2</v>
      </c>
      <c r="D6" s="24">
        <f>'Self Service'!C28</f>
        <v>44197</v>
      </c>
      <c r="E6" s="24">
        <f>'Self Service'!D28</f>
        <v>44227</v>
      </c>
      <c r="F6" t="str">
        <f>'Self Service'!G28</f>
        <v>Gillette PC</v>
      </c>
      <c r="G6" t="str">
        <f>'Self Service'!H28</f>
        <v>Gillette Foams/Creams 7+1  Plan</v>
      </c>
      <c r="H6" t="str">
        <f>'Self Service'!I28</f>
        <v>7+1 plan on Gillette Foams, Gillette Creams and OS Creams; no mixed cases; Minimum purchase = 1000</v>
      </c>
      <c r="I6" t="str">
        <f>'Self Service'!K28</f>
        <v>On Bill</v>
      </c>
    </row>
    <row r="7" spans="1:1023 1025:3069 3074:4095 4100:6144 6146:7164 7169:8190 8195:9216 9221:10239 10241:12285 12290:13311 13316:15360 15362:16367" ht="24" customHeight="1">
      <c r="A7">
        <v>4</v>
      </c>
      <c r="B7" t="str">
        <f>'Self Service'!A30</f>
        <v>Self Service</v>
      </c>
      <c r="C7" t="str">
        <f>'Self Service'!B30</f>
        <v>Hyper,
Super</v>
      </c>
      <c r="D7" s="24">
        <f>'Self Service'!C30</f>
        <v>44197</v>
      </c>
      <c r="E7" s="24">
        <f>'Self Service'!D30</f>
        <v>44227</v>
      </c>
      <c r="F7" t="str">
        <f>'Self Service'!G30</f>
        <v>Gillette PC</v>
      </c>
      <c r="G7" t="str">
        <f>'Self Service'!H30</f>
        <v>Gillette Gels 5+1  Plan</v>
      </c>
      <c r="H7" t="str">
        <f>'Self Service'!I30</f>
        <v>5+1 plan on Gillette Fusion Gel, Gill Series Gel, and Gill Mach3 Gel; mixed cases allowed; Minimum purchase = 1600</v>
      </c>
      <c r="I7" t="str">
        <f>'Self Service'!K30</f>
        <v>On Bill</v>
      </c>
    </row>
    <row r="8" spans="1:1023 1025:3069 3074:4095 4100:6144 6146:7164 7169:8190 8195:9216 9221:10239 10241:12285 12290:13311 13316:15360 15362:16367" ht="24" customHeight="1">
      <c r="A8">
        <v>5</v>
      </c>
      <c r="B8" t="str">
        <f>'Self Service'!A32</f>
        <v>Self Service</v>
      </c>
      <c r="C8" t="str">
        <f>'Self Service'!B32</f>
        <v>MM 1,
MM 2</v>
      </c>
      <c r="D8" s="24">
        <f>'Self Service'!C32</f>
        <v>44197</v>
      </c>
      <c r="E8" s="24">
        <f>'Self Service'!D32</f>
        <v>44227</v>
      </c>
      <c r="F8" t="str">
        <f>'Self Service'!G32</f>
        <v>Gillette PC</v>
      </c>
      <c r="G8" t="str">
        <f>'Self Service'!H32</f>
        <v>Gillette Gels 5+1  Plan</v>
      </c>
      <c r="H8" t="str">
        <f>'Self Service'!I32</f>
        <v>5+1 plan on Gillette Fusion Gel, Gill Series Gel, and Gill Mach3 Gel; mixed cases allowed; Minimum purchase = 800</v>
      </c>
      <c r="I8" t="str">
        <f>'Self Service'!K32</f>
        <v>On Bill</v>
      </c>
    </row>
    <row r="9" spans="1:1023 1025:3069 3074:4095 4100:6144 6146:7164 7169:8190 8195:9216 9221:10239 10241:12285 12290:13311 13316:15360 15362:16367" ht="24" customHeight="1">
      <c r="A9">
        <v>6</v>
      </c>
      <c r="B9" t="str">
        <f>'Self Service'!A34</f>
        <v>Self Service</v>
      </c>
      <c r="C9" t="str">
        <f>'Self Service'!B34</f>
        <v>Hyper</v>
      </c>
      <c r="D9" s="24">
        <f>'Self Service'!C34</f>
        <v>44197</v>
      </c>
      <c r="E9" s="24">
        <f>'Self Service'!D34</f>
        <v>44227</v>
      </c>
      <c r="F9" t="str">
        <f>'Self Service'!G34</f>
        <v>Gillette</v>
      </c>
      <c r="G9" t="str">
        <f>'Self Service'!H34</f>
        <v>Guard3</v>
      </c>
      <c r="H9" t="str">
        <f>'Self Service'!I34</f>
        <v>Buy Any Guard 3 SKUs worth Rs.1600, Get 10% off</v>
      </c>
      <c r="I9" t="str">
        <f>'Self Service'!K34</f>
        <v>On Bill</v>
      </c>
    </row>
    <row r="10" spans="1:1023 1025:3069 3074:4095 4100:6144 6146:7164 7169:8190 8195:9216 9221:10239 10241:12285 12290:13311 13316:15360 15362:16367" ht="24" customHeight="1">
      <c r="A10">
        <v>7</v>
      </c>
      <c r="B10" t="str">
        <f>'Self Service'!A36</f>
        <v>Self Service</v>
      </c>
      <c r="C10" t="str">
        <f>'Self Service'!B36</f>
        <v>Super</v>
      </c>
      <c r="D10" s="24">
        <f>'Self Service'!C36</f>
        <v>44197</v>
      </c>
      <c r="E10" s="24">
        <f>'Self Service'!D36</f>
        <v>44227</v>
      </c>
      <c r="F10" t="str">
        <f>'Self Service'!G36</f>
        <v>Gillette</v>
      </c>
      <c r="G10" t="str">
        <f>'Self Service'!H36</f>
        <v>Guard3</v>
      </c>
      <c r="H10" t="str">
        <f>'Self Service'!I36</f>
        <v>Buy Any Guard 3 SKUs worth Rs.1200, Get 10% off</v>
      </c>
      <c r="I10" t="str">
        <f>'Self Service'!K36</f>
        <v>On Bill</v>
      </c>
    </row>
    <row r="11" spans="1:1023 1025:3069 3074:4095 4100:6144 6146:7164 7169:8190 8195:9216 9221:10239 10241:12285 12290:13311 13316:15360 15362:16367" ht="24" customHeight="1">
      <c r="A11">
        <v>8</v>
      </c>
      <c r="B11" t="str">
        <f>'Self Service'!A38</f>
        <v>Self Service</v>
      </c>
      <c r="C11" t="str">
        <f>'Self Service'!B38</f>
        <v>MM 1</v>
      </c>
      <c r="D11" s="24">
        <f>'Self Service'!C38</f>
        <v>44197</v>
      </c>
      <c r="E11" s="24">
        <f>'Self Service'!D38</f>
        <v>44227</v>
      </c>
      <c r="F11" t="str">
        <f>'Self Service'!G38</f>
        <v>Gillette</v>
      </c>
      <c r="G11" t="str">
        <f>'Self Service'!H38</f>
        <v>Guard3</v>
      </c>
      <c r="H11" t="str">
        <f>'Self Service'!I38</f>
        <v>Buy Any Guard 3 SKUs worth Rs.800, Get 10% off</v>
      </c>
      <c r="I11" t="str">
        <f>'Self Service'!K38</f>
        <v>On Bill</v>
      </c>
    </row>
    <row r="12" spans="1:1023 1025:3069 3074:4095 4100:6144 6146:7164 7169:8190 8195:9216 9221:10239 10241:12285 12290:13311 13316:15360 15362:16367" ht="24" customHeight="1">
      <c r="A12">
        <v>9</v>
      </c>
      <c r="B12" t="str">
        <f>'Self Service'!A40</f>
        <v>Self Service</v>
      </c>
      <c r="C12" t="str">
        <f>'Self Service'!B40</f>
        <v>MM 2</v>
      </c>
      <c r="D12" s="24">
        <f>'Self Service'!C40</f>
        <v>44197</v>
      </c>
      <c r="E12" s="24">
        <f>'Self Service'!D40</f>
        <v>44227</v>
      </c>
      <c r="F12" t="str">
        <f>'Self Service'!G40</f>
        <v>Gillette</v>
      </c>
      <c r="G12" t="str">
        <f>'Self Service'!H40</f>
        <v>Guard3</v>
      </c>
      <c r="H12" t="str">
        <f>'Self Service'!I40</f>
        <v>Buy Any Guard 3 SKUs worth Rs.400, Get 10% off</v>
      </c>
      <c r="I12" t="str">
        <f>'Self Service'!K40</f>
        <v>On Bill</v>
      </c>
    </row>
    <row r="13" spans="1:1023 1025:3069 3074:4095 4100:6144 6146:7164 7169:8190 8195:9216 9221:10239 10241:12285 12290:13311 13316:15360 15362:16367" ht="24" customHeight="1">
      <c r="A13">
        <v>10</v>
      </c>
      <c r="B13" t="str">
        <f>'Self Service'!A42</f>
        <v>Self Service</v>
      </c>
      <c r="C13" t="str">
        <f>'Self Service'!B42</f>
        <v>MM 1,
MM 2</v>
      </c>
      <c r="D13" s="24">
        <f>'Self Service'!C42</f>
        <v>44197</v>
      </c>
      <c r="E13" s="24">
        <f>'Self Service'!D42</f>
        <v>44227</v>
      </c>
      <c r="F13" t="str">
        <f>'Self Service'!G42</f>
        <v>Gillette</v>
      </c>
      <c r="G13" t="str">
        <f>'Self Service'!H42</f>
        <v>Dispo South Plan</v>
      </c>
      <c r="H13" t="str">
        <f>'Self Service'!I42</f>
        <v>Buy worth Rs.700 of  GPI B3G1 or GPI 5s or GPI 10s or Presto3 and get 15% off
(For Cochin, Chennai, Madurai, Bangalore, Hyderabad, Tirupati, Vijayawada)</v>
      </c>
      <c r="I13" t="str">
        <f>'Self Service'!K42</f>
        <v>On Bill</v>
      </c>
    </row>
    <row r="14" spans="1:1023 1025:3069 3074:4095 4100:6144 6146:7164 7169:8190 8195:9216 9221:10239 10241:12285 12290:13311 13316:15360 15362:16367" ht="24" customHeight="1">
      <c r="A14">
        <v>11</v>
      </c>
      <c r="B14" t="str">
        <f>'Self Service'!A44</f>
        <v>Self Service</v>
      </c>
      <c r="C14" t="str">
        <f>'Self Service'!B44</f>
        <v>Hyper,
Super</v>
      </c>
      <c r="D14" s="24">
        <f>'Self Service'!C44</f>
        <v>44197</v>
      </c>
      <c r="E14" s="24">
        <f>'Self Service'!D44</f>
        <v>44227</v>
      </c>
      <c r="F14" t="str">
        <f>'Self Service'!G44</f>
        <v>Gillette</v>
      </c>
      <c r="G14" t="str">
        <f>'Self Service'!H44</f>
        <v>Dispo South Plan</v>
      </c>
      <c r="H14" t="str">
        <f>'Self Service'!I44</f>
        <v>Buy worth Rs.1500 of  GPI B3G1 or GPI 5s or GPI 10s or Presto3 and get 15% off
(For Cochin, Chennai, Madurai, Bangalore, Hyderabad, Tirupati, Vijayawada)</v>
      </c>
      <c r="I14" t="str">
        <f>'Self Service'!K44</f>
        <v>On Bill</v>
      </c>
    </row>
    <row r="15" spans="1:1023 1025:3069 3074:4095 4100:6144 6146:7164 7169:8190 8195:9216 9221:10239 10241:12285 12290:13311 13316:15360 15362:16367" ht="24" customHeight="1">
      <c r="A15">
        <v>12</v>
      </c>
      <c r="B15" t="str">
        <f>'Self Service'!A46</f>
        <v>Self Service</v>
      </c>
      <c r="C15" t="str">
        <f>'Self Service'!B46</f>
        <v>Hyper,
Super</v>
      </c>
      <c r="D15" s="24">
        <f>'Self Service'!C46</f>
        <v>44197</v>
      </c>
      <c r="E15" s="24">
        <f>'Self Service'!D46</f>
        <v>44227</v>
      </c>
      <c r="F15" t="str">
        <f>'Self Service'!G46</f>
        <v>Gillette</v>
      </c>
      <c r="G15" t="str">
        <f>'Self Service'!H46</f>
        <v>Fusion Gift Pack Maximization</v>
      </c>
      <c r="H15" t="str">
        <f>'Self Service'!I46</f>
        <v>Buy 4 pcs of Fusion Gift Pack and get 10% off</v>
      </c>
      <c r="I15" t="str">
        <f>'Self Service'!K46</f>
        <v>On Bill</v>
      </c>
    </row>
    <row r="16" spans="1:1023 1025:3069 3074:4095 4100:6144 6146:7164 7169:8190 8195:9216 9221:10239 10241:12285 12290:13311 13316:15360 15362:16367" ht="24" customHeight="1">
      <c r="A16">
        <v>13</v>
      </c>
      <c r="B16" t="str">
        <f>'Self Service'!A48</f>
        <v>Self Service</v>
      </c>
      <c r="C16" t="str">
        <f>'Self Service'!B48</f>
        <v>MM 1,
MM 2</v>
      </c>
      <c r="D16" s="24">
        <f>'Self Service'!C48</f>
        <v>44197</v>
      </c>
      <c r="E16" s="24">
        <f>'Self Service'!D48</f>
        <v>44227</v>
      </c>
      <c r="F16" t="str">
        <f>'Self Service'!G48</f>
        <v>Gillette</v>
      </c>
      <c r="G16" t="str">
        <f>'Self Service'!H48</f>
        <v>Fusion Gift Pack Maximization</v>
      </c>
      <c r="H16" t="str">
        <f>'Self Service'!I48</f>
        <v>Buy 2 pcs of Fusion Gift Pack and get 10% off</v>
      </c>
      <c r="I16" t="str">
        <f>'Self Service'!K48</f>
        <v>On Bill</v>
      </c>
    </row>
    <row r="17" spans="1:9" ht="24" customHeight="1">
      <c r="A17">
        <v>14</v>
      </c>
      <c r="B17" t="str">
        <f>'Self Service'!A50</f>
        <v>Self Service</v>
      </c>
      <c r="C17" t="str">
        <f>'Self Service'!B50</f>
        <v>Hyper,
Super</v>
      </c>
      <c r="D17" s="24">
        <f>'Self Service'!C50</f>
        <v>44197</v>
      </c>
      <c r="E17" s="24">
        <f>'Self Service'!D50</f>
        <v>44227</v>
      </c>
      <c r="F17" t="str">
        <f>'Self Service'!G50</f>
        <v>H&amp;S</v>
      </c>
      <c r="G17" t="str">
        <f>'Self Service'!H50</f>
        <v>H&amp;S 650ml Base Bottles Titans Plan - 
Hyper / Super</v>
      </c>
      <c r="H17" t="str">
        <f>'Self Service'!I50</f>
        <v>Buy any H&amp;S Base 650ml Bottles worth Rs 5000 &amp; Get:
MRP Rs 550: Get Rs 128 off per piece (Rs 73 on bill, Rs 55 post audit) 
 MRP Rs 600: Get Rs 135 off per piece (Rs 80 on bill, Rs 55 post audit)</v>
      </c>
      <c r="I17" t="str">
        <f>'Self Service'!K50</f>
        <v>On Bill</v>
      </c>
    </row>
    <row r="18" spans="1:9" ht="24" customHeight="1">
      <c r="A18">
        <v>15</v>
      </c>
      <c r="B18" t="str">
        <f>'Self Service'!A52</f>
        <v>Self Service</v>
      </c>
      <c r="C18" t="str">
        <f>'Self Service'!B52</f>
        <v>MM 1,
MM 2</v>
      </c>
      <c r="D18" s="24">
        <f>'Self Service'!C52</f>
        <v>44197</v>
      </c>
      <c r="E18" s="24">
        <f>'Self Service'!D52</f>
        <v>44227</v>
      </c>
      <c r="F18" t="str">
        <f>'Self Service'!G52</f>
        <v>H&amp;S</v>
      </c>
      <c r="G18" t="str">
        <f>'Self Service'!H52</f>
        <v>H&amp;S 650ml Base Bottles Titans Plan - 
MM1 / MM2</v>
      </c>
      <c r="H18" t="str">
        <f>'Self Service'!I52</f>
        <v>Buy any H&amp;S Base 650ml Bottles worth Rs 3000 &amp; Get:
MRP Rs 550: Get Rs 128 off per piece (Rs 73 on bill, Rs 55 post audit) 
 MRP Rs 600: Get Rs 135 off per piece (Rs 80 on bill, Rs 55 post audit)</v>
      </c>
      <c r="I18" t="str">
        <f>'Self Service'!K52</f>
        <v>On Bill</v>
      </c>
    </row>
    <row r="19" spans="1:9" ht="24" customHeight="1">
      <c r="A19">
        <v>16</v>
      </c>
      <c r="B19" t="str">
        <f>'Self Service'!A54</f>
        <v>Self Service</v>
      </c>
      <c r="C19" t="str">
        <f>'Self Service'!B54</f>
        <v>Hyper,
Super</v>
      </c>
      <c r="D19" s="24">
        <f>'Self Service'!C54</f>
        <v>44197</v>
      </c>
      <c r="E19" s="24">
        <f>'Self Service'!D54</f>
        <v>44227</v>
      </c>
      <c r="F19" t="str">
        <f>'Self Service'!G54</f>
        <v>H&amp;S</v>
      </c>
      <c r="G19" t="str">
        <f>'Self Service'!H54</f>
        <v>H&amp;S 80/180ml Bottles Plan - 
Hyper / Super</v>
      </c>
      <c r="H19" t="str">
        <f>'Self Service'!I54</f>
        <v>Buy any H&amp;S 80/180ml Bottles worth Rs 3000 &amp; Get 15% Off
(Base &amp; 2in1 Included)</v>
      </c>
      <c r="I19" t="str">
        <f>'Self Service'!K54</f>
        <v>On Bill</v>
      </c>
    </row>
    <row r="20" spans="1:9" ht="24" customHeight="1">
      <c r="A20">
        <v>17</v>
      </c>
      <c r="B20" t="str">
        <f>'Self Service'!A56</f>
        <v>Self Service</v>
      </c>
      <c r="C20" t="str">
        <f>'Self Service'!B56</f>
        <v>MM 1,
MM 2</v>
      </c>
      <c r="D20" s="24">
        <f>'Self Service'!C56</f>
        <v>44197</v>
      </c>
      <c r="E20" s="24">
        <f>'Self Service'!D56</f>
        <v>44227</v>
      </c>
      <c r="F20" t="str">
        <f>'Self Service'!G56</f>
        <v>H&amp;S</v>
      </c>
      <c r="G20" t="str">
        <f>'Self Service'!H56</f>
        <v>H&amp;S 80/180ml Bottles Plan - 
MM1 / MM2</v>
      </c>
      <c r="H20" t="str">
        <f>'Self Service'!I56</f>
        <v>Buy any H&amp;S 80/180ml Bottles worth Rs 1000 &amp; Get 15% Off
(Base &amp; 2in1 Included)</v>
      </c>
      <c r="I20" t="str">
        <f>'Self Service'!K56</f>
        <v>On Bill</v>
      </c>
    </row>
    <row r="21" spans="1:9" ht="24" customHeight="1">
      <c r="A21">
        <v>18</v>
      </c>
      <c r="B21" t="e">
        <f>'Self Service'!#REF!</f>
        <v>#REF!</v>
      </c>
      <c r="C21" t="e">
        <f>'Self Service'!#REF!</f>
        <v>#REF!</v>
      </c>
      <c r="D21" s="24" t="e">
        <f>'Self Service'!#REF!</f>
        <v>#REF!</v>
      </c>
      <c r="E21" s="24" t="e">
        <f>'Self Service'!#REF!</f>
        <v>#REF!</v>
      </c>
      <c r="F21" t="e">
        <f>'Self Service'!#REF!</f>
        <v>#REF!</v>
      </c>
      <c r="G21" t="e">
        <f>'Self Service'!#REF!</f>
        <v>#REF!</v>
      </c>
      <c r="H21" t="e">
        <f>'Self Service'!#REF!</f>
        <v>#REF!</v>
      </c>
      <c r="I21" t="e">
        <f>'Self Service'!#REF!</f>
        <v>#REF!</v>
      </c>
    </row>
    <row r="22" spans="1:9" ht="24" customHeight="1">
      <c r="A22">
        <v>19</v>
      </c>
      <c r="B22" t="e">
        <f>'Self Service'!#REF!</f>
        <v>#REF!</v>
      </c>
      <c r="C22" t="e">
        <f>'Self Service'!#REF!</f>
        <v>#REF!</v>
      </c>
      <c r="D22" s="24" t="e">
        <f>'Self Service'!#REF!</f>
        <v>#REF!</v>
      </c>
      <c r="E22" s="24" t="e">
        <f>'Self Service'!#REF!</f>
        <v>#REF!</v>
      </c>
      <c r="F22" t="e">
        <f>'Self Service'!#REF!</f>
        <v>#REF!</v>
      </c>
      <c r="G22" t="e">
        <f>'Self Service'!#REF!</f>
        <v>#REF!</v>
      </c>
      <c r="H22" t="e">
        <f>'Self Service'!#REF!</f>
        <v>#REF!</v>
      </c>
      <c r="I22" t="e">
        <f>'Self Service'!#REF!</f>
        <v>#REF!</v>
      </c>
    </row>
    <row r="23" spans="1:9" ht="24" customHeight="1">
      <c r="A23">
        <v>20</v>
      </c>
      <c r="B23" t="str">
        <f>'Self Service'!A58</f>
        <v>Self Service</v>
      </c>
      <c r="C23" t="str">
        <f>'Self Service'!B58</f>
        <v>Hyper,
Super</v>
      </c>
      <c r="D23" s="24">
        <f>'Self Service'!C58</f>
        <v>44197</v>
      </c>
      <c r="E23" s="24">
        <f>'Self Service'!D58</f>
        <v>44227</v>
      </c>
      <c r="F23" t="str">
        <f>'Self Service'!G58</f>
        <v>H&amp;S</v>
      </c>
      <c r="G23" t="str">
        <f>'Self Service'!H58</f>
        <v>H&amp;S 340ml Base Bottles Titans Plan - 
Hyper / Super</v>
      </c>
      <c r="H23" t="str">
        <f>'Self Service'!I58</f>
        <v>Buy any H&amp;S Base 340ml Bottles worth Rs 3000 &amp; Get:
For All Sites Except - Punjab, Haryana, Delhi, Mumbai, Pune, Bengal, Ahmedabad, Surat, Bangalore, Chennai, Madurai, East UP, Kanpur, West UP, Lucknow
MRP Rs 275: Get Rs 38 off per piece 
 MRP Rs 285: Get Rs 40 off per piece
Only For - Punjab, Haryana, Delhi, Mumbai, Pune, Bengal, Ahmedabad, Surat, Bangalore, Chennai, Madurai, East UP, Kanpur, West UP, Lucknow
MRP Rs 275: Get Rs 63 off per piece ( Rs 38 on bill, Rs 25 post audit) 
 MRP Rs 285: Get Rs 65 off per piece ( Rs 40 on bill, Rs 25 post audit)</v>
      </c>
      <c r="I23" t="str">
        <f>'Self Service'!K58</f>
        <v>On Bill</v>
      </c>
    </row>
    <row r="24" spans="1:9" ht="24" customHeight="1">
      <c r="A24">
        <v>21</v>
      </c>
      <c r="B24" t="str">
        <f>'Self Service'!A60</f>
        <v>Self Service</v>
      </c>
      <c r="C24" t="str">
        <f>'Self Service'!B60</f>
        <v>MM 1,
MM 2</v>
      </c>
      <c r="D24" s="24">
        <f>'Self Service'!C60</f>
        <v>44197</v>
      </c>
      <c r="E24" s="24">
        <f>'Self Service'!D60</f>
        <v>44227</v>
      </c>
      <c r="F24" t="str">
        <f>'Self Service'!G60</f>
        <v>H&amp;S</v>
      </c>
      <c r="G24" t="str">
        <f>'Self Service'!H60</f>
        <v>H&amp;S 340ml Base Bottles Titans Plan - 
MM1 / MM2</v>
      </c>
      <c r="H24" t="str">
        <f>'Self Service'!I60</f>
        <v>Buy any H&amp;S Base 340ml Bottles worth Rs 1500 &amp; Get:
For All Sites Except - Punjab, Haryana, Delhi, Mumbai, Pune, Bengal, Ahmedabad, Surat, Bangalore, Chennai, Madurai, East UP, Kanpur, West UP, Lucknow
MRP Rs 275: Get Rs 38 off per piece 
 MRP Rs 285: Get Rs 40 off per piece
Only for Punjab, Haryana, Delhi, Mumbai, Pune, Bengal, Ahmedabad, Surat, Bangalore, Chennai, Madurai, East UP, Kanpur, West UP, Lucknow
MRP Rs 275: Get Rs 63 off per piece ( Rs 38 on bill, Rs 25 post audit) 
 MRP Rs 285: Get Rs 65 off per piece ( Rs 40 on bill, Rs 25 post audit)</v>
      </c>
      <c r="I24" t="str">
        <f>'Self Service'!K60</f>
        <v>On Bill</v>
      </c>
    </row>
    <row r="25" spans="1:9" ht="24" customHeight="1">
      <c r="A25">
        <v>22</v>
      </c>
      <c r="B25" t="e">
        <f>'Self Service'!#REF!</f>
        <v>#REF!</v>
      </c>
      <c r="C25" t="e">
        <f>'Self Service'!#REF!</f>
        <v>#REF!</v>
      </c>
      <c r="D25" s="24" t="e">
        <f>'Self Service'!#REF!</f>
        <v>#REF!</v>
      </c>
      <c r="E25" s="24" t="e">
        <f>'Self Service'!#REF!</f>
        <v>#REF!</v>
      </c>
      <c r="F25" t="e">
        <f>'Self Service'!#REF!</f>
        <v>#REF!</v>
      </c>
      <c r="G25" t="e">
        <f>'Self Service'!#REF!</f>
        <v>#REF!</v>
      </c>
      <c r="H25" t="e">
        <f>'Self Service'!#REF!</f>
        <v>#REF!</v>
      </c>
      <c r="I25" t="e">
        <f>'Self Service'!#REF!</f>
        <v>#REF!</v>
      </c>
    </row>
    <row r="26" spans="1:9" ht="23.1" customHeight="1">
      <c r="A26">
        <v>23</v>
      </c>
      <c r="B26" t="e">
        <f>'Self Service'!#REF!</f>
        <v>#REF!</v>
      </c>
      <c r="C26" t="e">
        <f>'Self Service'!#REF!</f>
        <v>#REF!</v>
      </c>
      <c r="D26" s="24" t="e">
        <f>'Self Service'!#REF!</f>
        <v>#REF!</v>
      </c>
      <c r="E26" s="24" t="e">
        <f>'Self Service'!#REF!</f>
        <v>#REF!</v>
      </c>
      <c r="F26" t="e">
        <f>'Self Service'!#REF!</f>
        <v>#REF!</v>
      </c>
      <c r="G26" t="e">
        <f>'Self Service'!#REF!</f>
        <v>#REF!</v>
      </c>
      <c r="H26" t="e">
        <f>'Self Service'!#REF!</f>
        <v>#REF!</v>
      </c>
      <c r="I26" t="e">
        <f>'Self Service'!#REF!</f>
        <v>#REF!</v>
      </c>
    </row>
    <row r="27" spans="1:9" ht="23.1" customHeight="1">
      <c r="A27">
        <v>24</v>
      </c>
      <c r="B27" t="e">
        <f>'Self Service'!#REF!</f>
        <v>#REF!</v>
      </c>
      <c r="C27" t="e">
        <f>'Self Service'!#REF!</f>
        <v>#REF!</v>
      </c>
      <c r="D27" s="24" t="e">
        <f>'Self Service'!#REF!</f>
        <v>#REF!</v>
      </c>
      <c r="E27" s="24" t="e">
        <f>'Self Service'!#REF!</f>
        <v>#REF!</v>
      </c>
      <c r="F27" t="e">
        <f>'Self Service'!#REF!</f>
        <v>#REF!</v>
      </c>
      <c r="G27" t="e">
        <f>'Self Service'!#REF!</f>
        <v>#REF!</v>
      </c>
      <c r="H27" t="e">
        <f>'Self Service'!#REF!</f>
        <v>#REF!</v>
      </c>
      <c r="I27" t="e">
        <f>'Self Service'!#REF!</f>
        <v>#REF!</v>
      </c>
    </row>
    <row r="28" spans="1:9" ht="23.1" customHeight="1">
      <c r="A28">
        <v>25</v>
      </c>
      <c r="B28" t="e">
        <f>'Self Service'!#REF!</f>
        <v>#REF!</v>
      </c>
      <c r="C28" t="e">
        <f>'Self Service'!#REF!</f>
        <v>#REF!</v>
      </c>
      <c r="D28" s="24" t="e">
        <f>'Self Service'!#REF!</f>
        <v>#REF!</v>
      </c>
      <c r="E28" s="24" t="e">
        <f>'Self Service'!#REF!</f>
        <v>#REF!</v>
      </c>
      <c r="F28" t="e">
        <f>'Self Service'!#REF!</f>
        <v>#REF!</v>
      </c>
      <c r="G28" t="e">
        <f>'Self Service'!#REF!</f>
        <v>#REF!</v>
      </c>
      <c r="H28" t="e">
        <f>'Self Service'!#REF!</f>
        <v>#REF!</v>
      </c>
      <c r="I28" t="e">
        <f>'Self Service'!#REF!</f>
        <v>#REF!</v>
      </c>
    </row>
    <row r="29" spans="1:9" ht="24" customHeight="1">
      <c r="A29">
        <v>26</v>
      </c>
      <c r="B29" t="str">
        <f>'Self Service'!A70</f>
        <v>Self Service</v>
      </c>
      <c r="C29" t="str">
        <f>'Self Service'!B70</f>
        <v>Hyper,
Super</v>
      </c>
      <c r="D29" s="24">
        <f>'Self Service'!C70</f>
        <v>44197</v>
      </c>
      <c r="E29" s="24">
        <f>'Self Service'!D70</f>
        <v>44227</v>
      </c>
      <c r="F29" t="str">
        <f>'Self Service'!G70</f>
        <v>Pantene</v>
      </c>
      <c r="G29" t="str">
        <f>'Self Service'!H70</f>
        <v>Pantene 340ml Base Bottles Titan Plan - 
Hyper / Super</v>
      </c>
      <c r="H29" t="str">
        <f>'Self Service'!I70</f>
        <v>Buy Pantene 340ml Bottle worth Rs 2000 &amp; Get:
Get Rs 50 off per piece ( Rs 30 on bill, Rs 20 post audit ) 
(Only for Punjab, Haryana, Delhi, Mumbai, Pune, Bengal, Ahmedabad, Surat, Bangalore, Chennai, Madurai, East UP, Kanpur, West UP, Lucknow)</v>
      </c>
      <c r="I29" t="str">
        <f>'Self Service'!K70</f>
        <v>On Bill</v>
      </c>
    </row>
    <row r="30" spans="1:9" ht="23.1" customHeight="1">
      <c r="A30">
        <v>27</v>
      </c>
      <c r="B30" t="e">
        <f>'Self Service'!#REF!</f>
        <v>#REF!</v>
      </c>
      <c r="C30" t="e">
        <f>'Self Service'!#REF!</f>
        <v>#REF!</v>
      </c>
      <c r="D30" s="24" t="e">
        <f>'Self Service'!#REF!</f>
        <v>#REF!</v>
      </c>
      <c r="E30" s="24" t="e">
        <f>'Self Service'!#REF!</f>
        <v>#REF!</v>
      </c>
      <c r="F30" t="e">
        <f>'Self Service'!#REF!</f>
        <v>#REF!</v>
      </c>
      <c r="G30" t="e">
        <f>'Self Service'!#REF!</f>
        <v>#REF!</v>
      </c>
      <c r="H30" t="e">
        <f>'Self Service'!#REF!</f>
        <v>#REF!</v>
      </c>
      <c r="I30" t="e">
        <f>'Self Service'!#REF!</f>
        <v>#REF!</v>
      </c>
    </row>
    <row r="31" spans="1:9" ht="24" customHeight="1">
      <c r="A31">
        <v>28</v>
      </c>
      <c r="B31" t="str">
        <f>'Self Service'!A72</f>
        <v>Self Service</v>
      </c>
      <c r="C31" t="str">
        <f>'Self Service'!B72</f>
        <v>MM 1,
MM 2</v>
      </c>
      <c r="D31" s="24">
        <f>'Self Service'!C72</f>
        <v>44197</v>
      </c>
      <c r="E31" s="24">
        <f>'Self Service'!D72</f>
        <v>44227</v>
      </c>
      <c r="F31" t="str">
        <f>'Self Service'!G72</f>
        <v>Pantene</v>
      </c>
      <c r="G31" t="str">
        <f>'Self Service'!H72</f>
        <v>Pantene 340ml Base Bottles Titans Plan - 
MM1 / MM2</v>
      </c>
      <c r="H31" t="str">
        <f>'Self Service'!I72</f>
        <v>Buy Pantene 340ml Bottle worth Rs 800 &amp; Get:
Get Rs 50 off per piece ( Rs 30 on bill, Rs 20 post audit ) 
(Only for Punjab, Haryana, Delhi, Mumbai, Pune, Bengal, Ahmedabad, Surat, Bangalore, Chennai, Madurai, East UP, Kanpur, West UP, Lucknow)</v>
      </c>
      <c r="I31" t="str">
        <f>'Self Service'!K72</f>
        <v>On Bill</v>
      </c>
    </row>
    <row r="32" spans="1:9" ht="23.1" customHeight="1">
      <c r="A32">
        <v>29</v>
      </c>
      <c r="B32" t="str">
        <f>'Self Service'!A74</f>
        <v>Self Service</v>
      </c>
      <c r="C32" t="str">
        <f>'Self Service'!B74</f>
        <v>Hyper,
Super,
MM 1,
MM 2</v>
      </c>
      <c r="D32" s="24">
        <f>'Self Service'!C74</f>
        <v>44197</v>
      </c>
      <c r="E32" s="24">
        <f>'Self Service'!D74</f>
        <v>44227</v>
      </c>
      <c r="F32" t="str">
        <f>'Self Service'!G74</f>
        <v>Pantene</v>
      </c>
      <c r="G32" t="str">
        <f>'Self Service'!H74</f>
        <v xml:space="preserve">Pantene Base Bottles 340ml Plan
</v>
      </c>
      <c r="H32" t="str">
        <f>'Self Service'!I74</f>
        <v>Buy Pantene 340 ml Base Bottle worth Rs 400 &amp; Get 15%
(Applicable for all sites except Punjab, Haryana, Delhi, Mumbai, Pune, Bengal, Ahmedabad, Surat, Bangalore, Chennai, Madurai, East UP, Kanpur, West UP, Lucknow)</v>
      </c>
      <c r="I32" t="str">
        <f>'Self Service'!K74</f>
        <v>On Bill</v>
      </c>
    </row>
    <row r="33" spans="1:9" ht="23.1" customHeight="1">
      <c r="A33">
        <v>30</v>
      </c>
      <c r="B33" t="str">
        <f>'Self Service'!A76</f>
        <v>Self Service</v>
      </c>
      <c r="C33" t="str">
        <f>'Self Service'!B76</f>
        <v>MM 1,
MM 2,
Hyper,
Super</v>
      </c>
      <c r="D33" s="24">
        <f>'Self Service'!C76</f>
        <v>44197</v>
      </c>
      <c r="E33" s="24">
        <f>'Self Service'!D76</f>
        <v>44227</v>
      </c>
      <c r="F33" t="str">
        <f>'Self Service'!G76</f>
        <v>Pantene</v>
      </c>
      <c r="G33" t="str">
        <f>'Self Service'!H76</f>
        <v xml:space="preserve">Pantene Condi/ OR Plan - Self Service 
</v>
      </c>
      <c r="H33" t="str">
        <f>'Self Service'!I76</f>
        <v>Buy &gt;=3 pcs get, 16.67% 
on Conditioners and OHM</v>
      </c>
      <c r="I33" t="str">
        <f>'Self Service'!K76</f>
        <v>On Bill</v>
      </c>
    </row>
    <row r="34" spans="1:9" ht="24" customHeight="1">
      <c r="A34">
        <v>31</v>
      </c>
      <c r="B34" t="str">
        <f>'Self Service'!A78</f>
        <v>Self Service</v>
      </c>
      <c r="C34" t="str">
        <f>'Self Service'!B78</f>
        <v>MM 1,
MM 2,
Super,
Hyper</v>
      </c>
      <c r="D34" s="24">
        <f>'Self Service'!C78</f>
        <v>44197</v>
      </c>
      <c r="E34" s="24">
        <f>'Self Service'!D78</f>
        <v>44227</v>
      </c>
      <c r="F34" t="str">
        <f>'Self Service'!G78</f>
        <v>Pantene</v>
      </c>
      <c r="G34" t="str">
        <f>'Self Service'!H78</f>
        <v>Pantene Base 650ml Titans Plan</v>
      </c>
      <c r="H34" t="str">
        <f>'Self Service'!I78</f>
        <v xml:space="preserve">Buy any Pantene Base 650ml Bottle worth Rs 1200 &amp; Get:
MRP Rs 500: Get Rs 118 off per piece ( Rs 68 on bill, Rs 50 post audit ) on Pantene 650ml Base Bottles 
MRP Rs 550: Get Rs 125 off per piece ( Rs 75 on bill, Rs 50 post audit ) on Pantene 650ml Base Bottles
</v>
      </c>
      <c r="I34" t="str">
        <f>'Self Service'!K78</f>
        <v>On Bill</v>
      </c>
    </row>
    <row r="35" spans="1:9" ht="23.1" customHeight="1">
      <c r="A35">
        <v>32</v>
      </c>
      <c r="B35" t="str">
        <f>'Self Service'!A80</f>
        <v>Self Service</v>
      </c>
      <c r="C35" t="str">
        <f>'Self Service'!B80</f>
        <v>Hyper,
Super</v>
      </c>
      <c r="D35" s="24">
        <f>'Self Service'!C80</f>
        <v>44197</v>
      </c>
      <c r="E35" s="24">
        <f>'Self Service'!D80</f>
        <v>44227</v>
      </c>
      <c r="F35" t="str">
        <f>'Self Service'!G80</f>
        <v>Pantene</v>
      </c>
      <c r="G35" t="str">
        <f>'Self Service'!H80</f>
        <v>Pantene Base Bottles Plan - 
Hyper / Super</v>
      </c>
      <c r="H35" t="str">
        <f>'Self Service'!I80</f>
        <v xml:space="preserve">Buy any Pantene 80/180 ml Base Bottle worth Rs 2000, get 10% 
</v>
      </c>
      <c r="I35" t="str">
        <f>'Self Service'!K80</f>
        <v>On Bill</v>
      </c>
    </row>
    <row r="36" spans="1:9" ht="23.1" customHeight="1">
      <c r="A36">
        <v>33</v>
      </c>
      <c r="B36" t="str">
        <f>'Self Service'!A82</f>
        <v>Self Service</v>
      </c>
      <c r="C36" t="str">
        <f>'Self Service'!B82</f>
        <v>MM 1,
MM 2</v>
      </c>
      <c r="D36" s="24">
        <f>'Self Service'!C82</f>
        <v>44197</v>
      </c>
      <c r="E36" s="24">
        <f>'Self Service'!D82</f>
        <v>44227</v>
      </c>
      <c r="F36" t="str">
        <f>'Self Service'!G82</f>
        <v>Pantene</v>
      </c>
      <c r="G36" t="str">
        <f>'Self Service'!H82</f>
        <v>Pantene Base Bottles Plan - 
MM1 / MM2</v>
      </c>
      <c r="H36" t="str">
        <f>'Self Service'!I82</f>
        <v xml:space="preserve">Buy any Pantene 80/180 ml Base Bottle worth Rs 800, get 10% </v>
      </c>
      <c r="I36" t="str">
        <f>'Self Service'!K82</f>
        <v>On Bill</v>
      </c>
    </row>
    <row r="37" spans="1:9" ht="24" customHeight="1">
      <c r="A37">
        <v>34</v>
      </c>
      <c r="B37" t="str">
        <f>'Self Service'!A84</f>
        <v>Self Service</v>
      </c>
      <c r="C37" t="str">
        <f>'Self Service'!B84</f>
        <v>Hyper,
MM 1,
MM 2,
Super</v>
      </c>
      <c r="D37" s="24">
        <f>'Self Service'!C84</f>
        <v>44197</v>
      </c>
      <c r="E37" s="24">
        <f>'Self Service'!D84</f>
        <v>44227</v>
      </c>
      <c r="F37" t="str">
        <f>'Self Service'!G84</f>
        <v>Whisper</v>
      </c>
      <c r="G37" t="str">
        <f>'Self Service'!H84</f>
        <v>Whisper Choice | Big Pack Plan
Applicable Sites | All</v>
      </c>
      <c r="H37" t="str">
        <f>'Self Service'!I84</f>
        <v>Buy 15 Pcs. of Any Whisper Choice Big Packs, Get 1 Pcs. FREE
14+1 FREE Seller to bill 15 pieces, 
plan configured as 6.67% Discount on 15 Pieces
(Mixed Purchase Allowed)
Applicable SKUs | Choice Wing 20s, Choice Aloe 20s, Choice Ultra 20s,
Choice XL 18s</v>
      </c>
      <c r="I37" t="str">
        <f>'Self Service'!K84</f>
        <v>On Bill</v>
      </c>
    </row>
    <row r="38" spans="1:9" ht="23.1" customHeight="1">
      <c r="A38">
        <v>35</v>
      </c>
      <c r="B38" t="str">
        <f>'Self Service'!A86</f>
        <v>Self Service</v>
      </c>
      <c r="C38" t="str">
        <f>'Self Service'!B86</f>
        <v>Hyper,
MM 1,
MM 2,
Super</v>
      </c>
      <c r="D38" s="24">
        <f>'Self Service'!C86</f>
        <v>44197</v>
      </c>
      <c r="E38" s="24">
        <f>'Self Service'!D86</f>
        <v>44227</v>
      </c>
      <c r="F38" t="str">
        <f>'Self Service'!G86</f>
        <v>Whisper</v>
      </c>
      <c r="G38" t="str">
        <f>'Self Service'!H86</f>
        <v>Whisper Aloe 36s 5+1 Plan</v>
      </c>
      <c r="H38" t="str">
        <f>'Self Service'!I86</f>
        <v>Buy 1 Pc of Whisper Choice Aloe 36s, Get 5 +1  plan
configured as 16.7% on purchase of 1 Pc
Applicable SKUs | Choice Aloe 36s
Delhi, NEC, Pune, Marathwada, Mumbai,Goa, Odisha Only Plan</v>
      </c>
      <c r="I38" t="str">
        <f>'Self Service'!K86</f>
        <v>On Bill</v>
      </c>
    </row>
    <row r="39" spans="1:9" ht="23.1" customHeight="1">
      <c r="A39">
        <v>36</v>
      </c>
      <c r="B39" t="str">
        <f>'Self Service'!A88</f>
        <v>Self Service</v>
      </c>
      <c r="C39" t="str">
        <f>'Self Service'!B88</f>
        <v>Hyper,
MM 1,
MM 2,
Super</v>
      </c>
      <c r="D39" s="24">
        <f>'Self Service'!C88</f>
        <v>44197</v>
      </c>
      <c r="E39" s="24">
        <f>'Self Service'!D88</f>
        <v>44227</v>
      </c>
      <c r="F39" t="str">
        <f>'Self Service'!G88</f>
        <v>Whisper</v>
      </c>
      <c r="G39" t="str">
        <f>'Self Service'!H88</f>
        <v>Whisper Premium Nights Plan</v>
      </c>
      <c r="H39" t="str">
        <f>'Self Service'!I88</f>
        <v>Buy 9 Pc of  XXXL10  Get  6.75% Off
Only For Mumbai</v>
      </c>
      <c r="I39" t="str">
        <f>'Self Service'!K88</f>
        <v>On Bill</v>
      </c>
    </row>
    <row r="40" spans="1:9" ht="23.1" customHeight="1">
      <c r="A40">
        <v>37</v>
      </c>
      <c r="B40" t="str">
        <f>'Self Service'!A90</f>
        <v>Self Service</v>
      </c>
      <c r="C40" t="str">
        <f>'Self Service'!B90</f>
        <v>Hyper,
MM 1,
MM 2,
Super</v>
      </c>
      <c r="D40" s="24">
        <f>'Self Service'!C90</f>
        <v>44197</v>
      </c>
      <c r="E40" s="24">
        <f>'Self Service'!D90</f>
        <v>44227</v>
      </c>
      <c r="F40" t="str">
        <f>'Self Service'!G90</f>
        <v>Whisper</v>
      </c>
      <c r="G40" t="str">
        <f>'Self Service'!H90</f>
        <v>Whisper Choice Ultra Trialpack 7+1 Plan</v>
      </c>
      <c r="H40" t="str">
        <f>'Self Service'!I90</f>
        <v>Buy Rs. 4000 (1case) of choice ultra 6 get 7+1 free offer. Configured as 12.5% Applicable sites (Pune,Aurangabad,Nag, Goa, APTL,KA,KL)</v>
      </c>
      <c r="I40" t="str">
        <f>'Self Service'!K90</f>
        <v>On Bill</v>
      </c>
    </row>
    <row r="41" spans="1:9" ht="23.1" customHeight="1">
      <c r="A41">
        <v>38</v>
      </c>
      <c r="B41" t="str">
        <f>'Self Service'!A92</f>
        <v>Self Service</v>
      </c>
      <c r="C41" t="str">
        <f>'Self Service'!B92</f>
        <v>Hyper,
MM 1,
MM 2,
Super</v>
      </c>
      <c r="D41" s="24">
        <f>'Self Service'!C92</f>
        <v>44197</v>
      </c>
      <c r="E41" s="24">
        <f>'Self Service'!D92</f>
        <v>44227</v>
      </c>
      <c r="F41" t="str">
        <f>'Self Service'!G92</f>
        <v>Whisper</v>
      </c>
      <c r="G41" t="str">
        <f>'Self Service'!H92</f>
        <v>Whisper Choice XL Trialpack 7+1 Plan</v>
      </c>
      <c r="H41" t="str">
        <f>'Self Service'!I92</f>
        <v>Buy Rs. 2800 (1case) of choice XL 6 get 7+1 free offer. Configured as 12.5% Applicable sites (Pune,Aurangabad,Nag, Goa, APTL, KA,KL)</v>
      </c>
      <c r="I41" t="str">
        <f>'Self Service'!K92</f>
        <v>On Bill</v>
      </c>
    </row>
    <row r="42" spans="1:9" ht="24" customHeight="1">
      <c r="A42">
        <v>39</v>
      </c>
      <c r="B42" t="e">
        <f>'Self Service'!#REF!</f>
        <v>#REF!</v>
      </c>
      <c r="C42" t="e">
        <f>'Self Service'!#REF!</f>
        <v>#REF!</v>
      </c>
      <c r="D42" s="24" t="e">
        <f>'Self Service'!#REF!</f>
        <v>#REF!</v>
      </c>
      <c r="E42" s="24" t="e">
        <f>'Self Service'!#REF!</f>
        <v>#REF!</v>
      </c>
      <c r="F42" t="e">
        <f>'Self Service'!#REF!</f>
        <v>#REF!</v>
      </c>
      <c r="G42" t="e">
        <f>'Self Service'!#REF!</f>
        <v>#REF!</v>
      </c>
      <c r="H42" t="e">
        <f>'Self Service'!#REF!</f>
        <v>#REF!</v>
      </c>
      <c r="I42" t="e">
        <f>'Self Service'!#REF!</f>
        <v>#REF!</v>
      </c>
    </row>
    <row r="43" spans="1:9" ht="24" customHeight="1">
      <c r="A43">
        <v>40</v>
      </c>
      <c r="B43" t="e">
        <f>'Self Service'!#REF!</f>
        <v>#REF!</v>
      </c>
      <c r="C43" t="e">
        <f>'Self Service'!#REF!</f>
        <v>#REF!</v>
      </c>
      <c r="D43" s="24" t="e">
        <f>'Self Service'!#REF!</f>
        <v>#REF!</v>
      </c>
      <c r="E43" s="24" t="e">
        <f>'Self Service'!#REF!</f>
        <v>#REF!</v>
      </c>
      <c r="F43" t="e">
        <f>'Self Service'!#REF!</f>
        <v>#REF!</v>
      </c>
      <c r="G43" t="e">
        <f>'Self Service'!#REF!</f>
        <v>#REF!</v>
      </c>
      <c r="H43" t="e">
        <f>'Self Service'!#REF!</f>
        <v>#REF!</v>
      </c>
      <c r="I43" t="e">
        <f>'Self Service'!#REF!</f>
        <v>#REF!</v>
      </c>
    </row>
    <row r="44" spans="1:9" ht="23.1" customHeight="1">
      <c r="A44">
        <v>41</v>
      </c>
      <c r="B44" t="e">
        <f>'Self Service'!#REF!</f>
        <v>#REF!</v>
      </c>
      <c r="C44" t="e">
        <f>'Self Service'!#REF!</f>
        <v>#REF!</v>
      </c>
      <c r="D44" s="24" t="e">
        <f>'Self Service'!#REF!</f>
        <v>#REF!</v>
      </c>
      <c r="E44" s="24" t="e">
        <f>'Self Service'!#REF!</f>
        <v>#REF!</v>
      </c>
      <c r="F44" t="e">
        <f>'Self Service'!#REF!</f>
        <v>#REF!</v>
      </c>
      <c r="G44" t="e">
        <f>'Self Service'!#REF!</f>
        <v>#REF!</v>
      </c>
      <c r="H44" t="e">
        <f>'Self Service'!#REF!</f>
        <v>#REF!</v>
      </c>
      <c r="I44" t="e">
        <f>'Self Service'!#REF!</f>
        <v>#REF!</v>
      </c>
    </row>
    <row r="45" spans="1:9" ht="12" customHeight="1">
      <c r="A45">
        <v>42</v>
      </c>
      <c r="B45" t="str">
        <f>'Self Service'!A102</f>
        <v>Self Service</v>
      </c>
      <c r="C45" t="str">
        <f>'Self Service'!B102</f>
        <v>Hyper,
MM 1,
MM 2,
Super</v>
      </c>
      <c r="D45" s="24">
        <f>'Self Service'!C102</f>
        <v>44197</v>
      </c>
      <c r="E45" s="24">
        <f>'Self Service'!D102</f>
        <v>44227</v>
      </c>
      <c r="F45" t="str">
        <f>'Self Service'!G102</f>
        <v>Old Spice</v>
      </c>
      <c r="G45" t="str">
        <f>'Self Service'!H102</f>
        <v>Old Spice Pocket Deo - 6+1 FREE</v>
      </c>
      <c r="H45" t="str">
        <f>'Self Service'!I102</f>
        <v>Buy 12pcs of Old Spice 0% Gas Deo Pocket get 14.28% off (Equivalent to 6+1 FREE)</v>
      </c>
      <c r="I45" t="str">
        <f>'Self Service'!K102</f>
        <v>On Bill</v>
      </c>
    </row>
    <row r="46" spans="1:9" ht="24" customHeight="1">
      <c r="A46">
        <v>43</v>
      </c>
      <c r="B46" t="str">
        <f>'Self Service'!A117</f>
        <v>Self Service</v>
      </c>
      <c r="C46" t="str">
        <f>'Self Service'!B117</f>
        <v>Hyper,
MM 1,
MM 2,
Super</v>
      </c>
      <c r="D46" s="24">
        <f>'Self Service'!C117</f>
        <v>44197</v>
      </c>
      <c r="E46" s="24">
        <f>'Self Service'!D117</f>
        <v>44227</v>
      </c>
      <c r="F46" t="str">
        <f>'Self Service'!G117</f>
        <v>Oral-B</v>
      </c>
      <c r="G46" t="str">
        <f>'Self Service'!H117</f>
        <v xml:space="preserve">Oral-B MM Device Fill Dhamaka </v>
      </c>
      <c r="H46" t="str">
        <f>'Self Service'!I117</f>
        <v>Fill Oral B devices - Buy any Oral-B get 10% off
Applicable on all Oral-B SKUs (Multipacks 3s,4s,6s and all promo hang cards included)
EXCEPT RACE TO CASE PACKS</v>
      </c>
      <c r="I46" t="str">
        <f>'Self Service'!K117</f>
        <v>On Bill</v>
      </c>
    </row>
    <row r="47" spans="1:9" ht="12" customHeight="1">
      <c r="A47">
        <v>44</v>
      </c>
      <c r="B47" t="str">
        <f>'Self Service'!A119</f>
        <v>Self Service</v>
      </c>
      <c r="C47" t="str">
        <f>'Self Service'!B119</f>
        <v>Hyper,
MM 1,
MM 2,
Super</v>
      </c>
      <c r="D47" s="24">
        <f>'Self Service'!C119</f>
        <v>44197</v>
      </c>
      <c r="E47" s="24">
        <f>'Self Service'!D119</f>
        <v>44227</v>
      </c>
      <c r="F47" t="str">
        <f>'Self Service'!G119</f>
        <v>Oral-B</v>
      </c>
      <c r="G47" t="str">
        <f>'Self Service'!H119</f>
        <v>Oral-B MM Multipack Device Fill Dhamaka</v>
      </c>
      <c r="H47" t="str">
        <f>'Self Service'!I119</f>
        <v>Fill Oral B devices - Buy any Multipack of 4s,5s,6s size &gt;1000 get 5% off top up (on-bill)
Applicable on  Oral-B Multipacks sizes 4s,5s &amp; 6s (B2G2 and 99s packs)</v>
      </c>
      <c r="I47" t="str">
        <f>'Self Service'!K119</f>
        <v>On Bill</v>
      </c>
    </row>
    <row r="48" spans="1:9" ht="12" customHeight="1">
      <c r="A48">
        <v>45</v>
      </c>
      <c r="B48" t="str">
        <f>'Self Service'!A121</f>
        <v>Self Service</v>
      </c>
      <c r="C48" t="str">
        <f>'Self Service'!B121</f>
        <v>Hyper,
MM 1,
MM 2,
Super</v>
      </c>
      <c r="D48" s="24">
        <f>'Self Service'!C121</f>
        <v>44197</v>
      </c>
      <c r="E48" s="24">
        <f>'Self Service'!D121</f>
        <v>44227</v>
      </c>
      <c r="F48" t="str">
        <f>'Self Service'!G121</f>
        <v>Oral-B</v>
      </c>
      <c r="G48" t="str">
        <f>'Self Service'!H121</f>
        <v>Oral-B MM TITANS Multipack Double Margin Plan</v>
      </c>
      <c r="H48" t="str">
        <f>'Self Service'!I121</f>
        <v>Double Margin on Multipacks - Get 10% off on 4s,5s,6s multipacks of Oral-B - Titans Plan (5% on bill + 5% month end) [above 10% Off MM Device Fill Dhamaka - Total 20% Off]
Recommended promo 10% off on shelf on 4s,5s &amp; 6s packs
Minimum purchase for eligibility Rs 1000</v>
      </c>
      <c r="I48" t="str">
        <f>'Self Service'!K121</f>
        <v>Matrix Audited Disbursement</v>
      </c>
    </row>
    <row r="49" spans="1:17" ht="12" customHeight="1">
      <c r="A49">
        <v>46</v>
      </c>
      <c r="B49" t="str">
        <f>'Self Service'!A123</f>
        <v>Self Service</v>
      </c>
      <c r="C49" t="str">
        <f>'Self Service'!B123</f>
        <v>MM 1,
MM 2,
Hyper,
Super</v>
      </c>
      <c r="D49" s="24">
        <f>'Self Service'!C123</f>
        <v>44197</v>
      </c>
      <c r="E49" s="24">
        <f>'Self Service'!D123</f>
        <v>44227</v>
      </c>
      <c r="F49" t="str">
        <f>'Self Service'!G123</f>
        <v>Vicks</v>
      </c>
      <c r="G49" t="str">
        <f>'Self Service'!H123</f>
        <v>On shelf Promo on VCD Bags</v>
      </c>
      <c r="H49" t="str">
        <f>'Self Service'!I123</f>
        <v>B4G1 on VCD Bags ( Configured as Rs 4 off per bag; Rs 2 on invoice and Rs2 via Matrix disbursement post Audit )</v>
      </c>
      <c r="I49" t="str">
        <f>'Self Service'!K123</f>
        <v>On Bill</v>
      </c>
    </row>
    <row r="50" spans="1:17" ht="12" customHeight="1">
      <c r="A50">
        <v>47</v>
      </c>
      <c r="B50" t="str">
        <f>'Self Service'!A125</f>
        <v>Self Service</v>
      </c>
      <c r="C50" t="str">
        <f>'Self Service'!B125</f>
        <v>MM 1,
MM 2,
Hyper,
Super</v>
      </c>
      <c r="D50" s="24">
        <f>'Self Service'!C125</f>
        <v>44197</v>
      </c>
      <c r="E50" s="24">
        <f>'Self Service'!D125</f>
        <v>44227</v>
      </c>
      <c r="F50" t="str">
        <f>'Self Service'!G125</f>
        <v>Vicks</v>
      </c>
      <c r="G50" t="str">
        <f>'Self Service'!H125</f>
        <v>BBR Device Fill Plan (Jars Only)</v>
      </c>
      <c r="H50" t="str">
        <f>'Self Service'!I125</f>
        <v>Buy Rs 500 of BBR jars  &amp; get 5% off</v>
      </c>
      <c r="I50" t="str">
        <f>'Self Service'!K125</f>
        <v>On Bill</v>
      </c>
    </row>
    <row r="51" spans="1:17" ht="12" customHeight="1">
      <c r="A51">
        <v>48</v>
      </c>
      <c r="B51" t="str">
        <f>'Self Service'!A127</f>
        <v>Self Service</v>
      </c>
      <c r="C51" t="str">
        <f>'Self Service'!B127</f>
        <v>MM 1,
MM 2,
Hyper,
Super</v>
      </c>
      <c r="D51" s="24">
        <f>'Self Service'!C127</f>
        <v>44197</v>
      </c>
      <c r="E51" s="24">
        <f>'Self Service'!D127</f>
        <v>44227</v>
      </c>
      <c r="F51" t="str">
        <f>'Self Service'!G127</f>
        <v>Vicks</v>
      </c>
      <c r="G51" t="str">
        <f>'Self Service'!H127</f>
        <v>Baarish ka Season Rubs ka Season</v>
      </c>
      <c r="H51" t="str">
        <f>'Self Service'!I127</f>
        <v>Buy 1 pc VVR 5ml RTM with Rs 10 off, Buy 1 pc VVR 10ml RTM with Rs 20 off, Buy 1pc BBR 10ml RTM wit Rs 10 Off, Buy 1 Shrink Wrap ofVVR 25ml with 19+1 Offer and Buy 1 Shrink Wrap of VVR 50ml with 11+1 offer (all these promos are on art work )</v>
      </c>
      <c r="I51" t="str">
        <f>'Self Service'!K127</f>
        <v>On Bill</v>
      </c>
    </row>
    <row r="52" spans="1:17" ht="12" customHeight="1">
      <c r="A52">
        <v>49</v>
      </c>
      <c r="B52" t="str">
        <f>'Self Service'!A129</f>
        <v>Self Service</v>
      </c>
      <c r="C52" t="str">
        <f>'Self Service'!B129</f>
        <v>MM 1,
MM 2,
Hyper,
Super</v>
      </c>
      <c r="D52" s="24">
        <f>'Self Service'!C129</f>
        <v>44197</v>
      </c>
      <c r="E52" s="24">
        <f>'Self Service'!D129</f>
        <v>44227</v>
      </c>
      <c r="F52" t="str">
        <f>'Self Service'!G129</f>
        <v>Vicks</v>
      </c>
      <c r="G52" t="str">
        <f>'Self Service'!H129</f>
        <v xml:space="preserve">Baarish ka Season Inhaler Jumbo ka Season </v>
      </c>
      <c r="H52" t="str">
        <f>'Self Service'!I129</f>
        <v>Buy 1 pc Inhaler  Jumbo &amp; get 5% off ( on top of 2 pc Inhaler Single free offer on pack)</v>
      </c>
      <c r="I52" t="str">
        <f>'Self Service'!K129</f>
        <v>On Bill</v>
      </c>
    </row>
    <row r="53" spans="1:17" ht="12" customHeight="1">
      <c r="A53">
        <v>50</v>
      </c>
      <c r="B53" t="str">
        <f>'Self Service'!A131</f>
        <v>Self Service</v>
      </c>
      <c r="C53" t="str">
        <f>'Self Service'!B131</f>
        <v>MM 1,
MM 2,
Hyper,
Super</v>
      </c>
      <c r="D53" s="24">
        <f>'Self Service'!C131</f>
        <v>44197</v>
      </c>
      <c r="E53" s="24">
        <f>'Self Service'!D131</f>
        <v>44227</v>
      </c>
      <c r="F53" t="str">
        <f>'Self Service'!G131</f>
        <v>Vicks</v>
      </c>
      <c r="G53" t="str">
        <f>'Self Service'!H131</f>
        <v>On shelf Promo on Vicks 3in1</v>
      </c>
      <c r="H53" t="str">
        <f>'Self Service'!I131</f>
        <v>Buy Vicks 3 in 1 SRT and get Rs 50 off(Rs 20 on invoice and Rs 30 via Matrix disbursement post Audit )</v>
      </c>
      <c r="I53" t="str">
        <f>'Self Service'!K131</f>
        <v>On Bill</v>
      </c>
    </row>
    <row r="54" spans="1:17" ht="48" customHeight="1">
      <c r="A54">
        <v>51</v>
      </c>
      <c r="B54" t="str">
        <f>'Self Service'!A133</f>
        <v>Self Service</v>
      </c>
      <c r="C54" t="str">
        <f>'Self Service'!B133</f>
        <v>MM 1,
MM 2,
Hyper,
Super</v>
      </c>
      <c r="D54" s="24">
        <f>'Self Service'!C133</f>
        <v>44197</v>
      </c>
      <c r="E54" s="24">
        <f>'Self Service'!D133</f>
        <v>44227</v>
      </c>
      <c r="F54" t="str">
        <f>'Self Service'!G133</f>
        <v>Vicks</v>
      </c>
      <c r="G54" t="str">
        <f>'Self Service'!H133</f>
        <v>Bada Jar Bada Munafa</v>
      </c>
      <c r="H54" t="str">
        <f>'Self Service'!I133</f>
        <v>Buy Rs 2000 worth of VVR 110ml and get Rs 20 off per pc (Rs 15 on invoice and Rs 5 via Matrix disbursement post Audit )
(Old MRP Also Applicable)</v>
      </c>
      <c r="I54" t="str">
        <f>'Self Service'!K133</f>
        <v>On Bill</v>
      </c>
      <c r="M54">
        <f>'[1]Large Trad, Pharma &amp; Bty'!L10</f>
        <v>0</v>
      </c>
      <c r="N54">
        <f>'[1]Large Trad, Pharma &amp; Bty'!M10</f>
        <v>0</v>
      </c>
      <c r="O54">
        <f>'[1]Large Trad, Pharma &amp; Bty'!N10</f>
        <v>0</v>
      </c>
      <c r="P54">
        <f>'[1]Large Trad, Pharma &amp; Bty'!O10</f>
        <v>0</v>
      </c>
      <c r="Q54" t="str">
        <f>'[1]Large Trad, Pharma &amp; Bty'!P10</f>
        <v>Taxable</v>
      </c>
    </row>
    <row r="55" spans="1:17" ht="48" customHeight="1">
      <c r="A55">
        <v>52</v>
      </c>
      <c r="B55" t="str">
        <f>'Self Service'!A135</f>
        <v>Self Service</v>
      </c>
      <c r="C55" t="str">
        <f>'Self Service'!B135</f>
        <v>MM 1,
MM 2,
Hyper,
Super</v>
      </c>
      <c r="D55" s="24">
        <f>'Self Service'!C135</f>
        <v>44197</v>
      </c>
      <c r="E55" s="24">
        <f>'Self Service'!D135</f>
        <v>44227</v>
      </c>
      <c r="F55" t="str">
        <f>'Self Service'!G135</f>
        <v>Vicks</v>
      </c>
      <c r="G55" t="str">
        <f>'Self Service'!H135</f>
        <v>Bada Jar Bada Munafa</v>
      </c>
      <c r="H55" t="str">
        <f>'Self Service'!I135</f>
        <v>Buy Rs 2000 VVR 50ml and get Rs 15 off per pc(Rs 10 on invoice and Rs 5 via Matrix disbursement post Audit )
(Old MRP Also Applicable)</v>
      </c>
      <c r="I55" t="str">
        <f>'Self Service'!K135</f>
        <v>On Bill</v>
      </c>
      <c r="M55">
        <f>'[1]Large Trad, Pharma &amp; Bty'!L22</f>
        <v>0</v>
      </c>
      <c r="N55">
        <f>'[1]Large Trad, Pharma &amp; Bty'!M22</f>
        <v>0</v>
      </c>
      <c r="O55">
        <f>'[1]Large Trad, Pharma &amp; Bty'!N22</f>
        <v>0</v>
      </c>
      <c r="P55">
        <f>'[1]Large Trad, Pharma &amp; Bty'!O22</f>
        <v>0</v>
      </c>
      <c r="Q55" t="str">
        <f>'[1]Large Trad, Pharma &amp; Bty'!P22</f>
        <v>Taxable</v>
      </c>
    </row>
    <row r="56" spans="1:17" ht="12" customHeight="1">
      <c r="A56">
        <v>53</v>
      </c>
      <c r="B56" t="str">
        <f>'Self Service'!A137</f>
        <v>Self Service</v>
      </c>
      <c r="C56" t="str">
        <f>'Self Service'!B137</f>
        <v>MM 1,
MM 2,
Hyper,
Super</v>
      </c>
      <c r="D56" s="24">
        <f>'Self Service'!C137</f>
        <v>44197</v>
      </c>
      <c r="E56" s="24">
        <f>'Self Service'!D137</f>
        <v>44227</v>
      </c>
      <c r="F56" t="str">
        <f>'Self Service'!G137</f>
        <v>Vicks</v>
      </c>
      <c r="G56" t="str">
        <f>'Self Service'!H137</f>
        <v>Bada Jar Bada Munafa</v>
      </c>
      <c r="H56" t="str">
        <f>'Self Service'!I137</f>
        <v>Buy Rs 1000 BBR 50ml and get Rs 15 off per pc(Rs 10 on invoice and Rs 5 via Matrix disbursement post Audit )</v>
      </c>
      <c r="I56" t="str">
        <f>'Self Service'!K137</f>
        <v>On Bill</v>
      </c>
      <c r="M56" t="e">
        <f>'[1]Large Trad, Pharma &amp; Bty'!#REF!</f>
        <v>#REF!</v>
      </c>
      <c r="N56" t="e">
        <f>'[1]Large Trad, Pharma &amp; Bty'!#REF!</f>
        <v>#REF!</v>
      </c>
      <c r="O56" t="e">
        <f>'[1]Large Trad, Pharma &amp; Bty'!#REF!</f>
        <v>#REF!</v>
      </c>
      <c r="P56" t="e">
        <f>'[1]Large Trad, Pharma &amp; Bty'!#REF!</f>
        <v>#REF!</v>
      </c>
      <c r="Q56" t="e">
        <f>'[1]Large Trad, Pharma &amp; Bty'!#REF!</f>
        <v>#REF!</v>
      </c>
    </row>
    <row r="57" spans="1:17" ht="12" customHeight="1">
      <c r="A57">
        <v>54</v>
      </c>
      <c r="B57" t="str">
        <f>'Self Service'!A139</f>
        <v>Self Service</v>
      </c>
      <c r="C57" t="str">
        <f>'Self Service'!B139</f>
        <v>MM 1,
MM 2,
Hyper,
Super</v>
      </c>
      <c r="D57" s="24">
        <f>'Self Service'!C139</f>
        <v>44197</v>
      </c>
      <c r="E57" s="24">
        <f>'Self Service'!D139</f>
        <v>44227</v>
      </c>
      <c r="F57" t="str">
        <f>'Self Service'!G139</f>
        <v>Vicks</v>
      </c>
      <c r="G57" t="str">
        <f>'Self Service'!H139</f>
        <v>VVR Device Fill Plan (Jars Only)</v>
      </c>
      <c r="H57" t="str">
        <f>'Self Service'!I139</f>
        <v>Buy Rs 2000 of VVR jars  &amp; get 3% off(mixed jars allowed)(shrink wrap promo stock allowed)</v>
      </c>
      <c r="I57" t="str">
        <f>'Self Service'!K139</f>
        <v>On Bill</v>
      </c>
      <c r="M57">
        <f>'[1]Large Trad, Pharma &amp; Bty'!L34</f>
        <v>0</v>
      </c>
      <c r="N57">
        <f>'[1]Large Trad, Pharma &amp; Bty'!M34</f>
        <v>0</v>
      </c>
      <c r="O57">
        <f>'[1]Large Trad, Pharma &amp; Bty'!N34</f>
        <v>0</v>
      </c>
      <c r="P57">
        <f>'[1]Large Trad, Pharma &amp; Bty'!O34</f>
        <v>0</v>
      </c>
      <c r="Q57" t="str">
        <f>'[1]Large Trad, Pharma &amp; Bty'!P34</f>
        <v>Taxable</v>
      </c>
    </row>
    <row r="58" spans="1:17" ht="12" customHeight="1">
      <c r="A58">
        <v>55</v>
      </c>
      <c r="B58" t="str">
        <f>'Self Service'!A141</f>
        <v>Self Service</v>
      </c>
      <c r="C58" t="str">
        <f>'Self Service'!B141</f>
        <v>MM 1,
MM 2,
Hyper,
Super</v>
      </c>
      <c r="D58" s="24">
        <f>'Self Service'!C141</f>
        <v>44197</v>
      </c>
      <c r="E58" s="24">
        <f>'Self Service'!D141</f>
        <v>44227</v>
      </c>
      <c r="F58" t="str">
        <f>'Self Service'!G141</f>
        <v>Vicks</v>
      </c>
      <c r="G58" t="str">
        <f>'Self Service'!H141</f>
        <v>Care Hero Top Up</v>
      </c>
      <c r="H58" t="str">
        <f>'Self Service'!I141</f>
        <v>Buy Rs 2000 of PHC over the month &amp; get 0.5% , Buy &gt;=3000 and get 1% off(matrix audited)</v>
      </c>
      <c r="I58" t="str">
        <f>'Self Service'!K141</f>
        <v>Matrix Audited Disbursement</v>
      </c>
      <c r="M58">
        <f>'[1]Large Trad, Pharma &amp; Bty'!L38</f>
        <v>0</v>
      </c>
      <c r="N58">
        <f>'[1]Large Trad, Pharma &amp; Bty'!M38</f>
        <v>0</v>
      </c>
      <c r="O58">
        <f>'[1]Large Trad, Pharma &amp; Bty'!N38</f>
        <v>0</v>
      </c>
      <c r="P58">
        <f>'[1]Large Trad, Pharma &amp; Bty'!O38</f>
        <v>0</v>
      </c>
      <c r="Q58" t="str">
        <f>'[1]Large Trad, Pharma &amp; Bty'!P38</f>
        <v>Taxable</v>
      </c>
    </row>
    <row r="59" spans="1:17" ht="12" customHeight="1">
      <c r="A59">
        <v>56</v>
      </c>
      <c r="B59" t="str">
        <f>'Self Service'!A143</f>
        <v>Self Service</v>
      </c>
      <c r="C59" t="str">
        <f>'Self Service'!B143</f>
        <v>MM 1,
MM 2,
Hyper,
Super</v>
      </c>
      <c r="D59" s="24">
        <f>'Self Service'!C143</f>
        <v>44197</v>
      </c>
      <c r="E59" s="24">
        <f>'Self Service'!D143</f>
        <v>44227</v>
      </c>
      <c r="F59" t="str">
        <f>'Self Service'!G143</f>
        <v>Vicks</v>
      </c>
      <c r="G59" t="str">
        <f>'Self Service'!H143</f>
        <v>Xtra Strong Launch Plan</v>
      </c>
      <c r="H59" t="str">
        <f>'Self Service'!I143</f>
        <v>Buy Rs 250 of Xtra Strong &amp; get 5% off
Applicable for Karnataka, Chennai, Madurai</v>
      </c>
      <c r="I59" t="str">
        <f>'Self Service'!K143</f>
        <v>On Bill</v>
      </c>
      <c r="M59">
        <f>'[1]Large Trad, Pharma &amp; Bty'!L42</f>
        <v>0</v>
      </c>
      <c r="N59">
        <f>'[1]Large Trad, Pharma &amp; Bty'!M42</f>
        <v>0</v>
      </c>
      <c r="O59">
        <f>'[1]Large Trad, Pharma &amp; Bty'!N42</f>
        <v>0</v>
      </c>
      <c r="P59">
        <f>'[1]Large Trad, Pharma &amp; Bty'!O42</f>
        <v>0</v>
      </c>
      <c r="Q59" t="str">
        <f>'[1]Large Trad, Pharma &amp; Bty'!P42</f>
        <v>Taxable</v>
      </c>
    </row>
    <row r="60" spans="1:17" ht="12" customHeight="1">
      <c r="A60">
        <v>57</v>
      </c>
      <c r="B60" t="str">
        <f>'Self Service'!A153</f>
        <v>Self Service</v>
      </c>
      <c r="C60" t="str">
        <f>'Self Service'!B153</f>
        <v>MM 2</v>
      </c>
      <c r="D60" s="24">
        <f>'Self Service'!C153</f>
        <v>44197</v>
      </c>
      <c r="E60" s="24">
        <f>'Self Service'!D153</f>
        <v>44227</v>
      </c>
      <c r="F60" t="str">
        <f>'Self Service'!G153</f>
        <v>Ariel</v>
      </c>
      <c r="G60" t="str">
        <f>'Self Service'!H153</f>
        <v>Ariel Powder Plan</v>
      </c>
      <c r="H60" t="str">
        <f>'Self Service'!I153</f>
        <v>Buy Ariel Complete and Matic worth 
Rs.1,500 and get 12% off On Bill
Applicable SKUs
Any Ariel Complete and Ariel Matic
(Except Complete 4Kg,Matic 3Kg and Matic 6Kg)</v>
      </c>
      <c r="I60" t="str">
        <f>'Self Service'!K153</f>
        <v>On Bill</v>
      </c>
      <c r="M60">
        <f>'[1]Large Trad, Pharma &amp; Bty'!L46</f>
        <v>0</v>
      </c>
      <c r="N60">
        <f>'[1]Large Trad, Pharma &amp; Bty'!M46</f>
        <v>0</v>
      </c>
      <c r="O60">
        <f>'[1]Large Trad, Pharma &amp; Bty'!N46</f>
        <v>0</v>
      </c>
      <c r="P60">
        <f>'[1]Large Trad, Pharma &amp; Bty'!O46</f>
        <v>0</v>
      </c>
      <c r="Q60" t="str">
        <f>'[1]Large Trad, Pharma &amp; Bty'!P46</f>
        <v>Taxable</v>
      </c>
    </row>
    <row r="61" spans="1:17" ht="12" customHeight="1">
      <c r="A61">
        <v>58</v>
      </c>
      <c r="B61" t="str">
        <f>'Self Service'!A155</f>
        <v>Self Service</v>
      </c>
      <c r="C61" t="str">
        <f>'Self Service'!B155</f>
        <v>Hyper</v>
      </c>
      <c r="D61" s="24">
        <f>'Self Service'!C155</f>
        <v>44197</v>
      </c>
      <c r="E61" s="24">
        <f>'Self Service'!D155</f>
        <v>44227</v>
      </c>
      <c r="F61" t="str">
        <f>'Self Service'!G155</f>
        <v>Ariel</v>
      </c>
      <c r="G61" t="str">
        <f>'Self Service'!H155</f>
        <v>Ariel Powder Plan
(Only For Mumbai)</v>
      </c>
      <c r="H61" t="str">
        <f>'Self Service'!I155</f>
        <v>Buy Ariel Complete and Matic worth 
Rs.10,000 and get 12% off On Bill
Applicable SKUs
Any Ariel Complete and Ariel Matic 
(Except Complete 4Kg,Matic 3Kg and Matic 6Kg)</v>
      </c>
      <c r="I61" t="str">
        <f>'Self Service'!K155</f>
        <v>On Bill</v>
      </c>
      <c r="M61">
        <f>'[1]Large Trad, Pharma &amp; Bty'!L50</f>
        <v>0</v>
      </c>
      <c r="N61">
        <f>'[1]Large Trad, Pharma &amp; Bty'!M50</f>
        <v>0</v>
      </c>
      <c r="O61">
        <f>'[1]Large Trad, Pharma &amp; Bty'!N50</f>
        <v>0</v>
      </c>
      <c r="P61">
        <f>'[1]Large Trad, Pharma &amp; Bty'!O50</f>
        <v>0</v>
      </c>
      <c r="Q61" t="str">
        <f>'[1]Large Trad, Pharma &amp; Bty'!P50</f>
        <v>Taxable</v>
      </c>
    </row>
    <row r="62" spans="1:17" ht="12" customHeight="1">
      <c r="A62">
        <v>59</v>
      </c>
      <c r="B62" t="str">
        <f>'Self Service'!A157</f>
        <v>Self Service</v>
      </c>
      <c r="C62" t="str">
        <f>'Self Service'!B157</f>
        <v>Super</v>
      </c>
      <c r="D62" s="24">
        <f>'Self Service'!C157</f>
        <v>44197</v>
      </c>
      <c r="E62" s="24">
        <f>'Self Service'!D157</f>
        <v>44227</v>
      </c>
      <c r="F62" t="str">
        <f>'Self Service'!G157</f>
        <v>Ariel</v>
      </c>
      <c r="G62" t="str">
        <f>'Self Service'!H157</f>
        <v>Ariel Powder Plan
(Only For Mumbai)</v>
      </c>
      <c r="H62" t="str">
        <f>'Self Service'!I157</f>
        <v>Buy Ariel Complete and Matic worth 
Rs.5,000 and get 12% off On Bill
Applicable SKUs
Any Ariel Complete and Ariel Matic
(Except Complete 4Kg,Matic 3Kg and Matic 6Kg)</v>
      </c>
      <c r="I62" t="str">
        <f>'Self Service'!K157</f>
        <v>On Bill</v>
      </c>
      <c r="M62">
        <f>'[1]Large Trad, Pharma &amp; Bty'!L54</f>
        <v>0</v>
      </c>
      <c r="N62">
        <f>'[1]Large Trad, Pharma &amp; Bty'!M54</f>
        <v>0</v>
      </c>
      <c r="O62">
        <f>'[1]Large Trad, Pharma &amp; Bty'!N54</f>
        <v>0</v>
      </c>
      <c r="P62">
        <f>'[1]Large Trad, Pharma &amp; Bty'!O54</f>
        <v>0</v>
      </c>
      <c r="Q62" t="str">
        <f>'[1]Large Trad, Pharma &amp; Bty'!P54</f>
        <v>Taxable</v>
      </c>
    </row>
    <row r="63" spans="1:17" ht="12" customHeight="1">
      <c r="A63">
        <v>60</v>
      </c>
      <c r="B63" t="e">
        <f>'Self Service'!#REF!</f>
        <v>#REF!</v>
      </c>
      <c r="C63" t="e">
        <f>'Self Service'!#REF!</f>
        <v>#REF!</v>
      </c>
      <c r="D63" s="24" t="e">
        <f>'Self Service'!#REF!</f>
        <v>#REF!</v>
      </c>
      <c r="E63" s="24" t="e">
        <f>'Self Service'!#REF!</f>
        <v>#REF!</v>
      </c>
      <c r="F63" t="e">
        <f>'Self Service'!#REF!</f>
        <v>#REF!</v>
      </c>
      <c r="G63" t="e">
        <f>'Self Service'!#REF!</f>
        <v>#REF!</v>
      </c>
      <c r="H63" t="e">
        <f>'Self Service'!#REF!</f>
        <v>#REF!</v>
      </c>
      <c r="I63" t="e">
        <f>'Self Service'!#REF!</f>
        <v>#REF!</v>
      </c>
      <c r="M63">
        <f>'[1]Large Trad, Pharma &amp; Bty'!L60</f>
        <v>0</v>
      </c>
      <c r="N63">
        <f>'[1]Large Trad, Pharma &amp; Bty'!M60</f>
        <v>0</v>
      </c>
      <c r="O63">
        <f>'[1]Large Trad, Pharma &amp; Bty'!N60</f>
        <v>0</v>
      </c>
      <c r="P63">
        <f>'[1]Large Trad, Pharma &amp; Bty'!O60</f>
        <v>0</v>
      </c>
      <c r="Q63" t="str">
        <f>'[1]Large Trad, Pharma &amp; Bty'!P60</f>
        <v>Taxable</v>
      </c>
    </row>
    <row r="64" spans="1:17" ht="12" customHeight="1">
      <c r="A64">
        <v>61</v>
      </c>
      <c r="B64" t="e">
        <f>'Self Service'!#REF!</f>
        <v>#REF!</v>
      </c>
      <c r="C64" t="e">
        <f>'Self Service'!#REF!</f>
        <v>#REF!</v>
      </c>
      <c r="D64" s="24" t="e">
        <f>'Self Service'!#REF!</f>
        <v>#REF!</v>
      </c>
      <c r="E64" s="24" t="e">
        <f>'Self Service'!#REF!</f>
        <v>#REF!</v>
      </c>
      <c r="F64" t="e">
        <f>'Self Service'!#REF!</f>
        <v>#REF!</v>
      </c>
      <c r="G64" t="e">
        <f>'Self Service'!#REF!</f>
        <v>#REF!</v>
      </c>
      <c r="H64" t="e">
        <f>'Self Service'!#REF!</f>
        <v>#REF!</v>
      </c>
      <c r="I64" t="e">
        <f>'Self Service'!#REF!</f>
        <v>#REF!</v>
      </c>
      <c r="M64">
        <f>'[1]Large Trad, Pharma &amp; Bty'!L62</f>
        <v>0</v>
      </c>
      <c r="N64">
        <f>'[1]Large Trad, Pharma &amp; Bty'!M62</f>
        <v>0</v>
      </c>
      <c r="O64">
        <f>'[1]Large Trad, Pharma &amp; Bty'!N62</f>
        <v>0</v>
      </c>
      <c r="P64">
        <f>'[1]Large Trad, Pharma &amp; Bty'!O62</f>
        <v>0</v>
      </c>
      <c r="Q64" t="str">
        <f>'[1]Large Trad, Pharma &amp; Bty'!P62</f>
        <v>Taxable</v>
      </c>
    </row>
    <row r="65" spans="1:17" ht="12" customHeight="1">
      <c r="A65">
        <v>62</v>
      </c>
      <c r="B65" t="e">
        <f>'Self Service'!#REF!</f>
        <v>#REF!</v>
      </c>
      <c r="C65" t="e">
        <f>'Self Service'!#REF!</f>
        <v>#REF!</v>
      </c>
      <c r="D65" s="24" t="e">
        <f>'Self Service'!#REF!</f>
        <v>#REF!</v>
      </c>
      <c r="E65" s="24" t="e">
        <f>'Self Service'!#REF!</f>
        <v>#REF!</v>
      </c>
      <c r="F65" t="e">
        <f>'Self Service'!#REF!</f>
        <v>#REF!</v>
      </c>
      <c r="G65" t="e">
        <f>'Self Service'!#REF!</f>
        <v>#REF!</v>
      </c>
      <c r="H65" t="e">
        <f>'Self Service'!#REF!</f>
        <v>#REF!</v>
      </c>
      <c r="I65" t="e">
        <f>'Self Service'!#REF!</f>
        <v>#REF!</v>
      </c>
      <c r="M65" t="e">
        <f>'[1]Large Trad, Pharma &amp; Bty'!#REF!</f>
        <v>#REF!</v>
      </c>
      <c r="N65" t="e">
        <f>'[1]Large Trad, Pharma &amp; Bty'!#REF!</f>
        <v>#REF!</v>
      </c>
      <c r="O65" t="e">
        <f>'[1]Large Trad, Pharma &amp; Bty'!#REF!</f>
        <v>#REF!</v>
      </c>
      <c r="P65" t="e">
        <f>'[1]Large Trad, Pharma &amp; Bty'!#REF!</f>
        <v>#REF!</v>
      </c>
      <c r="Q65" t="e">
        <f>'[1]Large Trad, Pharma &amp; Bty'!#REF!</f>
        <v>#REF!</v>
      </c>
    </row>
    <row r="66" spans="1:17" ht="12" customHeight="1">
      <c r="A66">
        <v>63</v>
      </c>
      <c r="B66" t="str">
        <f>'Self Service'!A159</f>
        <v>Self Service</v>
      </c>
      <c r="C66" t="str">
        <f>'Self Service'!B159</f>
        <v>MM 1</v>
      </c>
      <c r="D66" s="24">
        <f>'Self Service'!C159</f>
        <v>44197</v>
      </c>
      <c r="E66" s="24">
        <f>'Self Service'!D159</f>
        <v>44227</v>
      </c>
      <c r="F66" t="str">
        <f>'Self Service'!G159</f>
        <v>Ariel</v>
      </c>
      <c r="G66" t="str">
        <f>'Self Service'!H159</f>
        <v>Ariel Powder Plan
(Only For Mumbai)</v>
      </c>
      <c r="H66" t="str">
        <f>'Self Service'!I159</f>
        <v>Buy Ariel Complete and Matic worth 
Rs.3,000 and get 12% off On Bill
Applicable SKUs
Any Ariel Complete and Ariel Matic
(Except Complete 4Kg,Matic 3Kg and Matic 6Kg)</v>
      </c>
      <c r="I66" t="str">
        <f>'Self Service'!K159</f>
        <v>On Bill</v>
      </c>
      <c r="M66">
        <f>'[1]Large Trad, Pharma &amp; Bty'!L66</f>
        <v>0</v>
      </c>
      <c r="N66">
        <f>'[1]Large Trad, Pharma &amp; Bty'!M66</f>
        <v>0</v>
      </c>
      <c r="O66">
        <f>'[1]Large Trad, Pharma &amp; Bty'!N66</f>
        <v>0</v>
      </c>
      <c r="P66">
        <f>'[1]Large Trad, Pharma &amp; Bty'!O66</f>
        <v>0</v>
      </c>
      <c r="Q66" t="str">
        <f>'[1]Large Trad, Pharma &amp; Bty'!P66</f>
        <v>Taxable</v>
      </c>
    </row>
    <row r="67" spans="1:17" ht="12" customHeight="1">
      <c r="A67">
        <v>64</v>
      </c>
      <c r="B67" t="str">
        <f>'Self Service'!A161</f>
        <v>Self Service</v>
      </c>
      <c r="C67" t="str">
        <f>'Self Service'!B161</f>
        <v>MM 2</v>
      </c>
      <c r="D67" s="24">
        <f>'Self Service'!C161</f>
        <v>44197</v>
      </c>
      <c r="E67" s="24">
        <f>'Self Service'!D161</f>
        <v>44227</v>
      </c>
      <c r="F67" t="str">
        <f>'Self Service'!G161</f>
        <v>Ariel</v>
      </c>
      <c r="G67" t="str">
        <f>'Self Service'!H161</f>
        <v>Ariel Powder Plan
(Only For Mumbai)</v>
      </c>
      <c r="H67" t="str">
        <f>'Self Service'!I161</f>
        <v>Buy Ariel Complete and Matic worth 
Rs.1,500 and get 12% off On Bill
Applicable SKUs
Any Ariel Complete and Ariel Matic
(Except Complete 4Kg,Matic 3Kg and Matic 6Kg)</v>
      </c>
      <c r="I67" t="str">
        <f>'Self Service'!K161</f>
        <v>On Bill</v>
      </c>
      <c r="M67" t="e">
        <f>'[1]Large Trad, Pharma &amp; Bty'!#REF!</f>
        <v>#REF!</v>
      </c>
      <c r="N67" t="e">
        <f>'[1]Large Trad, Pharma &amp; Bty'!#REF!</f>
        <v>#REF!</v>
      </c>
      <c r="O67" t="e">
        <f>'[1]Large Trad, Pharma &amp; Bty'!#REF!</f>
        <v>#REF!</v>
      </c>
      <c r="P67" t="e">
        <f>'[1]Large Trad, Pharma &amp; Bty'!#REF!</f>
        <v>#REF!</v>
      </c>
      <c r="Q67" t="e">
        <f>'[1]Large Trad, Pharma &amp; Bty'!#REF!</f>
        <v>#REF!</v>
      </c>
    </row>
    <row r="68" spans="1:17" ht="12" customHeight="1">
      <c r="A68">
        <v>65</v>
      </c>
      <c r="B68" t="str">
        <f>'Self Service'!A163</f>
        <v>Self Service</v>
      </c>
      <c r="C68" t="str">
        <f>'Self Service'!B163</f>
        <v>Hyper,
Super</v>
      </c>
      <c r="D68" s="24">
        <f>'Self Service'!C163</f>
        <v>44197</v>
      </c>
      <c r="E68" s="24">
        <f>'Self Service'!D163</f>
        <v>44227</v>
      </c>
      <c r="F68" t="str">
        <f>'Self Service'!G163</f>
        <v>Ariel</v>
      </c>
      <c r="G68" t="str">
        <f>'Self Service'!H163</f>
        <v>Ariel Antigerm Plan</v>
      </c>
      <c r="H68" t="str">
        <f>'Self Service'!I163</f>
        <v xml:space="preserve">Buy Ariel Hygine (Antigerm) Portfolio worth 
Rs.1000 and get 12% off On Bill
Applicable SKUs
Any Ariel Matic AG 1Kg/2kg/3+1kg
</v>
      </c>
      <c r="I68" t="str">
        <f>'Self Service'!K163</f>
        <v>On Bill</v>
      </c>
      <c r="M68">
        <f>'[1]Large Trad, Pharma &amp; Bty'!L70</f>
        <v>0</v>
      </c>
      <c r="N68">
        <f>'[1]Large Trad, Pharma &amp; Bty'!M70</f>
        <v>0</v>
      </c>
      <c r="O68">
        <f>'[1]Large Trad, Pharma &amp; Bty'!N70</f>
        <v>0</v>
      </c>
      <c r="P68">
        <f>'[1]Large Trad, Pharma &amp; Bty'!O70</f>
        <v>0</v>
      </c>
      <c r="Q68" t="str">
        <f>'[1]Large Trad, Pharma &amp; Bty'!P70</f>
        <v>Taxable</v>
      </c>
    </row>
    <row r="69" spans="1:17" ht="12" customHeight="1">
      <c r="A69">
        <v>66</v>
      </c>
      <c r="B69" t="e">
        <f>'Self Service'!#REF!</f>
        <v>#REF!</v>
      </c>
      <c r="C69" t="e">
        <f>'Self Service'!#REF!</f>
        <v>#REF!</v>
      </c>
      <c r="D69" s="24" t="e">
        <f>'Self Service'!#REF!</f>
        <v>#REF!</v>
      </c>
      <c r="E69" s="24" t="e">
        <f>'Self Service'!#REF!</f>
        <v>#REF!</v>
      </c>
      <c r="F69" t="e">
        <f>'Self Service'!#REF!</f>
        <v>#REF!</v>
      </c>
      <c r="G69" t="e">
        <f>'Self Service'!#REF!</f>
        <v>#REF!</v>
      </c>
      <c r="H69" t="e">
        <f>'Self Service'!#REF!</f>
        <v>#REF!</v>
      </c>
      <c r="I69" t="e">
        <f>'Self Service'!#REF!</f>
        <v>#REF!</v>
      </c>
      <c r="M69" t="e">
        <f>'[1]Large Trad, Pharma &amp; Bty'!#REF!</f>
        <v>#REF!</v>
      </c>
      <c r="N69" t="e">
        <f>'[1]Large Trad, Pharma &amp; Bty'!#REF!</f>
        <v>#REF!</v>
      </c>
      <c r="O69" t="e">
        <f>'[1]Large Trad, Pharma &amp; Bty'!#REF!</f>
        <v>#REF!</v>
      </c>
      <c r="P69" t="e">
        <f>'[1]Large Trad, Pharma &amp; Bty'!#REF!</f>
        <v>#REF!</v>
      </c>
      <c r="Q69" t="e">
        <f>'[1]Large Trad, Pharma &amp; Bty'!#REF!</f>
        <v>#REF!</v>
      </c>
    </row>
    <row r="70" spans="1:17" ht="12" customHeight="1">
      <c r="A70">
        <v>67</v>
      </c>
      <c r="B70" t="str">
        <f>'Self Service'!A165</f>
        <v>Self Service</v>
      </c>
      <c r="C70" t="str">
        <f>'Self Service'!B165</f>
        <v>MM 1,
MM 2</v>
      </c>
      <c r="D70" s="24">
        <f>'Self Service'!C165</f>
        <v>44197</v>
      </c>
      <c r="E70" s="24">
        <f>'Self Service'!D165</f>
        <v>44227</v>
      </c>
      <c r="F70" t="str">
        <f>'Self Service'!G165</f>
        <v>Ariel</v>
      </c>
      <c r="G70" t="str">
        <f>'Self Service'!H165</f>
        <v>Ariel Antigerm Plan</v>
      </c>
      <c r="H70" t="str">
        <f>'Self Service'!I165</f>
        <v>Buy Ariel Hygine (Antigerm) Portfolio worth 
Rs.750 and get 12% off On Bill
Applicable SKUs
Any Ariel Matic AG 1Kg/2kg/3+1kg</v>
      </c>
      <c r="I70" t="str">
        <f>'Self Service'!K165</f>
        <v>On Bill</v>
      </c>
      <c r="M70" t="e">
        <f>'[1]Large Trad, Pharma &amp; Bty'!#REF!</f>
        <v>#REF!</v>
      </c>
      <c r="N70" t="e">
        <f>'[1]Large Trad, Pharma &amp; Bty'!#REF!</f>
        <v>#REF!</v>
      </c>
      <c r="O70" t="e">
        <f>'[1]Large Trad, Pharma &amp; Bty'!#REF!</f>
        <v>#REF!</v>
      </c>
      <c r="P70" t="e">
        <f>'[1]Large Trad, Pharma &amp; Bty'!#REF!</f>
        <v>#REF!</v>
      </c>
      <c r="Q70" t="e">
        <f>'[1]Large Trad, Pharma &amp; Bty'!#REF!</f>
        <v>#REF!</v>
      </c>
    </row>
    <row r="71" spans="1:17" ht="48" customHeight="1">
      <c r="A71">
        <v>68</v>
      </c>
      <c r="B71" t="str">
        <f>'Self Service'!A167</f>
        <v>Self Service</v>
      </c>
      <c r="C71" t="str">
        <f>'Self Service'!B167</f>
        <v>Hyper,
Super</v>
      </c>
      <c r="D71" s="24">
        <f>'Self Service'!C167</f>
        <v>44197</v>
      </c>
      <c r="E71" s="24">
        <f>'Self Service'!D167</f>
        <v>44227</v>
      </c>
      <c r="F71" t="str">
        <f>'Self Service'!G167</f>
        <v>Ariel</v>
      </c>
      <c r="G71" t="str">
        <f>'Self Service'!H167</f>
        <v>Ariel Complete 4Kg Plan
(All India)</v>
      </c>
      <c r="H71" t="str">
        <f>'Self Service'!I167</f>
        <v xml:space="preserve">Buy 15 pcs Ariel Complete 4Kg and 
get 16% off On Bill
Applicable SKUs
 Ariel Complete 4Kg 
</v>
      </c>
      <c r="I71" t="str">
        <f>'Self Service'!K167</f>
        <v>On Bill</v>
      </c>
      <c r="M71">
        <f>'[1]Large Trad, Pharma &amp; Bty'!L86</f>
        <v>0</v>
      </c>
      <c r="N71">
        <f>'[1]Large Trad, Pharma &amp; Bty'!M86</f>
        <v>0</v>
      </c>
      <c r="O71">
        <f>'[1]Large Trad, Pharma &amp; Bty'!N86</f>
        <v>0</v>
      </c>
      <c r="P71">
        <f>'[1]Large Trad, Pharma &amp; Bty'!O86</f>
        <v>0</v>
      </c>
      <c r="Q71" t="str">
        <f>'[1]Large Trad, Pharma &amp; Bty'!P86</f>
        <v>Taxable</v>
      </c>
    </row>
    <row r="72" spans="1:17" ht="14.45" customHeight="1">
      <c r="A72">
        <v>69</v>
      </c>
      <c r="B72" t="str">
        <f>'Self Service'!A169</f>
        <v>Self Service</v>
      </c>
      <c r="C72" t="str">
        <f>'Self Service'!B169</f>
        <v>MM 1,
MM 2</v>
      </c>
      <c r="D72" s="24">
        <f>'Self Service'!C169</f>
        <v>44197</v>
      </c>
      <c r="E72" s="24">
        <f>'Self Service'!D169</f>
        <v>44227</v>
      </c>
      <c r="F72" t="str">
        <f>'Self Service'!G169</f>
        <v>Ariel</v>
      </c>
      <c r="G72" t="str">
        <f>'Self Service'!H169</f>
        <v>Ariel Complete 4Kg Plan
(All India)</v>
      </c>
      <c r="H72" t="str">
        <f>'Self Service'!I169</f>
        <v xml:space="preserve">Buy 10 pcs Ariel Complete 4Kg and 
get 16% off On Bill
Applicable SKUs
 Ariel Complete 4Kg </v>
      </c>
      <c r="I72" t="str">
        <f>'Self Service'!K169</f>
        <v>On Bill</v>
      </c>
      <c r="M72">
        <f>'[1]Large Trad, Pharma &amp; Bty'!L123</f>
        <v>0</v>
      </c>
      <c r="N72">
        <f>'[1]Large Trad, Pharma &amp; Bty'!M123</f>
        <v>0</v>
      </c>
      <c r="O72">
        <f>'[1]Large Trad, Pharma &amp; Bty'!N123</f>
        <v>0</v>
      </c>
      <c r="P72">
        <f>'[1]Large Trad, Pharma &amp; Bty'!O123</f>
        <v>0</v>
      </c>
      <c r="Q72" t="str">
        <f>'[1]Large Trad, Pharma &amp; Bty'!P123</f>
        <v>Taxable</v>
      </c>
    </row>
    <row r="73" spans="1:17" ht="14.45" customHeight="1">
      <c r="A73">
        <v>70</v>
      </c>
      <c r="B73" t="str">
        <f>'Self Service'!A171</f>
        <v>Self Service</v>
      </c>
      <c r="C73" t="str">
        <f>'Self Service'!B171</f>
        <v>Hyper,
Super,
MM 1,
MM 2</v>
      </c>
      <c r="D73" s="24">
        <f>'Self Service'!C171</f>
        <v>44197</v>
      </c>
      <c r="E73" s="24">
        <f>'Self Service'!D171</f>
        <v>44227</v>
      </c>
      <c r="F73" t="str">
        <f>'Self Service'!G171</f>
        <v>Ariel</v>
      </c>
      <c r="G73" t="str">
        <f>'Self Service'!H171</f>
        <v xml:space="preserve">Ariel Matic Equalization Plan </v>
      </c>
      <c r="H73" t="str">
        <f>'Self Service'!I171</f>
        <v>Buy Any Matic 6Kg and Get Rs. 80 off per pc
Matic 6Kg TL (Plain / Canister) : On Bill -40; Month End - 40
Matic 6Kg FL (Plain / Canister) : On Bill - 40; Month End - 40</v>
      </c>
      <c r="I73" t="str">
        <f>'Self Service'!K171</f>
        <v>On Bill</v>
      </c>
      <c r="M73">
        <f>'[1]Large Trad, Pharma &amp; Bty'!L127</f>
        <v>0</v>
      </c>
      <c r="N73">
        <f>'[1]Large Trad, Pharma &amp; Bty'!M127</f>
        <v>0</v>
      </c>
      <c r="O73">
        <f>'[1]Large Trad, Pharma &amp; Bty'!N127</f>
        <v>0</v>
      </c>
      <c r="P73">
        <f>'[1]Large Trad, Pharma &amp; Bty'!O127</f>
        <v>0</v>
      </c>
      <c r="Q73" t="str">
        <f>'[1]Large Trad, Pharma &amp; Bty'!P127</f>
        <v>Taxable</v>
      </c>
    </row>
    <row r="74" spans="1:17" ht="14.45" customHeight="1">
      <c r="A74">
        <v>71</v>
      </c>
      <c r="B74" t="str">
        <f>'Self Service'!A173</f>
        <v>Self Service</v>
      </c>
      <c r="C74" t="str">
        <f>'Self Service'!B173</f>
        <v>Hyper,
Super,
MM 1,
MM 2</v>
      </c>
      <c r="D74" s="24">
        <f>'Self Service'!C173</f>
        <v>44197</v>
      </c>
      <c r="E74" s="24">
        <f>'Self Service'!D173</f>
        <v>44227</v>
      </c>
      <c r="F74" t="str">
        <f>'Self Service'!G173</f>
        <v xml:space="preserve">Ariel </v>
      </c>
      <c r="G74" t="str">
        <f>'Self Service'!H173</f>
        <v xml:space="preserve">Ariel Matic Equalization Plan </v>
      </c>
      <c r="H74" t="str">
        <f>'Self Service'!I173</f>
        <v>Buy Any Matic 3Kg and Get Rs. 80 off per pc
Matic 3Kg TL (Plain / Canister) : On Bill -40; Month End - 40
Matic 3Kg FL (Plain / Canister) : On Bill - 40; Month End - 40</v>
      </c>
      <c r="I74" t="str">
        <f>'Self Service'!K173</f>
        <v>On Bill</v>
      </c>
      <c r="M74">
        <f>'[1]Large Trad, Pharma &amp; Bty'!L131</f>
        <v>0</v>
      </c>
      <c r="N74">
        <f>'[1]Large Trad, Pharma &amp; Bty'!M131</f>
        <v>0</v>
      </c>
      <c r="O74">
        <f>'[1]Large Trad, Pharma &amp; Bty'!N131</f>
        <v>0</v>
      </c>
      <c r="P74">
        <f>'[1]Large Trad, Pharma &amp; Bty'!O131</f>
        <v>0</v>
      </c>
      <c r="Q74" t="str">
        <f>'[1]Large Trad, Pharma &amp; Bty'!P131</f>
        <v>Taxable</v>
      </c>
    </row>
    <row r="75" spans="1:17" ht="14.45" customHeight="1">
      <c r="A75">
        <v>72</v>
      </c>
      <c r="B75" t="str">
        <f>'Self Service'!A175</f>
        <v>Self Service</v>
      </c>
      <c r="C75" t="str">
        <f>'Self Service'!B175</f>
        <v>Hyper,
Super,
MM 1,
MM 2</v>
      </c>
      <c r="D75" s="24">
        <f>'Self Service'!C175</f>
        <v>44197</v>
      </c>
      <c r="E75" s="24">
        <f>'Self Service'!D175</f>
        <v>44227</v>
      </c>
      <c r="F75" t="str">
        <f>'Self Service'!G175</f>
        <v>Ariel</v>
      </c>
      <c r="G75" t="str">
        <f>'Self Service'!H175</f>
        <v>Ariel Matic Equalization Plan</v>
      </c>
      <c r="H75" t="str">
        <f>'Self Service'!I175</f>
        <v>Buy Any Matic 6Kg+Liq Free and Get Rs. 40 off per pc
Matic 6Kg TL (Plain / Canister) : On Bill -20; Month End - 20
Matic 6Kg FL (Plain / Canister) : On Bill - 20; Month End - 20</v>
      </c>
      <c r="I75" t="str">
        <f>'Self Service'!K175</f>
        <v>On Bill</v>
      </c>
      <c r="M75">
        <f>'[1]Large Trad, Pharma &amp; Bty'!L135</f>
        <v>0</v>
      </c>
      <c r="N75">
        <f>'[1]Large Trad, Pharma &amp; Bty'!M135</f>
        <v>0</v>
      </c>
      <c r="O75">
        <f>'[1]Large Trad, Pharma &amp; Bty'!N135</f>
        <v>0</v>
      </c>
      <c r="P75">
        <f>'[1]Large Trad, Pharma &amp; Bty'!O135</f>
        <v>0</v>
      </c>
      <c r="Q75" t="str">
        <f>'[1]Large Trad, Pharma &amp; Bty'!P135</f>
        <v>Taxable</v>
      </c>
    </row>
    <row r="76" spans="1:17" ht="14.45" customHeight="1">
      <c r="A76">
        <v>73</v>
      </c>
      <c r="B76" t="str">
        <f>'Self Service'!A177</f>
        <v>Self Service</v>
      </c>
      <c r="C76" t="str">
        <f>'Self Service'!B177</f>
        <v>Hyper,
Super,
MM 1,
MM 2</v>
      </c>
      <c r="D76" s="24">
        <f>'Self Service'!C177</f>
        <v>44197</v>
      </c>
      <c r="E76" s="24">
        <f>'Self Service'!D177</f>
        <v>44227</v>
      </c>
      <c r="F76" t="str">
        <f>'Self Service'!G177</f>
        <v xml:space="preserve">Ariel </v>
      </c>
      <c r="G76" t="str">
        <f>'Self Service'!H177</f>
        <v>Ariel Matic Equalization Plan</v>
      </c>
      <c r="H76" t="str">
        <f>'Self Service'!I177</f>
        <v>Buy Any Matic 3Kg+Liq Free and Get Rs. 25 off per pc
Matic 3Kg TL (Plain / Canister) : On Bill -10; Month End - 15
Matic 3Kg FL (Plain / Canister) : On Bill - 10; Month End - 15</v>
      </c>
      <c r="I76" t="str">
        <f>'Self Service'!K177</f>
        <v>On Bill</v>
      </c>
      <c r="M76">
        <f>'[1]Large Trad, Pharma &amp; Bty'!L139</f>
        <v>0</v>
      </c>
      <c r="N76">
        <f>'[1]Large Trad, Pharma &amp; Bty'!M139</f>
        <v>0</v>
      </c>
      <c r="O76">
        <f>'[1]Large Trad, Pharma &amp; Bty'!N139</f>
        <v>0</v>
      </c>
      <c r="P76">
        <f>'[1]Large Trad, Pharma &amp; Bty'!O139</f>
        <v>0</v>
      </c>
      <c r="Q76" t="str">
        <f>'[1]Large Trad, Pharma &amp; Bty'!P139</f>
        <v>Taxable</v>
      </c>
    </row>
    <row r="77" spans="1:17" ht="12" customHeight="1">
      <c r="A77">
        <v>74</v>
      </c>
      <c r="B77" t="str">
        <f>'Self Service'!A179</f>
        <v>Self Service</v>
      </c>
      <c r="C77" t="str">
        <f>'Self Service'!B179</f>
        <v>Hyper,
Super</v>
      </c>
      <c r="D77" s="24">
        <f>'Self Service'!C179</f>
        <v>44197</v>
      </c>
      <c r="E77" s="24">
        <f>'Self Service'!D179</f>
        <v>44227</v>
      </c>
      <c r="F77" t="str">
        <f>'Self Service'!G179</f>
        <v>Ariel</v>
      </c>
      <c r="G77" t="str">
        <f>'Self Service'!H179</f>
        <v>Ariel Liquid Plan
All India Except TN/APTL</v>
      </c>
      <c r="H77" t="str">
        <f>'Self Service'!I179</f>
        <v>Buy any Ariel Liquid (Plain/FL/TL) Except Ariel Liquid 1L worth 
Rs.2,500 and get 8% off On Bill
Applicable SKUs:
Ariel Liquid 500ml (Plain/FL/TL),
Ariel Liquid 1.5L(Plain/Fl/TL),
Ariel Liquid 2L (Plain/Fl/TL)</v>
      </c>
      <c r="I77" t="str">
        <f>'Self Service'!K179</f>
        <v>On Bill</v>
      </c>
      <c r="M77">
        <f>'[1]Large Trad, Pharma &amp; Bty'!L143</f>
        <v>0</v>
      </c>
      <c r="N77">
        <f>'[1]Large Trad, Pharma &amp; Bty'!M143</f>
        <v>0</v>
      </c>
      <c r="O77">
        <f>'[1]Large Trad, Pharma &amp; Bty'!N143</f>
        <v>0</v>
      </c>
      <c r="P77">
        <f>'[1]Large Trad, Pharma &amp; Bty'!O143</f>
        <v>0</v>
      </c>
      <c r="Q77" t="str">
        <f>'[1]Large Trad, Pharma &amp; Bty'!P143</f>
        <v>Taxable</v>
      </c>
    </row>
    <row r="78" spans="1:17" ht="12" customHeight="1">
      <c r="A78">
        <v>75</v>
      </c>
      <c r="B78" t="str">
        <f>'Self Service'!A181</f>
        <v>Self Service</v>
      </c>
      <c r="C78" t="str">
        <f>'Self Service'!B181</f>
        <v>MM 1,
MM 2</v>
      </c>
      <c r="D78" s="24">
        <f>'Self Service'!C181</f>
        <v>44197</v>
      </c>
      <c r="E78" s="24">
        <f>'Self Service'!D181</f>
        <v>44227</v>
      </c>
      <c r="F78" t="str">
        <f>'Self Service'!G181</f>
        <v>Ariel</v>
      </c>
      <c r="G78" t="str">
        <f>'Self Service'!H181</f>
        <v>Ariel Liquid Plan
All India Except TN/APTL</v>
      </c>
      <c r="H78" t="str">
        <f>'Self Service'!I181</f>
        <v>Buy any Ariel Liquid (Plain/FL/TL) Except Ariel Liquid 1L worth
Rs.1,000 and get 8% off On Bill
Applicable SKUs:
Ariel Liquid 500ml (Plain/FL/TL),
Ariel Liquid 1.5L(Plain/Fl/TL),
Ariel Liquid 2L (Plain/Fl/TL)</v>
      </c>
      <c r="I78" t="str">
        <f>'Self Service'!K181</f>
        <v>On Bill</v>
      </c>
      <c r="M78">
        <f>'[1]Large Trad, Pharma &amp; Bty'!L147</f>
        <v>0</v>
      </c>
      <c r="N78">
        <f>'[1]Large Trad, Pharma &amp; Bty'!M147</f>
        <v>0</v>
      </c>
      <c r="O78">
        <f>'[1]Large Trad, Pharma &amp; Bty'!N147</f>
        <v>0</v>
      </c>
      <c r="P78">
        <f>'[1]Large Trad, Pharma &amp; Bty'!O147</f>
        <v>0</v>
      </c>
      <c r="Q78" t="str">
        <f>'[1]Large Trad, Pharma &amp; Bty'!P147</f>
        <v>Taxable</v>
      </c>
    </row>
    <row r="79" spans="1:17" ht="12" customHeight="1">
      <c r="A79">
        <v>76</v>
      </c>
      <c r="B79" t="str">
        <f>'Self Service'!A183</f>
        <v>Self Service</v>
      </c>
      <c r="C79" t="str">
        <f>'Self Service'!B183</f>
        <v>Hyper,
Super,
MM 1,
MM 2</v>
      </c>
      <c r="D79" s="24">
        <f>'Self Service'!C183</f>
        <v>44197</v>
      </c>
      <c r="E79" s="24">
        <f>'Self Service'!D183</f>
        <v>44227</v>
      </c>
      <c r="F79" t="str">
        <f>'Self Service'!G183</f>
        <v>Ariel</v>
      </c>
      <c r="G79" t="str">
        <f>'Self Service'!H183</f>
        <v>Ariel Liquid 1L Titan Plan
All India Except TN/APTL</v>
      </c>
      <c r="H79" t="str">
        <f>'Self Service'!I183</f>
        <v xml:space="preserve">Buy  Ariel Liquid 1L(Plain/FL/TL) worth Rs.1,000 
and Get Rs. 25 off per pc
On Bill -15; Month End - 10
</v>
      </c>
      <c r="I79" t="str">
        <f>'Self Service'!K183</f>
        <v>On Bill</v>
      </c>
      <c r="M79">
        <f>'[1]Large Trad, Pharma &amp; Bty'!L151</f>
        <v>0</v>
      </c>
      <c r="N79">
        <f>'[1]Large Trad, Pharma &amp; Bty'!M151</f>
        <v>0</v>
      </c>
      <c r="O79">
        <f>'[1]Large Trad, Pharma &amp; Bty'!N151</f>
        <v>0</v>
      </c>
      <c r="P79">
        <f>'[1]Large Trad, Pharma &amp; Bty'!O151</f>
        <v>0</v>
      </c>
      <c r="Q79" t="str">
        <f>'[1]Large Trad, Pharma &amp; Bty'!P151</f>
        <v>Taxable</v>
      </c>
    </row>
    <row r="80" spans="1:17" ht="12" customHeight="1">
      <c r="A80">
        <v>77</v>
      </c>
      <c r="B80" t="str">
        <f>'Self Service'!A185</f>
        <v>Self Service</v>
      </c>
      <c r="C80" t="str">
        <f>'Self Service'!B185</f>
        <v>Hyper,
Super,
MM 1,
MM 2</v>
      </c>
      <c r="D80" s="24">
        <f>'Self Service'!C185</f>
        <v>44197</v>
      </c>
      <c r="E80" s="24">
        <f>'Self Service'!D185</f>
        <v>44227</v>
      </c>
      <c r="F80" t="str">
        <f>'Self Service'!G185</f>
        <v>Ariel</v>
      </c>
      <c r="G80" t="str">
        <f>'Self Service'!H185</f>
        <v>Ariel Liquid Promo Stock Plan
(Only For TN)</v>
      </c>
      <c r="H80" t="str">
        <f>'Self Service'!I185</f>
        <v>Buy any Ariel Liquid Promo Stock(500ml/1L) worth 
Rs.1000 and get 8% off On Bill
Applicable SKUs:
Ariel Liquid 500ml Promo FL/TL,
Ariel Liquid 1L Promo FL/TL</v>
      </c>
      <c r="I80" t="str">
        <f>'Self Service'!K185</f>
        <v>On Bill</v>
      </c>
      <c r="M80" t="e">
        <f>'[1]Large Trad, Pharma &amp; Bty'!#REF!</f>
        <v>#REF!</v>
      </c>
      <c r="N80" t="e">
        <f>'[1]Large Trad, Pharma &amp; Bty'!#REF!</f>
        <v>#REF!</v>
      </c>
      <c r="O80" t="e">
        <f>'[1]Large Trad, Pharma &amp; Bty'!#REF!</f>
        <v>#REF!</v>
      </c>
      <c r="P80" t="e">
        <f>'[1]Large Trad, Pharma &amp; Bty'!#REF!</f>
        <v>#REF!</v>
      </c>
      <c r="Q80" t="e">
        <f>'[1]Large Trad, Pharma &amp; Bty'!#REF!</f>
        <v>#REF!</v>
      </c>
    </row>
    <row r="81" spans="1:17" ht="12" customHeight="1">
      <c r="A81">
        <v>78</v>
      </c>
      <c r="B81" t="str">
        <f>'Self Service'!A187</f>
        <v>Self Service</v>
      </c>
      <c r="C81" t="str">
        <f>'Self Service'!B187</f>
        <v>Hyper,
Super,
MM 1,
MM 2</v>
      </c>
      <c r="D81" s="24">
        <f>'Self Service'!C187</f>
        <v>44197</v>
      </c>
      <c r="E81" s="24">
        <f>'Self Service'!D187</f>
        <v>44227</v>
      </c>
      <c r="F81" t="str">
        <f>'Self Service'!G187</f>
        <v>Ariel</v>
      </c>
      <c r="G81" t="str">
        <f>'Self Service'!H187</f>
        <v>Ariel Liquid 1L Plan
(Only For TN )</v>
      </c>
      <c r="H81" t="str">
        <f>'Self Service'!I187</f>
        <v>Buy any Ariel Liquid 1L (Plain/FL/TL) worth 
Rs.1500 and get Rs 40 off per pc
Applicable SKUs:
Ariel Liquid 1L (Plain/Fl/TL)</v>
      </c>
      <c r="I81" t="str">
        <f>'Self Service'!K187</f>
        <v>On Bill</v>
      </c>
      <c r="M81" t="e">
        <f>'[1]Large Trad, Pharma &amp; Bty'!#REF!</f>
        <v>#REF!</v>
      </c>
      <c r="N81" t="e">
        <f>'[1]Large Trad, Pharma &amp; Bty'!#REF!</f>
        <v>#REF!</v>
      </c>
      <c r="O81" t="e">
        <f>'[1]Large Trad, Pharma &amp; Bty'!#REF!</f>
        <v>#REF!</v>
      </c>
      <c r="P81" t="e">
        <f>'[1]Large Trad, Pharma &amp; Bty'!#REF!</f>
        <v>#REF!</v>
      </c>
      <c r="Q81" t="e">
        <f>'[1]Large Trad, Pharma &amp; Bty'!#REF!</f>
        <v>#REF!</v>
      </c>
    </row>
    <row r="82" spans="1:17" ht="12" customHeight="1">
      <c r="A82">
        <v>79</v>
      </c>
      <c r="B82" t="str">
        <f>'Self Service'!A189</f>
        <v>Self Service</v>
      </c>
      <c r="C82" t="str">
        <f>'Self Service'!B189</f>
        <v>Hyper,
Super,
MM 1,
MM 2</v>
      </c>
      <c r="D82" s="24">
        <f>'Self Service'!C189</f>
        <v>44197</v>
      </c>
      <c r="E82" s="24">
        <f>'Self Service'!D189</f>
        <v>44227</v>
      </c>
      <c r="F82" t="str">
        <f>'Self Service'!G189</f>
        <v>Ariel</v>
      </c>
      <c r="G82" t="str">
        <f>'Self Service'!H189</f>
        <v>Ariel Liquid Plan
(Only For TN )</v>
      </c>
      <c r="H82" t="str">
        <f>'Self Service'!I189</f>
        <v>Buy any Ariel Liquid (Except 1L)  worth 
Rs.1000 and get 8% off On Bill
Applicable SKUs:
Ariel Liquid 500ml (Plain/FL/TL),
Ariel Liquid 1.5L,
Ariel Liquid 2L (Plain/Fl/TL)</v>
      </c>
      <c r="I82" t="str">
        <f>'Self Service'!K189</f>
        <v>On Bill</v>
      </c>
      <c r="M82">
        <f>'[1]Large Trad, Pharma &amp; Bty'!L159</f>
        <v>0</v>
      </c>
      <c r="N82">
        <f>'[1]Large Trad, Pharma &amp; Bty'!M159</f>
        <v>0</v>
      </c>
      <c r="O82">
        <f>'[1]Large Trad, Pharma &amp; Bty'!N159</f>
        <v>0</v>
      </c>
      <c r="P82">
        <f>'[1]Large Trad, Pharma &amp; Bty'!O159</f>
        <v>0</v>
      </c>
      <c r="Q82" t="str">
        <f>'[1]Large Trad, Pharma &amp; Bty'!P159</f>
        <v>Taxable</v>
      </c>
    </row>
    <row r="83" spans="1:17" ht="12" customHeight="1">
      <c r="A83">
        <v>80</v>
      </c>
      <c r="B83" t="str">
        <f>'Self Service'!A191</f>
        <v>Self Service</v>
      </c>
      <c r="C83" t="str">
        <f>'Self Service'!B191</f>
        <v>Hyper,
Super</v>
      </c>
      <c r="D83" s="24">
        <f>'Self Service'!C191</f>
        <v>44197</v>
      </c>
      <c r="E83" s="24">
        <f>'Self Service'!D191</f>
        <v>44227</v>
      </c>
      <c r="F83" t="str">
        <f>'Self Service'!G191</f>
        <v>Ariel</v>
      </c>
      <c r="G83" t="str">
        <f>'Self Service'!H191</f>
        <v>Ariel Liquid Plan
(Only for APTL)</v>
      </c>
      <c r="H83" t="str">
        <f>'Self Service'!I191</f>
        <v>Buy any Ariel Liquid (Plain/FL/TL) Except Ariel Liquid 1L worth 
Rs.2,500 and get 8% off On Bill
Applicable SKUs:
Ariel Liquid 500ml (Plain/FL/TL),
Ariel Liquid 1.5L(Plain/Fl/TL),
Ariel Liquid 2L (Plain/Fl/TL)</v>
      </c>
      <c r="I83" t="str">
        <f>'Self Service'!K191</f>
        <v>On Bill</v>
      </c>
      <c r="M83">
        <f>'[1]Large Trad, Pharma &amp; Bty'!L163</f>
        <v>0</v>
      </c>
      <c r="N83">
        <f>'[1]Large Trad, Pharma &amp; Bty'!M163</f>
        <v>0</v>
      </c>
      <c r="O83">
        <f>'[1]Large Trad, Pharma &amp; Bty'!N163</f>
        <v>0</v>
      </c>
      <c r="P83">
        <f>'[1]Large Trad, Pharma &amp; Bty'!O163</f>
        <v>0</v>
      </c>
      <c r="Q83" t="str">
        <f>'[1]Large Trad, Pharma &amp; Bty'!P163</f>
        <v>Taxable</v>
      </c>
    </row>
    <row r="84" spans="1:17" ht="12" customHeight="1">
      <c r="A84">
        <v>81</v>
      </c>
      <c r="B84" t="str">
        <f>'Self Service'!A193</f>
        <v>Self Service</v>
      </c>
      <c r="C84" t="str">
        <f>'Self Service'!B193</f>
        <v>MM 1,
MM 2</v>
      </c>
      <c r="D84" s="24">
        <f>'Self Service'!C193</f>
        <v>44197</v>
      </c>
      <c r="E84" s="24">
        <f>'Self Service'!D193</f>
        <v>44227</v>
      </c>
      <c r="F84" t="str">
        <f>'Self Service'!G193</f>
        <v>Ariel</v>
      </c>
      <c r="G84" t="str">
        <f>'Self Service'!H193</f>
        <v>Ariel Liquid Plan
(Only for APTL)</v>
      </c>
      <c r="H84" t="str">
        <f>'Self Service'!I193</f>
        <v>Buy any Ariel Liquid (Plain/FL/TL) Except Ariel Liquid 1L worth
Rs.1,000 and get 8% off On Bill
Applicable SKUs:
Ariel Liquid 500ml (Plain/FL/TL),
Ariel Liquid 1.5L(Plain/Fl/TL),
Ariel Liquid 2L (Plain/Fl/TL)</v>
      </c>
      <c r="I84" t="str">
        <f>'Self Service'!K193</f>
        <v>On Bill</v>
      </c>
      <c r="M84">
        <f>'[1]Large Trad, Pharma &amp; Bty'!L167</f>
        <v>0</v>
      </c>
      <c r="N84">
        <f>'[1]Large Trad, Pharma &amp; Bty'!M167</f>
        <v>0</v>
      </c>
      <c r="O84">
        <f>'[1]Large Trad, Pharma &amp; Bty'!N167</f>
        <v>0</v>
      </c>
      <c r="P84">
        <f>'[1]Large Trad, Pharma &amp; Bty'!O167</f>
        <v>0</v>
      </c>
      <c r="Q84" t="str">
        <f>'[1]Large Trad, Pharma &amp; Bty'!P167</f>
        <v>Taxable</v>
      </c>
    </row>
    <row r="85" spans="1:17" ht="12" customHeight="1">
      <c r="A85">
        <v>82</v>
      </c>
      <c r="B85" t="str">
        <f>'Self Service'!A195</f>
        <v>Self Service</v>
      </c>
      <c r="C85" t="str">
        <f>'Self Service'!B195</f>
        <v>Hyper,
Super,
MM 1,
MM 2</v>
      </c>
      <c r="D85" s="24">
        <f>'Self Service'!C195</f>
        <v>44197</v>
      </c>
      <c r="E85" s="24">
        <f>'Self Service'!D195</f>
        <v>44227</v>
      </c>
      <c r="F85" t="str">
        <f>'Self Service'!G195</f>
        <v>Ariel</v>
      </c>
      <c r="G85" t="str">
        <f>'Self Service'!H195</f>
        <v>Ariel Liquid Plan
(Only for APTL)</v>
      </c>
      <c r="H85" t="str">
        <f>'Self Service'!I195</f>
        <v xml:space="preserve">Buy  Ariel Liquid 1L(Plain/FL/TL) worth Rs.1,000 
and Get Rs. 25 off per pc
On Bill -15; Month End - 10
</v>
      </c>
      <c r="I85" t="str">
        <f>'Self Service'!K195</f>
        <v>On Bill</v>
      </c>
      <c r="M85" t="e">
        <f>'[1]Large Trad, Pharma &amp; Bty'!#REF!</f>
        <v>#REF!</v>
      </c>
      <c r="N85" t="e">
        <f>'[1]Large Trad, Pharma &amp; Bty'!#REF!</f>
        <v>#REF!</v>
      </c>
      <c r="O85" t="e">
        <f>'[1]Large Trad, Pharma &amp; Bty'!#REF!</f>
        <v>#REF!</v>
      </c>
      <c r="P85" t="e">
        <f>'[1]Large Trad, Pharma &amp; Bty'!#REF!</f>
        <v>#REF!</v>
      </c>
      <c r="Q85" t="e">
        <f>'[1]Large Trad, Pharma &amp; Bty'!#REF!</f>
        <v>#REF!</v>
      </c>
    </row>
    <row r="86" spans="1:17" ht="12" customHeight="1">
      <c r="A86">
        <v>83</v>
      </c>
      <c r="B86" t="str">
        <f>'Self Service'!A197</f>
        <v>Self Service</v>
      </c>
      <c r="C86" t="str">
        <f>'Self Service'!B197</f>
        <v>Hyper,
Super</v>
      </c>
      <c r="D86" s="24">
        <f>'Self Service'!C197</f>
        <v>44197</v>
      </c>
      <c r="E86" s="24">
        <f>'Self Service'!D197</f>
        <v>44227</v>
      </c>
      <c r="F86" t="str">
        <f>'Self Service'!G197</f>
        <v>Ambipur</v>
      </c>
      <c r="G86" t="str">
        <f>'Self Service'!H197</f>
        <v>Ambipur Max Plan</v>
      </c>
      <c r="H86" t="str">
        <f>'Self Service'!I197</f>
        <v>Buy any Ambipur AE, Car worth Rs 2000 and get 10% off (Excluding TN, KL,Delhi,Punjab,Haryana Sites)</v>
      </c>
      <c r="I86" t="str">
        <f>'Self Service'!K197</f>
        <v>On Bill</v>
      </c>
      <c r="M86">
        <f>'[1]Large Trad, Pharma &amp; Bty'!L173</f>
        <v>0</v>
      </c>
      <c r="N86">
        <f>'[1]Large Trad, Pharma &amp; Bty'!M173</f>
        <v>0</v>
      </c>
      <c r="O86">
        <f>'[1]Large Trad, Pharma &amp; Bty'!N173</f>
        <v>0</v>
      </c>
      <c r="P86">
        <f>'[1]Large Trad, Pharma &amp; Bty'!O173</f>
        <v>0</v>
      </c>
      <c r="Q86" t="str">
        <f>'[1]Large Trad, Pharma &amp; Bty'!P173</f>
        <v>Taxable</v>
      </c>
    </row>
    <row r="87" spans="1:17" ht="12" customHeight="1">
      <c r="A87">
        <v>84</v>
      </c>
      <c r="B87" t="str">
        <f>'Self Service'!A199</f>
        <v>Self Service</v>
      </c>
      <c r="C87" t="str">
        <f>'Self Service'!B199</f>
        <v>MM 1,
MM 2</v>
      </c>
      <c r="D87" s="24">
        <f>'Self Service'!C199</f>
        <v>44197</v>
      </c>
      <c r="E87" s="24">
        <f>'Self Service'!D199</f>
        <v>44227</v>
      </c>
      <c r="F87" t="str">
        <f>'Self Service'!G199</f>
        <v>Ambipur</v>
      </c>
      <c r="G87" t="str">
        <f>'Self Service'!H199</f>
        <v>Ambipur Max Plan</v>
      </c>
      <c r="H87" t="str">
        <f>'Self Service'!I199</f>
        <v>Buy any Ambipur AE, Car worth Rs 500 and get 10% off (Excluding TN, KL,Delhi,Punjab,Haryana Sites)</v>
      </c>
      <c r="I87" t="str">
        <f>'Self Service'!K199</f>
        <v>On Bill</v>
      </c>
      <c r="M87">
        <f>'[1]Large Trad, Pharma &amp; Bty'!L183</f>
        <v>0</v>
      </c>
      <c r="N87">
        <f>'[1]Large Trad, Pharma &amp; Bty'!M183</f>
        <v>0</v>
      </c>
      <c r="O87">
        <f>'[1]Large Trad, Pharma &amp; Bty'!N183</f>
        <v>0</v>
      </c>
      <c r="P87">
        <f>'[1]Large Trad, Pharma &amp; Bty'!O183</f>
        <v>0</v>
      </c>
      <c r="Q87" t="str">
        <f>'[1]Large Trad, Pharma &amp; Bty'!P183</f>
        <v>Taxable</v>
      </c>
    </row>
    <row r="88" spans="1:17" ht="12" customHeight="1">
      <c r="A88">
        <v>85</v>
      </c>
      <c r="B88" t="str">
        <f>'Self Service'!A201</f>
        <v>Self Service</v>
      </c>
      <c r="C88" t="str">
        <f>'Self Service'!B201</f>
        <v>Hyper,
Super</v>
      </c>
      <c r="D88" s="24">
        <f>'Self Service'!C201</f>
        <v>44197</v>
      </c>
      <c r="E88" s="24">
        <f>'Self Service'!D201</f>
        <v>44227</v>
      </c>
      <c r="F88" t="str">
        <f>'Self Service'!G201</f>
        <v>Ambipur</v>
      </c>
      <c r="G88" t="str">
        <f>'Self Service'!H201</f>
        <v>Ambipur Max Plan</v>
      </c>
      <c r="H88" t="str">
        <f>'Self Service'!I201</f>
        <v>Buy any Ambipur AE, Car (including Car Gel) worth Rs 2000 and get 10% off (TN, KL Site only)</v>
      </c>
      <c r="I88" t="str">
        <f>'Self Service'!K201</f>
        <v>On Bill</v>
      </c>
      <c r="M88" t="e">
        <f>'[1]Large Trad, Pharma &amp; Bty'!#REF!</f>
        <v>#REF!</v>
      </c>
      <c r="N88" t="e">
        <f>'[1]Large Trad, Pharma &amp; Bty'!#REF!</f>
        <v>#REF!</v>
      </c>
      <c r="O88" t="e">
        <f>'[1]Large Trad, Pharma &amp; Bty'!#REF!</f>
        <v>#REF!</v>
      </c>
      <c r="P88" t="e">
        <f>'[1]Large Trad, Pharma &amp; Bty'!#REF!</f>
        <v>#REF!</v>
      </c>
      <c r="Q88" t="e">
        <f>'[1]Large Trad, Pharma &amp; Bty'!#REF!</f>
        <v>#REF!</v>
      </c>
    </row>
    <row r="89" spans="1:17" ht="12" customHeight="1">
      <c r="A89">
        <v>86</v>
      </c>
      <c r="B89" t="str">
        <f>'Self Service'!A203</f>
        <v>Self Service</v>
      </c>
      <c r="C89" t="str">
        <f>'Self Service'!B203</f>
        <v>MM 1,
MM 2</v>
      </c>
      <c r="D89" s="24">
        <f>'Self Service'!C203</f>
        <v>44197</v>
      </c>
      <c r="E89" s="24">
        <f>'Self Service'!D203</f>
        <v>44227</v>
      </c>
      <c r="F89" t="str">
        <f>'Self Service'!G203</f>
        <v>Ambipur</v>
      </c>
      <c r="G89" t="str">
        <f>'Self Service'!H203</f>
        <v>Ambipur Max Plan</v>
      </c>
      <c r="H89" t="str">
        <f>'Self Service'!I203</f>
        <v>Buy any Ambipur AE, Car worth Rs 500 and get 10% off (Excluding TN, KL,Delhi,Punjab,Haryana Sites)</v>
      </c>
      <c r="I89" t="str">
        <f>'Self Service'!K203</f>
        <v>On Bill</v>
      </c>
      <c r="M89" t="e">
        <f>'[1]Large Trad, Pharma &amp; Bty'!#REF!</f>
        <v>#REF!</v>
      </c>
      <c r="N89" t="e">
        <f>'[1]Large Trad, Pharma &amp; Bty'!#REF!</f>
        <v>#REF!</v>
      </c>
      <c r="O89" t="e">
        <f>'[1]Large Trad, Pharma &amp; Bty'!#REF!</f>
        <v>#REF!</v>
      </c>
      <c r="P89" t="e">
        <f>'[1]Large Trad, Pharma &amp; Bty'!#REF!</f>
        <v>#REF!</v>
      </c>
      <c r="Q89" t="e">
        <f>'[1]Large Trad, Pharma &amp; Bty'!#REF!</f>
        <v>#REF!</v>
      </c>
    </row>
    <row r="90" spans="1:17" ht="12" customHeight="1">
      <c r="A90">
        <v>87</v>
      </c>
      <c r="B90" t="str">
        <f>'Self Service'!A205</f>
        <v>Self Service</v>
      </c>
      <c r="C90" t="str">
        <f>'Self Service'!B205</f>
        <v>Hyper,
Super,
MM 1,
MM 2</v>
      </c>
      <c r="D90" s="24">
        <f>'Self Service'!C205</f>
        <v>44197</v>
      </c>
      <c r="E90" s="24">
        <f>'Self Service'!D205</f>
        <v>44227</v>
      </c>
      <c r="F90" t="str">
        <f>'Self Service'!G205</f>
        <v>Pampers</v>
      </c>
      <c r="G90" t="str">
        <f>'Self Service'!H205</f>
        <v>Pampers Super Jumbo Maximization (Hyper, Super, MM1,MM2) | All India</v>
      </c>
      <c r="H90" t="str">
        <f>'Self Service'!I205</f>
        <v xml:space="preserve">Buy 3 Pieces of Pampers Pants/PC Pants Super Jumbo, Get 7% Off
[7% Discount]
</v>
      </c>
      <c r="I90" t="str">
        <f>'Self Service'!K205</f>
        <v>On Bill</v>
      </c>
      <c r="M90" t="e">
        <f>'[1]Large Trad, Pharma &amp; Bty'!#REF!</f>
        <v>#REF!</v>
      </c>
      <c r="N90" t="e">
        <f>'[1]Large Trad, Pharma &amp; Bty'!#REF!</f>
        <v>#REF!</v>
      </c>
      <c r="O90" t="e">
        <f>'[1]Large Trad, Pharma &amp; Bty'!#REF!</f>
        <v>#REF!</v>
      </c>
      <c r="P90" t="e">
        <f>'[1]Large Trad, Pharma &amp; Bty'!#REF!</f>
        <v>#REF!</v>
      </c>
      <c r="Q90" t="e">
        <f>'[1]Large Trad, Pharma &amp; Bty'!#REF!</f>
        <v>#REF!</v>
      </c>
    </row>
    <row r="91" spans="1:17" ht="12" customHeight="1">
      <c r="A91">
        <v>88</v>
      </c>
      <c r="B91" t="str">
        <f>'Self Service'!A207</f>
        <v>Self Service</v>
      </c>
      <c r="C91" t="str">
        <f>'Self Service'!B207</f>
        <v>Hyper,
Super</v>
      </c>
      <c r="D91" s="24">
        <f>'Self Service'!C207</f>
        <v>44197</v>
      </c>
      <c r="E91" s="24">
        <f>'Self Service'!D207</f>
        <v>44227</v>
      </c>
      <c r="F91" t="str">
        <f>'Self Service'!G207</f>
        <v>Pampers</v>
      </c>
      <c r="G91" t="str">
        <f>'Self Service'!H207</f>
        <v>Pampers 6 PE 12 Plan (Hyper, Super) | All India</v>
      </c>
      <c r="H91" t="str">
        <f>'Self Service'!I207</f>
        <v>Buy 10 pieces of Any Pamper Pants Value and PC Pants and get 12% On Bill</v>
      </c>
      <c r="I91" t="str">
        <f>'Self Service'!K207</f>
        <v>On Bill</v>
      </c>
      <c r="M91" t="e">
        <f>'[1]Large Trad, Pharma &amp; Bty'!#REF!</f>
        <v>#REF!</v>
      </c>
      <c r="N91" t="e">
        <f>'[1]Large Trad, Pharma &amp; Bty'!#REF!</f>
        <v>#REF!</v>
      </c>
      <c r="O91" t="e">
        <f>'[1]Large Trad, Pharma &amp; Bty'!#REF!</f>
        <v>#REF!</v>
      </c>
      <c r="P91" t="e">
        <f>'[1]Large Trad, Pharma &amp; Bty'!#REF!</f>
        <v>#REF!</v>
      </c>
      <c r="Q91" t="e">
        <f>'[1]Large Trad, Pharma &amp; Bty'!#REF!</f>
        <v>#REF!</v>
      </c>
    </row>
    <row r="92" spans="1:17" ht="12" customHeight="1">
      <c r="A92">
        <v>89</v>
      </c>
      <c r="B92" t="str">
        <f>'Self Service'!A209</f>
        <v>Self Service</v>
      </c>
      <c r="C92" t="str">
        <f>'Self Service'!B209</f>
        <v>MM 1,
MM 2</v>
      </c>
      <c r="D92" s="24">
        <f>'Self Service'!C209</f>
        <v>44197</v>
      </c>
      <c r="E92" s="24">
        <f>'Self Service'!D209</f>
        <v>44227</v>
      </c>
      <c r="F92" t="str">
        <f>'Self Service'!G209</f>
        <v>Pampers</v>
      </c>
      <c r="G92" t="str">
        <f>'Self Service'!H209</f>
        <v>Pampers 3 PE 12 Plan (MM1, MM2) | All India</v>
      </c>
      <c r="H92" t="str">
        <f>'Self Service'!I209</f>
        <v>Buy 5 pieces of Any Pamper Pants Value and PC Pants and get 12% On Bill</v>
      </c>
      <c r="I92" t="str">
        <f>'Self Service'!K209</f>
        <v>On Bill</v>
      </c>
      <c r="M92">
        <f>'[1]Large Trad, Pharma &amp; Bty'!L189</f>
        <v>0</v>
      </c>
      <c r="N92">
        <f>'[1]Large Trad, Pharma &amp; Bty'!M189</f>
        <v>0</v>
      </c>
      <c r="O92">
        <f>'[1]Large Trad, Pharma &amp; Bty'!N189</f>
        <v>0</v>
      </c>
      <c r="P92">
        <f>'[1]Large Trad, Pharma &amp; Bty'!O189</f>
        <v>0</v>
      </c>
      <c r="Q92" t="str">
        <f>'[1]Large Trad, Pharma &amp; Bty'!P189</f>
        <v>Taxable</v>
      </c>
    </row>
    <row r="93" spans="1:17" ht="12" customHeight="1">
      <c r="A93">
        <v>90</v>
      </c>
      <c r="B93" t="str">
        <f>'Self Service'!A211</f>
        <v>Self Service</v>
      </c>
      <c r="C93" t="str">
        <f>'Self Service'!B211</f>
        <v>Hyper,
Super,
MM 1,
MM 2</v>
      </c>
      <c r="D93" s="24">
        <f>'Self Service'!C211</f>
        <v>44197</v>
      </c>
      <c r="E93" s="24">
        <f>'Self Service'!D211</f>
        <v>44227</v>
      </c>
      <c r="F93" t="str">
        <f>'Self Service'!G211</f>
        <v>Pampers</v>
      </c>
      <c r="G93" t="str">
        <f>'Self Service'!H211</f>
        <v>Preemies for HS OP Pharmacy</v>
      </c>
      <c r="H93" t="str">
        <f>'Self Service'!I211</f>
        <v>Buy Preemies S-0, P-1, P-2, P-3 
Get 12% Discount</v>
      </c>
      <c r="I93" t="str">
        <f>'Self Service'!K211</f>
        <v>On Bill</v>
      </c>
      <c r="M93">
        <f>'[1]Large Trad, Pharma &amp; Bty'!L191</f>
        <v>0</v>
      </c>
      <c r="N93">
        <f>'[1]Large Trad, Pharma &amp; Bty'!M191</f>
        <v>0</v>
      </c>
      <c r="O93">
        <f>'[1]Large Trad, Pharma &amp; Bty'!N191</f>
        <v>0</v>
      </c>
      <c r="P93">
        <f>'[1]Large Trad, Pharma &amp; Bty'!O191</f>
        <v>0</v>
      </c>
      <c r="Q93" t="str">
        <f>'[1]Large Trad, Pharma &amp; Bty'!P191</f>
        <v>Taxable</v>
      </c>
    </row>
    <row r="94" spans="1:17" ht="12" customHeight="1">
      <c r="A94">
        <v>91</v>
      </c>
      <c r="B94" t="e">
        <f>'Self Service'!#REF!</f>
        <v>#REF!</v>
      </c>
      <c r="C94" t="e">
        <f>'Self Service'!#REF!</f>
        <v>#REF!</v>
      </c>
      <c r="D94" s="24" t="e">
        <f>'Self Service'!#REF!</f>
        <v>#REF!</v>
      </c>
      <c r="E94" s="24" t="e">
        <f>'Self Service'!#REF!</f>
        <v>#REF!</v>
      </c>
      <c r="F94" t="e">
        <f>'Self Service'!#REF!</f>
        <v>#REF!</v>
      </c>
      <c r="G94" t="e">
        <f>'Self Service'!#REF!</f>
        <v>#REF!</v>
      </c>
      <c r="H94" t="e">
        <f>'Self Service'!#REF!</f>
        <v>#REF!</v>
      </c>
      <c r="I94" t="e">
        <f>'Self Service'!#REF!</f>
        <v>#REF!</v>
      </c>
      <c r="M94" t="e">
        <f>'[1]Large Trad, Pharma &amp; Bty'!#REF!</f>
        <v>#REF!</v>
      </c>
      <c r="N94" t="e">
        <f>'[1]Large Trad, Pharma &amp; Bty'!#REF!</f>
        <v>#REF!</v>
      </c>
      <c r="O94" t="e">
        <f>'[1]Large Trad, Pharma &amp; Bty'!#REF!</f>
        <v>#REF!</v>
      </c>
      <c r="P94" t="e">
        <f>'[1]Large Trad, Pharma &amp; Bty'!#REF!</f>
        <v>#REF!</v>
      </c>
      <c r="Q94" t="e">
        <f>'[1]Large Trad, Pharma &amp; Bty'!#REF!</f>
        <v>#REF!</v>
      </c>
    </row>
    <row r="95" spans="1:17" ht="12" customHeight="1">
      <c r="A95">
        <v>92</v>
      </c>
      <c r="B95" t="e">
        <f>'Self Service'!#REF!</f>
        <v>#REF!</v>
      </c>
      <c r="C95" t="e">
        <f>'Self Service'!#REF!</f>
        <v>#REF!</v>
      </c>
      <c r="D95" s="24" t="e">
        <f>'Self Service'!#REF!</f>
        <v>#REF!</v>
      </c>
      <c r="E95" s="24" t="e">
        <f>'Self Service'!#REF!</f>
        <v>#REF!</v>
      </c>
      <c r="F95" t="e">
        <f>'Self Service'!#REF!</f>
        <v>#REF!</v>
      </c>
      <c r="G95" t="e">
        <f>'Self Service'!#REF!</f>
        <v>#REF!</v>
      </c>
      <c r="H95" t="e">
        <f>'Self Service'!#REF!</f>
        <v>#REF!</v>
      </c>
      <c r="I95" t="e">
        <f>'Self Service'!#REF!</f>
        <v>#REF!</v>
      </c>
      <c r="M95" t="e">
        <f>'[1]Large Trad, Pharma &amp; Bty'!#REF!</f>
        <v>#REF!</v>
      </c>
      <c r="N95" t="e">
        <f>'[1]Large Trad, Pharma &amp; Bty'!#REF!</f>
        <v>#REF!</v>
      </c>
      <c r="O95" t="e">
        <f>'[1]Large Trad, Pharma &amp; Bty'!#REF!</f>
        <v>#REF!</v>
      </c>
      <c r="P95" t="e">
        <f>'[1]Large Trad, Pharma &amp; Bty'!#REF!</f>
        <v>#REF!</v>
      </c>
      <c r="Q95" t="e">
        <f>'[1]Large Trad, Pharma &amp; Bty'!#REF!</f>
        <v>#REF!</v>
      </c>
    </row>
    <row r="96" spans="1:17" ht="12" customHeight="1">
      <c r="A96">
        <v>93</v>
      </c>
      <c r="B96" t="e">
        <f>'Self Service'!#REF!</f>
        <v>#REF!</v>
      </c>
      <c r="C96" t="e">
        <f>'Self Service'!#REF!</f>
        <v>#REF!</v>
      </c>
      <c r="D96" s="24" t="e">
        <f>'Self Service'!#REF!</f>
        <v>#REF!</v>
      </c>
      <c r="E96" s="24" t="e">
        <f>'Self Service'!#REF!</f>
        <v>#REF!</v>
      </c>
      <c r="F96" t="e">
        <f>'Self Service'!#REF!</f>
        <v>#REF!</v>
      </c>
      <c r="G96" t="e">
        <f>'Self Service'!#REF!</f>
        <v>#REF!</v>
      </c>
      <c r="H96" t="e">
        <f>'Self Service'!#REF!</f>
        <v>#REF!</v>
      </c>
      <c r="I96" t="e">
        <f>'Self Service'!#REF!</f>
        <v>#REF!</v>
      </c>
      <c r="M96">
        <f>'[1]Large Trad, Pharma &amp; Bty'!L197</f>
        <v>0</v>
      </c>
      <c r="N96">
        <f>'[1]Large Trad, Pharma &amp; Bty'!M197</f>
        <v>0</v>
      </c>
      <c r="O96">
        <f>'[1]Large Trad, Pharma &amp; Bty'!N197</f>
        <v>0</v>
      </c>
      <c r="P96">
        <f>'[1]Large Trad, Pharma &amp; Bty'!O197</f>
        <v>0</v>
      </c>
      <c r="Q96" t="str">
        <f>'[1]Large Trad, Pharma &amp; Bty'!P197</f>
        <v>Taxable</v>
      </c>
    </row>
    <row r="97" spans="1:17" ht="12" customHeight="1">
      <c r="A97">
        <v>94</v>
      </c>
      <c r="B97" t="e">
        <f>'Self Service'!#REF!</f>
        <v>#REF!</v>
      </c>
      <c r="C97" t="e">
        <f>'Self Service'!#REF!</f>
        <v>#REF!</v>
      </c>
      <c r="D97" s="24" t="e">
        <f>'Self Service'!#REF!</f>
        <v>#REF!</v>
      </c>
      <c r="E97" s="24" t="e">
        <f>'Self Service'!#REF!</f>
        <v>#REF!</v>
      </c>
      <c r="F97" t="e">
        <f>'Self Service'!#REF!</f>
        <v>#REF!</v>
      </c>
      <c r="G97" t="e">
        <f>'Self Service'!#REF!</f>
        <v>#REF!</v>
      </c>
      <c r="H97" t="e">
        <f>'Self Service'!#REF!</f>
        <v>#REF!</v>
      </c>
      <c r="I97" t="e">
        <f>'Self Service'!#REF!</f>
        <v>#REF!</v>
      </c>
      <c r="M97">
        <f>'[1]Large Trad, Pharma &amp; Bty'!L201</f>
        <v>0</v>
      </c>
      <c r="N97">
        <f>'[1]Large Trad, Pharma &amp; Bty'!M201</f>
        <v>0</v>
      </c>
      <c r="O97">
        <f>'[1]Large Trad, Pharma &amp; Bty'!N201</f>
        <v>0</v>
      </c>
      <c r="P97">
        <f>'[1]Large Trad, Pharma &amp; Bty'!O201</f>
        <v>0</v>
      </c>
      <c r="Q97" t="str">
        <f>'[1]Large Trad, Pharma &amp; Bty'!P201</f>
        <v>Taxable</v>
      </c>
    </row>
    <row r="98" spans="1:17" ht="12" customHeight="1">
      <c r="A98">
        <v>95</v>
      </c>
      <c r="B98" t="str">
        <f>'Self Service'!A213</f>
        <v>Self Service</v>
      </c>
      <c r="C98" t="str">
        <f>'Self Service'!B213</f>
        <v>Hyper,
Super,
MM 1,
MM 2</v>
      </c>
      <c r="D98" s="24">
        <f>'Self Service'!C213</f>
        <v>44197</v>
      </c>
      <c r="E98" s="24">
        <f>'Self Service'!D213</f>
        <v>44227</v>
      </c>
      <c r="F98" t="str">
        <f>'Self Service'!G213</f>
        <v>Pampers</v>
      </c>
      <c r="G98" t="str">
        <f>'Self Service'!H213</f>
        <v>Pampers Bole to Wipes Plan</v>
      </c>
      <c r="H98" t="str">
        <f>'Self Service'!I213</f>
        <v>Pampers Bole to Wipes Plan
Buy 3 Pcs of Aloe Wipes, Get 1% off on Pampers Pants 
[Only 1 Bill/Month, No Value Cap on Bill Amount]
[Applicable Sites: All]</v>
      </c>
      <c r="I98" t="str">
        <f>'Self Service'!K213</f>
        <v>On Bill</v>
      </c>
      <c r="M98">
        <f>'[1]Large Trad, Pharma &amp; Bty'!L205</f>
        <v>0</v>
      </c>
      <c r="N98">
        <f>'[1]Large Trad, Pharma &amp; Bty'!M205</f>
        <v>0</v>
      </c>
      <c r="O98">
        <f>'[1]Large Trad, Pharma &amp; Bty'!N205</f>
        <v>0</v>
      </c>
      <c r="P98">
        <f>'[1]Large Trad, Pharma &amp; Bty'!O205</f>
        <v>0</v>
      </c>
      <c r="Q98" t="str">
        <f>'[1]Large Trad, Pharma &amp; Bty'!P205</f>
        <v>Taxable</v>
      </c>
    </row>
    <row r="99" spans="1:17" ht="12" customHeight="1">
      <c r="A99">
        <v>96</v>
      </c>
      <c r="B99" t="str">
        <f>'Self Service'!A215</f>
        <v>Self Service</v>
      </c>
      <c r="C99" t="str">
        <f>'Self Service'!B215</f>
        <v>MM 1,
MM 2</v>
      </c>
      <c r="D99" s="24">
        <f>'Self Service'!C215</f>
        <v>44197</v>
      </c>
      <c r="E99" s="24">
        <f>'Self Service'!D215</f>
        <v>44227</v>
      </c>
      <c r="F99" t="str">
        <f>'Self Service'!G215</f>
        <v>Pampers</v>
      </c>
      <c r="G99" t="str">
        <f>'Self Service'!H215</f>
        <v>Titans (MM1, MM2) - Pampers Pants | All India</v>
      </c>
      <c r="H99" t="str">
        <f>'Self Service'!I215</f>
        <v>Get Rs. 165 off per piece (25% FM, 62 On Bill, Rs.53 at month-end) on Pampers Super Jumbo pack
[Minimum Promo for Audit-Rs.165/-]
Get Rs 105 off per piece (Rs 70 on bill, Rs 35 at month end) on Pampers Jumbo pack
[Minimum Promo for Audit-Rs.105/-]
Get Rs. 60 off per piece (Rs 42 on bill, Rs 18 at month end) on Pampers Value pack (Rs. 399 MRP)
[Minimum Promo for Audit-Rs.60/-]</v>
      </c>
      <c r="I99" t="str">
        <f>'Self Service'!K215</f>
        <v>Matrix Audited Disbursement</v>
      </c>
      <c r="M99">
        <f>'[1]Large Trad, Pharma &amp; Bty'!L209</f>
        <v>0</v>
      </c>
      <c r="N99">
        <f>'[1]Large Trad, Pharma &amp; Bty'!M209</f>
        <v>0</v>
      </c>
      <c r="O99">
        <f>'[1]Large Trad, Pharma &amp; Bty'!N209</f>
        <v>0</v>
      </c>
      <c r="P99">
        <f>'[1]Large Trad, Pharma &amp; Bty'!O209</f>
        <v>0</v>
      </c>
      <c r="Q99" t="str">
        <f>'[1]Large Trad, Pharma &amp; Bty'!P209</f>
        <v>Taxable</v>
      </c>
    </row>
    <row r="100" spans="1:17" ht="12" customHeight="1">
      <c r="A100">
        <v>97</v>
      </c>
      <c r="B100" t="str">
        <f>'Self Service'!A217</f>
        <v>Self Service</v>
      </c>
      <c r="C100" t="str">
        <f>'Self Service'!B217</f>
        <v>Hyper,
Super</v>
      </c>
      <c r="D100" s="24">
        <f>'Self Service'!C217</f>
        <v>44197</v>
      </c>
      <c r="E100" s="24">
        <f>'Self Service'!D217</f>
        <v>44227</v>
      </c>
      <c r="F100" t="str">
        <f>'Self Service'!G217</f>
        <v>Pampers</v>
      </c>
      <c r="G100" t="str">
        <f>'Self Service'!H217</f>
        <v>Titans (Hyper, Super)-Premium Pants | All India</v>
      </c>
      <c r="H100" t="str">
        <f>'Self Service'!I217</f>
        <v>Get Rs. 165 off per piece (25% FM, 59 On Bill, Rs.50 at month-end) on PC Super Jumbo pack
[Minimum Promo for Audit-Rs.165/-]
Get Rs 105 off per piece (Rs 70 on bill, Rs 35 at month end) off on PC Jumbo pack
[Minimum Promo for Audit-Rs.105/-]</v>
      </c>
      <c r="I100" t="str">
        <f>'Self Service'!K217</f>
        <v>Matrix Audited Disbursement</v>
      </c>
      <c r="M100" t="e">
        <f>'[1]Large Trad, Pharma &amp; Bty'!#REF!</f>
        <v>#REF!</v>
      </c>
      <c r="N100" t="e">
        <f>'[1]Large Trad, Pharma &amp; Bty'!#REF!</f>
        <v>#REF!</v>
      </c>
      <c r="O100" t="e">
        <f>'[1]Large Trad, Pharma &amp; Bty'!#REF!</f>
        <v>#REF!</v>
      </c>
      <c r="P100" t="e">
        <f>'[1]Large Trad, Pharma &amp; Bty'!#REF!</f>
        <v>#REF!</v>
      </c>
      <c r="Q100" t="e">
        <f>'[1]Large Trad, Pharma &amp; Bty'!#REF!</f>
        <v>#REF!</v>
      </c>
    </row>
    <row r="101" spans="1:17" ht="12" customHeight="1">
      <c r="A101">
        <v>98</v>
      </c>
      <c r="B101" t="str">
        <f>'Self Service'!A219</f>
        <v>Self Service</v>
      </c>
      <c r="C101" t="str">
        <f>'Self Service'!B219</f>
        <v>Hyper,
Super,
MM 1,
MM 2</v>
      </c>
      <c r="D101" s="24">
        <f>'Self Service'!C219</f>
        <v>44197</v>
      </c>
      <c r="E101" s="24">
        <f>'Self Service'!D219</f>
        <v>44227</v>
      </c>
      <c r="F101" t="str">
        <f>'Self Service'!G219</f>
        <v>Pampers</v>
      </c>
      <c r="G101" t="str">
        <f>'Self Service'!H219</f>
        <v>Pampers Pants | Mega Pack Launch Plan</v>
      </c>
      <c r="H101" t="str">
        <f>'Self Service'!I219</f>
        <v>Meg Pack Launch Plan
Buy 2 Pieces of Pampers MEGA Pack
Get Rs 60 Off Per Pc</v>
      </c>
      <c r="I101" t="str">
        <f>'Self Service'!K219</f>
        <v>On Bill</v>
      </c>
      <c r="M101" t="e">
        <f>'[1]Large Trad, Pharma &amp; Bty'!#REF!</f>
        <v>#REF!</v>
      </c>
      <c r="N101" t="e">
        <f>'[1]Large Trad, Pharma &amp; Bty'!#REF!</f>
        <v>#REF!</v>
      </c>
      <c r="O101" t="e">
        <f>'[1]Large Trad, Pharma &amp; Bty'!#REF!</f>
        <v>#REF!</v>
      </c>
      <c r="P101" t="e">
        <f>'[1]Large Trad, Pharma &amp; Bty'!#REF!</f>
        <v>#REF!</v>
      </c>
      <c r="Q101" t="e">
        <f>'[1]Large Trad, Pharma &amp; Bty'!#REF!</f>
        <v>#REF!</v>
      </c>
    </row>
    <row r="102" spans="1:17" ht="48" customHeight="1">
      <c r="A102">
        <v>99</v>
      </c>
      <c r="B102" t="str">
        <f>'Self Service'!A221</f>
        <v>Self Service</v>
      </c>
      <c r="C102" t="str">
        <f>'Self Service'!B221</f>
        <v>Hyper,
Super,
MM 1,
MM 2</v>
      </c>
      <c r="D102" s="24">
        <f>'Self Service'!C221</f>
        <v>44197</v>
      </c>
      <c r="E102" s="24">
        <f>'Self Service'!D221</f>
        <v>44227</v>
      </c>
      <c r="F102" t="str">
        <f>'Self Service'!G221</f>
        <v>Pampers</v>
      </c>
      <c r="G102" t="str">
        <f>'Self Service'!H221</f>
        <v>Pampers Aloe Wipes Launch Plan</v>
      </c>
      <c r="H102" t="str">
        <f>'Self Service'!I221</f>
        <v>Aloe Wipes Launch Plan
Buy 3 Pcs of Aloe Wipes and get B2G1 (33.33% off)
[Applicable Sites: All]</v>
      </c>
      <c r="I102" t="str">
        <f>'Self Service'!K221</f>
        <v>On Bill</v>
      </c>
    </row>
    <row r="103" spans="1:17" ht="12" customHeight="1">
      <c r="A103">
        <v>100</v>
      </c>
      <c r="B103" t="str">
        <f>'Self Service'!A223</f>
        <v>Self Service</v>
      </c>
      <c r="C103" t="str">
        <f>'Self Service'!B223</f>
        <v>MM 1,
MM 2</v>
      </c>
      <c r="D103" s="24">
        <f>'Self Service'!C223</f>
        <v>44197</v>
      </c>
      <c r="E103" s="24">
        <f>'Self Service'!D223</f>
        <v>44227</v>
      </c>
      <c r="F103" t="str">
        <f>'Self Service'!G223</f>
        <v>Pampers</v>
      </c>
      <c r="G103" t="str">
        <f>'Self Service'!H223</f>
        <v>Titans (MM1, MM2) - Pampers Pants | All India</v>
      </c>
      <c r="H103" t="str">
        <f>'Self Service'!I223</f>
        <v>Pampers Pants
SUPER JUMBO (1149 MRP): Get Rs. 117 off per piece (25% FM, 64 On Bill, Rs.53 at month-end) on Pampers Super Jumbo pack
[Minimum Promo for Audit-Rs.115/-]
SUPER JUMBO (1099 MRP):  Get Rs. 115 off per piece (25% FM, 62 On Bill, Rs.53 at month-end) on Pampers Super Jumbo pack
[Minimum Promo for Audit-Rs.115/-]
VALUE: Get Rs. 60 off per piece (Rs 42 on bill, Rs 18 at month end) on Pampers Value pack (Rs. 399 MRP)
[Minimum Promo for Audit-Rs.60/-]</v>
      </c>
      <c r="I103" t="str">
        <f>'Self Service'!K223</f>
        <v>Matrix Audited Disbursement</v>
      </c>
      <c r="M103">
        <f>'[1]Medium Trad &amp; Pharma'!L10</f>
        <v>0</v>
      </c>
      <c r="N103">
        <f>'[1]Medium Trad &amp; Pharma'!M10</f>
        <v>0</v>
      </c>
      <c r="O103">
        <f>'[1]Medium Trad &amp; Pharma'!N10</f>
        <v>0</v>
      </c>
      <c r="P103">
        <f>'[1]Medium Trad &amp; Pharma'!O10</f>
        <v>0</v>
      </c>
      <c r="Q103" t="str">
        <f>'[1]Medium Trad &amp; Pharma'!P10</f>
        <v>Taxable</v>
      </c>
    </row>
    <row r="104" spans="1:17" ht="12" customHeight="1">
      <c r="A104">
        <v>101</v>
      </c>
      <c r="B104" t="str">
        <f>'Self Service'!A225</f>
        <v>Self Service</v>
      </c>
      <c r="C104" t="str">
        <f>'Self Service'!B225</f>
        <v>Hyper,
Super</v>
      </c>
      <c r="D104" s="24">
        <f>'Self Service'!C225</f>
        <v>44197</v>
      </c>
      <c r="E104" s="24">
        <f>'Self Service'!D225</f>
        <v>44227</v>
      </c>
      <c r="F104" t="str">
        <f>'Self Service'!G225</f>
        <v>Pampers</v>
      </c>
      <c r="G104" t="str">
        <f>'Self Service'!H225</f>
        <v>Titans (Hyper, Super)-Premium Pants | All India</v>
      </c>
      <c r="H104" t="str">
        <f>'Self Service'!I225</f>
        <v>PAMPERS PANTS
SUPER JUMBO (1149 MRP): Get Rs. 117 off per piece (25% FM, 64 On Bill, Rs.53 at month-end) on Pampers Super Jumbo pack
[Minimum Promo for Audit-Rs.115/-]
SUPER JUMBO (1099 MRP):  Get Rs. 115 off per piece (25% FM, 62 On Bill, Rs.53 at month-end) on Pampers Super Jumbo pack
[Minimum Promo for Audit-Rs.115/-]
VALUE: Get Rs. 60 off per piece (Rs 42 on bill, Rs 18 at month end) on Pampers Value pack (Rs. 399 MRP)
[Minimum Promo for Audit-Rs.60/-]
WIPES: 185 MRP STOCK
Get Rs. 86 off per piece (Rs 51 on bill, Rs 35 at month end) on Pampers Wipes
[Minimum Promo for Audit-Rs 86/-]</v>
      </c>
      <c r="I104" t="str">
        <f>'Self Service'!K225</f>
        <v>Matrix Audited Disbursement</v>
      </c>
      <c r="M104">
        <f>'[1]Medium Trad &amp; Pharma'!L14</f>
        <v>0</v>
      </c>
      <c r="N104">
        <f>'[1]Medium Trad &amp; Pharma'!M14</f>
        <v>0</v>
      </c>
      <c r="O104">
        <f>'[1]Medium Trad &amp; Pharma'!N14</f>
        <v>0</v>
      </c>
      <c r="P104">
        <f>'[1]Medium Trad &amp; Pharma'!O14</f>
        <v>0</v>
      </c>
      <c r="Q104" t="str">
        <f>'[1]Medium Trad &amp; Pharma'!P14</f>
        <v>Taxable</v>
      </c>
    </row>
    <row r="105" spans="1:17" ht="12" customHeight="1">
      <c r="A105">
        <v>102</v>
      </c>
      <c r="B105" t="str">
        <f>'Self Service'!A227</f>
        <v>Self Service</v>
      </c>
      <c r="C105" t="str">
        <f>'Self Service'!B227</f>
        <v>Hyper,
Super,
MM 1,
MM 2</v>
      </c>
      <c r="D105" s="24">
        <f>'Self Service'!C227</f>
        <v>44197</v>
      </c>
      <c r="E105" s="24">
        <f>'Self Service'!D227</f>
        <v>44227</v>
      </c>
      <c r="F105" t="str">
        <f>'Self Service'!G227</f>
        <v>Pampers</v>
      </c>
      <c r="G105" t="str">
        <f>'Self Service'!H227</f>
        <v>Pampers Bahubali Plan | ND20
All India ex Cochin/TN/Delhi
(Value, Jumbo, New Jumbo, Super Jumbo, Mega)</v>
      </c>
      <c r="H105" t="str">
        <f>'Self Service'!I227</f>
        <v>PAMPERS QPS PLAN IN TOP CHANNEL
BUY PAMPERS PANT BIG PACKS (VALUE ONWARDS) WORTH OF IN NOV &amp; DEC &amp; GET TOP UP EARNING
[Slab Details shared in Canvass PPT]</v>
      </c>
      <c r="I105" t="str">
        <f>'Self Service'!K227</f>
        <v>End of Month Disbursement</v>
      </c>
      <c r="M105">
        <f>'[1]Medium Trad &amp; Pharma'!L18</f>
        <v>0</v>
      </c>
      <c r="N105">
        <f>'[1]Medium Trad &amp; Pharma'!M18</f>
        <v>0</v>
      </c>
      <c r="O105">
        <f>'[1]Medium Trad &amp; Pharma'!N18</f>
        <v>0</v>
      </c>
      <c r="P105">
        <f>'[1]Medium Trad &amp; Pharma'!O18</f>
        <v>0</v>
      </c>
      <c r="Q105">
        <f>'[1]Medium Trad &amp; Pharma'!P18</f>
        <v>0</v>
      </c>
    </row>
    <row r="106" spans="1:17" ht="12" customHeight="1">
      <c r="A106">
        <v>103</v>
      </c>
      <c r="B106" t="str">
        <f>'Self Service'!A229</f>
        <v>Self Service</v>
      </c>
      <c r="C106" t="str">
        <f>'Self Service'!B229</f>
        <v>Hyper,
Super,
MM 1,
MM 2</v>
      </c>
      <c r="D106" s="24">
        <f>'Self Service'!C229</f>
        <v>44197</v>
      </c>
      <c r="E106" s="24">
        <f>'Self Service'!D229</f>
        <v>44227</v>
      </c>
      <c r="F106" t="str">
        <f>'Self Service'!G229</f>
        <v>Pampers</v>
      </c>
      <c r="G106" t="str">
        <f>'Self Service'!H229</f>
        <v>Pampers Bahubali Plan | ND20
TN
(Value, Jumbo, New Jumbo, Super Jumbo, Mega)</v>
      </c>
      <c r="H106" t="str">
        <f>'Self Service'!I229</f>
        <v>PAMPERS QPS PLAN IN TOP CHANNEL
BUY PAMPERS PANT BIG PACKS (VALUE ONWARDS) WORTH OF IN NOV &amp; DEC &amp; GET TOP UP EARNING
[Slab Details shared in Canvass PPT]</v>
      </c>
      <c r="I106" t="str">
        <f>'Self Service'!K229</f>
        <v>End of Month Disbursement</v>
      </c>
      <c r="M106" t="e">
        <f>'[1]Medium Trad &amp; Pharma'!#REF!</f>
        <v>#REF!</v>
      </c>
      <c r="N106" t="e">
        <f>'[1]Medium Trad &amp; Pharma'!#REF!</f>
        <v>#REF!</v>
      </c>
      <c r="O106" t="e">
        <f>'[1]Medium Trad &amp; Pharma'!#REF!</f>
        <v>#REF!</v>
      </c>
      <c r="P106" t="e">
        <f>'[1]Medium Trad &amp; Pharma'!#REF!</f>
        <v>#REF!</v>
      </c>
      <c r="Q106" t="e">
        <f>'[1]Medium Trad &amp; Pharma'!#REF!</f>
        <v>#REF!</v>
      </c>
    </row>
    <row r="107" spans="1:17" ht="12" customHeight="1">
      <c r="A107">
        <v>104</v>
      </c>
      <c r="B107" t="str">
        <f>'[1]Large Trad, Pharma &amp; Bty'!A10</f>
        <v>Large Trad, Pharma &amp; Bty</v>
      </c>
      <c r="C107" t="str">
        <f>'[1]Large Trad, Pharma &amp; Bty'!B10</f>
        <v xml:space="preserve">Large A Traditional,
Large A Beauty,
Large A Pharmacy
</v>
      </c>
      <c r="D107" s="24">
        <f>'[1]Large Trad, Pharma &amp; Bty'!C10</f>
        <v>44197</v>
      </c>
      <c r="E107" s="24">
        <f>'[1]Large Trad, Pharma &amp; Bty'!D10</f>
        <v>44227</v>
      </c>
      <c r="F107" t="str">
        <f>'[1]Large Trad, Pharma &amp; Bty'!G10</f>
        <v>Large Channel Corporate</v>
      </c>
      <c r="G107" t="str">
        <f>'[1]Large Trad, Pharma &amp; Bty'!H10</f>
        <v xml:space="preserve">OND 20 P&amp;G MAGNUM STORE program 
( All sites expect Karnataka)
</v>
      </c>
      <c r="H107" t="str">
        <f>'[1]Large Trad, Pharma &amp; Bty'!I10</f>
        <v xml:space="preserve">Deliver month retailing target and get 3 % at month end
Deliver % DGP target and get 1% at month end 
( Disbursement to be at sector level for sectorised stores )
Visibility : Execute Hotspot &amp; Devices and earn Rs 1000 QTR end display in Large A Trad, Beauty &amp; Pharma
Execute Whisper/ Pamper Frontages and earn 2% at month end on Whisper /Pamper retailing  in Large A Pharma 
</v>
      </c>
      <c r="I107" t="str">
        <f>'[1]Large Trad, Pharma &amp; Bty'!K10</f>
        <v>Matrix Audited Disbursement</v>
      </c>
      <c r="M107" t="e">
        <f>'[1]Medium Trad &amp; Pharma'!#REF!</f>
        <v>#REF!</v>
      </c>
      <c r="N107" t="e">
        <f>'[1]Medium Trad &amp; Pharma'!#REF!</f>
        <v>#REF!</v>
      </c>
      <c r="O107" t="e">
        <f>'[1]Medium Trad &amp; Pharma'!#REF!</f>
        <v>#REF!</v>
      </c>
      <c r="P107" t="e">
        <f>'[1]Medium Trad &amp; Pharma'!#REF!</f>
        <v>#REF!</v>
      </c>
      <c r="Q107" t="e">
        <f>'[1]Medium Trad &amp; Pharma'!#REF!</f>
        <v>#REF!</v>
      </c>
    </row>
    <row r="108" spans="1:17" ht="12" customHeight="1">
      <c r="A108">
        <v>105</v>
      </c>
      <c r="B108" t="str">
        <f>'[1]Large Trad, Pharma &amp; Bty'!A12</f>
        <v>Large Trad, Pharma &amp; Bty</v>
      </c>
      <c r="C108" t="str">
        <f>'[1]Large Trad, Pharma &amp; Bty'!B12</f>
        <v xml:space="preserve">Large B Traditional , Large B Pharmacy </v>
      </c>
      <c r="D108" s="24">
        <f>'[1]Large Trad, Pharma &amp; Bty'!C12</f>
        <v>44197</v>
      </c>
      <c r="E108" s="24">
        <f>'[1]Large Trad, Pharma &amp; Bty'!D12</f>
        <v>44227</v>
      </c>
      <c r="F108" t="str">
        <f>'[1]Large Trad, Pharma &amp; Bty'!G12</f>
        <v>Large Channel Corporate</v>
      </c>
      <c r="G108" t="str">
        <f>'[1]Large Trad, Pharma &amp; Bty'!H12</f>
        <v xml:space="preserve">OND 20 P&amp;G MAGNUM STORE program 
( All sites expect Karnataka)
</v>
      </c>
      <c r="H108" t="str">
        <f>'[1]Large Trad, Pharma &amp; Bty'!I12</f>
        <v xml:space="preserve">Deliver month retailing target and get 2 % at month end
Deliver % DGP target and get 1% at month end 
( Disbursement to be at sector level for sectorised stores )
Visibility : Execute Hotspot &amp; Devices and earn Rs 500 QTR end display in Large B Pharma
Execute Whisper/ Pamper Frontages and earn 1% at month end on Whisper /Pamper retailing in Large B Pharma 
</v>
      </c>
      <c r="I108" t="str">
        <f>'[1]Large Trad, Pharma &amp; Bty'!K12</f>
        <v>Matrix Audited Disbursement</v>
      </c>
      <c r="M108">
        <f>'[1]Medium Trad &amp; Pharma'!L50</f>
        <v>0</v>
      </c>
      <c r="N108">
        <f>'[1]Medium Trad &amp; Pharma'!M50</f>
        <v>0</v>
      </c>
      <c r="O108">
        <f>'[1]Medium Trad &amp; Pharma'!N50</f>
        <v>0</v>
      </c>
      <c r="P108">
        <f>'[1]Medium Trad &amp; Pharma'!O50</f>
        <v>0</v>
      </c>
      <c r="Q108" t="str">
        <f>'[1]Medium Trad &amp; Pharma'!P50</f>
        <v>Taxable</v>
      </c>
    </row>
    <row r="109" spans="1:17" ht="12" customHeight="1">
      <c r="A109">
        <v>106</v>
      </c>
      <c r="B109" t="str">
        <f>'[1]Large Trad, Pharma &amp; Bty'!A14</f>
        <v>Large Trad, Pharma &amp; Bty</v>
      </c>
      <c r="C109" t="str">
        <f>'[1]Large Trad, Pharma &amp; Bty'!B14</f>
        <v xml:space="preserve">Large A Traditional,
Large A Beauty,
Large A Pharmacy
</v>
      </c>
      <c r="D109" s="24">
        <f>'[1]Large Trad, Pharma &amp; Bty'!C14</f>
        <v>44197</v>
      </c>
      <c r="E109" s="24">
        <f>'[1]Large Trad, Pharma &amp; Bty'!D14</f>
        <v>44227</v>
      </c>
      <c r="F109" t="str">
        <f>'[1]Large Trad, Pharma &amp; Bty'!G14</f>
        <v>Large Channel Corporate</v>
      </c>
      <c r="G109" t="str">
        <f>'[1]Large Trad, Pharma &amp; Bty'!H14</f>
        <v xml:space="preserve">OND 20 P&amp;G MAGNUM STORE program 
( Karnataka site only )
</v>
      </c>
      <c r="H109" t="str">
        <f>'[1]Large Trad, Pharma &amp; Bty'!I14</f>
        <v xml:space="preserve">Sector 1 : Buy worth Rs 5000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
      <c r="I109" t="str">
        <f>'[1]Large Trad, Pharma &amp; Bty'!K14</f>
        <v>On Bill</v>
      </c>
      <c r="M109" t="e">
        <f>'[1]Medium Trad &amp; Pharma'!#REF!</f>
        <v>#REF!</v>
      </c>
      <c r="N109" t="e">
        <f>'[1]Medium Trad &amp; Pharma'!#REF!</f>
        <v>#REF!</v>
      </c>
      <c r="O109" t="e">
        <f>'[1]Medium Trad &amp; Pharma'!#REF!</f>
        <v>#REF!</v>
      </c>
      <c r="P109" t="e">
        <f>'[1]Medium Trad &amp; Pharma'!#REF!</f>
        <v>#REF!</v>
      </c>
      <c r="Q109" t="e">
        <f>'[1]Medium Trad &amp; Pharma'!#REF!</f>
        <v>#REF!</v>
      </c>
    </row>
    <row r="110" spans="1:17" ht="12" customHeight="1">
      <c r="A110">
        <v>107</v>
      </c>
      <c r="B110" t="str">
        <f>'[1]Large Trad, Pharma &amp; Bty'!A16</f>
        <v>Large Trad, Pharma &amp; Bty</v>
      </c>
      <c r="C110" t="str">
        <f>'[1]Large Trad, Pharma &amp; Bty'!B16</f>
        <v xml:space="preserve">Large A Traditional,
Large A Beauty,
Large A Pharmacy
</v>
      </c>
      <c r="D110" s="24">
        <f>'[1]Large Trad, Pharma &amp; Bty'!C16</f>
        <v>44197</v>
      </c>
      <c r="E110" s="24">
        <f>'[1]Large Trad, Pharma &amp; Bty'!D16</f>
        <v>44227</v>
      </c>
      <c r="F110" t="str">
        <f>'[1]Large Trad, Pharma &amp; Bty'!G16</f>
        <v>Large Channel Corporate</v>
      </c>
      <c r="G110" t="str">
        <f>'[1]Large Trad, Pharma &amp; Bty'!H16</f>
        <v xml:space="preserve">OND 20 P&amp;G MAGNUM STORE program 
( Karnataka site only )
</v>
      </c>
      <c r="H110" t="str">
        <f>'[1]Large Trad, Pharma &amp; Bty'!I16</f>
        <v xml:space="preserve"> Sector 2 : Buy worth Rs 3000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
      <c r="I110" t="str">
        <f>'[1]Large Trad, Pharma &amp; Bty'!K16</f>
        <v>On Bill</v>
      </c>
      <c r="M110">
        <f>'[1]Medium Trad &amp; Pharma'!L52</f>
        <v>0</v>
      </c>
      <c r="N110">
        <f>'[1]Medium Trad &amp; Pharma'!M52</f>
        <v>0</v>
      </c>
      <c r="O110">
        <f>'[1]Medium Trad &amp; Pharma'!N52</f>
        <v>0</v>
      </c>
      <c r="P110">
        <f>'[1]Medium Trad &amp; Pharma'!O52</f>
        <v>0</v>
      </c>
      <c r="Q110" t="str">
        <f>'[1]Medium Trad &amp; Pharma'!P52</f>
        <v>Taxable</v>
      </c>
    </row>
    <row r="111" spans="1:17" ht="12" customHeight="1">
      <c r="A111">
        <v>108</v>
      </c>
      <c r="B111" t="str">
        <f>'[1]Large Trad, Pharma &amp; Bty'!A18</f>
        <v>Large Trad, Pharma &amp; Bty</v>
      </c>
      <c r="C111" t="str">
        <f>'[1]Large Trad, Pharma &amp; Bty'!B18</f>
        <v xml:space="preserve">Large B Traditional , Large B Pharmacy </v>
      </c>
      <c r="D111" s="24">
        <f>'[1]Large Trad, Pharma &amp; Bty'!C18</f>
        <v>44197</v>
      </c>
      <c r="E111" s="24">
        <f>'[1]Large Trad, Pharma &amp; Bty'!D18</f>
        <v>44227</v>
      </c>
      <c r="F111" t="str">
        <f>'[1]Large Trad, Pharma &amp; Bty'!G18</f>
        <v>Large Channel Corporate</v>
      </c>
      <c r="G111" t="str">
        <f>'[1]Large Trad, Pharma &amp; Bty'!H18</f>
        <v xml:space="preserve">OND 20 P&amp;G MAGNUM STORE program 
( Karnataka site only )
</v>
      </c>
      <c r="H111" t="str">
        <f>'[1]Large Trad, Pharma &amp; Bty'!I18</f>
        <v xml:space="preserve">Sector 1 : Buy worth Rs 3000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
      <c r="I111" t="str">
        <f>'[1]Large Trad, Pharma &amp; Bty'!K18</f>
        <v>On Bill</v>
      </c>
      <c r="M111" t="e">
        <f>'[1]Medium Trad &amp; Pharma'!#REF!</f>
        <v>#REF!</v>
      </c>
      <c r="N111" t="e">
        <f>'[1]Medium Trad &amp; Pharma'!#REF!</f>
        <v>#REF!</v>
      </c>
      <c r="O111" t="e">
        <f>'[1]Medium Trad &amp; Pharma'!#REF!</f>
        <v>#REF!</v>
      </c>
      <c r="P111" t="e">
        <f>'[1]Medium Trad &amp; Pharma'!#REF!</f>
        <v>#REF!</v>
      </c>
      <c r="Q111" t="e">
        <f>'[1]Medium Trad &amp; Pharma'!#REF!</f>
        <v>#REF!</v>
      </c>
    </row>
    <row r="112" spans="1:17" ht="12" customHeight="1">
      <c r="A112">
        <v>109</v>
      </c>
      <c r="B112" t="str">
        <f>'[1]Large Trad, Pharma &amp; Bty'!A20</f>
        <v>Large Trad, Pharma &amp; Bty</v>
      </c>
      <c r="C112" t="str">
        <f>'[1]Large Trad, Pharma &amp; Bty'!B20</f>
        <v xml:space="preserve">Large B Traditional , Large B Pharmacy </v>
      </c>
      <c r="D112" s="24">
        <f>'[1]Large Trad, Pharma &amp; Bty'!C20</f>
        <v>44197</v>
      </c>
      <c r="E112" s="24">
        <f>'[1]Large Trad, Pharma &amp; Bty'!D20</f>
        <v>44227</v>
      </c>
      <c r="F112" t="str">
        <f>'[1]Large Trad, Pharma &amp; Bty'!G20</f>
        <v>Large Channel Corporate</v>
      </c>
      <c r="G112" t="str">
        <f>'[1]Large Trad, Pharma &amp; Bty'!H20</f>
        <v xml:space="preserve">OND 20 P&amp;G MAGNUM STORE program 
( Karnataka site only )
</v>
      </c>
      <c r="H112" t="str">
        <f>'[1]Large Trad, Pharma &amp; Bty'!I20</f>
        <v xml:space="preserve"> Sector 2 : Buy worth Rs 1500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
      <c r="I112" t="str">
        <f>'[1]Large Trad, Pharma &amp; Bty'!K20</f>
        <v>On Bill</v>
      </c>
      <c r="M112">
        <f>'[1]Medium Trad &amp; Pharma'!L56</f>
        <v>0</v>
      </c>
      <c r="N112">
        <f>'[1]Medium Trad &amp; Pharma'!M56</f>
        <v>0</v>
      </c>
      <c r="O112">
        <f>'[1]Medium Trad &amp; Pharma'!N56</f>
        <v>0</v>
      </c>
      <c r="P112">
        <f>'[1]Medium Trad &amp; Pharma'!O56</f>
        <v>0</v>
      </c>
      <c r="Q112" t="str">
        <f>'[1]Medium Trad &amp; Pharma'!P56</f>
        <v>Taxable</v>
      </c>
    </row>
    <row r="113" spans="1:17" ht="14.45" customHeight="1">
      <c r="A113">
        <v>110</v>
      </c>
      <c r="B113" t="str">
        <f>'[1]Large Trad, Pharma &amp; Bty'!A22</f>
        <v>Large Trad, Pharma &amp; Bty</v>
      </c>
      <c r="C113" t="str">
        <f>'[1]Large Trad, Pharma &amp; Bty'!B22</f>
        <v xml:space="preserve">Large A Traditional,
Large A Beauty,
Large A Pharmacy
</v>
      </c>
      <c r="D113" s="24">
        <f>'[1]Large Trad, Pharma &amp; Bty'!C22</f>
        <v>44197</v>
      </c>
      <c r="E113" s="24">
        <f>'[1]Large Trad, Pharma &amp; Bty'!D22</f>
        <v>44227</v>
      </c>
      <c r="F113" t="str">
        <f>'[1]Large Trad, Pharma &amp; Bty'!G22</f>
        <v>Large Channel Corporate</v>
      </c>
      <c r="G113" t="str">
        <f>'[1]Large Trad, Pharma &amp; Bty'!H22</f>
        <v xml:space="preserve">OND 20 P&amp;G MAGNUM STORE program 
( Karnataka site only )
</v>
      </c>
      <c r="H113" t="str">
        <f>'[1]Large Trad, Pharma &amp; Bty'!I22</f>
        <v xml:space="preserve">Buy worth Rs 7000 get 1% on invoice 
Deliver month retailing target and get 1.5 % at month end
Deliver % DGP target and get 1% at month end 
Visibility : Execute Hotspot &amp; Devices and earn Rs 1000 QTR end display in Large A Trad, Beauty &amp; Pharma
Execute Whisper/ Pamper Frontages and earn 2% at month end on Whisper /Pamper retailing  in Large A Pharma 
</v>
      </c>
      <c r="I113" t="str">
        <f>'[1]Large Trad, Pharma &amp; Bty'!K22</f>
        <v>On Bill</v>
      </c>
      <c r="M113" t="e">
        <f>'[1]Medium Trad &amp; Pharma'!#REF!</f>
        <v>#REF!</v>
      </c>
      <c r="N113" t="e">
        <f>'[1]Medium Trad &amp; Pharma'!#REF!</f>
        <v>#REF!</v>
      </c>
      <c r="O113" t="e">
        <f>'[1]Medium Trad &amp; Pharma'!#REF!</f>
        <v>#REF!</v>
      </c>
      <c r="P113" t="e">
        <f>'[1]Medium Trad &amp; Pharma'!#REF!</f>
        <v>#REF!</v>
      </c>
      <c r="Q113" t="e">
        <f>'[1]Medium Trad &amp; Pharma'!#REF!</f>
        <v>#REF!</v>
      </c>
    </row>
    <row r="114" spans="1:17" ht="14.45" customHeight="1">
      <c r="A114">
        <v>111</v>
      </c>
      <c r="B114" t="str">
        <f>'[1]Large Trad, Pharma &amp; Bty'!A24</f>
        <v>Large Trad, Pharma &amp; Bty</v>
      </c>
      <c r="C114" t="str">
        <f>'[1]Large Trad, Pharma &amp; Bty'!B24</f>
        <v xml:space="preserve">Large B Traditional , Large B Pharmacy </v>
      </c>
      <c r="D114" s="24">
        <f>'[1]Large Trad, Pharma &amp; Bty'!C24</f>
        <v>44197</v>
      </c>
      <c r="E114" s="24">
        <f>'[1]Large Trad, Pharma &amp; Bty'!D24</f>
        <v>44227</v>
      </c>
      <c r="F114" t="str">
        <f>'[1]Large Trad, Pharma &amp; Bty'!G24</f>
        <v>Large Channel Corporate</v>
      </c>
      <c r="G114" t="str">
        <f>'[1]Large Trad, Pharma &amp; Bty'!H24</f>
        <v xml:space="preserve">OND 20 P&amp;G MAGNUM STORE program 
( Karnataka site only )
</v>
      </c>
      <c r="H114" t="str">
        <f>'[1]Large Trad, Pharma &amp; Bty'!I24</f>
        <v xml:space="preserve">Buy worth Rs 4000 get 1% on invoice 
Deliver month retailing target and get 1 % at month end
Deliver % DGP target and get 1% at month end 
Visibility : Execute Hotspot &amp; Devices and earn Rs 500 QTR end display in Large B Pharma
Execute Whisper/ Pamper Frontages and earn 1% at month end on Whisper /Pamper retailing in Large B Pharma 
</v>
      </c>
      <c r="I114" t="str">
        <f>'[1]Large Trad, Pharma &amp; Bty'!K24</f>
        <v>On Bill</v>
      </c>
      <c r="M114">
        <f>'[1]Medium Trad &amp; Pharma'!L101</f>
        <v>0</v>
      </c>
      <c r="N114">
        <f>'[1]Medium Trad &amp; Pharma'!M101</f>
        <v>0</v>
      </c>
      <c r="O114">
        <f>'[1]Medium Trad &amp; Pharma'!N101</f>
        <v>0</v>
      </c>
      <c r="P114">
        <f>'[1]Medium Trad &amp; Pharma'!O101</f>
        <v>0</v>
      </c>
      <c r="Q114" t="str">
        <f>'[1]Medium Trad &amp; Pharma'!P101</f>
        <v>Taxable</v>
      </c>
    </row>
    <row r="115" spans="1:17" ht="30.95" customHeight="1">
      <c r="A115">
        <v>112</v>
      </c>
      <c r="B115" t="str">
        <f>'[1]Large Trad, Pharma &amp; Bty'!A32</f>
        <v>Large Trad, Pharma &amp; Bty</v>
      </c>
      <c r="C115" t="str">
        <f>'[1]Large Trad, Pharma &amp; Bty'!B32</f>
        <v>Large A Pharmacy,
Large A Traditional,
Large A Beauty</v>
      </c>
      <c r="D115" s="24">
        <f>'[1]Large Trad, Pharma &amp; Bty'!C32</f>
        <v>44197</v>
      </c>
      <c r="E115" s="24">
        <f>'[1]Large Trad, Pharma &amp; Bty'!D32</f>
        <v>44227</v>
      </c>
      <c r="F115" t="str">
        <f>'[1]Large Trad, Pharma &amp; Bty'!G32</f>
        <v>Gillette Venus</v>
      </c>
      <c r="G115" t="str">
        <f>'[1]Large Trad, Pharma &amp; Bty'!H32</f>
        <v>Magnum - Regimen Kit</v>
      </c>
      <c r="H115" t="str">
        <f>'[1]Large Trad, Pharma &amp; Bty'!I32</f>
        <v>Buy ≥1 pc of Regimen Kit and get Rs.100 off 
(Rs.80 on invoice; Rs.20 in month-end)</v>
      </c>
      <c r="I115" t="str">
        <f>'[1]Large Trad, Pharma &amp; Bty'!K32</f>
        <v>On Bill</v>
      </c>
      <c r="M115">
        <f>'[1]Medium Trad &amp; Pharma'!L117</f>
        <v>0</v>
      </c>
      <c r="N115">
        <f>'[1]Medium Trad &amp; Pharma'!M117</f>
        <v>0</v>
      </c>
      <c r="O115">
        <f>'[1]Medium Trad &amp; Pharma'!N117</f>
        <v>0</v>
      </c>
      <c r="P115">
        <f>'[1]Medium Trad &amp; Pharma'!O117</f>
        <v>0</v>
      </c>
      <c r="Q115" t="str">
        <f>'[1]Medium Trad &amp; Pharma'!P117</f>
        <v>Taxable</v>
      </c>
    </row>
    <row r="116" spans="1:17" ht="12" customHeight="1">
      <c r="A116">
        <v>113</v>
      </c>
      <c r="B116" t="str">
        <f>'[1]Large Trad, Pharma &amp; Bty'!A34</f>
        <v>Large Trad, Pharma &amp; Bty</v>
      </c>
      <c r="C116" t="str">
        <f>'[1]Large Trad, Pharma &amp; Bty'!B34</f>
        <v>Large A Pharmacy,
Large A Traditional,
Large A Beauty</v>
      </c>
      <c r="D116" s="24">
        <f>'[1]Large Trad, Pharma &amp; Bty'!C34</f>
        <v>44197</v>
      </c>
      <c r="E116" s="24">
        <f>'[1]Large Trad, Pharma &amp; Bty'!D34</f>
        <v>44227</v>
      </c>
      <c r="F116" t="str">
        <f>'[1]Large Trad, Pharma &amp; Bty'!G34</f>
        <v>Gillette PC</v>
      </c>
      <c r="G116" t="str">
        <f>'[1]Large Trad, Pharma &amp; Bty'!H34</f>
        <v>Gillette Foams/Creams 7+1  Plan</v>
      </c>
      <c r="H116" t="str">
        <f>'[1]Large Trad, Pharma &amp; Bty'!I34</f>
        <v>7+1 plan on Gillette Foams, Gillette Creams and OS Creams; no mixed cases; Minimum purchase = 1000</v>
      </c>
      <c r="I116" t="str">
        <f>'[1]Large Trad, Pharma &amp; Bty'!K34</f>
        <v>On Bill</v>
      </c>
      <c r="M116" t="e">
        <f>'[1]Medium Trad &amp; Pharma'!#REF!</f>
        <v>#REF!</v>
      </c>
      <c r="N116" t="e">
        <f>'[1]Medium Trad &amp; Pharma'!#REF!</f>
        <v>#REF!</v>
      </c>
      <c r="O116" t="e">
        <f>'[1]Medium Trad &amp; Pharma'!#REF!</f>
        <v>#REF!</v>
      </c>
      <c r="P116" t="e">
        <f>'[1]Medium Trad &amp; Pharma'!#REF!</f>
        <v>#REF!</v>
      </c>
      <c r="Q116" t="e">
        <f>'[1]Medium Trad &amp; Pharma'!#REF!</f>
        <v>#REF!</v>
      </c>
    </row>
    <row r="117" spans="1:17" ht="12" customHeight="1">
      <c r="A117">
        <v>114</v>
      </c>
      <c r="B117" t="str">
        <f>'[1]Large Trad, Pharma &amp; Bty'!A36</f>
        <v>Large Trad, Pharma &amp; Bty</v>
      </c>
      <c r="C117" t="str">
        <f>'[1]Large Trad, Pharma &amp; Bty'!B36</f>
        <v>Large B Pharmacy,
Large B Traditional</v>
      </c>
      <c r="D117" s="24">
        <f>'[1]Large Trad, Pharma &amp; Bty'!C36</f>
        <v>44197</v>
      </c>
      <c r="E117" s="24">
        <f>'[1]Large Trad, Pharma &amp; Bty'!D36</f>
        <v>44227</v>
      </c>
      <c r="F117" t="str">
        <f>'[1]Large Trad, Pharma &amp; Bty'!G36</f>
        <v>Gillette PC</v>
      </c>
      <c r="G117" t="str">
        <f>'[1]Large Trad, Pharma &amp; Bty'!H36</f>
        <v>Gillette Foams/Creams 7+1  Plan</v>
      </c>
      <c r="H117" t="str">
        <f>'[1]Large Trad, Pharma &amp; Bty'!I36</f>
        <v>7+1 plan on Gillette Foams, Gillette Creams and OS Creams; no mixed cases; Minimum purchase = 500</v>
      </c>
      <c r="I117" t="str">
        <f>'[1]Large Trad, Pharma &amp; Bty'!K36</f>
        <v>On Bill</v>
      </c>
      <c r="M117">
        <f>'[1]Medium Trad &amp; Pharma'!L121</f>
        <v>0</v>
      </c>
      <c r="N117">
        <f>'[1]Medium Trad &amp; Pharma'!M121</f>
        <v>0</v>
      </c>
      <c r="O117">
        <f>'[1]Medium Trad &amp; Pharma'!N121</f>
        <v>0</v>
      </c>
      <c r="P117">
        <f>'[1]Medium Trad &amp; Pharma'!O121</f>
        <v>0</v>
      </c>
      <c r="Q117" t="str">
        <f>'[1]Medium Trad &amp; Pharma'!P121</f>
        <v>Taxable</v>
      </c>
    </row>
    <row r="118" spans="1:17" ht="12" customHeight="1">
      <c r="A118">
        <v>115</v>
      </c>
      <c r="B118" t="str">
        <f>'[1]Large Trad, Pharma &amp; Bty'!A38</f>
        <v>Large Trad, Pharma &amp; Bty</v>
      </c>
      <c r="C118" t="str">
        <f>'[1]Large Trad, Pharma &amp; Bty'!B38</f>
        <v>Large A Pharmacy,
Large A Traditional,
Large A Beauty</v>
      </c>
      <c r="D118" s="24">
        <f>'[1]Large Trad, Pharma &amp; Bty'!C38</f>
        <v>44197</v>
      </c>
      <c r="E118" s="24">
        <f>'[1]Large Trad, Pharma &amp; Bty'!D38</f>
        <v>44227</v>
      </c>
      <c r="F118" t="str">
        <f>'[1]Large Trad, Pharma &amp; Bty'!G38</f>
        <v>Gillette PC</v>
      </c>
      <c r="G118" t="str">
        <f>'[1]Large Trad, Pharma &amp; Bty'!H38</f>
        <v>Gillette Gels 5+1  Plan</v>
      </c>
      <c r="H118" t="str">
        <f>'[1]Large Trad, Pharma &amp; Bty'!I38</f>
        <v>5+1 plan on Gillette Fusion Gel, Gill Series Gel, and Gill Mach3 Gel; mixed cases allowed; Minimum purchase = 400</v>
      </c>
      <c r="I118" t="str">
        <f>'[1]Large Trad, Pharma &amp; Bty'!K38</f>
        <v>On Bill</v>
      </c>
      <c r="M118" t="e">
        <f>'[1]Medium Trad &amp; Pharma'!#REF!</f>
        <v>#REF!</v>
      </c>
      <c r="N118" t="e">
        <f>'[1]Medium Trad &amp; Pharma'!#REF!</f>
        <v>#REF!</v>
      </c>
      <c r="O118" t="e">
        <f>'[1]Medium Trad &amp; Pharma'!#REF!</f>
        <v>#REF!</v>
      </c>
      <c r="P118" t="e">
        <f>'[1]Medium Trad &amp; Pharma'!#REF!</f>
        <v>#REF!</v>
      </c>
      <c r="Q118" t="e">
        <f>'[1]Medium Trad &amp; Pharma'!#REF!</f>
        <v>#REF!</v>
      </c>
    </row>
    <row r="119" spans="1:17" ht="12" customHeight="1">
      <c r="A119">
        <v>116</v>
      </c>
      <c r="B119" t="str">
        <f>'[1]Large Trad, Pharma &amp; Bty'!A40</f>
        <v>Large Trad, Pharma &amp; Bty</v>
      </c>
      <c r="C119" t="str">
        <f>'[1]Large Trad, Pharma &amp; Bty'!B40</f>
        <v>Large B Pharmacy,
Large B Traditional</v>
      </c>
      <c r="D119" s="24">
        <f>'[1]Large Trad, Pharma &amp; Bty'!C40</f>
        <v>44197</v>
      </c>
      <c r="E119" s="24">
        <f>'[1]Large Trad, Pharma &amp; Bty'!D40</f>
        <v>44227</v>
      </c>
      <c r="F119" t="str">
        <f>'[1]Large Trad, Pharma &amp; Bty'!G40</f>
        <v>Gillette PC</v>
      </c>
      <c r="G119" t="str">
        <f>'[1]Large Trad, Pharma &amp; Bty'!H40</f>
        <v>Gillette Gels 5+1  Plan</v>
      </c>
      <c r="H119" t="str">
        <f>'[1]Large Trad, Pharma &amp; Bty'!I40</f>
        <v>5+1 plan on Gillette Fusion Gel, Gill Series Gel, and Gill Mach3 Gel; mixed cases allowed; Minimum purchase = 300</v>
      </c>
      <c r="I119" t="str">
        <f>'[1]Large Trad, Pharma &amp; Bty'!K40</f>
        <v>On Bill</v>
      </c>
      <c r="M119" t="e">
        <f>'[1]Medium Trad &amp; Pharma'!#REF!</f>
        <v>#REF!</v>
      </c>
      <c r="N119" t="e">
        <f>'[1]Medium Trad &amp; Pharma'!#REF!</f>
        <v>#REF!</v>
      </c>
      <c r="O119" t="e">
        <f>'[1]Medium Trad &amp; Pharma'!#REF!</f>
        <v>#REF!</v>
      </c>
      <c r="P119" t="e">
        <f>'[1]Medium Trad &amp; Pharma'!#REF!</f>
        <v>#REF!</v>
      </c>
      <c r="Q119" t="e">
        <f>'[1]Medium Trad &amp; Pharma'!#REF!</f>
        <v>#REF!</v>
      </c>
    </row>
    <row r="120" spans="1:17" ht="12" customHeight="1">
      <c r="A120">
        <v>117</v>
      </c>
      <c r="B120" t="str">
        <f>'[1]Large Trad, Pharma &amp; Bty'!A42</f>
        <v>Large Trad, Pharma &amp; Bty</v>
      </c>
      <c r="C120" t="str">
        <f>'[1]Large Trad, Pharma &amp; Bty'!B42</f>
        <v>Large A Beauty,
Large A Pharmacy,
Large A Traditional</v>
      </c>
      <c r="D120" s="24">
        <f>'[1]Large Trad, Pharma &amp; Bty'!C42</f>
        <v>44197</v>
      </c>
      <c r="E120" s="24">
        <f>'[1]Large Trad, Pharma &amp; Bty'!D42</f>
        <v>44227</v>
      </c>
      <c r="F120" t="str">
        <f>'[1]Large Trad, Pharma &amp; Bty'!G42</f>
        <v>Gillette</v>
      </c>
      <c r="G120" t="str">
        <f>'[1]Large Trad, Pharma &amp; Bty'!H42</f>
        <v>Guard3 Leverage</v>
      </c>
      <c r="H120" t="str">
        <f>'[1]Large Trad, Pharma &amp; Bty'!I42</f>
        <v>Buy Any Guard 3 SKUs worth Rs.1000, Get 10% off</v>
      </c>
      <c r="I120" t="str">
        <f>'[1]Large Trad, Pharma &amp; Bty'!K42</f>
        <v>On Bill</v>
      </c>
      <c r="M120">
        <f>'[1]Medium Trad &amp; Pharma'!L129</f>
        <v>0</v>
      </c>
      <c r="N120">
        <f>'[1]Medium Trad &amp; Pharma'!M129</f>
        <v>0</v>
      </c>
      <c r="O120">
        <f>'[1]Medium Trad &amp; Pharma'!N129</f>
        <v>0</v>
      </c>
      <c r="P120">
        <f>'[1]Medium Trad &amp; Pharma'!O129</f>
        <v>0</v>
      </c>
      <c r="Q120" t="str">
        <f>'[1]Medium Trad &amp; Pharma'!P129</f>
        <v>Taxable</v>
      </c>
    </row>
    <row r="121" spans="1:17" ht="12" customHeight="1">
      <c r="A121">
        <v>118</v>
      </c>
      <c r="B121" t="str">
        <f>'[1]Large Trad, Pharma &amp; Bty'!A44</f>
        <v>Large Trad, Pharma &amp; Bty</v>
      </c>
      <c r="C121" t="str">
        <f>'[1]Large Trad, Pharma &amp; Bty'!B44</f>
        <v>Large B Pharmacy</v>
      </c>
      <c r="D121" s="24">
        <f>'[1]Large Trad, Pharma &amp; Bty'!C44</f>
        <v>44197</v>
      </c>
      <c r="E121" s="24">
        <f>'[1]Large Trad, Pharma &amp; Bty'!D44</f>
        <v>44227</v>
      </c>
      <c r="F121" t="str">
        <f>'[1]Large Trad, Pharma &amp; Bty'!G44</f>
        <v>Gillette</v>
      </c>
      <c r="G121" t="str">
        <f>'[1]Large Trad, Pharma &amp; Bty'!H44</f>
        <v>Guard3 Leverage</v>
      </c>
      <c r="H121" t="str">
        <f>'[1]Large Trad, Pharma &amp; Bty'!I44</f>
        <v>Buy Any Guard 3 SKUs worth Rs.600, Get 10% off</v>
      </c>
      <c r="I121" t="str">
        <f>'[1]Large Trad, Pharma &amp; Bty'!K44</f>
        <v>On Bill</v>
      </c>
      <c r="M121">
        <f>'[1]Medium Trad &amp; Pharma'!L133</f>
        <v>0</v>
      </c>
      <c r="N121">
        <f>'[1]Medium Trad &amp; Pharma'!M133</f>
        <v>0</v>
      </c>
      <c r="O121">
        <f>'[1]Medium Trad &amp; Pharma'!N133</f>
        <v>0</v>
      </c>
      <c r="P121">
        <f>'[1]Medium Trad &amp; Pharma'!O133</f>
        <v>0</v>
      </c>
      <c r="Q121" t="str">
        <f>'[1]Medium Trad &amp; Pharma'!P133</f>
        <v>Taxable</v>
      </c>
    </row>
    <row r="122" spans="1:17" ht="12" customHeight="1">
      <c r="A122">
        <v>119</v>
      </c>
      <c r="B122" t="str">
        <f>'[1]Large Trad, Pharma &amp; Bty'!A46</f>
        <v>Large Trad, Pharma &amp; Bty</v>
      </c>
      <c r="C122" t="str">
        <f>'[1]Large Trad, Pharma &amp; Bty'!B46</f>
        <v>Large B Traditional</v>
      </c>
      <c r="D122" s="24">
        <f>'[1]Large Trad, Pharma &amp; Bty'!C46</f>
        <v>44197</v>
      </c>
      <c r="E122" s="24">
        <f>'[1]Large Trad, Pharma &amp; Bty'!D46</f>
        <v>44227</v>
      </c>
      <c r="F122" t="str">
        <f>'[1]Large Trad, Pharma &amp; Bty'!G46</f>
        <v>Gillette</v>
      </c>
      <c r="G122" t="str">
        <f>'[1]Large Trad, Pharma &amp; Bty'!H46</f>
        <v>Guard3 Leverage</v>
      </c>
      <c r="H122" t="str">
        <f>'[1]Large Trad, Pharma &amp; Bty'!I46</f>
        <v>Buy Any Guard 3 SKUs worth Rs.800, Get 10% off</v>
      </c>
      <c r="I122" t="str">
        <f>'[1]Large Trad, Pharma &amp; Bty'!K46</f>
        <v>On Bill</v>
      </c>
      <c r="M122">
        <f>'[1]Medium Trad &amp; Pharma'!L137</f>
        <v>0</v>
      </c>
      <c r="N122">
        <f>'[1]Medium Trad &amp; Pharma'!M137</f>
        <v>0</v>
      </c>
      <c r="O122">
        <f>'[1]Medium Trad &amp; Pharma'!N137</f>
        <v>0</v>
      </c>
      <c r="P122">
        <f>'[1]Medium Trad &amp; Pharma'!O137</f>
        <v>0</v>
      </c>
      <c r="Q122" t="str">
        <f>'[1]Medium Trad &amp; Pharma'!P137</f>
        <v>Taxable</v>
      </c>
    </row>
    <row r="123" spans="1:17" ht="12" customHeight="1">
      <c r="A123">
        <v>120</v>
      </c>
      <c r="B123" t="str">
        <f>'[1]Large Trad, Pharma &amp; Bty'!A48</f>
        <v>Large Trad, Pharma &amp; Bty</v>
      </c>
      <c r="C123" t="str">
        <f>'[1]Large Trad, Pharma &amp; Bty'!B48</f>
        <v>Large A Beauty,
Large A Pharmacy,
Large A Traditional</v>
      </c>
      <c r="D123" s="24">
        <f>'[1]Large Trad, Pharma &amp; Bty'!C48</f>
        <v>44197</v>
      </c>
      <c r="E123" s="24">
        <f>'[1]Large Trad, Pharma &amp; Bty'!D48</f>
        <v>44227</v>
      </c>
      <c r="F123" t="str">
        <f>'[1]Large Trad, Pharma &amp; Bty'!G48</f>
        <v>Gillette</v>
      </c>
      <c r="G123" t="str">
        <f>'[1]Large Trad, Pharma &amp; Bty'!H48</f>
        <v>Dispo South Plan</v>
      </c>
      <c r="H123" t="str">
        <f>'[1]Large Trad, Pharma &amp; Bty'!I48</f>
        <v>Buy worth Rs.700 of  GPI B3G1 or GPI 5s and get 10% off
(For Cochin, Chennai, Madurai, Bangalore, Hyderabad, Tirupati, Vijayawada)</v>
      </c>
      <c r="I123" t="str">
        <f>'[1]Large Trad, Pharma &amp; Bty'!K48</f>
        <v>On Bill</v>
      </c>
      <c r="M123">
        <f>'[1]Medium Trad &amp; Pharma'!L139</f>
        <v>0</v>
      </c>
      <c r="N123">
        <f>'[1]Medium Trad &amp; Pharma'!M139</f>
        <v>0</v>
      </c>
      <c r="O123">
        <f>'[1]Medium Trad &amp; Pharma'!N139</f>
        <v>0</v>
      </c>
      <c r="P123">
        <f>'[1]Medium Trad &amp; Pharma'!O139</f>
        <v>0</v>
      </c>
      <c r="Q123" t="str">
        <f>'[1]Medium Trad &amp; Pharma'!P139</f>
        <v>Taxable</v>
      </c>
    </row>
    <row r="124" spans="1:17" ht="12" customHeight="1">
      <c r="A124">
        <v>121</v>
      </c>
      <c r="B124" t="str">
        <f>'[1]Large Trad, Pharma &amp; Bty'!A50</f>
        <v>Large Trad, Pharma &amp; Bty</v>
      </c>
      <c r="C124" t="str">
        <f>'[1]Large Trad, Pharma &amp; Bty'!B50</f>
        <v>Large B Pharmacy,
Large B Traditional</v>
      </c>
      <c r="D124" s="24">
        <f>'[1]Large Trad, Pharma &amp; Bty'!C50</f>
        <v>44197</v>
      </c>
      <c r="E124" s="24">
        <f>'[1]Large Trad, Pharma &amp; Bty'!D50</f>
        <v>44227</v>
      </c>
      <c r="F124" t="str">
        <f>'[1]Large Trad, Pharma &amp; Bty'!G50</f>
        <v>Gillette</v>
      </c>
      <c r="G124" t="str">
        <f>'[1]Large Trad, Pharma &amp; Bty'!H50</f>
        <v>Dispo South Plan</v>
      </c>
      <c r="H124" t="str">
        <f>'[1]Large Trad, Pharma &amp; Bty'!I50</f>
        <v>Buy worth Rs.500 of  GPI B3G1 or GPI 5s and get 10% off
(For Cochin, Chennai, Madurai, Bangalore, Hyderabad, Tirupati, Vijayawada)</v>
      </c>
      <c r="I124" t="str">
        <f>'[1]Large Trad, Pharma &amp; Bty'!K50</f>
        <v>On Bill</v>
      </c>
      <c r="M124">
        <f>'[1]Medium Trad &amp; Pharma'!L141</f>
        <v>0</v>
      </c>
      <c r="N124">
        <f>'[1]Medium Trad &amp; Pharma'!M141</f>
        <v>0</v>
      </c>
      <c r="O124">
        <f>'[1]Medium Trad &amp; Pharma'!N141</f>
        <v>0</v>
      </c>
      <c r="P124">
        <f>'[1]Medium Trad &amp; Pharma'!O141</f>
        <v>0</v>
      </c>
      <c r="Q124" t="str">
        <f>'[1]Medium Trad &amp; Pharma'!P141</f>
        <v>Taxable</v>
      </c>
    </row>
    <row r="125" spans="1:17" ht="12" customHeight="1">
      <c r="A125">
        <v>122</v>
      </c>
      <c r="B125" t="str">
        <f>'[1]Large Trad, Pharma &amp; Bty'!A52</f>
        <v>Large Trad, Pharma &amp; Bty</v>
      </c>
      <c r="C125" t="str">
        <f>'[1]Large Trad, Pharma &amp; Bty'!B52</f>
        <v>Large A Beauty,
Large A Pharmacy,
Large A Traditional,
Large B Pharmacy,
Large B Traditional</v>
      </c>
      <c r="D125" s="24">
        <f>'[1]Large Trad, Pharma &amp; Bty'!C52</f>
        <v>44197</v>
      </c>
      <c r="E125" s="24">
        <f>'[1]Large Trad, Pharma &amp; Bty'!D52</f>
        <v>44227</v>
      </c>
      <c r="F125" t="str">
        <f>'[1]Large Trad, Pharma &amp; Bty'!G52</f>
        <v>Gillette</v>
      </c>
      <c r="G125" t="str">
        <f>'[1]Large Trad, Pharma &amp; Bty'!H52</f>
        <v>Fusion Gift Pack Maximization</v>
      </c>
      <c r="H125" t="str">
        <f>'[1]Large Trad, Pharma &amp; Bty'!I52</f>
        <v>Buy 2 pcs of Fusion Gift Pack and get 10% off</v>
      </c>
      <c r="I125" t="str">
        <f>'[1]Large Trad, Pharma &amp; Bty'!K52</f>
        <v>On Bill</v>
      </c>
      <c r="M125">
        <f>'[1]Medium Trad &amp; Pharma'!L145</f>
        <v>0</v>
      </c>
      <c r="N125">
        <f>'[1]Medium Trad &amp; Pharma'!M145</f>
        <v>0</v>
      </c>
      <c r="O125">
        <f>'[1]Medium Trad &amp; Pharma'!N145</f>
        <v>0</v>
      </c>
      <c r="P125">
        <f>'[1]Medium Trad &amp; Pharma'!O145</f>
        <v>0</v>
      </c>
      <c r="Q125" t="str">
        <f>'[1]Medium Trad &amp; Pharma'!P145</f>
        <v>Taxable</v>
      </c>
    </row>
    <row r="126" spans="1:17" ht="12" customHeight="1">
      <c r="A126">
        <v>123</v>
      </c>
      <c r="B126" t="str">
        <f>'[1]Large Trad, Pharma &amp; Bty'!A54</f>
        <v>Large Trad, Pharma &amp; Bty</v>
      </c>
      <c r="C126" t="str">
        <f>'[1]Large Trad, Pharma &amp; Bty'!B54</f>
        <v>Large A Traditional</v>
      </c>
      <c r="D126" s="24">
        <f>'[1]Large Trad, Pharma &amp; Bty'!C54</f>
        <v>44197</v>
      </c>
      <c r="E126" s="24">
        <f>'[1]Large Trad, Pharma &amp; Bty'!D54</f>
        <v>44227</v>
      </c>
      <c r="F126" t="str">
        <f>'[1]Large Trad, Pharma &amp; Bty'!G54</f>
        <v>H&amp;S</v>
      </c>
      <c r="G126" t="str">
        <f>'[1]Large Trad, Pharma &amp; Bty'!H54</f>
        <v>H&amp;S Base Bottles 340ml Plan - Large A Traditional</v>
      </c>
      <c r="H126" t="str">
        <f>'[1]Large Trad, Pharma &amp; Bty'!I54</f>
        <v>Buy any H&amp;S Base 340ml Bottles worth Rs 1500 &amp; Get:
MRP Rs 275: Get Rs 63 off per piece ( Rs 48 on bill, Rs 15 post audit) 
 MRP Rs 285: Get Rs 65 off per piece ( Rs 50 on bill, Rs 15 post audit)</v>
      </c>
      <c r="I126" t="str">
        <f>'[1]Large Trad, Pharma &amp; Bty'!K54</f>
        <v>On Bill</v>
      </c>
      <c r="M126" t="e">
        <f>'[1]Medium Trad &amp; Pharma'!#REF!</f>
        <v>#REF!</v>
      </c>
      <c r="N126" t="e">
        <f>'[1]Medium Trad &amp; Pharma'!#REF!</f>
        <v>#REF!</v>
      </c>
      <c r="O126" t="e">
        <f>'[1]Medium Trad &amp; Pharma'!#REF!</f>
        <v>#REF!</v>
      </c>
      <c r="P126" t="e">
        <f>'[1]Medium Trad &amp; Pharma'!#REF!</f>
        <v>#REF!</v>
      </c>
      <c r="Q126" t="e">
        <f>'[1]Medium Trad &amp; Pharma'!#REF!</f>
        <v>#REF!</v>
      </c>
    </row>
    <row r="127" spans="1:17" ht="12" customHeight="1">
      <c r="A127">
        <v>124</v>
      </c>
      <c r="B127" t="str">
        <f>'[1]Large Trad, Pharma &amp; Bty'!A56</f>
        <v>Large Trad, Pharma &amp; Bty</v>
      </c>
      <c r="C127" t="str">
        <f>'[1]Large Trad, Pharma &amp; Bty'!B56</f>
        <v>Large A Pharmacy,
Large A Beauty</v>
      </c>
      <c r="D127" s="24">
        <f>'[1]Large Trad, Pharma &amp; Bty'!C56</f>
        <v>44197</v>
      </c>
      <c r="E127" s="24">
        <f>'[1]Large Trad, Pharma &amp; Bty'!D56</f>
        <v>44227</v>
      </c>
      <c r="F127" t="str">
        <f>'[1]Large Trad, Pharma &amp; Bty'!G56</f>
        <v>H&amp;S</v>
      </c>
      <c r="G127" t="str">
        <f>'[1]Large Trad, Pharma &amp; Bty'!H56</f>
        <v>H&amp;S Base Bottles 340ml Plan - Large A Beauty / Pharmacy</v>
      </c>
      <c r="H127" t="str">
        <f>'[1]Large Trad, Pharma &amp; Bty'!I56</f>
        <v>Buy any H&amp;S Base 340ml Bottles worth Rs 750 &amp; Get:
MRP Rs 275: Get Rs 63 off per piece ( Rs 48 on bill, Rs 15 post audit) 
 MRP Rs 285: Get Rs 65 off per piece ( Rs 50 on bill, Rs 15 post audit)</v>
      </c>
      <c r="I127" t="str">
        <f>'[1]Large Trad, Pharma &amp; Bty'!K56</f>
        <v>On Bill</v>
      </c>
      <c r="M127" t="e">
        <f>'[1]Medium Trad &amp; Pharma'!#REF!</f>
        <v>#REF!</v>
      </c>
      <c r="N127" t="e">
        <f>'[1]Medium Trad &amp; Pharma'!#REF!</f>
        <v>#REF!</v>
      </c>
      <c r="O127" t="e">
        <f>'[1]Medium Trad &amp; Pharma'!#REF!</f>
        <v>#REF!</v>
      </c>
      <c r="P127" t="e">
        <f>'[1]Medium Trad &amp; Pharma'!#REF!</f>
        <v>#REF!</v>
      </c>
      <c r="Q127" t="e">
        <f>'[1]Medium Trad &amp; Pharma'!#REF!</f>
        <v>#REF!</v>
      </c>
    </row>
    <row r="128" spans="1:17" ht="12" customHeight="1">
      <c r="A128">
        <v>125</v>
      </c>
      <c r="B128" t="str">
        <f>'[1]Large Trad, Pharma &amp; Bty'!A58</f>
        <v>Large Trad, Pharma &amp; Bty</v>
      </c>
      <c r="C128" t="str">
        <f>'[1]Large Trad, Pharma &amp; Bty'!B58</f>
        <v>Large A Traditional</v>
      </c>
      <c r="D128" s="24">
        <f>'[1]Large Trad, Pharma &amp; Bty'!C58</f>
        <v>44197</v>
      </c>
      <c r="E128" s="24">
        <f>'[1]Large Trad, Pharma &amp; Bty'!D58</f>
        <v>44227</v>
      </c>
      <c r="F128" t="str">
        <f>'[1]Large Trad, Pharma &amp; Bty'!G58</f>
        <v>H&amp;S</v>
      </c>
      <c r="G128" t="str">
        <f>'[1]Large Trad, Pharma &amp; Bty'!H58</f>
        <v>H&amp;S Base Bottles 650ml Plan - 
Large A Traditional</v>
      </c>
      <c r="H128" t="str">
        <f>'[1]Large Trad, Pharma &amp; Bty'!I58</f>
        <v>Buy any H&amp;S Base 650ml Bottles worth Rs 2500 &amp; Get:
For All Sites Except - Punjab, Haryana, Delhi, Mumbai, Pune, Bengal, Ahmedabad, Surat, Bangalore,Chennai
MRP Rs 550: Get Rs 100 off per piece 
 MRP Rs 600: Get  Rs 110 off per piece
Only For - Punjab, Haryana, Delhi, Mumbai, Pune, Bengal, Ahmedabad, Surat, Bangalore, Chennai
MRP Rs 550: Get Rs 125 off per piece ( Rs 100 on bill, Rs 25 post audit) 
 MRP Rs 600: Get Rs 135 off per piece ( Rs 110 on bill, Rs 25 post audit)</v>
      </c>
      <c r="I128" t="str">
        <f>'[1]Large Trad, Pharma &amp; Bty'!K58</f>
        <v>On Bill</v>
      </c>
    </row>
    <row r="129" spans="1:9" ht="12" customHeight="1">
      <c r="A129">
        <v>126</v>
      </c>
      <c r="B129" t="str">
        <f>'[1]Large Trad, Pharma &amp; Bty'!A60</f>
        <v>Large Trad, Pharma &amp; Bty</v>
      </c>
      <c r="C129" t="str">
        <f>'[1]Large Trad, Pharma &amp; Bty'!B60</f>
        <v>Large A Pharmacy,
Large A Beauty</v>
      </c>
      <c r="D129" s="24">
        <f>'[1]Large Trad, Pharma &amp; Bty'!C60</f>
        <v>44197</v>
      </c>
      <c r="E129" s="24">
        <f>'[1]Large Trad, Pharma &amp; Bty'!D60</f>
        <v>44227</v>
      </c>
      <c r="F129" t="str">
        <f>'[1]Large Trad, Pharma &amp; Bty'!G60</f>
        <v>H&amp;S</v>
      </c>
      <c r="G129" t="str">
        <f>'[1]Large Trad, Pharma &amp; Bty'!H60</f>
        <v>H&amp;S Base Bottles 650ml Plan - Large A Pharmacy / Beauty</v>
      </c>
      <c r="H129" t="str">
        <f>'[1]Large Trad, Pharma &amp; Bty'!I60</f>
        <v>Buy any H&amp;S Base 650ml Bottles worth Rs 1500 &amp; Get:
For All Sites Except - Punjab, Haryana, Delhi, Mumbai, Pune, Bengal, Ahmedabad, Surat, Bangalore,Chennai
MRP Rs 550: Get Rs 100 off per piece 
 MRP Rs 600: Get  Rs 110 off per piece
Only For - Punjab, Haryana, Delhi, Mumbai, Pune, Bengal, Ahmedabad, Surat, Bangalore, Chennai
MRP Rs 550: Get Rs 125 off per piece ( Rs 100 on bill, Rs 25 post audit) 
 MRP Rs 600: Get Rs 135 off per piece ( Rs 110 on bill, Rs 25 post audit)</v>
      </c>
      <c r="I129" t="str">
        <f>'[1]Large Trad, Pharma &amp; Bty'!K60</f>
        <v>On Bill</v>
      </c>
    </row>
    <row r="130" spans="1:9" ht="12" customHeight="1">
      <c r="A130">
        <v>127</v>
      </c>
      <c r="B130" t="str">
        <f>'[1]Large Trad, Pharma &amp; Bty'!A62</f>
        <v>Large Trad, Pharma &amp; Bty</v>
      </c>
      <c r="C130" t="str">
        <f>'[1]Large Trad, Pharma &amp; Bty'!B62</f>
        <v>Large A Traditional</v>
      </c>
      <c r="D130" s="24">
        <f>'[1]Large Trad, Pharma &amp; Bty'!C62</f>
        <v>44197</v>
      </c>
      <c r="E130" s="24">
        <f>'[1]Large Trad, Pharma &amp; Bty'!D62</f>
        <v>44227</v>
      </c>
      <c r="F130" t="str">
        <f>'[1]Large Trad, Pharma &amp; Bty'!G62</f>
        <v>H&amp;S</v>
      </c>
      <c r="G130" t="str">
        <f>'[1]Large Trad, Pharma &amp; Bty'!H62</f>
        <v>H&amp;S Bottles 80/180ml Plan - Large A Traditional</v>
      </c>
      <c r="H130" t="str">
        <f>'[1]Large Trad, Pharma &amp; Bty'!I62</f>
        <v>Buy any H&amp;S 80/180 ml Bottles worth Rs 1200 &amp; Get 15% Off
(Base &amp; 2in1 Included)</v>
      </c>
      <c r="I130" t="str">
        <f>'[1]Large Trad, Pharma &amp; Bty'!K62</f>
        <v>On Bill</v>
      </c>
    </row>
    <row r="131" spans="1:9" ht="12" customHeight="1">
      <c r="A131">
        <v>128</v>
      </c>
      <c r="B131" t="str">
        <f>'[1]Large Trad, Pharma &amp; Bty'!A64</f>
        <v>Large Trad, Pharma &amp; Bty</v>
      </c>
      <c r="C131" t="str">
        <f>'[1]Large Trad, Pharma &amp; Bty'!B64</f>
        <v>Large A Beauty,
Large A Pharmacy,
Large B Pharmacy,
Large B Traditional</v>
      </c>
      <c r="D131" s="24">
        <f>'[1]Large Trad, Pharma &amp; Bty'!C64</f>
        <v>44197</v>
      </c>
      <c r="E131" s="24">
        <f>'[1]Large Trad, Pharma &amp; Bty'!D64</f>
        <v>44227</v>
      </c>
      <c r="F131" t="str">
        <f>'[1]Large Trad, Pharma &amp; Bty'!G64</f>
        <v>H&amp;S</v>
      </c>
      <c r="G131" t="str">
        <f>'[1]Large Trad, Pharma &amp; Bty'!H64</f>
        <v>H&amp;S Bottles 80/180ml Plan - All Large except LAT</v>
      </c>
      <c r="H131" t="str">
        <f>'[1]Large Trad, Pharma &amp; Bty'!I64</f>
        <v>Buy any H&amp;S 80/180 ml Bottles worth Rs 600 &amp; Get 15% Off
(Base &amp; 2in1 Included)</v>
      </c>
      <c r="I131" t="str">
        <f>'[1]Large Trad, Pharma &amp; Bty'!K64</f>
        <v>On Bill</v>
      </c>
    </row>
    <row r="132" spans="1:9" ht="12" customHeight="1">
      <c r="A132">
        <v>129</v>
      </c>
      <c r="B132" t="str">
        <f>'[1]Large Trad, Pharma &amp; Bty'!A66</f>
        <v>Large Trad, Pharma &amp; Bty</v>
      </c>
      <c r="C132" t="str">
        <f>'[1]Large Trad, Pharma &amp; Bty'!B66</f>
        <v>Large A Traditional</v>
      </c>
      <c r="D132" s="24">
        <f>'[1]Large Trad, Pharma &amp; Bty'!C66</f>
        <v>44197</v>
      </c>
      <c r="E132" s="24">
        <f>'[1]Large Trad, Pharma &amp; Bty'!D66</f>
        <v>44227</v>
      </c>
      <c r="F132" t="str">
        <f>'[1]Large Trad, Pharma &amp; Bty'!G66</f>
        <v>H&amp;S</v>
      </c>
      <c r="G132" t="str">
        <f>'[1]Large Trad, Pharma &amp; Bty'!H66</f>
        <v>H&amp;S 2in1 340ml Bottles Plan - Large A Traditional</v>
      </c>
      <c r="H132" t="str">
        <f>'[1]Large Trad, Pharma &amp; Bty'!I66</f>
        <v>Buy any H&amp;S 2in1 340ml Bottles worth Rs 1000 &amp; Get:
MRP Rs 365: Get Rs 85 off per piece ( Rs 70 on bill, Rs 15 post audit) 
 MRP Rs 350: Get Rs 82 off per piece ( Rs 67 on bill, Rs 15 post audit)</v>
      </c>
      <c r="I132" t="str">
        <f>'[1]Large Trad, Pharma &amp; Bty'!K66</f>
        <v>On Bill</v>
      </c>
    </row>
    <row r="133" spans="1:9" ht="12" customHeight="1">
      <c r="A133">
        <v>130</v>
      </c>
      <c r="B133" t="str">
        <f>'[1]Large Trad, Pharma &amp; Bty'!A68</f>
        <v>Large Trad, Pharma &amp; Bty</v>
      </c>
      <c r="C133" t="str">
        <f>'[1]Large Trad, Pharma &amp; Bty'!B68</f>
        <v>Large A Beauty,
Large A Pharmacy</v>
      </c>
      <c r="D133" s="24">
        <f>'[1]Large Trad, Pharma &amp; Bty'!C68</f>
        <v>44197</v>
      </c>
      <c r="E133" s="24">
        <f>'[1]Large Trad, Pharma &amp; Bty'!D68</f>
        <v>44227</v>
      </c>
      <c r="F133" t="str">
        <f>'[1]Large Trad, Pharma &amp; Bty'!G68</f>
        <v>H&amp;S</v>
      </c>
      <c r="G133" t="str">
        <f>'[1]Large Trad, Pharma &amp; Bty'!H68</f>
        <v>H&amp;S 2in1 340ml Bottles Plan - Large A Pharmacy / Beauty</v>
      </c>
      <c r="H133" t="str">
        <f>'[1]Large Trad, Pharma &amp; Bty'!I68</f>
        <v>Buy any H&amp;S 2in1 340ml Bottles worth Rs 600 &amp; Get:
MRP Rs 365: Get Rs 85 off per piece ( Rs 70 on bill, Rs 15 post audit) 
 MRP Rs 350: Get Rs 82 off per piece ( Rs 67 on bill, Rs 15 post audit)</v>
      </c>
      <c r="I133" t="str">
        <f>'[1]Large Trad, Pharma &amp; Bty'!K68</f>
        <v>On Bill</v>
      </c>
    </row>
    <row r="134" spans="1:9" ht="12" customHeight="1">
      <c r="A134">
        <v>131</v>
      </c>
      <c r="B134" t="str">
        <f>'[1]Large Trad, Pharma &amp; Bty'!A70</f>
        <v>Large Trad, Pharma &amp; Bty</v>
      </c>
      <c r="C134" t="str">
        <f>'[1]Large Trad, Pharma &amp; Bty'!B70</f>
        <v>Large A Traditional</v>
      </c>
      <c r="D134" s="24">
        <f>'[1]Large Trad, Pharma &amp; Bty'!C70</f>
        <v>44197</v>
      </c>
      <c r="E134" s="24">
        <f>'[1]Large Trad, Pharma &amp; Bty'!D70</f>
        <v>44227</v>
      </c>
      <c r="F134" t="str">
        <f>'[1]Large Trad, Pharma &amp; Bty'!G70</f>
        <v>H&amp;S</v>
      </c>
      <c r="G134" t="str">
        <f>'[1]Large Trad, Pharma &amp; Bty'!H70</f>
        <v>H&amp;S 2in1 650ml Bottles Plan - Large A Traditional</v>
      </c>
      <c r="H134" t="str">
        <f>'[1]Large Trad, Pharma &amp; Bty'!I70</f>
        <v>Buy any H&amp;S 2in1 650ml Bottles worth Rs 2000 &amp; Get:
All Sites Except - Punjab, Haryana, Delhi, Mumbai, Pune, Bengal, Ahmedabad, Surat, Bangalore, Chennai
MRP Rs 750: Get Rs 120 off per piece 
 MRP Rs 690: Get Rs 110 off per piece 
Only For - Punjab, Haryana, Delhi, Mumbai, Pune, Bengal, Ahmedabad, Surat, Bangalore, Chennai
MRP Rs 750: Get Rs 170 off per piece (Rs 120 on bill, Rs 50 post audit) 
 MRP Rs 690: Get Rs 160 off per piece (Rs 110 on bill, Rs 50 post audit)</v>
      </c>
      <c r="I134" t="str">
        <f>'[1]Large Trad, Pharma &amp; Bty'!K70</f>
        <v>On Bill</v>
      </c>
    </row>
    <row r="135" spans="1:9" ht="12" customHeight="1">
      <c r="A135">
        <v>132</v>
      </c>
      <c r="B135" t="str">
        <f>'[1]Large Trad, Pharma &amp; Bty'!A72</f>
        <v>Large Trad, Pharma &amp; Bty</v>
      </c>
      <c r="C135" t="str">
        <f>'[1]Large Trad, Pharma &amp; Bty'!B72</f>
        <v>Large A Beauty,
Large A Pharmacy</v>
      </c>
      <c r="D135" s="24">
        <f>'[1]Large Trad, Pharma &amp; Bty'!C72</f>
        <v>44197</v>
      </c>
      <c r="E135" s="24">
        <f>'[1]Large Trad, Pharma &amp; Bty'!D72</f>
        <v>44227</v>
      </c>
      <c r="F135" t="str">
        <f>'[1]Large Trad, Pharma &amp; Bty'!G72</f>
        <v>H&amp;S</v>
      </c>
      <c r="G135" t="str">
        <f>'[1]Large Trad, Pharma &amp; Bty'!H72</f>
        <v>H&amp;S 2in1 650ml Bottles Plan - Large A Pharmacy / Beauty</v>
      </c>
      <c r="H135" t="str">
        <f>'[1]Large Trad, Pharma &amp; Bty'!I72</f>
        <v>Buy any H&amp;S 2in1 650ml Bottles worth Rs 1000 &amp; Get:
All Sites Except - Punjab, Haryana, Delhi, Mumbai, Pune, Bengal, Ahmedabad, Surat, Bangalore, Chennai
MRP Rs 750: Get Rs 120 off per piece 
 MRP Rs 690: Get Rs 110 off per piece 
Only For - Punjab, Haryana, Delhi, Mumbai, Pune, Bengal, Ahmedabad, Surat, Bangalore, Chennai
MRP Rs 750: Get Rs 170 off per piece (Rs 120 on bill, Rs 50 post audit) 
 MRP Rs 690: Get Rs 160 off per piece (Rs 110 on bill, Rs 50 post audit)</v>
      </c>
      <c r="I135" t="str">
        <f>'[1]Large Trad, Pharma &amp; Bty'!K72</f>
        <v>On Bill</v>
      </c>
    </row>
    <row r="136" spans="1:9" ht="12" customHeight="1">
      <c r="A136">
        <v>133</v>
      </c>
      <c r="B136" t="str">
        <f>'[1]Large Trad, Pharma &amp; Bty'!A74</f>
        <v>Large Trad, Pharma &amp; Bty</v>
      </c>
      <c r="C136" t="str">
        <f>'[1]Large Trad, Pharma &amp; Bty'!B74</f>
        <v>Large B Traditional</v>
      </c>
      <c r="D136" s="24">
        <f>'[1]Large Trad, Pharma &amp; Bty'!C74</f>
        <v>44197</v>
      </c>
      <c r="E136" s="24">
        <f>'[1]Large Trad, Pharma &amp; Bty'!D74</f>
        <v>44227</v>
      </c>
      <c r="F136" t="str">
        <f>'[1]Large Trad, Pharma &amp; Bty'!G74</f>
        <v>H&amp;S</v>
      </c>
      <c r="G136" t="str">
        <f>'[1]Large Trad, Pharma &amp; Bty'!H74</f>
        <v>H&amp;S Bottles Large B Traditional Plan</v>
      </c>
      <c r="H136" t="str">
        <f>'[1]Large Trad, Pharma &amp; Bty'!I74</f>
        <v>Buy any H&amp;S Bottles worth Rs 1500 &amp; Get 15% Off
Buy any H&amp;S Bottles worth Rs 2500 &amp; Get 20% Off</v>
      </c>
      <c r="I136" t="str">
        <f>'[1]Large Trad, Pharma &amp; Bty'!K74</f>
        <v>On Bill</v>
      </c>
    </row>
    <row r="137" spans="1:9" ht="12" customHeight="1">
      <c r="A137">
        <v>134</v>
      </c>
      <c r="B137" t="str">
        <f>'[1]Large Trad, Pharma &amp; Bty'!A84</f>
        <v>Large Trad, Pharma &amp; Bty</v>
      </c>
      <c r="C137" t="str">
        <f>'[1]Large Trad, Pharma &amp; Bty'!B84</f>
        <v>Large A Beauty,
Large A Pharmacy,
Large A Traditional</v>
      </c>
      <c r="D137" s="24">
        <f>'[1]Large Trad, Pharma &amp; Bty'!C84</f>
        <v>44197</v>
      </c>
      <c r="E137" s="24">
        <f>'[1]Large Trad, Pharma &amp; Bty'!D84</f>
        <v>44227</v>
      </c>
      <c r="F137" t="str">
        <f>'[1]Large Trad, Pharma &amp; Bty'!G84</f>
        <v>Pantene</v>
      </c>
      <c r="G137" t="str">
        <f>'[1]Large Trad, Pharma &amp; Bty'!H84</f>
        <v>Pantene Base Bottles 340ml Magnum Plan- Large A</v>
      </c>
      <c r="H137" t="str">
        <f>'[1]Large Trad, Pharma &amp; Bty'!I84</f>
        <v xml:space="preserve">Buy any Pantene Base 340ml Bottle worth Rs 500 &amp; Get:
 Get Rs 50 off per piece ( Rs 40 on bill, Rs 10 post audit ) </v>
      </c>
      <c r="I137" t="str">
        <f>'[1]Large Trad, Pharma &amp; Bty'!K84</f>
        <v>On Bill</v>
      </c>
    </row>
    <row r="138" spans="1:9" ht="12" customHeight="1">
      <c r="A138">
        <v>135</v>
      </c>
      <c r="B138" t="str">
        <f>'[1]Large Trad, Pharma &amp; Bty'!A86</f>
        <v>Large Trad, Pharma &amp; Bty</v>
      </c>
      <c r="C138" t="str">
        <f>'[1]Large Trad, Pharma &amp; Bty'!B86</f>
        <v>Large A Beauty,
Large A Pharmacy,
Large A Traditional</v>
      </c>
      <c r="D138" s="24">
        <f>'[1]Large Trad, Pharma &amp; Bty'!C86</f>
        <v>44197</v>
      </c>
      <c r="E138" s="24">
        <f>'[1]Large Trad, Pharma &amp; Bty'!D86</f>
        <v>44227</v>
      </c>
      <c r="F138" t="str">
        <f>'[1]Large Trad, Pharma &amp; Bty'!G86</f>
        <v>Pantene</v>
      </c>
      <c r="G138" t="str">
        <f>'[1]Large Trad, Pharma &amp; Bty'!H86</f>
        <v xml:space="preserve">Pantene Base Bottles 650ml Plan- Large A
</v>
      </c>
      <c r="H138" t="str">
        <f>'[1]Large Trad, Pharma &amp; Bty'!I86</f>
        <v>Buy any Pantene 650 ml Base Bottle worth Rs 500 &amp; Get 15%
(Applicable for all sites except Punjab, Haryana, Delhi, Mumbai, Pune, Bengal, Ahmedabad, Surat, Bangalore,Chennai)</v>
      </c>
      <c r="I138" t="str">
        <f>'[1]Large Trad, Pharma &amp; Bty'!K86</f>
        <v>On Bill</v>
      </c>
    </row>
    <row r="139" spans="1:9" ht="12" customHeight="1">
      <c r="A139">
        <v>136</v>
      </c>
      <c r="B139" t="str">
        <f>'[1]Large Trad, Pharma &amp; Bty'!A88</f>
        <v>Large Trad, Pharma &amp; Bty</v>
      </c>
      <c r="C139" t="str">
        <f>'[1]Large Trad, Pharma &amp; Bty'!B88</f>
        <v>Large A Beauty,
Large A Pharmacy,
Large A Traditional</v>
      </c>
      <c r="D139" s="24">
        <f>'[1]Large Trad, Pharma &amp; Bty'!C88</f>
        <v>44197</v>
      </c>
      <c r="E139" s="24">
        <f>'[1]Large Trad, Pharma &amp; Bty'!D88</f>
        <v>44227</v>
      </c>
      <c r="F139" t="str">
        <f>'[1]Large Trad, Pharma &amp; Bty'!G88</f>
        <v>Pantene</v>
      </c>
      <c r="G139" t="str">
        <f>'[1]Large Trad, Pharma &amp; Bty'!H88</f>
        <v>Pantene Trial Base Bottles Plan- Large A</v>
      </c>
      <c r="H139" t="str">
        <f>'[1]Large Trad, Pharma &amp; Bty'!I88</f>
        <v xml:space="preserve">Buy any Pantene 80/180 ml Base Bottle worth Rs 400 &amp; Get 10% </v>
      </c>
      <c r="I139" t="str">
        <f>'[1]Large Trad, Pharma &amp; Bty'!K88</f>
        <v>On Bill</v>
      </c>
    </row>
    <row r="140" spans="1:9" ht="12" customHeight="1">
      <c r="A140">
        <v>137</v>
      </c>
      <c r="B140" t="str">
        <f>'[1]Large Trad, Pharma &amp; Bty'!A90</f>
        <v>Large Trad, Pharma &amp; Bty</v>
      </c>
      <c r="C140" t="str">
        <f>'[1]Large Trad, Pharma &amp; Bty'!B90</f>
        <v>Large A Beauty,
Large A Pharmacy,
Large A Traditional</v>
      </c>
      <c r="D140" s="24">
        <f>'[1]Large Trad, Pharma &amp; Bty'!C90</f>
        <v>44197</v>
      </c>
      <c r="E140" s="24">
        <f>'[1]Large Trad, Pharma &amp; Bty'!D90</f>
        <v>44227</v>
      </c>
      <c r="F140" t="str">
        <f>'[1]Large Trad, Pharma &amp; Bty'!G90</f>
        <v>Pantene</v>
      </c>
      <c r="G140" t="str">
        <f>'[1]Large Trad, Pharma &amp; Bty'!H90</f>
        <v xml:space="preserve">Pantene Base Bottles 650ml Magnum Plan- Large A </v>
      </c>
      <c r="H140" t="str">
        <f>'[1]Large Trad, Pharma &amp; Bty'!I90</f>
        <v>Buy any Pantene Base 650 ml Bottle worth Rs 1000:
MRP 500: Get Rs 116 off per piece ( Rs 91 on bill, Rs 25 post audit ) 
MRP 550: Get Rs 125 off per piece ( Rs 100 on bill, Rs 25 post audit ) 
(Only Applicable for Punjab, Haryana, Delhi, Mumbai, Pune, Bengal, Ahmedabad, Surat, Bangalore,Chennai)</v>
      </c>
      <c r="I140" t="str">
        <f>'[1]Large Trad, Pharma &amp; Bty'!K90</f>
        <v>On Bill</v>
      </c>
    </row>
    <row r="141" spans="1:9" ht="12" customHeight="1">
      <c r="A141">
        <v>138</v>
      </c>
      <c r="B141" t="str">
        <f>'[1]Large Trad, Pharma &amp; Bty'!A92</f>
        <v>Large Trad, Pharma &amp; Bty</v>
      </c>
      <c r="C141" t="str">
        <f>'[1]Large Trad, Pharma &amp; Bty'!B92</f>
        <v>Large A Pharmacy,
Large B Pharmacy,
Large A Beauty</v>
      </c>
      <c r="D141" s="24">
        <f>'[1]Large Trad, Pharma &amp; Bty'!C92</f>
        <v>44197</v>
      </c>
      <c r="E141" s="24">
        <f>'[1]Large Trad, Pharma &amp; Bty'!D92</f>
        <v>44227</v>
      </c>
      <c r="F141" t="str">
        <f>'[1]Large Trad, Pharma &amp; Bty'!G92</f>
        <v>Herbal Essences</v>
      </c>
      <c r="G141" t="str">
        <f>'[1]Large Trad, Pharma &amp; Bty'!H92</f>
        <v>Herbal Launch Plan 
(Only for Mumbai)</v>
      </c>
      <c r="H141" t="str">
        <f>'[1]Large Trad, Pharma &amp; Bty'!I92</f>
        <v xml:space="preserve">Buy Herbal Essences Shampoo/Condi worth Rs 800, get 15% off
</v>
      </c>
      <c r="I141" t="str">
        <f>'[1]Large Trad, Pharma &amp; Bty'!K92</f>
        <v>On Bill</v>
      </c>
    </row>
    <row r="142" spans="1:9" ht="12" customHeight="1">
      <c r="A142">
        <v>139</v>
      </c>
      <c r="B142" t="e">
        <f>'[1]Large Trad, Pharma &amp; Bty'!#REF!</f>
        <v>#REF!</v>
      </c>
      <c r="C142" t="e">
        <f>'[1]Large Trad, Pharma &amp; Bty'!#REF!</f>
        <v>#REF!</v>
      </c>
      <c r="D142" s="24" t="e">
        <f>'[1]Large Trad, Pharma &amp; Bty'!#REF!</f>
        <v>#REF!</v>
      </c>
      <c r="E142" s="24" t="e">
        <f>'[1]Large Trad, Pharma &amp; Bty'!#REF!</f>
        <v>#REF!</v>
      </c>
      <c r="F142" t="e">
        <f>'[1]Large Trad, Pharma &amp; Bty'!#REF!</f>
        <v>#REF!</v>
      </c>
      <c r="G142" t="e">
        <f>'[1]Large Trad, Pharma &amp; Bty'!#REF!</f>
        <v>#REF!</v>
      </c>
      <c r="H142" t="e">
        <f>'[1]Large Trad, Pharma &amp; Bty'!#REF!</f>
        <v>#REF!</v>
      </c>
      <c r="I142" t="e">
        <f>'[1]Large Trad, Pharma &amp; Bty'!#REF!</f>
        <v>#REF!</v>
      </c>
    </row>
    <row r="143" spans="1:9" ht="12" customHeight="1">
      <c r="A143">
        <v>140</v>
      </c>
      <c r="B143" t="e">
        <f>'[1]Large Trad, Pharma &amp; Bty'!#REF!</f>
        <v>#REF!</v>
      </c>
      <c r="C143" t="e">
        <f>'[1]Large Trad, Pharma &amp; Bty'!#REF!</f>
        <v>#REF!</v>
      </c>
      <c r="D143" s="24" t="e">
        <f>'[1]Large Trad, Pharma &amp; Bty'!#REF!</f>
        <v>#REF!</v>
      </c>
      <c r="E143" s="24" t="e">
        <f>'[1]Large Trad, Pharma &amp; Bty'!#REF!</f>
        <v>#REF!</v>
      </c>
      <c r="F143" t="e">
        <f>'[1]Large Trad, Pharma &amp; Bty'!#REF!</f>
        <v>#REF!</v>
      </c>
      <c r="G143" t="e">
        <f>'[1]Large Trad, Pharma &amp; Bty'!#REF!</f>
        <v>#REF!</v>
      </c>
      <c r="H143" t="e">
        <f>'[1]Large Trad, Pharma &amp; Bty'!#REF!</f>
        <v>#REF!</v>
      </c>
      <c r="I143" t="e">
        <f>'[1]Large Trad, Pharma &amp; Bty'!#REF!</f>
        <v>#REF!</v>
      </c>
    </row>
    <row r="144" spans="1:9" ht="60" customHeight="1">
      <c r="A144">
        <v>141</v>
      </c>
      <c r="B144" t="e">
        <f>'[1]Large Trad, Pharma &amp; Bty'!#REF!</f>
        <v>#REF!</v>
      </c>
      <c r="C144" t="e">
        <f>'[1]Large Trad, Pharma &amp; Bty'!#REF!</f>
        <v>#REF!</v>
      </c>
      <c r="D144" s="24" t="e">
        <f>'[1]Large Trad, Pharma &amp; Bty'!#REF!</f>
        <v>#REF!</v>
      </c>
      <c r="E144" s="24" t="e">
        <f>'[1]Large Trad, Pharma &amp; Bty'!#REF!</f>
        <v>#REF!</v>
      </c>
      <c r="F144" t="e">
        <f>'[1]Large Trad, Pharma &amp; Bty'!#REF!</f>
        <v>#REF!</v>
      </c>
      <c r="G144" t="e">
        <f>'[1]Large Trad, Pharma &amp; Bty'!#REF!</f>
        <v>#REF!</v>
      </c>
      <c r="H144" t="e">
        <f>'[1]Large Trad, Pharma &amp; Bty'!#REF!</f>
        <v>#REF!</v>
      </c>
      <c r="I144" t="e">
        <f>'[1]Large Trad, Pharma &amp; Bty'!#REF!</f>
        <v>#REF!</v>
      </c>
    </row>
    <row r="145" spans="1:9" ht="12" customHeight="1">
      <c r="A145">
        <v>142</v>
      </c>
      <c r="B145" t="e">
        <f>'[1]Large Trad, Pharma &amp; Bty'!#REF!</f>
        <v>#REF!</v>
      </c>
      <c r="C145" t="e">
        <f>'[1]Large Trad, Pharma &amp; Bty'!#REF!</f>
        <v>#REF!</v>
      </c>
      <c r="D145" s="24" t="e">
        <f>'[1]Large Trad, Pharma &amp; Bty'!#REF!</f>
        <v>#REF!</v>
      </c>
      <c r="E145" s="24" t="e">
        <f>'[1]Large Trad, Pharma &amp; Bty'!#REF!</f>
        <v>#REF!</v>
      </c>
      <c r="F145" t="e">
        <f>'[1]Large Trad, Pharma &amp; Bty'!#REF!</f>
        <v>#REF!</v>
      </c>
      <c r="G145" t="e">
        <f>'[1]Large Trad, Pharma &amp; Bty'!#REF!</f>
        <v>#REF!</v>
      </c>
      <c r="H145" t="e">
        <f>'[1]Large Trad, Pharma &amp; Bty'!#REF!</f>
        <v>#REF!</v>
      </c>
      <c r="I145" t="e">
        <f>'[1]Large Trad, Pharma &amp; Bty'!#REF!</f>
        <v>#REF!</v>
      </c>
    </row>
    <row r="146" spans="1:9" ht="12" customHeight="1">
      <c r="A146">
        <v>143</v>
      </c>
      <c r="B146" t="e">
        <f>'[1]Large Trad, Pharma &amp; Bty'!#REF!</f>
        <v>#REF!</v>
      </c>
      <c r="C146" t="e">
        <f>'[1]Large Trad, Pharma &amp; Bty'!#REF!</f>
        <v>#REF!</v>
      </c>
      <c r="D146" s="24" t="e">
        <f>'[1]Large Trad, Pharma &amp; Bty'!#REF!</f>
        <v>#REF!</v>
      </c>
      <c r="E146" s="24" t="e">
        <f>'[1]Large Trad, Pharma &amp; Bty'!#REF!</f>
        <v>#REF!</v>
      </c>
      <c r="F146" t="e">
        <f>'[1]Large Trad, Pharma &amp; Bty'!#REF!</f>
        <v>#REF!</v>
      </c>
      <c r="G146" t="e">
        <f>'[1]Large Trad, Pharma &amp; Bty'!#REF!</f>
        <v>#REF!</v>
      </c>
      <c r="H146" t="e">
        <f>'[1]Large Trad, Pharma &amp; Bty'!#REF!</f>
        <v>#REF!</v>
      </c>
      <c r="I146" t="e">
        <f>'[1]Large Trad, Pharma &amp; Bty'!#REF!</f>
        <v>#REF!</v>
      </c>
    </row>
    <row r="147" spans="1:9" ht="12" customHeight="1">
      <c r="A147">
        <v>144</v>
      </c>
      <c r="B147" t="e">
        <f>'[1]Large Trad, Pharma &amp; Bty'!#REF!</f>
        <v>#REF!</v>
      </c>
      <c r="C147" t="e">
        <f>'[1]Large Trad, Pharma &amp; Bty'!#REF!</f>
        <v>#REF!</v>
      </c>
      <c r="D147" s="24" t="e">
        <f>'[1]Large Trad, Pharma &amp; Bty'!#REF!</f>
        <v>#REF!</v>
      </c>
      <c r="E147" s="24" t="e">
        <f>'[1]Large Trad, Pharma &amp; Bty'!#REF!</f>
        <v>#REF!</v>
      </c>
      <c r="F147" t="e">
        <f>'[1]Large Trad, Pharma &amp; Bty'!#REF!</f>
        <v>#REF!</v>
      </c>
      <c r="G147" t="e">
        <f>'[1]Large Trad, Pharma &amp; Bty'!#REF!</f>
        <v>#REF!</v>
      </c>
      <c r="H147" t="e">
        <f>'[1]Large Trad, Pharma &amp; Bty'!#REF!</f>
        <v>#REF!</v>
      </c>
      <c r="I147" t="e">
        <f>'[1]Large Trad, Pharma &amp; Bty'!#REF!</f>
        <v>#REF!</v>
      </c>
    </row>
    <row r="148" spans="1:9" ht="12" customHeight="1">
      <c r="A148">
        <v>145</v>
      </c>
      <c r="B148" t="str">
        <f>'[1]Large Trad, Pharma &amp; Bty'!A94</f>
        <v>Large Trad, Pharma &amp; Bty</v>
      </c>
      <c r="C148" t="str">
        <f>'[1]Large Trad, Pharma &amp; Bty'!B94</f>
        <v>Large A Beauty,
Large A Pharmacy,
Large A Traditional,
Large B Pharmacy,
Large B Traditional</v>
      </c>
      <c r="D148" s="24">
        <f>'[1]Large Trad, Pharma &amp; Bty'!C94</f>
        <v>44197</v>
      </c>
      <c r="E148" s="24">
        <f>'[1]Large Trad, Pharma &amp; Bty'!D94</f>
        <v>44227</v>
      </c>
      <c r="F148" t="str">
        <f>'[1]Large Trad, Pharma &amp; Bty'!G94</f>
        <v>Whisper</v>
      </c>
      <c r="G148" t="str">
        <f>'[1]Large Trad, Pharma &amp; Bty'!H94</f>
        <v xml:space="preserve">Whisper Choice | Peti Purchase Plan Consumption Packs
All Sites </v>
      </c>
      <c r="H148" t="str">
        <f>'[1]Large Trad, Pharma &amp; Bty'!I94</f>
        <v>Buy 15 Pcs. of Any Whisper Choice Big Packs, Get 1 Pcs. FREE
14+1 FREE Seller to bill 15 pieces, 
plan configured as 6.67% Discount on 15 Pieces
(Mixed Purchase Allowed)
Applicable SKUs | Choice Wing 20s, Choice Aloe 20s, Choice Ultra 20s, Choice XL 18s 
All Sites</v>
      </c>
      <c r="I148" t="str">
        <f>'[1]Large Trad, Pharma &amp; Bty'!K94</f>
        <v>On Bill</v>
      </c>
    </row>
    <row r="149" spans="1:9" ht="12" customHeight="1">
      <c r="A149">
        <v>146</v>
      </c>
      <c r="B149" t="str">
        <f>'[1]Large Trad, Pharma &amp; Bty'!A96</f>
        <v>Large Trad, Pharma &amp; Bty</v>
      </c>
      <c r="C149" t="str">
        <f>'[1]Large Trad, Pharma &amp; Bty'!B96</f>
        <v>Large A Beauty,
Large A Pharmacy,
Large A Traditional,
Large B Pharmacy,
Large B Traditional</v>
      </c>
      <c r="D149" s="24">
        <f>'[1]Large Trad, Pharma &amp; Bty'!C96</f>
        <v>44197</v>
      </c>
      <c r="E149" s="24">
        <f>'[1]Large Trad, Pharma &amp; Bty'!D96</f>
        <v>44227</v>
      </c>
      <c r="F149" t="str">
        <f>'[1]Large Trad, Pharma &amp; Bty'!G96</f>
        <v>Whisper</v>
      </c>
      <c r="G149" t="str">
        <f>'[1]Large Trad, Pharma &amp; Bty'!H96</f>
        <v>Whisper Aloe 36s 5+1 Plan</v>
      </c>
      <c r="H149" t="str">
        <f>'[1]Large Trad, Pharma &amp; Bty'!I96</f>
        <v>Buy 1 Pc of Whisper Choice Aloe 36s, Get 5 +1  plan
configured as 16.7% on purchase of 1 Pc
Applicable SKUs | Choice Aloe 36s
Delhi, NEC, Pune, Marathwada, Mumbai,Goa, Odisha Only Plan</v>
      </c>
      <c r="I149" t="str">
        <f>'[1]Large Trad, Pharma &amp; Bty'!K96</f>
        <v>On Bill</v>
      </c>
    </row>
    <row r="150" spans="1:9" ht="12" customHeight="1">
      <c r="A150">
        <v>147</v>
      </c>
      <c r="B150" t="str">
        <f>'[1]Large Trad, Pharma &amp; Bty'!A98</f>
        <v>Large Trad, Pharma &amp; Bty</v>
      </c>
      <c r="C150" t="str">
        <f>'[1]Large Trad, Pharma &amp; Bty'!B98</f>
        <v>Large A Beauty,
Large A Pharmacy,
Large A Traditional,
Large B Pharmacy,
Large B Traditional</v>
      </c>
      <c r="D150" s="24">
        <f>'[1]Large Trad, Pharma &amp; Bty'!C98</f>
        <v>44197</v>
      </c>
      <c r="E150" s="24">
        <f>'[1]Large Trad, Pharma &amp; Bty'!D98</f>
        <v>44227</v>
      </c>
      <c r="F150" t="str">
        <f>'[1]Large Trad, Pharma &amp; Bty'!G98</f>
        <v>Whisper</v>
      </c>
      <c r="G150" t="str">
        <f>'[1]Large Trad, Pharma &amp; Bty'!H98</f>
        <v>Whisper Premium Nights Plan</v>
      </c>
      <c r="H150" t="str">
        <f>'[1]Large Trad, Pharma &amp; Bty'!I98</f>
        <v>Buy 6 Pc of  XXXL10  Get  6.75% Off
Only For Mumbai</v>
      </c>
      <c r="I150" t="str">
        <f>'[1]Large Trad, Pharma &amp; Bty'!K98</f>
        <v>On Bill</v>
      </c>
    </row>
    <row r="151" spans="1:9" ht="12" customHeight="1">
      <c r="A151">
        <v>148</v>
      </c>
      <c r="B151" t="str">
        <f>'[1]Large Trad, Pharma &amp; Bty'!A121</f>
        <v>Large Trad, Pharma &amp; Bty</v>
      </c>
      <c r="C151" t="str">
        <f>'[1]Large Trad, Pharma &amp; Bty'!B121</f>
        <v>Large A Beauty,
Large A Pharmacy,
Large A Traditional,
Large B Pharmacy,
Large B Traditional</v>
      </c>
      <c r="D151" s="24">
        <f>'[1]Large Trad, Pharma &amp; Bty'!C121</f>
        <v>44197</v>
      </c>
      <c r="E151" s="24">
        <f>'[1]Large Trad, Pharma &amp; Bty'!D121</f>
        <v>44227</v>
      </c>
      <c r="F151" t="str">
        <f>'[1]Large Trad, Pharma &amp; Bty'!G121</f>
        <v>Oral-B</v>
      </c>
      <c r="G151" t="str">
        <f>'[1]Large Trad, Pharma &amp; Bty'!H121</f>
        <v xml:space="preserve">Oral-B Large Device Fill Dhamaka </v>
      </c>
      <c r="H151" t="str">
        <f>'[1]Large Trad, Pharma &amp; Bty'!I121</f>
        <v>Fill Oral B devices - Buy any Oral-B get 10% off
Applicable on all Oral-B SKUs (Multipacks 3s,4s,6s and all promo hang cards included)
EXCEPT RACE TO CASE PACKS</v>
      </c>
      <c r="I151" t="str">
        <f>'[1]Large Trad, Pharma &amp; Bty'!K121</f>
        <v>On Bill</v>
      </c>
    </row>
    <row r="152" spans="1:9" ht="12" customHeight="1">
      <c r="A152">
        <v>149</v>
      </c>
      <c r="B152" t="str">
        <f>'[1]Large Trad, Pharma &amp; Bty'!A123</f>
        <v>Large Trad, Pharma &amp; Bty</v>
      </c>
      <c r="C152" t="str">
        <f>'[1]Large Trad, Pharma &amp; Bty'!B123</f>
        <v>Large A Beauty,
Large A Pharmacy,
Large A Traditional,
Large B Pharmacy,
Large B Traditional</v>
      </c>
      <c r="D152" s="24">
        <f>'[1]Large Trad, Pharma &amp; Bty'!C123</f>
        <v>44197</v>
      </c>
      <c r="E152" s="24">
        <f>'[1]Large Trad, Pharma &amp; Bty'!D123</f>
        <v>44227</v>
      </c>
      <c r="F152" t="str">
        <f>'[1]Large Trad, Pharma &amp; Bty'!G123</f>
        <v>Oral-B</v>
      </c>
      <c r="G152" t="str">
        <f>'[1]Large Trad, Pharma &amp; Bty'!H123</f>
        <v>Oral-B Large Multipack Device Fill Pdhamaka</v>
      </c>
      <c r="H152" t="str">
        <f>'[1]Large Trad, Pharma &amp; Bty'!I123</f>
        <v>Fill Oral B devices - Buy any Multipack of 4s,5s,6s size &gt;500 get 5% off top up (on-bill)
Applicable on  Oral-B Multipacks sizes 4s,5s &amp; 6s (B2G2 and 99s packs)</v>
      </c>
      <c r="I152" t="str">
        <f>'[1]Large Trad, Pharma &amp; Bty'!K123</f>
        <v>On Bill</v>
      </c>
    </row>
    <row r="153" spans="1:9" ht="48" customHeight="1">
      <c r="A153">
        <v>150</v>
      </c>
      <c r="B153" t="str">
        <f>'[1]Large Trad, Pharma &amp; Bty'!A125</f>
        <v>Large Trad, Pharma &amp; Bty</v>
      </c>
      <c r="C153" t="str">
        <f>'[1]Large Trad, Pharma &amp; Bty'!B125</f>
        <v>Large A Beauty,
Large A Pharmacy,
Large A Traditional,
Large B Pharmacy,
Large B Traditional</v>
      </c>
      <c r="D153" s="24">
        <f>'[1]Large Trad, Pharma &amp; Bty'!C125</f>
        <v>44197</v>
      </c>
      <c r="E153" s="24">
        <f>'[1]Large Trad, Pharma &amp; Bty'!D125</f>
        <v>44227</v>
      </c>
      <c r="F153" t="str">
        <f>'[1]Large Trad, Pharma &amp; Bty'!G125</f>
        <v>Oral-B</v>
      </c>
      <c r="G153" t="str">
        <f>'[1]Large Trad, Pharma &amp; Bty'!H125</f>
        <v>Oral-B Large Magnum Multipack Double Margin Plan</v>
      </c>
      <c r="H153" t="str">
        <f>'[1]Large Trad, Pharma &amp; Bty'!I125</f>
        <v>Double Margin on Multipacks - Get 10% off on 4s,5s,6s multipacks of Oral-B - Magnum Plan (5% on bill + 5% month end) 
[above 10% Off Large Device Fill Dhamaka - Total 20% Off]
Recommended promo 10% off on shelf on 4s,5s &amp; 6s packs
Minimum purchase for eligibility Rs 500</v>
      </c>
      <c r="I153" t="str">
        <f>'[1]Large Trad, Pharma &amp; Bty'!K125</f>
        <v>Matrix Audited Disbursement</v>
      </c>
    </row>
    <row r="154" spans="1:9" ht="12" customHeight="1">
      <c r="A154">
        <v>151</v>
      </c>
      <c r="B154" t="str">
        <f>'[1]Large Trad, Pharma &amp; Bty'!A127</f>
        <v>Large Trad, Pharma &amp; Bty</v>
      </c>
      <c r="C154" t="str">
        <f>'[1]Large Trad, Pharma &amp; Bty'!B127</f>
        <v>Large A Traditional,
Large B Traditional,
Large B Pharmacy,
Large A Pharmacy</v>
      </c>
      <c r="D154" s="24">
        <f>'[1]Large Trad, Pharma &amp; Bty'!C127</f>
        <v>44197</v>
      </c>
      <c r="E154" s="24">
        <f>'[1]Large Trad, Pharma &amp; Bty'!D127</f>
        <v>44227</v>
      </c>
      <c r="F154" t="str">
        <f>'[1]Large Trad, Pharma &amp; Bty'!G127</f>
        <v>Vicks</v>
      </c>
      <c r="G154" t="str">
        <f>'[1]Large Trad, Pharma &amp; Bty'!H127</f>
        <v>Baarish ka Season Inhaler Jumbo ka Season</v>
      </c>
      <c r="H154" t="str">
        <f>'[1]Large Trad, Pharma &amp; Bty'!I127</f>
        <v>Buy 1 pc Inhaler  Jumbo &amp; get 5% off ( on top of 2 pc Inhaler Single free offer on pack)</v>
      </c>
      <c r="I154" t="str">
        <f>'[1]Large Trad, Pharma &amp; Bty'!K127</f>
        <v>On Bill</v>
      </c>
    </row>
    <row r="155" spans="1:9" ht="12" customHeight="1">
      <c r="A155">
        <v>152</v>
      </c>
      <c r="B155" t="str">
        <f>'[1]Large Trad, Pharma &amp; Bty'!A129</f>
        <v>Large Trad, Pharma &amp; Bty</v>
      </c>
      <c r="C155" t="str">
        <f>'[1]Large Trad, Pharma &amp; Bty'!B129</f>
        <v>Large A Traditional,
Large B Traditional</v>
      </c>
      <c r="D155" s="24">
        <f>'[1]Large Trad, Pharma &amp; Bty'!C129</f>
        <v>44197</v>
      </c>
      <c r="E155" s="24">
        <f>'[1]Large Trad, Pharma &amp; Bty'!D129</f>
        <v>44227</v>
      </c>
      <c r="F155" t="str">
        <f>'[1]Large Trad, Pharma &amp; Bty'!G129</f>
        <v>Vicks</v>
      </c>
      <c r="G155" t="str">
        <f>'[1]Large Trad, Pharma &amp; Bty'!H129</f>
        <v>BBR Season Plan (Jars Only)</v>
      </c>
      <c r="H155" t="str">
        <f>'[1]Large Trad, Pharma &amp; Bty'!I129</f>
        <v xml:space="preserve">Buy Rs 250 of BBR jars  &amp; get 5% off
</v>
      </c>
      <c r="I155" t="str">
        <f>'[1]Large Trad, Pharma &amp; Bty'!K129</f>
        <v>On Bill</v>
      </c>
    </row>
    <row r="156" spans="1:9" ht="12" customHeight="1">
      <c r="A156">
        <v>153</v>
      </c>
      <c r="B156" t="str">
        <f>'[1]Large Trad, Pharma &amp; Bty'!A131</f>
        <v>Large Trad, Pharma &amp; Bty</v>
      </c>
      <c r="C156" t="str">
        <f>'[1]Large Trad, Pharma &amp; Bty'!B131</f>
        <v>Large A Traditional,
Large B Traditional,
Large A Pharmacy,
Large B Pharmacy</v>
      </c>
      <c r="D156" s="24">
        <f>'[1]Large Trad, Pharma &amp; Bty'!C131</f>
        <v>44197</v>
      </c>
      <c r="E156" s="24">
        <f>'[1]Large Trad, Pharma &amp; Bty'!D131</f>
        <v>44227</v>
      </c>
      <c r="F156" t="str">
        <f>'[1]Large Trad, Pharma &amp; Bty'!G131</f>
        <v>Vicks</v>
      </c>
      <c r="G156" t="str">
        <f>'[1]Large Trad, Pharma &amp; Bty'!H131</f>
        <v>Baarish ka Season Rubs ka Season</v>
      </c>
      <c r="H156" t="str">
        <f>'[1]Large Trad, Pharma &amp; Bty'!I131</f>
        <v>Buy 1 pc VVR 5ml RTM with Rs 10 off, Buy 1 pc VVR 10ml RTM with Rs 20 off, Buy 1pc BBR 10ml RTM wit Rs 10 Off, Buy 1 Shrink Wrap ofVVR 25ml with 19+1 Offer and Buy 1 Shrink Wrap of VVR 50ml with 11+1 offer (all these promos are on art work )</v>
      </c>
      <c r="I156" t="str">
        <f>'[1]Large Trad, Pharma &amp; Bty'!K131</f>
        <v>On Bill</v>
      </c>
    </row>
    <row r="157" spans="1:9" ht="12" customHeight="1">
      <c r="A157">
        <v>154</v>
      </c>
      <c r="B157" t="str">
        <f>'[1]Large Trad, Pharma &amp; Bty'!A133</f>
        <v>Large Trad, Pharma &amp; Bty</v>
      </c>
      <c r="C157" t="str">
        <f>'[1]Large Trad, Pharma &amp; Bty'!B133</f>
        <v>Large A Pharmacy,
Large B Pharmacy,
Large A Traditional,
Large B Traditional</v>
      </c>
      <c r="D157" s="24">
        <f>'[1]Large Trad, Pharma &amp; Bty'!C133</f>
        <v>44197</v>
      </c>
      <c r="E157" s="24">
        <f>'[1]Large Trad, Pharma &amp; Bty'!D133</f>
        <v>44227</v>
      </c>
      <c r="F157" t="str">
        <f>'[1]Large Trad, Pharma &amp; Bty'!G133</f>
        <v>Vicks</v>
      </c>
      <c r="G157" t="str">
        <f>'[1]Large Trad, Pharma &amp; Bty'!H133</f>
        <v>VCD Fantastic Five</v>
      </c>
      <c r="H157" t="str">
        <f>'[1]Large Trad, Pharma &amp; Bty'!I133</f>
        <v>Buy 1 VCD Jar &amp; get 5% off ( 190 jar not included)</v>
      </c>
      <c r="I157" t="str">
        <f>'[1]Large Trad, Pharma &amp; Bty'!K133</f>
        <v>On Bill</v>
      </c>
    </row>
    <row r="158" spans="1:9" ht="12" customHeight="1">
      <c r="A158">
        <v>155</v>
      </c>
      <c r="B158" t="str">
        <f>'[1]Large Trad, Pharma &amp; Bty'!A135</f>
        <v>Large Trad, Pharma &amp; Bty</v>
      </c>
      <c r="C158" t="str">
        <f>'[1]Large Trad, Pharma &amp; Bty'!B135</f>
        <v>Large A Pharmacy,
Large B Pharmacy</v>
      </c>
      <c r="D158" s="24">
        <f>'[1]Large Trad, Pharma &amp; Bty'!C135</f>
        <v>44197</v>
      </c>
      <c r="E158" s="24">
        <f>'[1]Large Trad, Pharma &amp; Bty'!D135</f>
        <v>44227</v>
      </c>
      <c r="F158" t="str">
        <f>'[1]Large Trad, Pharma &amp; Bty'!G135</f>
        <v>Vicks</v>
      </c>
      <c r="G158" t="str">
        <f>'[1]Large Trad, Pharma &amp; Bty'!H135</f>
        <v>Action 500 (New MRP)</v>
      </c>
      <c r="H158" t="str">
        <f>'[1]Large Trad, Pharma &amp; Bty'!I135</f>
        <v>Buy 1 box of A500 &amp; get Rs 50 off (on top of 11+1 on pack offer)</v>
      </c>
      <c r="I158" t="str">
        <f>'[1]Large Trad, Pharma &amp; Bty'!K135</f>
        <v>On Bill</v>
      </c>
    </row>
    <row r="159" spans="1:9" ht="12" customHeight="1">
      <c r="A159">
        <v>156</v>
      </c>
      <c r="B159" t="str">
        <f>'[1]Large Trad, Pharma &amp; Bty'!A137</f>
        <v>Large Trad, Pharma &amp; Bty</v>
      </c>
      <c r="C159" t="str">
        <f>'[1]Large Trad, Pharma &amp; Bty'!B137</f>
        <v>Large A Pharmacy,
Large B Pharmacy</v>
      </c>
      <c r="D159" s="24">
        <f>'[1]Large Trad, Pharma &amp; Bty'!C137</f>
        <v>44197</v>
      </c>
      <c r="E159" s="24">
        <f>'[1]Large Trad, Pharma &amp; Bty'!D137</f>
        <v>44227</v>
      </c>
      <c r="F159" t="str">
        <f>'[1]Large Trad, Pharma &amp; Bty'!G137</f>
        <v>Vicks</v>
      </c>
      <c r="G159" t="str">
        <f>'[1]Large Trad, Pharma &amp; Bty'!H137</f>
        <v>BBR Device Fill Plan (Jas Only)</v>
      </c>
      <c r="H159" t="str">
        <f>'[1]Large Trad, Pharma &amp; Bty'!I137</f>
        <v xml:space="preserve">Buy Rs 500 worth of  BBR &amp; get 5% off (mixed jars allowed)
</v>
      </c>
      <c r="I159" t="str">
        <f>'[1]Large Trad, Pharma &amp; Bty'!K137</f>
        <v>On Bill</v>
      </c>
    </row>
    <row r="160" spans="1:9" ht="12" customHeight="1">
      <c r="A160">
        <v>157</v>
      </c>
      <c r="B160" t="str">
        <f>'[1]Large Trad, Pharma &amp; Bty'!A139</f>
        <v>Large Trad, Pharma &amp; Bty</v>
      </c>
      <c r="C160" t="str">
        <f>'[1]Large Trad, Pharma &amp; Bty'!B139</f>
        <v>Large A Pharmacy,
Large B Pharmacy</v>
      </c>
      <c r="D160" s="24">
        <f>'[1]Large Trad, Pharma &amp; Bty'!C139</f>
        <v>44197</v>
      </c>
      <c r="E160" s="24">
        <f>'[1]Large Trad, Pharma &amp; Bty'!D139</f>
        <v>44227</v>
      </c>
      <c r="F160" t="str">
        <f>'[1]Large Trad, Pharma &amp; Bty'!G139</f>
        <v>Vicks</v>
      </c>
      <c r="G160" t="str">
        <f>'[1]Large Trad, Pharma &amp; Bty'!H139</f>
        <v>VVR Device Fill Plan (Jas Only)</v>
      </c>
      <c r="H160" t="str">
        <f>'[1]Large Trad, Pharma &amp; Bty'!I139</f>
        <v xml:space="preserve">Buy Rs 1500 worth of VVR &amp; get 3% off (mixed jars allowed)(shrink wrap promo stock  allowed)
</v>
      </c>
      <c r="I160" t="str">
        <f>'[1]Large Trad, Pharma &amp; Bty'!K139</f>
        <v>On Bill</v>
      </c>
    </row>
    <row r="161" spans="1:9" ht="12" customHeight="1">
      <c r="A161">
        <v>158</v>
      </c>
      <c r="B161" t="str">
        <f>'[1]Large Trad, Pharma &amp; Bty'!A141</f>
        <v>Large Trad, Pharma &amp; Bty</v>
      </c>
      <c r="C161" t="str">
        <f>'[1]Large Trad, Pharma &amp; Bty'!B141</f>
        <v>Large A Traditional,
Large B Traditional</v>
      </c>
      <c r="D161" s="24">
        <f>'[1]Large Trad, Pharma &amp; Bty'!C141</f>
        <v>44197</v>
      </c>
      <c r="E161" s="24">
        <f>'[1]Large Trad, Pharma &amp; Bty'!D141</f>
        <v>44227</v>
      </c>
      <c r="F161" t="str">
        <f>'[1]Large Trad, Pharma &amp; Bty'!G141</f>
        <v>Vicks</v>
      </c>
      <c r="G161" t="str">
        <f>'[1]Large Trad, Pharma &amp; Bty'!H141</f>
        <v>VVR Season Plan (Jars Only)</v>
      </c>
      <c r="H161" t="str">
        <f>'[1]Large Trad, Pharma &amp; Bty'!I141</f>
        <v xml:space="preserve">Buy Rs 500 of VVR jars  &amp; get 3% off(mixed jars allowed)(shrink wrap promo stock  allowed)
</v>
      </c>
      <c r="I161" t="str">
        <f>'[1]Large Trad, Pharma &amp; Bty'!K141</f>
        <v>On Bill</v>
      </c>
    </row>
    <row r="162" spans="1:9" ht="12" customHeight="1">
      <c r="A162">
        <v>159</v>
      </c>
      <c r="B162" t="str">
        <f>'[1]Large Trad, Pharma &amp; Bty'!A143</f>
        <v>Large Trad, Pharma &amp; Bty</v>
      </c>
      <c r="C162" t="str">
        <f>'[1]Large Trad, Pharma &amp; Bty'!B143</f>
        <v>Large A Pharmacy,
Large B Pharmacy,
Large A Traditional,
Large B Traditional</v>
      </c>
      <c r="D162" s="24">
        <f>'[1]Large Trad, Pharma &amp; Bty'!C143</f>
        <v>44197</v>
      </c>
      <c r="E162" s="24">
        <f>'[1]Large Trad, Pharma &amp; Bty'!D143</f>
        <v>44227</v>
      </c>
      <c r="F162" t="str">
        <f>'[1]Large Trad, Pharma &amp; Bty'!G143</f>
        <v>Vicks</v>
      </c>
      <c r="G162" t="str">
        <f>'[1]Large Trad, Pharma &amp; Bty'!H143</f>
        <v>Vicks 3 in 1 Launch Offer Continued</v>
      </c>
      <c r="H162" t="str">
        <f>'[1]Large Trad, Pharma &amp; Bty'!I143</f>
        <v>Buy 1 pc of  vicks 3 in 1 jar and get 10% Off</v>
      </c>
      <c r="I162" t="str">
        <f>'[1]Large Trad, Pharma &amp; Bty'!K143</f>
        <v>On Bill</v>
      </c>
    </row>
    <row r="163" spans="1:9" ht="12" customHeight="1">
      <c r="A163">
        <v>160</v>
      </c>
      <c r="B163" t="str">
        <f>'[1]Large Trad, Pharma &amp; Bty'!A145</f>
        <v>Large Trad, Pharma &amp; Bty</v>
      </c>
      <c r="C163" t="str">
        <f>'[1]Large Trad, Pharma &amp; Bty'!B145</f>
        <v>Large A Traditional,
Large B Traditional</v>
      </c>
      <c r="D163" s="24">
        <f>'[1]Large Trad, Pharma &amp; Bty'!C145</f>
        <v>44197</v>
      </c>
      <c r="E163" s="24">
        <f>'[1]Large Trad, Pharma &amp; Bty'!D145</f>
        <v>44227</v>
      </c>
      <c r="F163" t="str">
        <f>'[1]Large Trad, Pharma &amp; Bty'!G145</f>
        <v>Vicks</v>
      </c>
      <c r="G163" t="str">
        <f>'[1]Large Trad, Pharma &amp; Bty'!H145</f>
        <v>Inhaler Singles Plan</v>
      </c>
      <c r="H163" t="str">
        <f>'[1]Large Trad, Pharma &amp; Bty'!I145</f>
        <v>Buy 3 pcs and get 3% off, Buy 6 pcs and get 6% off</v>
      </c>
      <c r="I163" t="str">
        <f>'[1]Large Trad, Pharma &amp; Bty'!K145</f>
        <v>On Bill</v>
      </c>
    </row>
    <row r="164" spans="1:9" ht="12" customHeight="1">
      <c r="A164">
        <v>161</v>
      </c>
      <c r="B164" t="str">
        <f>'[1]Large Trad, Pharma &amp; Bty'!A147</f>
        <v>Large Trad, Pharma &amp; Bty</v>
      </c>
      <c r="C164" t="str">
        <f>'[1]Large Trad, Pharma &amp; Bty'!B147</f>
        <v>Large A Pharmacy,
Large A Traditional</v>
      </c>
      <c r="D164" s="24">
        <f>'[1]Large Trad, Pharma &amp; Bty'!C147</f>
        <v>44197</v>
      </c>
      <c r="E164" s="24">
        <f>'[1]Large Trad, Pharma &amp; Bty'!D147</f>
        <v>44227</v>
      </c>
      <c r="F164" t="str">
        <f>'[1]Large Trad, Pharma &amp; Bty'!G147</f>
        <v>Vicks</v>
      </c>
      <c r="G164" t="str">
        <f>'[1]Large Trad, Pharma &amp; Bty'!H147</f>
        <v>Bada Jar Bada Munafa</v>
      </c>
      <c r="H164" t="str">
        <f>'[1]Large Trad, Pharma &amp; Bty'!I147</f>
        <v>Buy Rs 1000 worth of VVR 110ml and get Rs 20 off per pc (Rs 15 on invoice and Rs 5 via Matrix disbursement post Audit )
(Old MRP Also Applicable)</v>
      </c>
      <c r="I164" t="str">
        <f>'[1]Large Trad, Pharma &amp; Bty'!K147</f>
        <v>On Bill</v>
      </c>
    </row>
    <row r="165" spans="1:9" ht="12" customHeight="1">
      <c r="A165">
        <v>162</v>
      </c>
      <c r="B165" t="str">
        <f>'[1]Large Trad, Pharma &amp; Bty'!A149</f>
        <v>Large Trad, Pharma &amp; Bty</v>
      </c>
      <c r="C165" t="str">
        <f>'[1]Large Trad, Pharma &amp; Bty'!B149</f>
        <v>Large B Pharmacy,
Large B Traditional</v>
      </c>
      <c r="D165" s="24">
        <f>'[1]Large Trad, Pharma &amp; Bty'!C149</f>
        <v>44197</v>
      </c>
      <c r="E165" s="24">
        <f>'[1]Large Trad, Pharma &amp; Bty'!D149</f>
        <v>44227</v>
      </c>
      <c r="F165" t="str">
        <f>'[1]Large Trad, Pharma &amp; Bty'!G149</f>
        <v>Vicks</v>
      </c>
      <c r="G165" t="str">
        <f>'[1]Large Trad, Pharma &amp; Bty'!H149</f>
        <v>Bada Jar Bada Munafa</v>
      </c>
      <c r="H165" t="str">
        <f>'[1]Large Trad, Pharma &amp; Bty'!I149</f>
        <v>Buy Rs 1000 VVR 50ml and get Rs 15 off per pc(Rs 10 on invoice and Rs 5 via Matrix disbursement post Audit )
(Old MRP Also Applicable)</v>
      </c>
      <c r="I165" t="str">
        <f>'[1]Large Trad, Pharma &amp; Bty'!K149</f>
        <v>On Bill</v>
      </c>
    </row>
    <row r="166" spans="1:9" ht="12" customHeight="1">
      <c r="A166">
        <v>163</v>
      </c>
      <c r="B166" t="str">
        <f>'[1]Large Trad, Pharma &amp; Bty'!A151</f>
        <v>Large Trad, Pharma &amp; Bty</v>
      </c>
      <c r="C166" t="str">
        <f>'[1]Large Trad, Pharma &amp; Bty'!B151</f>
        <v>Large A Traditional,
Large A Pharmacy</v>
      </c>
      <c r="D166" s="24">
        <f>'[1]Large Trad, Pharma &amp; Bty'!C151</f>
        <v>44197</v>
      </c>
      <c r="E166" s="24">
        <f>'[1]Large Trad, Pharma &amp; Bty'!D151</f>
        <v>44227</v>
      </c>
      <c r="F166" t="str">
        <f>'[1]Large Trad, Pharma &amp; Bty'!G151</f>
        <v>Vicks</v>
      </c>
      <c r="G166" t="str">
        <f>'[1]Large Trad, Pharma &amp; Bty'!H151</f>
        <v>Bada Jar Bada Munafa</v>
      </c>
      <c r="H166" t="str">
        <f>'[1]Large Trad, Pharma &amp; Bty'!I151</f>
        <v>Buy Rs 800 BabyRub 25ml and get Rs 7 off per pc(Rs 5 on invoice and Rs 2 via Matrix disbursement post Audit )
(Old MRP Also Applicable)</v>
      </c>
      <c r="I166" t="str">
        <f>'[1]Large Trad, Pharma &amp; Bty'!K151</f>
        <v>On Bill</v>
      </c>
    </row>
    <row r="167" spans="1:9" ht="12" customHeight="1">
      <c r="A167">
        <v>164</v>
      </c>
      <c r="B167" t="str">
        <f>'[1]Large Trad, Pharma &amp; Bty'!A153</f>
        <v>Large Trad, Pharma &amp; Bty</v>
      </c>
      <c r="C167" t="str">
        <f>'[1]Large Trad, Pharma &amp; Bty'!B153</f>
        <v>Large A Traditional,
Large B Traditional</v>
      </c>
      <c r="D167" s="24">
        <f>'[1]Large Trad, Pharma &amp; Bty'!C153</f>
        <v>44197</v>
      </c>
      <c r="E167" s="24">
        <f>'[1]Large Trad, Pharma &amp; Bty'!D153</f>
        <v>44227</v>
      </c>
      <c r="F167" t="str">
        <f>'[1]Large Trad, Pharma &amp; Bty'!G153</f>
        <v>Vicks</v>
      </c>
      <c r="G167" t="str">
        <f>'[1]Large Trad, Pharma &amp; Bty'!H153</f>
        <v>Xtra strong Launch</v>
      </c>
      <c r="H167" t="str">
        <f>'[1]Large Trad, Pharma &amp; Bty'!I153</f>
        <v>Buy Rs 150 worth Xtra Strong and get 5% off
Applicable for Karnataka, Chennai, Madurai</v>
      </c>
      <c r="I167" t="str">
        <f>'[1]Large Trad, Pharma &amp; Bty'!K153</f>
        <v>On Bill</v>
      </c>
    </row>
    <row r="168" spans="1:9" ht="12" customHeight="1">
      <c r="A168">
        <v>165</v>
      </c>
      <c r="B168" t="str">
        <f>'[1]Large Trad, Pharma &amp; Bty'!A155</f>
        <v>Large Trad, Pharma &amp; Bty</v>
      </c>
      <c r="C168" t="str">
        <f>'[1]Large Trad, Pharma &amp; Bty'!B155</f>
        <v>Large A Pharmacy,
Large B Pharmacy</v>
      </c>
      <c r="D168" s="24">
        <f>'[1]Large Trad, Pharma &amp; Bty'!C155</f>
        <v>44197</v>
      </c>
      <c r="E168" s="24">
        <f>'[1]Large Trad, Pharma &amp; Bty'!D155</f>
        <v>44227</v>
      </c>
      <c r="F168" t="str">
        <f>'[1]Large Trad, Pharma &amp; Bty'!G155</f>
        <v>Vicks</v>
      </c>
      <c r="G168" t="str">
        <f>'[1]Large Trad, Pharma &amp; Bty'!H155</f>
        <v>Xtra strong Launch</v>
      </c>
      <c r="H168" t="str">
        <f>'[1]Large Trad, Pharma &amp; Bty'!I155</f>
        <v xml:space="preserve">Buy Rs 250 worth Xtra Strong and get 5% off
Applicable for Karnataka, Chennai, Madurai
</v>
      </c>
      <c r="I168" t="str">
        <f>'[1]Large Trad, Pharma &amp; Bty'!K155</f>
        <v>On Bill</v>
      </c>
    </row>
    <row r="169" spans="1:9" ht="12" customHeight="1">
      <c r="A169">
        <v>166</v>
      </c>
      <c r="B169" t="str">
        <f>'[1]Large Trad, Pharma &amp; Bty'!A157</f>
        <v>Large Trad, Pharma &amp; Bty</v>
      </c>
      <c r="C169" t="str">
        <f>'[1]Large Trad, Pharma &amp; Bty'!B157</f>
        <v>Large A Traditional,
Large B Traditional</v>
      </c>
      <c r="D169" s="24">
        <f>'[1]Large Trad, Pharma &amp; Bty'!C157</f>
        <v>44197</v>
      </c>
      <c r="E169" s="24">
        <f>'[1]Large Trad, Pharma &amp; Bty'!D157</f>
        <v>44227</v>
      </c>
      <c r="F169" t="str">
        <f>'[1]Large Trad, Pharma &amp; Bty'!G157</f>
        <v>Vicks</v>
      </c>
      <c r="G169" t="str">
        <f>'[1]Large Trad, Pharma &amp; Bty'!H157</f>
        <v>BBR RTM B3G1 earnings plan</v>
      </c>
      <c r="H169" t="str">
        <f>'[1]Large Trad, Pharma &amp; Bty'!I157</f>
        <v>Buy 1 pc of BBR RTM and get 25% earnings ( Rs 10 off on pack, Rs 10 via scheme and rest Corporate)</v>
      </c>
      <c r="I169" t="str">
        <f>'[1]Large Trad, Pharma &amp; Bty'!K157</f>
        <v>On Bill</v>
      </c>
    </row>
    <row r="170" spans="1:9" ht="12" customHeight="1">
      <c r="A170">
        <v>167</v>
      </c>
      <c r="B170" t="str">
        <f>'[1]Large Trad, Pharma &amp; Bty'!A159</f>
        <v>Large Trad, Pharma &amp; Bty</v>
      </c>
      <c r="C170" t="str">
        <f>'[1]Large Trad, Pharma &amp; Bty'!B159</f>
        <v>Large A Pharmacy</v>
      </c>
      <c r="D170" s="24">
        <f>'[1]Large Trad, Pharma &amp; Bty'!C159</f>
        <v>44197</v>
      </c>
      <c r="E170" s="24">
        <f>'[1]Large Trad, Pharma &amp; Bty'!D159</f>
        <v>44227</v>
      </c>
      <c r="F170" t="str">
        <f>'[1]Large Trad, Pharma &amp; Bty'!G159</f>
        <v>Vicks</v>
      </c>
      <c r="G170" t="str">
        <f>'[1]Large Trad, Pharma &amp; Bty'!H159</f>
        <v>Care Hero Top Up</v>
      </c>
      <c r="H170" t="str">
        <f>'[1]Large Trad, Pharma &amp; Bty'!I159</f>
        <v>Buy any Vicks product worth Rs 7000 and earn 0.5%, worth 9000 and earn 1% “ disbursement via Month end Credit invoice adjustment 
(Applicable Site Ahmedabad, Surat, Nagpur, Indore, Madurai)</v>
      </c>
      <c r="I170" t="str">
        <f>'[1]Large Trad, Pharma &amp; Bty'!K159</f>
        <v>Matrix Audited Disbursement</v>
      </c>
    </row>
    <row r="171" spans="1:9" ht="12" customHeight="1">
      <c r="A171">
        <v>168</v>
      </c>
      <c r="B171" t="str">
        <f>'[1]Large Trad, Pharma &amp; Bty'!A161</f>
        <v>Large Trad, Pharma &amp; Bty</v>
      </c>
      <c r="C171" t="str">
        <f>'[1]Large Trad, Pharma &amp; Bty'!B161</f>
        <v>Large A Pharmacy</v>
      </c>
      <c r="D171" s="24">
        <f>'[1]Large Trad, Pharma &amp; Bty'!C161</f>
        <v>44197</v>
      </c>
      <c r="E171" s="24">
        <f>'[1]Large Trad, Pharma &amp; Bty'!D161</f>
        <v>44227</v>
      </c>
      <c r="F171" t="str">
        <f>'[1]Large Trad, Pharma &amp; Bty'!G161</f>
        <v>Vicks</v>
      </c>
      <c r="G171" t="str">
        <f>'[1]Large Trad, Pharma &amp; Bty'!H161</f>
        <v>Care Hero Top Up</v>
      </c>
      <c r="H171" t="str">
        <f>'[1]Large Trad, Pharma &amp; Bty'!I161</f>
        <v>Buy any Vicks product worth Rs 6000 and earn 0.5%, worth 8000 and earn 1% “ disbursement via Month end Credit invoice adjustment 
(Applicable Site Chennai Hyderabad Indore Vijayawada Tirupati)</v>
      </c>
      <c r="I171" t="str">
        <f>'[1]Large Trad, Pharma &amp; Bty'!K161</f>
        <v>Matrix Audited Disbursement</v>
      </c>
    </row>
    <row r="172" spans="1:9" ht="12" customHeight="1">
      <c r="A172">
        <v>169</v>
      </c>
      <c r="B172" t="str">
        <f>'[1]Large Trad, Pharma &amp; Bty'!A163</f>
        <v>Large Trad, Pharma &amp; Bty</v>
      </c>
      <c r="C172" t="str">
        <f>'[1]Large Trad, Pharma &amp; Bty'!B163</f>
        <v>Large A Pharmacy</v>
      </c>
      <c r="D172" s="24">
        <f>'[1]Large Trad, Pharma &amp; Bty'!C163</f>
        <v>44197</v>
      </c>
      <c r="E172" s="24">
        <f>'[1]Large Trad, Pharma &amp; Bty'!D163</f>
        <v>44227</v>
      </c>
      <c r="F172" t="str">
        <f>'[1]Large Trad, Pharma &amp; Bty'!G163</f>
        <v>Vicks</v>
      </c>
      <c r="G172" t="str">
        <f>'[1]Large Trad, Pharma &amp; Bty'!H163</f>
        <v>Care Hero Top Up</v>
      </c>
      <c r="H172" t="str">
        <f>'[1]Large Trad, Pharma &amp; Bty'!I163</f>
        <v>Buy any Vicks product worth Rs 5000 and earn 0.5%, worth 7000 and earn 1% “ disbursement via Month end Credit invoice adjustment 
(Applicable Site Bangalore Cochin Goa Lucknow Rajasthan UK)</v>
      </c>
      <c r="I172" t="str">
        <f>'[1]Large Trad, Pharma &amp; Bty'!K163</f>
        <v>Matrix Audited Disbursement</v>
      </c>
    </row>
    <row r="173" spans="1:9" ht="12" customHeight="1">
      <c r="A173">
        <v>170</v>
      </c>
      <c r="B173" t="str">
        <f>'[1]Large Trad, Pharma &amp; Bty'!A165</f>
        <v>Large Trad, Pharma &amp; Bty</v>
      </c>
      <c r="C173" t="str">
        <f>'[1]Large Trad, Pharma &amp; Bty'!B165</f>
        <v>Large A Pharmacy</v>
      </c>
      <c r="D173" s="24">
        <f>'[1]Large Trad, Pharma &amp; Bty'!C165</f>
        <v>44197</v>
      </c>
      <c r="E173" s="24">
        <f>'[1]Large Trad, Pharma &amp; Bty'!D165</f>
        <v>44227</v>
      </c>
      <c r="F173" t="str">
        <f>'[1]Large Trad, Pharma &amp; Bty'!G165</f>
        <v>Vicks</v>
      </c>
      <c r="G173" t="str">
        <f>'[1]Large Trad, Pharma &amp; Bty'!H165</f>
        <v>Care Hero Top Up</v>
      </c>
      <c r="H173" t="str">
        <f>'[1]Large Trad, Pharma &amp; Bty'!I165</f>
        <v>Buy any Vicks product worth Rs 4000 and earn 0.5%, worth 6000 and earn 1% “ disbursement via Month end Credit invoice adjustment 
(All Site Except Ahmedabad, Surat, Nagpur, Indore, Madurai, Chennai,Hyderabad Indore Vijayawada Tirupati, Bangalore Cochin Goa Lucknow Rajasthan UK)</v>
      </c>
      <c r="I173" t="str">
        <f>'[1]Large Trad, Pharma &amp; Bty'!K165</f>
        <v>Matrix Audited Disbursement</v>
      </c>
    </row>
    <row r="174" spans="1:9" ht="12" customHeight="1">
      <c r="A174">
        <v>171</v>
      </c>
      <c r="B174" t="str">
        <f>'[1]Large Trad, Pharma &amp; Bty'!A167</f>
        <v>Large Trad, Pharma &amp; Bty</v>
      </c>
      <c r="C174" t="str">
        <f>'[1]Large Trad, Pharma &amp; Bty'!B167</f>
        <v>Large B Pharmacy</v>
      </c>
      <c r="D174" s="24">
        <f>'[1]Large Trad, Pharma &amp; Bty'!C167</f>
        <v>44197</v>
      </c>
      <c r="E174" s="24">
        <f>'[1]Large Trad, Pharma &amp; Bty'!D167</f>
        <v>44227</v>
      </c>
      <c r="F174" t="str">
        <f>'[1]Large Trad, Pharma &amp; Bty'!G167</f>
        <v>Vicks</v>
      </c>
      <c r="G174" t="str">
        <f>'[1]Large Trad, Pharma &amp; Bty'!H167</f>
        <v>Care Hero Top Up</v>
      </c>
      <c r="H174" t="str">
        <f>'[1]Large Trad, Pharma &amp; Bty'!I167</f>
        <v>Buy any Vicks product worth Rs 4000 and earn 0.5%, worth 5000 and earn 1% “ disbursement via Month end Credit invoice adjustment 
(Applicable Site Indore, Ahmedabad, Surat, Chennai, Hyderabad, Nagpur, Indore, Madurai)</v>
      </c>
      <c r="I174" t="str">
        <f>'[1]Large Trad, Pharma &amp; Bty'!K167</f>
        <v>Matrix Audited Disbursement</v>
      </c>
    </row>
    <row r="175" spans="1:9" ht="12" customHeight="1">
      <c r="A175">
        <v>172</v>
      </c>
      <c r="B175" t="str">
        <f>'[1]Large Trad, Pharma &amp; Bty'!A169</f>
        <v>Large Trad, Pharma &amp; Bty</v>
      </c>
      <c r="C175" t="str">
        <f>'[1]Large Trad, Pharma &amp; Bty'!B169</f>
        <v>Large B Pharmacy</v>
      </c>
      <c r="D175" s="24">
        <f>'[1]Large Trad, Pharma &amp; Bty'!C169</f>
        <v>44197</v>
      </c>
      <c r="E175" s="24">
        <f>'[1]Large Trad, Pharma &amp; Bty'!D169</f>
        <v>44227</v>
      </c>
      <c r="F175" t="str">
        <f>'[1]Large Trad, Pharma &amp; Bty'!G169</f>
        <v>Vicks</v>
      </c>
      <c r="G175" t="str">
        <f>'[1]Large Trad, Pharma &amp; Bty'!H169</f>
        <v>Care Hero Top Up</v>
      </c>
      <c r="H175" t="str">
        <f>'[1]Large Trad, Pharma &amp; Bty'!I169</f>
        <v>Buy any Vicks product worth Rs 3000 and earn 0.5%, worth 4000 and earn 1% “ disbursement via Month end Credit invoice adjustment 
(Applicable Site Banglore Cochin Goa Andaman Rajasthan Pune Mumbai Marathwada Rajasthan Vijayawada Tirupati)</v>
      </c>
      <c r="I175" t="str">
        <f>'[1]Large Trad, Pharma &amp; Bty'!K169</f>
        <v>Matrix Audited Disbursement</v>
      </c>
    </row>
    <row r="176" spans="1:9" ht="12" customHeight="1">
      <c r="A176">
        <v>173</v>
      </c>
      <c r="B176" t="str">
        <f>'[1]Large Trad, Pharma &amp; Bty'!A171</f>
        <v>Large Trad, Pharma &amp; Bty</v>
      </c>
      <c r="C176" t="str">
        <f>'[1]Large Trad, Pharma &amp; Bty'!B171</f>
        <v>Large B Pharmacy</v>
      </c>
      <c r="D176" s="24">
        <f>'[1]Large Trad, Pharma &amp; Bty'!C171</f>
        <v>44197</v>
      </c>
      <c r="E176" s="24">
        <f>'[1]Large Trad, Pharma &amp; Bty'!D171</f>
        <v>44227</v>
      </c>
      <c r="F176" t="str">
        <f>'[1]Large Trad, Pharma &amp; Bty'!G171</f>
        <v>Vicks</v>
      </c>
      <c r="G176" t="str">
        <f>'[1]Large Trad, Pharma &amp; Bty'!H171</f>
        <v>Care Hero Top Up</v>
      </c>
      <c r="H176" t="str">
        <f>'[1]Large Trad, Pharma &amp; Bty'!I171</f>
        <v>Buy any Vicks product worth Rs 2000 and earn 0.5%, worth 3000 and earn 1% “ disbursement via Month end Credit invoice adjustment 
(All Site Except Indore, Ahmedabad, Surat, Chennai, Hyderabad, Nagpur, Indore, Madurai, Banglore Cochin Goa Andaman Rajasthan Pune Mumbai Marathwada Rajasthan Vijayawada Tirupati)</v>
      </c>
      <c r="I176" t="str">
        <f>'[1]Large Trad, Pharma &amp; Bty'!K171</f>
        <v>Matrix Audited Disbursement</v>
      </c>
    </row>
    <row r="177" spans="1:9" ht="12" customHeight="1">
      <c r="A177">
        <v>174</v>
      </c>
      <c r="B177" t="str">
        <f>'[1]Large Trad, Pharma &amp; Bty'!A173</f>
        <v>Large Trad, Pharma &amp; Bty</v>
      </c>
      <c r="C177" t="str">
        <f>'[1]Large Trad, Pharma &amp; Bty'!B173</f>
        <v>Large A Traditional,
Large B Traditional</v>
      </c>
      <c r="D177" s="24">
        <f>'[1]Large Trad, Pharma &amp; Bty'!C173</f>
        <v>44197</v>
      </c>
      <c r="E177" s="24">
        <f>'[1]Large Trad, Pharma &amp; Bty'!D173</f>
        <v>44227</v>
      </c>
      <c r="F177" t="str">
        <f>'[1]Large Trad, Pharma &amp; Bty'!G173</f>
        <v>Ariel,Tide</v>
      </c>
      <c r="G177" t="str">
        <f>'[1]Large Trad, Pharma &amp; Bty'!H173</f>
        <v>Ariel Tide Rs. 10 Pehli Peti Plan 
(12+1 Promo Stock)</v>
      </c>
      <c r="H177" t="str">
        <f>'[1]Large Trad, Pharma &amp; Bty'!I173</f>
        <v>Buy 1 cs of Ariel PW Rs.10 / Tide Plus Rs.10 12+1 promo stock and 
Get 6% off per cs
(Applicable only 12+1 promo stock )</v>
      </c>
      <c r="I177" t="str">
        <f>'[1]Large Trad, Pharma &amp; Bty'!K173</f>
        <v>On Bill</v>
      </c>
    </row>
    <row r="178" spans="1:9" ht="12" customHeight="1">
      <c r="A178">
        <v>175</v>
      </c>
      <c r="B178" t="str">
        <f>'[1]Large Trad, Pharma &amp; Bty'!A175</f>
        <v>Large Trad, Pharma &amp; Bty</v>
      </c>
      <c r="C178" t="str">
        <f>'[1]Large Trad, Pharma &amp; Bty'!B175</f>
        <v>Large A Traditional</v>
      </c>
      <c r="D178" s="24">
        <f>'[1]Large Trad, Pharma &amp; Bty'!C175</f>
        <v>44197</v>
      </c>
      <c r="E178" s="24">
        <f>'[1]Large Trad, Pharma &amp; Bty'!D175</f>
        <v>44227</v>
      </c>
      <c r="F178" t="str">
        <f>'[1]Large Trad, Pharma &amp; Bty'!G175</f>
        <v>Ariel</v>
      </c>
      <c r="G178" t="str">
        <f>'[1]Large Trad, Pharma &amp; Bty'!H175</f>
        <v>Ariel Powder Plan
(All India)</v>
      </c>
      <c r="H178" t="str">
        <f>'[1]Large Trad, Pharma &amp; Bty'!I175</f>
        <v>Buy Ariel Complete and Matic worth 
Rs.2,500 and get 12% off On Bill
Applicable SKUs:
Any Ariel Complete and Ariel Matic 
(Except Complete 4Kg,Matic 3Kg and Matic 6Kg)</v>
      </c>
      <c r="I178" t="str">
        <f>'[1]Large Trad, Pharma &amp; Bty'!K175</f>
        <v>On Bill</v>
      </c>
    </row>
    <row r="179" spans="1:9" ht="12" customHeight="1">
      <c r="A179">
        <v>176</v>
      </c>
      <c r="B179" t="str">
        <f>'[1]Large Trad, Pharma &amp; Bty'!A177</f>
        <v>Large Trad, Pharma &amp; Bty</v>
      </c>
      <c r="C179" t="str">
        <f>'[1]Large Trad, Pharma &amp; Bty'!B177</f>
        <v>Large B Traditional</v>
      </c>
      <c r="D179" s="24">
        <f>'[1]Large Trad, Pharma &amp; Bty'!C177</f>
        <v>44197</v>
      </c>
      <c r="E179" s="24">
        <f>'[1]Large Trad, Pharma &amp; Bty'!D177</f>
        <v>44227</v>
      </c>
      <c r="F179" t="str">
        <f>'[1]Large Trad, Pharma &amp; Bty'!G177</f>
        <v>Ariel</v>
      </c>
      <c r="G179" t="str">
        <f>'[1]Large Trad, Pharma &amp; Bty'!H177</f>
        <v>Ariel Powder Plan
(All India)</v>
      </c>
      <c r="H179" t="str">
        <f>'[1]Large Trad, Pharma &amp; Bty'!I177</f>
        <v>Buy Ariel Complete and Matic worth 
Rs.1,500 and get 12% off On Bill
Applicable SKUs:
Any Ariel Complete and Ariel Matic
(Except Complete 4Kg,Matic 3Kg and Matic 6Kg)</v>
      </c>
      <c r="I179" t="str">
        <f>'[1]Large Trad, Pharma &amp; Bty'!K177</f>
        <v>On Bill</v>
      </c>
    </row>
    <row r="180" spans="1:9" ht="12" customHeight="1">
      <c r="A180">
        <v>177</v>
      </c>
      <c r="B180" t="str">
        <f>'[1]Large Trad, Pharma &amp; Bty'!A179</f>
        <v>Large Trad, Pharma &amp; Bty</v>
      </c>
      <c r="C180" t="str">
        <f>'[1]Large Trad, Pharma &amp; Bty'!B179</f>
        <v>Large A Traditional</v>
      </c>
      <c r="D180" s="24">
        <f>'[1]Large Trad, Pharma &amp; Bty'!C179</f>
        <v>44197</v>
      </c>
      <c r="E180" s="24">
        <f>'[1]Large Trad, Pharma &amp; Bty'!D179</f>
        <v>44227</v>
      </c>
      <c r="F180" t="str">
        <f>'[1]Large Trad, Pharma &amp; Bty'!G179</f>
        <v>Ariel</v>
      </c>
      <c r="G180" t="str">
        <f>'[1]Large Trad, Pharma &amp; Bty'!H179</f>
        <v>Ariel Powder Plan
(Only For Mumbai)</v>
      </c>
      <c r="H180" t="str">
        <f>'[1]Large Trad, Pharma &amp; Bty'!I179</f>
        <v>Buy Ariel Complete and Matic worth 
Rs.2,500 and get 12% off On Bill
Applicable SKUs:
Any Ariel Complete and Ariel Matic 
(Except Complete 4Kg,Matic 3Kg and Matic 6Kg)</v>
      </c>
      <c r="I180" t="str">
        <f>'[1]Large Trad, Pharma &amp; Bty'!K179</f>
        <v>On Bill</v>
      </c>
    </row>
    <row r="181" spans="1:9" ht="12" customHeight="1">
      <c r="A181">
        <v>178</v>
      </c>
      <c r="B181" t="str">
        <f>'[1]Large Trad, Pharma &amp; Bty'!A181</f>
        <v>Large Trad, Pharma &amp; Bty</v>
      </c>
      <c r="C181" t="str">
        <f>'[1]Large Trad, Pharma &amp; Bty'!B181</f>
        <v>Large B Traditional</v>
      </c>
      <c r="D181" s="24">
        <f>'[1]Large Trad, Pharma &amp; Bty'!C181</f>
        <v>44197</v>
      </c>
      <c r="E181" s="24">
        <f>'[1]Large Trad, Pharma &amp; Bty'!D181</f>
        <v>44227</v>
      </c>
      <c r="F181" t="str">
        <f>'[1]Large Trad, Pharma &amp; Bty'!G181</f>
        <v>Ariel</v>
      </c>
      <c r="G181" t="str">
        <f>'[1]Large Trad, Pharma &amp; Bty'!H181</f>
        <v>Ariel Powder Plan
(Only For Mumbai)</v>
      </c>
      <c r="H181" t="str">
        <f>'[1]Large Trad, Pharma &amp; Bty'!I181</f>
        <v>Buy Ariel Complete and Matic worth 
Rs.1,500 and get 12% off On Bill
Applicable SKUs:
Any Ariel Complete and Ariel Matic
(Except Complete 4Kg,Matic 3Kg and Matic 6Kg)</v>
      </c>
      <c r="I181" t="str">
        <f>'[1]Large Trad, Pharma &amp; Bty'!K181</f>
        <v>On Bill</v>
      </c>
    </row>
    <row r="182" spans="1:9" ht="12" customHeight="1">
      <c r="A182">
        <v>179</v>
      </c>
      <c r="B182" t="e">
        <f>'[1]Large Trad, Pharma &amp; Bty'!#REF!</f>
        <v>#REF!</v>
      </c>
      <c r="C182" t="e">
        <f>'[1]Large Trad, Pharma &amp; Bty'!#REF!</f>
        <v>#REF!</v>
      </c>
      <c r="D182" s="24" t="e">
        <f>'[1]Large Trad, Pharma &amp; Bty'!#REF!</f>
        <v>#REF!</v>
      </c>
      <c r="E182" s="24" t="e">
        <f>'[1]Large Trad, Pharma &amp; Bty'!#REF!</f>
        <v>#REF!</v>
      </c>
      <c r="F182" t="e">
        <f>'[1]Large Trad, Pharma &amp; Bty'!#REF!</f>
        <v>#REF!</v>
      </c>
      <c r="G182" t="e">
        <f>'[1]Large Trad, Pharma &amp; Bty'!#REF!</f>
        <v>#REF!</v>
      </c>
      <c r="H182" t="e">
        <f>'[1]Large Trad, Pharma &amp; Bty'!#REF!</f>
        <v>#REF!</v>
      </c>
      <c r="I182" t="e">
        <f>'[1]Large Trad, Pharma &amp; Bty'!#REF!</f>
        <v>#REF!</v>
      </c>
    </row>
    <row r="183" spans="1:9" ht="12" customHeight="1">
      <c r="A183">
        <v>180</v>
      </c>
      <c r="B183" t="str">
        <f>'[1]Large Trad, Pharma &amp; Bty'!A183</f>
        <v>Large Trad, Pharma &amp; Bty</v>
      </c>
      <c r="C183" t="str">
        <f>'[1]Large Trad, Pharma &amp; Bty'!B183</f>
        <v>Large A Traditional</v>
      </c>
      <c r="D183" s="24">
        <f>'[1]Large Trad, Pharma &amp; Bty'!C183</f>
        <v>44197</v>
      </c>
      <c r="E183" s="24">
        <f>'[1]Large Trad, Pharma &amp; Bty'!D183</f>
        <v>44227</v>
      </c>
      <c r="F183" t="str">
        <f>'[1]Large Trad, Pharma &amp; Bty'!G183</f>
        <v>Ariel</v>
      </c>
      <c r="G183" t="str">
        <f>'[1]Large Trad, Pharma &amp; Bty'!H183</f>
        <v>Ariel Powder Plan
(Only For TN)</v>
      </c>
      <c r="H183" t="str">
        <f>'[1]Large Trad, Pharma &amp; Bty'!I183</f>
        <v>Buy Ariel Complete and Matic worth 
Rs.2,500 and get 12% off On Bill
Applicable SKUs:
Any Ariel Complete and Ariel Matic 
(Except Complete 4Kg,Matic 3Kg and Matic 6Kg)</v>
      </c>
      <c r="I183" t="str">
        <f>'[1]Large Trad, Pharma &amp; Bty'!K183</f>
        <v>On Bill</v>
      </c>
    </row>
    <row r="184" spans="1:9" ht="12" customHeight="1">
      <c r="A184">
        <v>181</v>
      </c>
      <c r="B184" t="e">
        <f>'[1]Large Trad, Pharma &amp; Bty'!#REF!</f>
        <v>#REF!</v>
      </c>
      <c r="C184" t="e">
        <f>'[1]Large Trad, Pharma &amp; Bty'!#REF!</f>
        <v>#REF!</v>
      </c>
      <c r="D184" s="24" t="e">
        <f>'[1]Large Trad, Pharma &amp; Bty'!#REF!</f>
        <v>#REF!</v>
      </c>
      <c r="E184" s="24" t="e">
        <f>'[1]Large Trad, Pharma &amp; Bty'!#REF!</f>
        <v>#REF!</v>
      </c>
      <c r="F184" t="e">
        <f>'[1]Large Trad, Pharma &amp; Bty'!#REF!</f>
        <v>#REF!</v>
      </c>
      <c r="G184" t="e">
        <f>'[1]Large Trad, Pharma &amp; Bty'!#REF!</f>
        <v>#REF!</v>
      </c>
      <c r="H184" t="e">
        <f>'[1]Large Trad, Pharma &amp; Bty'!#REF!</f>
        <v>#REF!</v>
      </c>
      <c r="I184" t="e">
        <f>'[1]Large Trad, Pharma &amp; Bty'!#REF!</f>
        <v>#REF!</v>
      </c>
    </row>
    <row r="185" spans="1:9" ht="12" customHeight="1">
      <c r="A185">
        <v>182</v>
      </c>
      <c r="B185" t="e">
        <f>'[1]Large Trad, Pharma &amp; Bty'!#REF!</f>
        <v>#REF!</v>
      </c>
      <c r="C185" t="e">
        <f>'[1]Large Trad, Pharma &amp; Bty'!#REF!</f>
        <v>#REF!</v>
      </c>
      <c r="D185" s="24" t="e">
        <f>'[1]Large Trad, Pharma &amp; Bty'!#REF!</f>
        <v>#REF!</v>
      </c>
      <c r="E185" s="24" t="e">
        <f>'[1]Large Trad, Pharma &amp; Bty'!#REF!</f>
        <v>#REF!</v>
      </c>
      <c r="F185" t="e">
        <f>'[1]Large Trad, Pharma &amp; Bty'!#REF!</f>
        <v>#REF!</v>
      </c>
      <c r="G185" t="e">
        <f>'[1]Large Trad, Pharma &amp; Bty'!#REF!</f>
        <v>#REF!</v>
      </c>
      <c r="H185" t="e">
        <f>'[1]Large Trad, Pharma &amp; Bty'!#REF!</f>
        <v>#REF!</v>
      </c>
      <c r="I185" t="e">
        <f>'[1]Large Trad, Pharma &amp; Bty'!#REF!</f>
        <v>#REF!</v>
      </c>
    </row>
    <row r="186" spans="1:9" ht="10.5" customHeight="1">
      <c r="A186">
        <v>183</v>
      </c>
      <c r="B186" t="e">
        <f>'[1]Large Trad, Pharma &amp; Bty'!#REF!</f>
        <v>#REF!</v>
      </c>
      <c r="C186" t="e">
        <f>'[1]Large Trad, Pharma &amp; Bty'!#REF!</f>
        <v>#REF!</v>
      </c>
      <c r="D186" s="24" t="e">
        <f>'[1]Large Trad, Pharma &amp; Bty'!#REF!</f>
        <v>#REF!</v>
      </c>
      <c r="E186" s="24" t="e">
        <f>'[1]Large Trad, Pharma &amp; Bty'!#REF!</f>
        <v>#REF!</v>
      </c>
      <c r="F186" t="e">
        <f>'[1]Large Trad, Pharma &amp; Bty'!#REF!</f>
        <v>#REF!</v>
      </c>
      <c r="G186" t="e">
        <f>'[1]Large Trad, Pharma &amp; Bty'!#REF!</f>
        <v>#REF!</v>
      </c>
      <c r="H186" t="e">
        <f>'[1]Large Trad, Pharma &amp; Bty'!#REF!</f>
        <v>#REF!</v>
      </c>
      <c r="I186" t="e">
        <f>'[1]Large Trad, Pharma &amp; Bty'!#REF!</f>
        <v>#REF!</v>
      </c>
    </row>
    <row r="187" spans="1:9" ht="10.5" customHeight="1">
      <c r="A187">
        <v>184</v>
      </c>
      <c r="B187" t="str">
        <f>'[1]Large Trad, Pharma &amp; Bty'!A185</f>
        <v>Large Trad, Pharma &amp; Bty</v>
      </c>
      <c r="C187" t="str">
        <f>'[1]Large Trad, Pharma &amp; Bty'!B185</f>
        <v>Large B Traditional</v>
      </c>
      <c r="D187" s="24">
        <f>'[1]Large Trad, Pharma &amp; Bty'!C185</f>
        <v>44197</v>
      </c>
      <c r="E187" s="24">
        <f>'[1]Large Trad, Pharma &amp; Bty'!D185</f>
        <v>44227</v>
      </c>
      <c r="F187" t="str">
        <f>'[1]Large Trad, Pharma &amp; Bty'!G185</f>
        <v>Ariel</v>
      </c>
      <c r="G187" t="str">
        <f>'[1]Large Trad, Pharma &amp; Bty'!H185</f>
        <v>Ariel Powder Plan
(Only For TN)</v>
      </c>
      <c r="H187" t="str">
        <f>'[1]Large Trad, Pharma &amp; Bty'!I185</f>
        <v>Buy Ariel Complete and Matic worth 
Rs.1,500 and get 12% off On Bill
Applicable SKUs:
Any Ariel Complete and Ariel Matic
(Except Complete 4Kg,Matic 3Kg and Matic 6Kg)</v>
      </c>
      <c r="I187" t="str">
        <f>'[1]Large Trad, Pharma &amp; Bty'!K185</f>
        <v>On Bill</v>
      </c>
    </row>
    <row r="188" spans="1:9" ht="12" customHeight="1">
      <c r="A188">
        <v>185</v>
      </c>
      <c r="B188" t="e">
        <f>'[1]Large Trad, Pharma &amp; Bty'!#REF!</f>
        <v>#REF!</v>
      </c>
      <c r="C188" t="e">
        <f>'[1]Large Trad, Pharma &amp; Bty'!#REF!</f>
        <v>#REF!</v>
      </c>
      <c r="D188" s="24" t="e">
        <f>'[1]Large Trad, Pharma &amp; Bty'!#REF!</f>
        <v>#REF!</v>
      </c>
      <c r="E188" s="24" t="e">
        <f>'[1]Large Trad, Pharma &amp; Bty'!#REF!</f>
        <v>#REF!</v>
      </c>
      <c r="F188" t="e">
        <f>'[1]Large Trad, Pharma &amp; Bty'!#REF!</f>
        <v>#REF!</v>
      </c>
      <c r="G188" t="e">
        <f>'[1]Large Trad, Pharma &amp; Bty'!#REF!</f>
        <v>#REF!</v>
      </c>
      <c r="H188" t="e">
        <f>'[1]Large Trad, Pharma &amp; Bty'!#REF!</f>
        <v>#REF!</v>
      </c>
      <c r="I188" t="e">
        <f>'[1]Large Trad, Pharma &amp; Bty'!#REF!</f>
        <v>#REF!</v>
      </c>
    </row>
    <row r="189" spans="1:9" ht="12" customHeight="1">
      <c r="A189">
        <v>186</v>
      </c>
      <c r="B189" t="str">
        <f>'[1]Large Trad, Pharma &amp; Bty'!A187</f>
        <v>Large Trad, Pharma &amp; Bty</v>
      </c>
      <c r="C189" t="str">
        <f>'[1]Large Trad, Pharma &amp; Bty'!B187</f>
        <v>Large A Traditional</v>
      </c>
      <c r="D189" s="24">
        <f>'[1]Large Trad, Pharma &amp; Bty'!C187</f>
        <v>44197</v>
      </c>
      <c r="E189" s="24">
        <f>'[1]Large Trad, Pharma &amp; Bty'!D187</f>
        <v>44227</v>
      </c>
      <c r="F189" t="str">
        <f>'[1]Large Trad, Pharma &amp; Bty'!G187</f>
        <v>Ariel</v>
      </c>
      <c r="G189" t="str">
        <f>'[1]Large Trad, Pharma &amp; Bty'!H187</f>
        <v>Ariel Antigerm Plan</v>
      </c>
      <c r="H189" t="str">
        <f>'[1]Large Trad, Pharma &amp; Bty'!I187</f>
        <v>Buy Ariel Hygine (Antigerm) Portfolio worth 
Rs.750 and get 12% off On Bill
Applicable SKUs
Any Ariel Matic AG 1Kg/2kg/3+1kg</v>
      </c>
      <c r="I189" t="str">
        <f>'[1]Large Trad, Pharma &amp; Bty'!K187</f>
        <v>On Bill</v>
      </c>
    </row>
    <row r="190" spans="1:9" ht="12" customHeight="1">
      <c r="A190">
        <v>187</v>
      </c>
      <c r="B190" t="str">
        <f>'[1]Large Trad, Pharma &amp; Bty'!A189</f>
        <v>Large Trad, Pharma &amp; Bty</v>
      </c>
      <c r="C190" t="str">
        <f>'[1]Large Trad, Pharma &amp; Bty'!B189</f>
        <v>Large B Traditional</v>
      </c>
      <c r="D190" s="24">
        <f>'[1]Large Trad, Pharma &amp; Bty'!C189</f>
        <v>44197</v>
      </c>
      <c r="E190" s="24">
        <f>'[1]Large Trad, Pharma &amp; Bty'!D189</f>
        <v>44227</v>
      </c>
      <c r="F190" t="str">
        <f>'[1]Large Trad, Pharma &amp; Bty'!G189</f>
        <v>Ariel</v>
      </c>
      <c r="G190" t="str">
        <f>'[1]Large Trad, Pharma &amp; Bty'!H189</f>
        <v>Ariel Antigerm Plan</v>
      </c>
      <c r="H190" t="str">
        <f>'[1]Large Trad, Pharma &amp; Bty'!I189</f>
        <v>Buy Ariel Hygine (Antigerm) Portfolio worth 
Rs.500 and get 12% off On Bill
Applicable SKUs
Any Ariel Matic AG 1Kg/2kg/3+1kg</v>
      </c>
      <c r="I190" t="str">
        <f>'[1]Large Trad, Pharma &amp; Bty'!K189</f>
        <v>On Bill</v>
      </c>
    </row>
    <row r="191" spans="1:9" ht="12" customHeight="1">
      <c r="A191">
        <v>188</v>
      </c>
      <c r="B191" t="str">
        <f>'[1]Large Trad, Pharma &amp; Bty'!A191</f>
        <v>Large Trad, Pharma &amp; Bty</v>
      </c>
      <c r="C191" t="str">
        <f>'[1]Large Trad, Pharma &amp; Bty'!B191</f>
        <v>Large A Traditional,
Large B Traditional</v>
      </c>
      <c r="D191" s="24">
        <f>'[1]Large Trad, Pharma &amp; Bty'!C191</f>
        <v>44197</v>
      </c>
      <c r="E191" s="24">
        <f>'[1]Large Trad, Pharma &amp; Bty'!D191</f>
        <v>44227</v>
      </c>
      <c r="F191" t="str">
        <f>'[1]Large Trad, Pharma &amp; Bty'!G191</f>
        <v>Ariel</v>
      </c>
      <c r="G191" t="str">
        <f>'[1]Large Trad, Pharma &amp; Bty'!H191</f>
        <v>Ariel Complete 4Kg Plan
(All India)</v>
      </c>
      <c r="H191" t="str">
        <f>'[1]Large Trad, Pharma &amp; Bty'!I191</f>
        <v xml:space="preserve">Buy  Ariel Complete 4Kg and 
get 16% off On Bill
Applicable SKUs
 Ariel Complete 4Kg </v>
      </c>
      <c r="I191" t="str">
        <f>'[1]Large Trad, Pharma &amp; Bty'!K191</f>
        <v>On Bill</v>
      </c>
    </row>
    <row r="192" spans="1:9" ht="12" customHeight="1">
      <c r="A192">
        <v>189</v>
      </c>
      <c r="B192" t="str">
        <f>'[1]Large Trad, Pharma &amp; Bty'!A193</f>
        <v>Large Trad, Pharma &amp; Bty</v>
      </c>
      <c r="C192" t="str">
        <f>'[1]Large Trad, Pharma &amp; Bty'!B193</f>
        <v>Large A Traditional,
Large B Traditional</v>
      </c>
      <c r="D192" s="24">
        <f>'[1]Large Trad, Pharma &amp; Bty'!C193</f>
        <v>44197</v>
      </c>
      <c r="E192" s="24">
        <f>'[1]Large Trad, Pharma &amp; Bty'!D193</f>
        <v>44227</v>
      </c>
      <c r="F192" t="str">
        <f>'[1]Large Trad, Pharma &amp; Bty'!G193</f>
        <v>Ariel</v>
      </c>
      <c r="G192" t="str">
        <f>'[1]Large Trad, Pharma &amp; Bty'!H193</f>
        <v xml:space="preserve">Ariel Magnum Plan Matic 6Kg </v>
      </c>
      <c r="H192" t="str">
        <f>'[1]Large Trad, Pharma &amp; Bty'!I193</f>
        <v>Buy Any Matic 6Kg and Get Rs. 80 off per pc
Matic 6Kg TL (Plain / Canister) : On Bill -40; Month End - 40
Matic 6Kg FL (Plain / Canister) : On Bill - 40; Month End - 40</v>
      </c>
      <c r="I192" t="str">
        <f>'[1]Large Trad, Pharma &amp; Bty'!K193</f>
        <v>On Bill</v>
      </c>
    </row>
    <row r="193" spans="1:9" ht="12" customHeight="1">
      <c r="A193">
        <v>190</v>
      </c>
      <c r="B193" t="str">
        <f>'[1]Large Trad, Pharma &amp; Bty'!A195</f>
        <v>Large Trad, Pharma &amp; Bty</v>
      </c>
      <c r="C193" t="str">
        <f>'[1]Large Trad, Pharma &amp; Bty'!B195</f>
        <v>Large A Traditional,
Large B Traditional</v>
      </c>
      <c r="D193" s="24">
        <f>'[1]Large Trad, Pharma &amp; Bty'!C195</f>
        <v>44197</v>
      </c>
      <c r="E193" s="24">
        <f>'[1]Large Trad, Pharma &amp; Bty'!D195</f>
        <v>44227</v>
      </c>
      <c r="F193" t="str">
        <f>'[1]Large Trad, Pharma &amp; Bty'!G195</f>
        <v>Ariel</v>
      </c>
      <c r="G193" t="str">
        <f>'[1]Large Trad, Pharma &amp; Bty'!H195</f>
        <v xml:space="preserve">Ariel Magnum Plan Matic 3Kg </v>
      </c>
      <c r="H193" t="str">
        <f>'[1]Large Trad, Pharma &amp; Bty'!I195</f>
        <v>Buy Any Matic 3Kg and Get Rs. 80 off per pc
Matic 3Kg TL (Plain / Canister) : On Bill -40; Month End - 40
Matic 3Kg FL (Plain / Canister) : On Bill - 40; Month End - 40</v>
      </c>
      <c r="I193" t="str">
        <f>'[1]Large Trad, Pharma &amp; Bty'!K195</f>
        <v>On Bill</v>
      </c>
    </row>
    <row r="194" spans="1:9" ht="12" customHeight="1">
      <c r="A194">
        <v>191</v>
      </c>
      <c r="B194" t="str">
        <f>'[1]Large Trad, Pharma &amp; Bty'!A197</f>
        <v>Large Trad, Pharma &amp; Bty</v>
      </c>
      <c r="C194" t="str">
        <f>'[1]Large Trad, Pharma &amp; Bty'!B197</f>
        <v>Large A Traditional,
Large B Traditional</v>
      </c>
      <c r="D194" s="24">
        <f>'[1]Large Trad, Pharma &amp; Bty'!C197</f>
        <v>44197</v>
      </c>
      <c r="E194" s="24">
        <f>'[1]Large Trad, Pharma &amp; Bty'!D197</f>
        <v>44227</v>
      </c>
      <c r="F194" t="str">
        <f>'[1]Large Trad, Pharma &amp; Bty'!G197</f>
        <v>Ariel</v>
      </c>
      <c r="G194" t="str">
        <f>'[1]Large Trad, Pharma &amp; Bty'!H197</f>
        <v>Ariel Magnum  Plan Matic 6Kg+Liq</v>
      </c>
      <c r="H194" t="str">
        <f>'[1]Large Trad, Pharma &amp; Bty'!I197</f>
        <v xml:space="preserve">Buy Any Matic 6Kg+Liq Free and Get Rs. 40 off per pc
Matic 6Kg TL (Plain / Canister) : On Bill -20; Month End - 20
Matic 6Kg FL (Plain / Canister) : On Bill - 20; Month End - 20
</v>
      </c>
      <c r="I194" t="str">
        <f>'[1]Large Trad, Pharma &amp; Bty'!K197</f>
        <v>On Bill</v>
      </c>
    </row>
    <row r="195" spans="1:9" ht="12" customHeight="1">
      <c r="A195">
        <v>192</v>
      </c>
      <c r="B195" t="str">
        <f>'[1]Large Trad, Pharma &amp; Bty'!A199</f>
        <v>Large Trad, Pharma &amp; Bty</v>
      </c>
      <c r="C195" t="str">
        <f>'[1]Large Trad, Pharma &amp; Bty'!B199</f>
        <v>Large A Traditional,
Large B Traditional</v>
      </c>
      <c r="D195" s="24">
        <f>'[1]Large Trad, Pharma &amp; Bty'!C199</f>
        <v>44197</v>
      </c>
      <c r="E195" s="24">
        <f>'[1]Large Trad, Pharma &amp; Bty'!D199</f>
        <v>44227</v>
      </c>
      <c r="F195" t="str">
        <f>'[1]Large Trad, Pharma &amp; Bty'!G199</f>
        <v>Ariel</v>
      </c>
      <c r="G195" t="str">
        <f>'[1]Large Trad, Pharma &amp; Bty'!H199</f>
        <v>Ariel Magnum  Plan Matic 3Kg+Liq</v>
      </c>
      <c r="H195" t="str">
        <f>'[1]Large Trad, Pharma &amp; Bty'!I199</f>
        <v>Buy Any Matic 3Kg+Liq Free and Get Rs. 25 off per pc
Matic 3Kg TL (Plain / Canister) : On Bill -10; Month End - 15
Matic 3Kg FL (Plain / Canister) : On Bill - 10; Month End - 15</v>
      </c>
      <c r="I195" t="str">
        <f>'[1]Large Trad, Pharma &amp; Bty'!K199</f>
        <v>On Bill</v>
      </c>
    </row>
    <row r="196" spans="1:9" ht="12" customHeight="1">
      <c r="A196">
        <v>193</v>
      </c>
      <c r="B196" t="str">
        <f>'[1]Large Trad, Pharma &amp; Bty'!A201</f>
        <v>Large Trad, Pharma &amp; Bty</v>
      </c>
      <c r="C196" t="str">
        <f>'[1]Large Trad, Pharma &amp; Bty'!B201</f>
        <v xml:space="preserve">Large A Traditional
Large B Traditional </v>
      </c>
      <c r="D196" s="24">
        <f>'[1]Large Trad, Pharma &amp; Bty'!C201</f>
        <v>44197</v>
      </c>
      <c r="E196" s="24">
        <f>'[1]Large Trad, Pharma &amp; Bty'!D201</f>
        <v>44227</v>
      </c>
      <c r="F196" t="str">
        <f>'[1]Large Trad, Pharma &amp; Bty'!G201</f>
        <v>Ariel</v>
      </c>
      <c r="G196" t="str">
        <f>'[1]Large Trad, Pharma &amp; Bty'!H201</f>
        <v>Ariel Liquid Plan
All India Except TN/APTL</v>
      </c>
      <c r="H196" t="str">
        <f>'[1]Large Trad, Pharma &amp; Bty'!I201</f>
        <v>Buy any Ariel Liquid (Plain/FL/TL) Except Ariel Liquid 1L worth 
Rs 500 and get 8% off On Bill
Applicable SKUs:
Ariel Liquid 500ml (Plain/FL/TL),
Ariel Liquid 1.5L(Plain/Fl/TL),
Ariel Liquid 2L (Plain/Fl/TL)</v>
      </c>
      <c r="I196" t="str">
        <f>'[1]Large Trad, Pharma &amp; Bty'!K201</f>
        <v>On Bill</v>
      </c>
    </row>
    <row r="197" spans="1:9" ht="12" customHeight="1">
      <c r="A197">
        <v>194</v>
      </c>
      <c r="B197" t="str">
        <f>'[1]Large Trad, Pharma &amp; Bty'!A203</f>
        <v>Large Trad, Pharma &amp; Bty</v>
      </c>
      <c r="C197" t="str">
        <f>'[1]Large Trad, Pharma &amp; Bty'!B203</f>
        <v>Large A Traditional,
Large B Traditional</v>
      </c>
      <c r="D197" s="24">
        <f>'[1]Large Trad, Pharma &amp; Bty'!C203</f>
        <v>44197</v>
      </c>
      <c r="E197" s="24">
        <f>'[1]Large Trad, Pharma &amp; Bty'!D203</f>
        <v>44227</v>
      </c>
      <c r="F197" t="str">
        <f>'[1]Large Trad, Pharma &amp; Bty'!G203</f>
        <v>Ariel</v>
      </c>
      <c r="G197" t="str">
        <f>'[1]Large Trad, Pharma &amp; Bty'!H203</f>
        <v>Ariel Liquid 1L  Magnum Plan
All India Except TN/APTL</v>
      </c>
      <c r="H197" t="str">
        <f>'[1]Large Trad, Pharma &amp; Bty'!I203</f>
        <v>Buy  Ariel Liquid 1L(Plain/FL/TL) worth Rs.500 
and Get Rs. 25 off per pc
On Bill -15; Month End - 10</v>
      </c>
      <c r="I197" t="str">
        <f>'[1]Large Trad, Pharma &amp; Bty'!K203</f>
        <v>On Bill</v>
      </c>
    </row>
    <row r="198" spans="1:9" ht="12" customHeight="1">
      <c r="A198">
        <v>195</v>
      </c>
      <c r="B198" t="str">
        <f>'[1]Large Trad, Pharma &amp; Bty'!A205</f>
        <v>Large Trad, Pharma &amp; Bty</v>
      </c>
      <c r="C198" t="str">
        <f>'[1]Large Trad, Pharma &amp; Bty'!B205</f>
        <v>Large A Traditional,
Large B Traditional</v>
      </c>
      <c r="D198" s="24">
        <f>'[1]Large Trad, Pharma &amp; Bty'!C205</f>
        <v>44197</v>
      </c>
      <c r="E198" s="24">
        <f>'[1]Large Trad, Pharma &amp; Bty'!D205</f>
        <v>44227</v>
      </c>
      <c r="F198" t="str">
        <f>'[1]Large Trad, Pharma &amp; Bty'!G205</f>
        <v>Ariel</v>
      </c>
      <c r="G198" t="str">
        <f>'[1]Large Trad, Pharma &amp; Bty'!H205</f>
        <v>Ariel Liquid Promo Stock Plan
(Only For TN)</v>
      </c>
      <c r="H198" t="str">
        <f>'[1]Large Trad, Pharma &amp; Bty'!I205</f>
        <v>Buy any Ariel Liquid Promo Stock(500ml/1L) worth 
Rs. 500 and get 8% off On Bill
Applicable SKUs:
Ariel Liquid 500ml Promo FL/TL,
Ariel Liquid 1L Promo FL/TL</v>
      </c>
      <c r="I198" t="str">
        <f>'[1]Large Trad, Pharma &amp; Bty'!K205</f>
        <v>On Bill</v>
      </c>
    </row>
    <row r="199" spans="1:9" ht="12" customHeight="1">
      <c r="A199">
        <v>196</v>
      </c>
      <c r="B199" t="str">
        <f>'[1]Large Trad, Pharma &amp; Bty'!A207</f>
        <v>Large Trad, Pharma &amp; Bty</v>
      </c>
      <c r="C199" t="str">
        <f>'[1]Large Trad, Pharma &amp; Bty'!B207</f>
        <v>Large B Traditional,
Large A Traditional</v>
      </c>
      <c r="D199" s="24">
        <f>'[1]Large Trad, Pharma &amp; Bty'!C207</f>
        <v>44197</v>
      </c>
      <c r="E199" s="24">
        <f>'[1]Large Trad, Pharma &amp; Bty'!D207</f>
        <v>44227</v>
      </c>
      <c r="F199" t="str">
        <f>'[1]Large Trad, Pharma &amp; Bty'!G207</f>
        <v>Ariel</v>
      </c>
      <c r="G199" t="str">
        <f>'[1]Large Trad, Pharma &amp; Bty'!H207</f>
        <v>Ariel Liquid 1L Plan
(Only For TN )</v>
      </c>
      <c r="H199" t="str">
        <f>'[1]Large Trad, Pharma &amp; Bty'!I207</f>
        <v>Buy any Ariel Liquid 1L (Plain/FL/TL) worth 
Rs.500 and get Rs 40 off per pc
Applicable SKUs:
Ariel Liquid 1L (Plain/Fl/TL)</v>
      </c>
      <c r="I199" t="str">
        <f>'[1]Large Trad, Pharma &amp; Bty'!K207</f>
        <v>On Bill</v>
      </c>
    </row>
    <row r="200" spans="1:9" ht="12" customHeight="1">
      <c r="A200">
        <v>197</v>
      </c>
      <c r="B200" t="str">
        <f>'[1]Large Trad, Pharma &amp; Bty'!A209</f>
        <v>Large Trad, Pharma &amp; Bty</v>
      </c>
      <c r="C200" t="str">
        <f>'[1]Large Trad, Pharma &amp; Bty'!B209</f>
        <v>Large A Traditional,
Large B Traditional</v>
      </c>
      <c r="D200" s="24">
        <f>'[1]Large Trad, Pharma &amp; Bty'!C209</f>
        <v>44197</v>
      </c>
      <c r="E200" s="24">
        <f>'[1]Large Trad, Pharma &amp; Bty'!D209</f>
        <v>44227</v>
      </c>
      <c r="F200" t="str">
        <f>'[1]Large Trad, Pharma &amp; Bty'!G209</f>
        <v>Ariel</v>
      </c>
      <c r="G200" t="str">
        <f>'[1]Large Trad, Pharma &amp; Bty'!H209</f>
        <v>Ariel Liquid Plan
(Only For TN )</v>
      </c>
      <c r="H200" t="str">
        <f>'[1]Large Trad, Pharma &amp; Bty'!I209</f>
        <v>Buy any Ariel Liquid (Except 1L)  worth 
Rs.500 and get 8% off On Bill
Applicable SKUs:
Ariel Liquid 500ml (Plain/FL/TL),
Ariel Liquid 1.5L,
Ariel Liquid 2L (Plain/Fl/TL)</v>
      </c>
      <c r="I200" t="str">
        <f>'[1]Large Trad, Pharma &amp; Bty'!K209</f>
        <v>On Bill</v>
      </c>
    </row>
    <row r="201" spans="1:9" ht="12" customHeight="1">
      <c r="A201">
        <v>198</v>
      </c>
      <c r="B201" t="str">
        <f>'[1]Large Trad, Pharma &amp; Bty'!A211</f>
        <v>Large Trad, Pharma &amp; Bty</v>
      </c>
      <c r="C201" t="str">
        <f>'[1]Large Trad, Pharma &amp; Bty'!B211</f>
        <v xml:space="preserve">Large A Traditional
Large B Traditional </v>
      </c>
      <c r="D201" s="24">
        <f>'[1]Large Trad, Pharma &amp; Bty'!C211</f>
        <v>44197</v>
      </c>
      <c r="E201" s="24">
        <f>'[1]Large Trad, Pharma &amp; Bty'!D211</f>
        <v>44227</v>
      </c>
      <c r="F201" t="str">
        <f>'[1]Large Trad, Pharma &amp; Bty'!G211</f>
        <v>Ariel</v>
      </c>
      <c r="G201" t="str">
        <f>'[1]Large Trad, Pharma &amp; Bty'!H211</f>
        <v>Ariel Liquid Plan
(Only for APTL)</v>
      </c>
      <c r="H201" t="str">
        <f>'[1]Large Trad, Pharma &amp; Bty'!I211</f>
        <v>Buy any Ariel Liquid (Plain/FL/TL) Except Ariel Liquid 1L worth 
Rs 500 and get 8% off On Bill
Applicable SKUs:
Ariel Liquid 500ml (Plain/FL/TL),
Ariel Liquid 1.5L(Plain/Fl/TL),
Ariel Liquid 2L (Plain/Fl/TL)</v>
      </c>
      <c r="I201" t="str">
        <f>'[1]Large Trad, Pharma &amp; Bty'!K211</f>
        <v>On Bill</v>
      </c>
    </row>
    <row r="202" spans="1:9" ht="12" customHeight="1">
      <c r="A202">
        <v>199</v>
      </c>
      <c r="B202" t="e">
        <f>'[1]Large Trad, Pharma &amp; Bty'!#REF!</f>
        <v>#REF!</v>
      </c>
      <c r="C202" t="e">
        <f>'[1]Large Trad, Pharma &amp; Bty'!#REF!</f>
        <v>#REF!</v>
      </c>
      <c r="D202" s="24" t="e">
        <f>'[1]Large Trad, Pharma &amp; Bty'!#REF!</f>
        <v>#REF!</v>
      </c>
      <c r="E202" s="24" t="e">
        <f>'[1]Large Trad, Pharma &amp; Bty'!#REF!</f>
        <v>#REF!</v>
      </c>
      <c r="F202" t="e">
        <f>'[1]Large Trad, Pharma &amp; Bty'!#REF!</f>
        <v>#REF!</v>
      </c>
      <c r="G202" t="e">
        <f>'[1]Large Trad, Pharma &amp; Bty'!#REF!</f>
        <v>#REF!</v>
      </c>
      <c r="H202" t="e">
        <f>'[1]Large Trad, Pharma &amp; Bty'!#REF!</f>
        <v>#REF!</v>
      </c>
      <c r="I202" t="e">
        <f>'[1]Large Trad, Pharma &amp; Bty'!#REF!</f>
        <v>#REF!</v>
      </c>
    </row>
    <row r="203" spans="1:9" ht="12" customHeight="1">
      <c r="A203">
        <v>200</v>
      </c>
      <c r="B203" t="str">
        <f>'[1]Large Trad, Pharma &amp; Bty'!A213</f>
        <v>Large Trad, Pharma &amp; Bty</v>
      </c>
      <c r="C203" t="str">
        <f>'[1]Large Trad, Pharma &amp; Bty'!B213</f>
        <v>Large A Traditional,
Large B Traditional</v>
      </c>
      <c r="D203" s="24">
        <f>'[1]Large Trad, Pharma &amp; Bty'!C213</f>
        <v>44197</v>
      </c>
      <c r="E203" s="24">
        <f>'[1]Large Trad, Pharma &amp; Bty'!D213</f>
        <v>44227</v>
      </c>
      <c r="F203" t="str">
        <f>'[1]Large Trad, Pharma &amp; Bty'!G213</f>
        <v>Ariel</v>
      </c>
      <c r="G203" t="str">
        <f>'[1]Large Trad, Pharma &amp; Bty'!H213</f>
        <v>Ariel Liquid 1L  Magnum Plan
(Only for APTL)</v>
      </c>
      <c r="H203" t="str">
        <f>'[1]Large Trad, Pharma &amp; Bty'!I213</f>
        <v>Buy  Ariel Liquid 1L(Plain/FL/TL) worth Rs.500 
and Get Rs. 25 off per pc
On Bill -15; Month End - 10</v>
      </c>
      <c r="I203" t="str">
        <f>'[1]Large Trad, Pharma &amp; Bty'!K213</f>
        <v>On Bill</v>
      </c>
    </row>
    <row r="204" spans="1:9" ht="12" customHeight="1">
      <c r="A204">
        <v>201</v>
      </c>
      <c r="B204" t="str">
        <f>'[1]Large Trad, Pharma &amp; Bty'!A215</f>
        <v>Large Trad, Pharma &amp; Bty</v>
      </c>
      <c r="C204" t="str">
        <f>'[1]Large Trad, Pharma &amp; Bty'!B215</f>
        <v>Large B Traditional,
Large A Traditional</v>
      </c>
      <c r="D204" s="24">
        <f>'[1]Large Trad, Pharma &amp; Bty'!C215</f>
        <v>44197</v>
      </c>
      <c r="E204" s="24">
        <f>'[1]Large Trad, Pharma &amp; Bty'!D215</f>
        <v>44227</v>
      </c>
      <c r="F204" t="str">
        <f>'[1]Large Trad, Pharma &amp; Bty'!G215</f>
        <v>Ariel</v>
      </c>
      <c r="G204" t="str">
        <f>'[1]Large Trad, Pharma &amp; Bty'!H215</f>
        <v>Ariel PW1kg Blue Maximization</v>
      </c>
      <c r="H204" t="str">
        <f>'[1]Large Trad, Pharma &amp; Bty'!I215</f>
        <v>Buy  6pc Ariel Perfectwash 1kg Blue and Get Rs.10/- per pc
(Including Corporate) 
Applicable SKUs:
Ariel PW 1kg Blue</v>
      </c>
      <c r="I204" t="str">
        <f>'[1]Large Trad, Pharma &amp; Bty'!K215</f>
        <v>On Bill</v>
      </c>
    </row>
    <row r="205" spans="1:9" ht="12" customHeight="1">
      <c r="A205">
        <v>202</v>
      </c>
      <c r="B205" t="str">
        <f>'[1]Large Trad, Pharma &amp; Bty'!A217</f>
        <v>Large Trad, Pharma &amp; Bty</v>
      </c>
      <c r="C205" t="str">
        <f>'[1]Large Trad, Pharma &amp; Bty'!B217</f>
        <v>Large A Beauty,
Large A Pharmacy,
Large A Traditional,
Large B Pharmacy,
Large B Traditional</v>
      </c>
      <c r="D205" s="24">
        <f>'[1]Large Trad, Pharma &amp; Bty'!C217</f>
        <v>44197</v>
      </c>
      <c r="E205" s="24">
        <f>'[1]Large Trad, Pharma &amp; Bty'!D217</f>
        <v>44227</v>
      </c>
      <c r="F205" t="str">
        <f>'[1]Large Trad, Pharma &amp; Bty'!G217</f>
        <v>Ambipur</v>
      </c>
      <c r="G205" t="str">
        <f>'[1]Large Trad, Pharma &amp; Bty'!H217</f>
        <v>Ambipur Max Plan</v>
      </c>
      <c r="H205" t="str">
        <f>'[1]Large Trad, Pharma &amp; Bty'!I217</f>
        <v>Buy Ambipur Air Effects / Car worth Rs 300 and get 10% off (Excluding TN, KL Sites)</v>
      </c>
      <c r="I205" t="str">
        <f>'[1]Large Trad, Pharma &amp; Bty'!K217</f>
        <v>On Bill</v>
      </c>
    </row>
    <row r="206" spans="1:9" ht="12" customHeight="1">
      <c r="A206">
        <v>203</v>
      </c>
      <c r="B206" t="str">
        <f>'[1]Large Trad, Pharma &amp; Bty'!A219</f>
        <v>Large Trad, Pharma &amp; Bty</v>
      </c>
      <c r="C206" t="str">
        <f>'[1]Large Trad, Pharma &amp; Bty'!B219</f>
        <v>Large A Beauty,
Large A Pharmacy,
Large A Traditional,
Large B Pharmacy,
Large B Traditional</v>
      </c>
      <c r="D206" s="24">
        <f>'[1]Large Trad, Pharma &amp; Bty'!C219</f>
        <v>44197</v>
      </c>
      <c r="E206" s="24">
        <f>'[1]Large Trad, Pharma &amp; Bty'!D219</f>
        <v>44227</v>
      </c>
      <c r="F206" t="str">
        <f>'[1]Large Trad, Pharma &amp; Bty'!G219</f>
        <v>Ambipur</v>
      </c>
      <c r="G206" t="str">
        <f>'[1]Large Trad, Pharma &amp; Bty'!H219</f>
        <v>Ambipur Max Plan</v>
      </c>
      <c r="H206" t="str">
        <f>'[1]Large Trad, Pharma &amp; Bty'!I219</f>
        <v>Buy Ambipur Air Effects / Car (including Car Gel)worth Rs 300 and get 10% off (TN, KL sites only)</v>
      </c>
      <c r="I206" t="str">
        <f>'[1]Large Trad, Pharma &amp; Bty'!K219</f>
        <v>On Bill</v>
      </c>
    </row>
    <row r="207" spans="1:9" ht="12" customHeight="1">
      <c r="A207">
        <v>204</v>
      </c>
      <c r="B207" t="e">
        <f>'[1]Large Trad, Pharma &amp; Bty'!#REF!</f>
        <v>#REF!</v>
      </c>
      <c r="C207" t="e">
        <f>'[1]Large Trad, Pharma &amp; Bty'!#REF!</f>
        <v>#REF!</v>
      </c>
      <c r="D207" s="24" t="e">
        <f>'[1]Large Trad, Pharma &amp; Bty'!#REF!</f>
        <v>#REF!</v>
      </c>
      <c r="E207" s="24" t="e">
        <f>'[1]Large Trad, Pharma &amp; Bty'!#REF!</f>
        <v>#REF!</v>
      </c>
      <c r="F207" t="e">
        <f>'[1]Large Trad, Pharma &amp; Bty'!#REF!</f>
        <v>#REF!</v>
      </c>
      <c r="G207" t="e">
        <f>'[1]Large Trad, Pharma &amp; Bty'!#REF!</f>
        <v>#REF!</v>
      </c>
      <c r="H207" t="e">
        <f>'[1]Large Trad, Pharma &amp; Bty'!#REF!</f>
        <v>#REF!</v>
      </c>
      <c r="I207" t="e">
        <f>'[1]Large Trad, Pharma &amp; Bty'!#REF!</f>
        <v>#REF!</v>
      </c>
    </row>
    <row r="208" spans="1:9" ht="12" customHeight="1">
      <c r="A208">
        <v>205</v>
      </c>
      <c r="B208" t="e">
        <f>'[1]Large Trad, Pharma &amp; Bty'!#REF!</f>
        <v>#REF!</v>
      </c>
      <c r="C208" t="e">
        <f>'[1]Large Trad, Pharma &amp; Bty'!#REF!</f>
        <v>#REF!</v>
      </c>
      <c r="D208" s="24" t="e">
        <f>'[1]Large Trad, Pharma &amp; Bty'!#REF!</f>
        <v>#REF!</v>
      </c>
      <c r="E208" s="24" t="e">
        <f>'[1]Large Trad, Pharma &amp; Bty'!#REF!</f>
        <v>#REF!</v>
      </c>
      <c r="F208" t="e">
        <f>'[1]Large Trad, Pharma &amp; Bty'!#REF!</f>
        <v>#REF!</v>
      </c>
      <c r="G208" t="e">
        <f>'[1]Large Trad, Pharma &amp; Bty'!#REF!</f>
        <v>#REF!</v>
      </c>
      <c r="H208" t="e">
        <f>'[1]Large Trad, Pharma &amp; Bty'!#REF!</f>
        <v>#REF!</v>
      </c>
      <c r="I208" t="e">
        <f>'[1]Large Trad, Pharma &amp; Bty'!#REF!</f>
        <v>#REF!</v>
      </c>
    </row>
    <row r="209" spans="1:17" ht="12" customHeight="1">
      <c r="A209">
        <v>206</v>
      </c>
      <c r="B209" t="e">
        <f>'[1]Large Trad, Pharma &amp; Bty'!#REF!</f>
        <v>#REF!</v>
      </c>
      <c r="C209" t="e">
        <f>'[1]Large Trad, Pharma &amp; Bty'!#REF!</f>
        <v>#REF!</v>
      </c>
      <c r="D209" s="24" t="e">
        <f>'[1]Large Trad, Pharma &amp; Bty'!#REF!</f>
        <v>#REF!</v>
      </c>
      <c r="E209" s="24" t="e">
        <f>'[1]Large Trad, Pharma &amp; Bty'!#REF!</f>
        <v>#REF!</v>
      </c>
      <c r="F209" t="e">
        <f>'[1]Large Trad, Pharma &amp; Bty'!#REF!</f>
        <v>#REF!</v>
      </c>
      <c r="G209" t="e">
        <f>'[1]Large Trad, Pharma &amp; Bty'!#REF!</f>
        <v>#REF!</v>
      </c>
      <c r="H209" t="e">
        <f>'[1]Large Trad, Pharma &amp; Bty'!#REF!</f>
        <v>#REF!</v>
      </c>
      <c r="I209" t="e">
        <f>'[1]Large Trad, Pharma &amp; Bty'!#REF!</f>
        <v>#REF!</v>
      </c>
    </row>
    <row r="210" spans="1:17" ht="10.5" customHeight="1">
      <c r="A210">
        <v>207</v>
      </c>
      <c r="B210" t="str">
        <f>'[1]Large Trad, Pharma &amp; Bty'!A221</f>
        <v>Large Trad, Pharma &amp; Bty</v>
      </c>
      <c r="C210" t="str">
        <f>'[1]Large Trad, Pharma &amp; Bty'!B221</f>
        <v>Large A Beauty</v>
      </c>
      <c r="D210" s="24">
        <f>'[1]Large Trad, Pharma &amp; Bty'!C221</f>
        <v>44197</v>
      </c>
      <c r="E210" s="24">
        <f>'[1]Large Trad, Pharma &amp; Bty'!D221</f>
        <v>44227</v>
      </c>
      <c r="F210" t="str">
        <f>'[1]Large Trad, Pharma &amp; Bty'!G221</f>
        <v>Olay</v>
      </c>
      <c r="G210" t="str">
        <f>'[1]Large Trad, Pharma &amp; Bty'!H221</f>
        <v>Olay Premium Plan</v>
      </c>
      <c r="H210" t="str">
        <f>'[1]Large Trad, Pharma &amp; Bty'!I221</f>
        <v>Slab 1: 5% off on Olay RG, Luminous,Retinol,Eyes,Whips, Minis worth Rs 1000 (including Premium bundle packs, new launches Olay Masks, Retinol, Luminous Essence Mini 7ml)
Slab 2: 15% off on Olay RG, Luminous,Retinol,Eyes,Whips, Minis worth Rs 1800 (including Premium bundle packs, new launches Olay Masks, Retinol, Luminous Essence Mini 7ml)</v>
      </c>
      <c r="I210" t="str">
        <f>'[1]Large Trad, Pharma &amp; Bty'!K221</f>
        <v>On Bill</v>
      </c>
    </row>
    <row r="211" spans="1:17" ht="12" customHeight="1">
      <c r="A211">
        <v>208</v>
      </c>
      <c r="B211" t="str">
        <f>'[1]Large Trad, Pharma &amp; Bty'!A223</f>
        <v>Large Trad, Pharma &amp; Bty</v>
      </c>
      <c r="C211" t="str">
        <f>'[1]Large Trad, Pharma &amp; Bty'!B223</f>
        <v xml:space="preserve">Large A Pharmacy,
Large A Traditional
</v>
      </c>
      <c r="D211" s="24">
        <f>'[1]Large Trad, Pharma &amp; Bty'!C223</f>
        <v>44197</v>
      </c>
      <c r="E211" s="24">
        <f>'[1]Large Trad, Pharma &amp; Bty'!D223</f>
        <v>44227</v>
      </c>
      <c r="F211" t="str">
        <f>'[1]Large Trad, Pharma &amp; Bty'!G223</f>
        <v>Olay</v>
      </c>
      <c r="G211" t="str">
        <f>'[1]Large Trad, Pharma &amp; Bty'!H223</f>
        <v>Olay Premium Plan</v>
      </c>
      <c r="H211" t="str">
        <f>'[1]Large Trad, Pharma &amp; Bty'!I223</f>
        <v>10% off on All Olay worth Rs 600 (including bundle packs, new launches Olay Masks, Retinol, Luminous Essence Mini 7ml)</v>
      </c>
      <c r="I211" t="str">
        <f>'[1]Large Trad, Pharma &amp; Bty'!K223</f>
        <v>On Bill</v>
      </c>
    </row>
    <row r="212" spans="1:17" ht="48" customHeight="1">
      <c r="A212">
        <v>209</v>
      </c>
      <c r="B212" t="str">
        <f>'[1]Large Trad, Pharma &amp; Bty'!A225</f>
        <v>Large Trad, Pharma &amp; Bty</v>
      </c>
      <c r="C212" t="str">
        <f>'[1]Large Trad, Pharma &amp; Bty'!B225</f>
        <v>Large B Pharmacy,
Large B Traditional</v>
      </c>
      <c r="D212" s="24">
        <f>'[1]Large Trad, Pharma &amp; Bty'!C225</f>
        <v>44197</v>
      </c>
      <c r="E212" s="24">
        <f>'[1]Large Trad, Pharma &amp; Bty'!D225</f>
        <v>44227</v>
      </c>
      <c r="F212" t="str">
        <f>'[1]Large Trad, Pharma &amp; Bty'!G225</f>
        <v>Olay</v>
      </c>
      <c r="G212" t="str">
        <f>'[1]Large Trad, Pharma &amp; Bty'!H225</f>
        <v>Olay Premium Plan</v>
      </c>
      <c r="H212" t="str">
        <f>'[1]Large Trad, Pharma &amp; Bty'!I225</f>
        <v>10% off on All Olay worth Rs 600 (including bundle packs, new launches Olay Masks, Retinol, Luminous Essence Mini 7ml)</v>
      </c>
      <c r="I212" t="str">
        <f>'[1]Large Trad, Pharma &amp; Bty'!K225</f>
        <v>On Bill</v>
      </c>
    </row>
    <row r="213" spans="1:17" ht="48" customHeight="1">
      <c r="A213">
        <v>210</v>
      </c>
      <c r="B213" t="str">
        <f>'[1]Large Trad, Pharma &amp; Bty'!A227</f>
        <v>Large Trad, Pharma &amp; Bty</v>
      </c>
      <c r="C213" t="str">
        <f>'[1]Large Trad, Pharma &amp; Bty'!B227</f>
        <v>Large A Beauty,
Large A Pharmacy,
Large B Pharmacy,
Large A Traditional,
Large B Traditional</v>
      </c>
      <c r="D213" s="24">
        <f>'[1]Large Trad, Pharma &amp; Bty'!C227</f>
        <v>44197</v>
      </c>
      <c r="E213" s="24">
        <f>'[1]Large Trad, Pharma &amp; Bty'!D227</f>
        <v>44227</v>
      </c>
      <c r="F213" t="str">
        <f>'[1]Large Trad, Pharma &amp; Bty'!G227</f>
        <v>Pampers</v>
      </c>
      <c r="G213" t="str">
        <f>'[1]Large Trad, Pharma &amp; Bty'!H227</f>
        <v>Pampers Bole to Wipes Plan</v>
      </c>
      <c r="H213" t="str">
        <f>'[1]Large Trad, Pharma &amp; Bty'!I227</f>
        <v>Pampers Bole to Wipes Plan
Buy 3 Pcs of Aloe Wipes, Get 1% off on Pampers Pants 
[Only 1 Bill/Month, No Value Cap on Bill Amount]
[Applicable Sites: All]</v>
      </c>
      <c r="I213" t="str">
        <f>'[1]Large Trad, Pharma &amp; Bty'!K227</f>
        <v>On Bill</v>
      </c>
    </row>
    <row r="214" spans="1:17" ht="48" customHeight="1">
      <c r="A214">
        <v>211</v>
      </c>
      <c r="B214" t="str">
        <f>'[1]Large Trad, Pharma &amp; Bty'!A229</f>
        <v>Large Trad, Pharma &amp; Bty</v>
      </c>
      <c r="C214" t="str">
        <f>'[1]Large Trad, Pharma &amp; Bty'!B229</f>
        <v>Large A Beauty,
Large A Pharmacy,
Large B Pharmacy,
Large A Traditional,
Large B Traditional</v>
      </c>
      <c r="D214" s="24">
        <f>'[1]Large Trad, Pharma &amp; Bty'!C229</f>
        <v>44197</v>
      </c>
      <c r="E214" s="24">
        <f>'[1]Large Trad, Pharma &amp; Bty'!D229</f>
        <v>44227</v>
      </c>
      <c r="F214" t="str">
        <f>'[1]Large Trad, Pharma &amp; Bty'!G229</f>
        <v>Pampers</v>
      </c>
      <c r="G214" t="str">
        <f>'[1]Large Trad, Pharma &amp; Bty'!H229</f>
        <v>Aloe Wipes Launch Plan</v>
      </c>
      <c r="H214" t="str">
        <f>'[1]Large Trad, Pharma &amp; Bty'!I229</f>
        <v>Aloe Wipes Launch Plan
Buy 3 Pcs of Aloe Wipes and get B2G1 (33.33% off)
[Applicable Sites: All]</v>
      </c>
      <c r="I214" t="str">
        <f>'[1]Large Trad, Pharma &amp; Bty'!K229</f>
        <v>On Bill</v>
      </c>
    </row>
    <row r="215" spans="1:17" ht="48" customHeight="1">
      <c r="A215">
        <v>212</v>
      </c>
      <c r="B215" t="str">
        <f>'[1]Large Trad, Pharma &amp; Bty'!A231</f>
        <v>Large Trad, Pharma &amp; Bty</v>
      </c>
      <c r="C215" t="str">
        <f>'[1]Large Trad, Pharma &amp; Bty'!B231</f>
        <v>Large A Beauty,
Large A Pharmacy,
Large B Pharmacy,
Large A Traditional,
Large B Traditional</v>
      </c>
      <c r="D215" s="24">
        <f>'[1]Large Trad, Pharma &amp; Bty'!C231</f>
        <v>44197</v>
      </c>
      <c r="E215" s="24">
        <f>'[1]Large Trad, Pharma &amp; Bty'!D231</f>
        <v>44227</v>
      </c>
      <c r="F215" t="str">
        <f>'[1]Large Trad, Pharma &amp; Bty'!G231</f>
        <v>Pampers</v>
      </c>
      <c r="G215" t="str">
        <f>'[1]Large Trad, Pharma &amp; Bty'!H231</f>
        <v>Pampers Pants | Mega Pack Launch Plan</v>
      </c>
      <c r="H215" t="str">
        <f>'[1]Large Trad, Pharma &amp; Bty'!I231</f>
        <v>Meg Pack Launch Plan
Buy 2 Pieces of Pampers MEGA Pack
Get Rs 60 Off Per Pc</v>
      </c>
      <c r="I215" t="str">
        <f>'[1]Large Trad, Pharma &amp; Bty'!K231</f>
        <v>On Bill</v>
      </c>
    </row>
    <row r="216" spans="1:17" ht="48" customHeight="1">
      <c r="A216">
        <v>213</v>
      </c>
      <c r="B216" t="str">
        <f>'[1]Large Trad, Pharma &amp; Bty'!A233</f>
        <v>Large Trad, Pharma &amp; Bty</v>
      </c>
      <c r="C216" t="str">
        <f>'[1]Large Trad, Pharma &amp; Bty'!B233</f>
        <v>Large A Beauty,
Large A Pharmacy,
Large B Pharmacy,
Large A Traditional,
Large B Traditional</v>
      </c>
      <c r="D216" s="24">
        <f>'[1]Large Trad, Pharma &amp; Bty'!C233</f>
        <v>44197</v>
      </c>
      <c r="E216" s="24">
        <f>'[1]Large Trad, Pharma &amp; Bty'!D233</f>
        <v>44227</v>
      </c>
      <c r="F216" t="str">
        <f>'[1]Large Trad, Pharma &amp; Bty'!G233</f>
        <v>Pampers</v>
      </c>
      <c r="G216" t="str">
        <f>'[1]Large Trad, Pharma &amp; Bty'!H233</f>
        <v>Pampers Super Jumbo (All Large) | All India</v>
      </c>
      <c r="H216" t="str">
        <f>'[1]Large Trad, Pharma &amp; Bty'!I233</f>
        <v>Super Jumbo @ 849 Plan
Buy 2 Pieces of Pampers Pants Super Jumbo, 
(3% Discount+ 4% Month-end +3% Corp)
Month-End basis Magnum Execution</v>
      </c>
      <c r="I216" t="str">
        <f>'[1]Large Trad, Pharma &amp; Bty'!K233</f>
        <v>On Bill</v>
      </c>
    </row>
    <row r="217" spans="1:17" ht="48" customHeight="1">
      <c r="A217">
        <v>214</v>
      </c>
      <c r="B217" t="str">
        <f>'[1]Large Trad, Pharma &amp; Bty'!A235</f>
        <v>Large Trad, Pharma &amp; Bty</v>
      </c>
      <c r="C217" t="str">
        <f>'[1]Large Trad, Pharma &amp; Bty'!B235</f>
        <v>Large A Beauty,
Large A Pharmacy,
Large B Pharmacy,
Large A Traditional,
Large B Traditional</v>
      </c>
      <c r="D217" s="24">
        <f>'[1]Large Trad, Pharma &amp; Bty'!C235</f>
        <v>44197</v>
      </c>
      <c r="E217" s="24">
        <f>'[1]Large Trad, Pharma &amp; Bty'!D235</f>
        <v>44227</v>
      </c>
      <c r="F217" t="str">
        <f>'[1]Large Trad, Pharma &amp; Bty'!G235</f>
        <v>Pampers</v>
      </c>
      <c r="G217" t="str">
        <f>'[1]Large Trad, Pharma &amp; Bty'!H235</f>
        <v>Pampers Value (All Large) | All India</v>
      </c>
      <c r="H217" t="str">
        <f>'[1]Large Trad, Pharma &amp; Bty'!I235</f>
        <v>Value @ 399 Plan
Buy 3 piece of Pampers Pants Value, Get 
(8% Discount+3% Corp)</v>
      </c>
      <c r="I217" t="str">
        <f>'[1]Large Trad, Pharma &amp; Bty'!K235</f>
        <v>On Bill</v>
      </c>
    </row>
    <row r="218" spans="1:17" ht="48" customHeight="1">
      <c r="A218">
        <v>215</v>
      </c>
      <c r="B218" t="str">
        <f>'[1]Large Trad, Pharma &amp; Bty'!A237</f>
        <v>Large Trad, Pharma &amp; Bty</v>
      </c>
      <c r="C218" t="str">
        <f>'[1]Large Trad, Pharma &amp; Bty'!B237</f>
        <v>Large B Pharmacy,
Large A Traditional,
Large B Traditional</v>
      </c>
      <c r="D218" s="24">
        <f>'[1]Large Trad, Pharma &amp; Bty'!C237</f>
        <v>44197</v>
      </c>
      <c r="E218" s="24">
        <f>'[1]Large Trad, Pharma &amp; Bty'!D237</f>
        <v>44227</v>
      </c>
      <c r="F218" t="str">
        <f>'[1]Large Trad, Pharma &amp; Bty'!G237</f>
        <v>Pampers</v>
      </c>
      <c r="G218" t="str">
        <f>'[1]Large Trad, Pharma &amp; Bty'!H237</f>
        <v>Pampers 299 @ 249 Plan (LBP, LAT, LBT)</v>
      </c>
      <c r="H218" t="str">
        <f>'[1]Large Trad, Pharma &amp; Bty'!I237</f>
        <v>Pampers 299 @ 249 Plan
Buy 2 Pc of Pampers 299, Get 4% Discount</v>
      </c>
      <c r="I218" t="str">
        <f>'[1]Large Trad, Pharma &amp; Bty'!K237</f>
        <v>On Bill</v>
      </c>
    </row>
    <row r="219" spans="1:17" ht="48" customHeight="1">
      <c r="A219">
        <v>216</v>
      </c>
      <c r="B219" t="str">
        <f>'[1]Large Trad, Pharma &amp; Bty'!A239</f>
        <v>Large Trad, Pharma &amp; Bty</v>
      </c>
      <c r="C219" t="str">
        <f>'[1]Large Trad, Pharma &amp; Bty'!B239</f>
        <v>Large A Beauty,
Large A Pharmacy,
Large B Pharmacy,
Large A Traditional,
Large B Traditional</v>
      </c>
      <c r="D219" s="24">
        <f>'[1]Large Trad, Pharma &amp; Bty'!C239</f>
        <v>44197</v>
      </c>
      <c r="E219" s="24">
        <f>'[1]Large Trad, Pharma &amp; Bty'!D239</f>
        <v>44227</v>
      </c>
      <c r="F219" t="str">
        <f>'[1]Large Trad, Pharma &amp; Bty'!G239</f>
        <v>Pampers</v>
      </c>
      <c r="G219" t="str">
        <f>'[1]Large Trad, Pharma &amp; Bty'!H239</f>
        <v>Premium Care (All Large) | All India</v>
      </c>
      <c r="H219" t="str">
        <f>'[1]Large Trad, Pharma &amp; Bty'!I239</f>
        <v>Premium Care
Buy 3 Pieces of Premium Care or more &amp; Get 8% Off
(Applicable on All packs)</v>
      </c>
      <c r="I219" t="str">
        <f>'[1]Large Trad, Pharma &amp; Bty'!K239</f>
        <v>On Bill</v>
      </c>
    </row>
    <row r="220" spans="1:17" ht="48" customHeight="1">
      <c r="A220">
        <v>217</v>
      </c>
      <c r="B220" t="e">
        <f>'[1]Large Trad, Pharma &amp; Bty'!#REF!</f>
        <v>#REF!</v>
      </c>
      <c r="C220" t="e">
        <f>'[1]Large Trad, Pharma &amp; Bty'!#REF!</f>
        <v>#REF!</v>
      </c>
      <c r="D220" s="24" t="e">
        <f>'[1]Large Trad, Pharma &amp; Bty'!#REF!</f>
        <v>#REF!</v>
      </c>
      <c r="E220" s="24" t="e">
        <f>'[1]Large Trad, Pharma &amp; Bty'!#REF!</f>
        <v>#REF!</v>
      </c>
      <c r="F220" t="e">
        <f>'[1]Large Trad, Pharma &amp; Bty'!#REF!</f>
        <v>#REF!</v>
      </c>
      <c r="G220" t="e">
        <f>'[1]Large Trad, Pharma &amp; Bty'!#REF!</f>
        <v>#REF!</v>
      </c>
      <c r="H220" t="e">
        <f>'[1]Large Trad, Pharma &amp; Bty'!#REF!</f>
        <v>#REF!</v>
      </c>
      <c r="I220" t="e">
        <f>'[1]Large Trad, Pharma &amp; Bty'!#REF!</f>
        <v>#REF!</v>
      </c>
    </row>
    <row r="221" spans="1:17" ht="12" customHeight="1">
      <c r="A221">
        <v>218</v>
      </c>
      <c r="B221" t="str">
        <f>'[1]Medium Trad &amp; Pharma'!A10</f>
        <v>Medium Trad &amp; Pharma</v>
      </c>
      <c r="C221" t="str">
        <f>'[1]Medium Trad &amp; Pharma'!B10</f>
        <v>Medium Pharmacy,
Medium Traditional</v>
      </c>
      <c r="D221" s="24">
        <f>'[1]Medium Trad &amp; Pharma'!C10</f>
        <v>44197</v>
      </c>
      <c r="E221" s="24">
        <f>'[1]Medium Trad &amp; Pharma'!D10</f>
        <v>44227</v>
      </c>
      <c r="F221" t="str">
        <f>'[1]Medium Trad &amp; Pharma'!G10</f>
        <v>Medium Corporate Shakti plan</v>
      </c>
      <c r="G221" t="str">
        <f>'[1]Medium Trad &amp; Pharma'!H10</f>
        <v xml:space="preserve">Shakti plan </v>
      </c>
      <c r="H221" t="str">
        <f>'[1]Medium Trad &amp; Pharma'!I10</f>
        <v>Buy worth Rs 1500 - get  1% on bill, Buy worth Rs 3000- get 2% on bill 
(Max Disbursement-100, Max Bills-5)</v>
      </c>
      <c r="I221" t="str">
        <f>'[1]Medium Trad &amp; Pharma'!K10</f>
        <v>On Bill</v>
      </c>
      <c r="M221">
        <f>[1]Speciality!L15</f>
        <v>0</v>
      </c>
      <c r="N221">
        <f>[1]Speciality!M15</f>
        <v>0</v>
      </c>
      <c r="O221">
        <f>[1]Speciality!N15</f>
        <v>0</v>
      </c>
      <c r="P221">
        <f>[1]Speciality!O15</f>
        <v>0</v>
      </c>
      <c r="Q221" t="str">
        <f>[1]Speciality!P15</f>
        <v>Taxable</v>
      </c>
    </row>
    <row r="222" spans="1:17" ht="12" customHeight="1">
      <c r="A222">
        <v>219</v>
      </c>
      <c r="B222" t="str">
        <f>'[1]Medium Trad &amp; Pharma'!A12</f>
        <v>Medium Trad &amp; Pharma</v>
      </c>
      <c r="C222" t="str">
        <f>'[1]Medium Trad &amp; Pharma'!B12</f>
        <v>Medium Pharmacy,
Medium Traditional</v>
      </c>
      <c r="D222" s="24">
        <f>'[1]Medium Trad &amp; Pharma'!C12</f>
        <v>44197</v>
      </c>
      <c r="E222" s="24">
        <f>'[1]Medium Trad &amp; Pharma'!D12</f>
        <v>44227</v>
      </c>
      <c r="F222" t="str">
        <f>'[1]Medium Trad &amp; Pharma'!G12</f>
        <v>Medium Corporate Plan</v>
      </c>
      <c r="G222" t="str">
        <f>'[1]Medium Trad &amp; Pharma'!H12</f>
        <v>Pampers</v>
      </c>
      <c r="H222" t="str">
        <f>'[1]Medium Trad &amp; Pharma'!I12</f>
        <v>2 Pcs of Aloe Wipes get 0.5%</v>
      </c>
      <c r="I222" t="str">
        <f>'[1]Medium Trad &amp; Pharma'!K12</f>
        <v>On Bill</v>
      </c>
      <c r="M222">
        <f>[1]Speciality!L19</f>
        <v>0</v>
      </c>
      <c r="N222">
        <f>[1]Speciality!M19</f>
        <v>0</v>
      </c>
      <c r="O222">
        <f>[1]Speciality!N19</f>
        <v>0</v>
      </c>
      <c r="P222">
        <f>[1]Speciality!O19</f>
        <v>0</v>
      </c>
      <c r="Q222" t="str">
        <f>[1]Speciality!P19</f>
        <v>Taxable</v>
      </c>
    </row>
    <row r="223" spans="1:17" ht="12" customHeight="1">
      <c r="A223">
        <v>220</v>
      </c>
      <c r="B223" t="str">
        <f>'[1]Medium Trad &amp; Pharma'!A14</f>
        <v>Medium Trad &amp; Pharma</v>
      </c>
      <c r="C223" t="str">
        <f>'[1]Medium Trad &amp; Pharma'!B14</f>
        <v>Medium Pharmacy,
Medium Traditional</v>
      </c>
      <c r="D223" s="24">
        <f>'[1]Medium Trad &amp; Pharma'!C14</f>
        <v>44197</v>
      </c>
      <c r="E223" s="24">
        <f>'[1]Medium Trad &amp; Pharma'!D14</f>
        <v>44227</v>
      </c>
      <c r="F223" t="str">
        <f>'[1]Medium Trad &amp; Pharma'!G14</f>
        <v>Medium Corporate Plan</v>
      </c>
      <c r="G223" t="str">
        <f>'[1]Medium Trad &amp; Pharma'!H14</f>
        <v>Gillette</v>
      </c>
      <c r="H223" t="str">
        <f>'[1]Medium Trad &amp; Pharma'!I14</f>
        <v>Buy 4 pcs of Guard Cream 125gm get 0.5%</v>
      </c>
      <c r="I223" t="str">
        <f>'[1]Medium Trad &amp; Pharma'!K14</f>
        <v>On Bill</v>
      </c>
      <c r="M223">
        <f>[1]Speciality!L23</f>
        <v>0</v>
      </c>
      <c r="N223">
        <f>[1]Speciality!M23</f>
        <v>0</v>
      </c>
      <c r="O223">
        <f>[1]Speciality!N23</f>
        <v>0</v>
      </c>
      <c r="P223">
        <f>[1]Speciality!O23</f>
        <v>0</v>
      </c>
      <c r="Q223">
        <f>[1]Speciality!P23</f>
        <v>0</v>
      </c>
    </row>
    <row r="224" spans="1:17" ht="12" customHeight="1">
      <c r="A224">
        <v>221</v>
      </c>
      <c r="B224" t="str">
        <f>'[1]Medium Trad &amp; Pharma'!A16</f>
        <v>Medium Trad &amp; Pharma</v>
      </c>
      <c r="C224" t="str">
        <f>'[1]Medium Trad &amp; Pharma'!B16</f>
        <v>Medium Pharmacy,
Medium Traditional</v>
      </c>
      <c r="D224" s="24">
        <f>'[1]Medium Trad &amp; Pharma'!C16</f>
        <v>44197</v>
      </c>
      <c r="E224" s="24">
        <f>'[1]Medium Trad &amp; Pharma'!D16</f>
        <v>44227</v>
      </c>
      <c r="F224" t="str">
        <f>'[1]Medium Trad &amp; Pharma'!G16</f>
        <v>Medium Corporate plan</v>
      </c>
      <c r="G224" t="str">
        <f>'[1]Medium Trad &amp; Pharma'!H16</f>
        <v>H&amp;S</v>
      </c>
      <c r="H224" t="str">
        <f>'[1]Medium Trad &amp; Pharma'!I16</f>
        <v>Buy H&amp;S SBD Pre Pack + 2 Neem SS get 0.5%</v>
      </c>
      <c r="I224" t="str">
        <f>'[1]Medium Trad &amp; Pharma'!K16</f>
        <v>On Bill</v>
      </c>
      <c r="M224">
        <f>[1]Speciality!L32</f>
        <v>0</v>
      </c>
      <c r="N224">
        <f>[1]Speciality!M32</f>
        <v>0</v>
      </c>
      <c r="O224">
        <f>[1]Speciality!N32</f>
        <v>0</v>
      </c>
      <c r="P224">
        <f>[1]Speciality!O32</f>
        <v>0</v>
      </c>
      <c r="Q224" t="str">
        <f>[1]Speciality!P32</f>
        <v>Taxable</v>
      </c>
    </row>
    <row r="225" spans="1:17" ht="12" customHeight="1">
      <c r="A225">
        <v>222</v>
      </c>
      <c r="B225" t="str">
        <f>'[1]Medium Trad &amp; Pharma'!A18</f>
        <v>Medium Trad &amp; Pharma</v>
      </c>
      <c r="C225">
        <f>'[1]Medium Trad &amp; Pharma'!B18</f>
        <v>0</v>
      </c>
      <c r="D225" s="24">
        <f>'[1]Medium Trad &amp; Pharma'!C18</f>
        <v>0</v>
      </c>
      <c r="E225" s="24">
        <f>'[1]Medium Trad &amp; Pharma'!D18</f>
        <v>0</v>
      </c>
      <c r="F225">
        <f>'[1]Medium Trad &amp; Pharma'!G18</f>
        <v>0</v>
      </c>
      <c r="G225">
        <f>'[1]Medium Trad &amp; Pharma'!H18</f>
        <v>0</v>
      </c>
      <c r="H225">
        <f>'[1]Medium Trad &amp; Pharma'!I18</f>
        <v>0</v>
      </c>
      <c r="I225">
        <f>'[1]Medium Trad &amp; Pharma'!K18</f>
        <v>0</v>
      </c>
      <c r="M225">
        <f>[1]Speciality!L36</f>
        <v>0</v>
      </c>
      <c r="N225">
        <f>[1]Speciality!M36</f>
        <v>0</v>
      </c>
      <c r="O225">
        <f>[1]Speciality!N36</f>
        <v>0</v>
      </c>
      <c r="P225">
        <f>[1]Speciality!O36</f>
        <v>0</v>
      </c>
      <c r="Q225" t="str">
        <f>[1]Speciality!P36</f>
        <v>Taxable</v>
      </c>
    </row>
    <row r="226" spans="1:17" ht="12" customHeight="1">
      <c r="A226">
        <v>223</v>
      </c>
      <c r="B226" t="str">
        <f>'[1]Medium Trad &amp; Pharma'!A20</f>
        <v>Medium Trad &amp; Pharma</v>
      </c>
      <c r="C226">
        <f>'[1]Medium Trad &amp; Pharma'!B20</f>
        <v>0</v>
      </c>
      <c r="D226" s="24">
        <f>'[1]Medium Trad &amp; Pharma'!C20</f>
        <v>0</v>
      </c>
      <c r="E226" s="24">
        <f>'[1]Medium Trad &amp; Pharma'!D20</f>
        <v>0</v>
      </c>
      <c r="F226">
        <f>'[1]Medium Trad &amp; Pharma'!G20</f>
        <v>0</v>
      </c>
      <c r="G226">
        <f>'[1]Medium Trad &amp; Pharma'!H20</f>
        <v>0</v>
      </c>
      <c r="H226">
        <f>'[1]Medium Trad &amp; Pharma'!I20</f>
        <v>0</v>
      </c>
      <c r="I226">
        <f>'[1]Medium Trad &amp; Pharma'!K20</f>
        <v>0</v>
      </c>
      <c r="M226">
        <f>[1]Speciality!L40</f>
        <v>0</v>
      </c>
      <c r="N226">
        <f>[1]Speciality!M40</f>
        <v>0</v>
      </c>
      <c r="O226">
        <f>[1]Speciality!N40</f>
        <v>0</v>
      </c>
      <c r="P226">
        <f>[1]Speciality!O40</f>
        <v>0</v>
      </c>
      <c r="Q226" t="str">
        <f>[1]Speciality!P40</f>
        <v>Taxable</v>
      </c>
    </row>
    <row r="227" spans="1:17" ht="12" customHeight="1">
      <c r="A227">
        <v>224</v>
      </c>
      <c r="B227" t="str">
        <f>'[1]Medium Trad &amp; Pharma'!A22</f>
        <v>Medium Trad &amp; Pharma</v>
      </c>
      <c r="C227">
        <f>'[1]Medium Trad &amp; Pharma'!B22</f>
        <v>0</v>
      </c>
      <c r="D227" s="24">
        <f>'[1]Medium Trad &amp; Pharma'!C22</f>
        <v>0</v>
      </c>
      <c r="E227" s="24">
        <f>'[1]Medium Trad &amp; Pharma'!D22</f>
        <v>0</v>
      </c>
      <c r="F227">
        <f>'[1]Medium Trad &amp; Pharma'!G22</f>
        <v>0</v>
      </c>
      <c r="G227">
        <f>'[1]Medium Trad &amp; Pharma'!H22</f>
        <v>0</v>
      </c>
      <c r="H227">
        <f>'[1]Medium Trad &amp; Pharma'!I22</f>
        <v>0</v>
      </c>
      <c r="I227">
        <f>'[1]Medium Trad &amp; Pharma'!K22</f>
        <v>0</v>
      </c>
      <c r="M227" t="e">
        <f>[1]Speciality!#REF!</f>
        <v>#REF!</v>
      </c>
      <c r="N227" t="e">
        <f>[1]Speciality!#REF!</f>
        <v>#REF!</v>
      </c>
      <c r="O227" t="e">
        <f>[1]Speciality!#REF!</f>
        <v>#REF!</v>
      </c>
      <c r="P227" t="e">
        <f>[1]Speciality!#REF!</f>
        <v>#REF!</v>
      </c>
      <c r="Q227" t="e">
        <f>[1]Speciality!#REF!</f>
        <v>#REF!</v>
      </c>
    </row>
    <row r="228" spans="1:17" ht="12" customHeight="1">
      <c r="A228">
        <v>225</v>
      </c>
      <c r="B228" t="str">
        <f>'[1]Medium Trad &amp; Pharma'!A24</f>
        <v>Medium Trad &amp; Pharma</v>
      </c>
      <c r="C228">
        <f>'[1]Medium Trad &amp; Pharma'!B24</f>
        <v>0</v>
      </c>
      <c r="D228" s="24">
        <f>'[1]Medium Trad &amp; Pharma'!C24</f>
        <v>0</v>
      </c>
      <c r="E228" s="24">
        <f>'[1]Medium Trad &amp; Pharma'!D24</f>
        <v>0</v>
      </c>
      <c r="F228">
        <f>'[1]Medium Trad &amp; Pharma'!G24</f>
        <v>0</v>
      </c>
      <c r="G228">
        <f>'[1]Medium Trad &amp; Pharma'!H24</f>
        <v>0</v>
      </c>
      <c r="H228">
        <f>'[1]Medium Trad &amp; Pharma'!I24</f>
        <v>0</v>
      </c>
      <c r="I228">
        <f>'[1]Medium Trad &amp; Pharma'!K24</f>
        <v>0</v>
      </c>
      <c r="M228">
        <f>[1]Speciality!L44</f>
        <v>0</v>
      </c>
      <c r="N228">
        <f>[1]Speciality!M44</f>
        <v>0</v>
      </c>
      <c r="O228">
        <f>[1]Speciality!N44</f>
        <v>0</v>
      </c>
      <c r="P228">
        <f>[1]Speciality!O44</f>
        <v>0</v>
      </c>
      <c r="Q228" t="str">
        <f>[1]Speciality!P44</f>
        <v>Taxable</v>
      </c>
    </row>
    <row r="229" spans="1:17" ht="12" customHeight="1">
      <c r="A229">
        <v>226</v>
      </c>
      <c r="B229" t="str">
        <f>'[1]Medium Trad &amp; Pharma'!A36</f>
        <v>Medium Trad &amp; Pharma</v>
      </c>
      <c r="C229">
        <f>'[1]Medium Trad &amp; Pharma'!B36</f>
        <v>0</v>
      </c>
      <c r="D229" s="24">
        <f>'[1]Medium Trad &amp; Pharma'!C36</f>
        <v>0</v>
      </c>
      <c r="E229" s="24">
        <f>'[1]Medium Trad &amp; Pharma'!D36</f>
        <v>0</v>
      </c>
      <c r="F229">
        <f>'[1]Medium Trad &amp; Pharma'!G36</f>
        <v>0</v>
      </c>
      <c r="G229">
        <f>'[1]Medium Trad &amp; Pharma'!H36</f>
        <v>0</v>
      </c>
      <c r="H229">
        <f>'[1]Medium Trad &amp; Pharma'!I36</f>
        <v>0</v>
      </c>
      <c r="I229">
        <f>'[1]Medium Trad &amp; Pharma'!K36</f>
        <v>0</v>
      </c>
      <c r="M229">
        <f>[1]Speciality!L46</f>
        <v>0</v>
      </c>
      <c r="N229">
        <f>[1]Speciality!M46</f>
        <v>0</v>
      </c>
      <c r="O229">
        <f>[1]Speciality!N46</f>
        <v>0</v>
      </c>
      <c r="P229">
        <f>[1]Speciality!O46</f>
        <v>0</v>
      </c>
      <c r="Q229" t="str">
        <f>[1]Speciality!P46</f>
        <v>Taxable</v>
      </c>
    </row>
    <row r="230" spans="1:17" ht="12" customHeight="1">
      <c r="A230">
        <v>227</v>
      </c>
      <c r="B230" t="str">
        <f>'[1]Medium Trad &amp; Pharma'!A38</f>
        <v>Medium Trad &amp; Pharma</v>
      </c>
      <c r="C230">
        <f>'[1]Medium Trad &amp; Pharma'!B38</f>
        <v>0</v>
      </c>
      <c r="D230" s="24">
        <f>'[1]Medium Trad &amp; Pharma'!C38</f>
        <v>0</v>
      </c>
      <c r="E230" s="24">
        <f>'[1]Medium Trad &amp; Pharma'!D38</f>
        <v>0</v>
      </c>
      <c r="F230">
        <f>'[1]Medium Trad &amp; Pharma'!G38</f>
        <v>0</v>
      </c>
      <c r="G230">
        <f>'[1]Medium Trad &amp; Pharma'!H38</f>
        <v>0</v>
      </c>
      <c r="H230">
        <f>'[1]Medium Trad &amp; Pharma'!I38</f>
        <v>0</v>
      </c>
      <c r="I230">
        <f>'[1]Medium Trad &amp; Pharma'!K38</f>
        <v>0</v>
      </c>
      <c r="M230">
        <f>[1]Speciality!L50</f>
        <v>0</v>
      </c>
      <c r="N230">
        <f>[1]Speciality!M50</f>
        <v>0</v>
      </c>
      <c r="O230">
        <f>[1]Speciality!N50</f>
        <v>0</v>
      </c>
      <c r="P230">
        <f>[1]Speciality!O50</f>
        <v>0</v>
      </c>
      <c r="Q230" t="str">
        <f>[1]Speciality!P50</f>
        <v>Taxable</v>
      </c>
    </row>
    <row r="231" spans="1:17" ht="12" customHeight="1">
      <c r="A231">
        <v>228</v>
      </c>
      <c r="B231" t="str">
        <f>'[1]Medium Trad &amp; Pharma'!A40</f>
        <v>Medium Trad &amp; Pharma</v>
      </c>
      <c r="C231">
        <f>'[1]Medium Trad &amp; Pharma'!B40</f>
        <v>0</v>
      </c>
      <c r="D231" s="24">
        <f>'[1]Medium Trad &amp; Pharma'!C40</f>
        <v>0</v>
      </c>
      <c r="E231" s="24">
        <f>'[1]Medium Trad &amp; Pharma'!D40</f>
        <v>0</v>
      </c>
      <c r="F231">
        <f>'[1]Medium Trad &amp; Pharma'!G40</f>
        <v>0</v>
      </c>
      <c r="G231">
        <f>'[1]Medium Trad &amp; Pharma'!H40</f>
        <v>0</v>
      </c>
      <c r="H231">
        <f>'[1]Medium Trad &amp; Pharma'!I40</f>
        <v>0</v>
      </c>
      <c r="I231">
        <f>'[1]Medium Trad &amp; Pharma'!K40</f>
        <v>0</v>
      </c>
      <c r="M231">
        <f>[1]Speciality!L54</f>
        <v>0</v>
      </c>
      <c r="N231">
        <f>[1]Speciality!M54</f>
        <v>0</v>
      </c>
      <c r="O231">
        <f>[1]Speciality!N54</f>
        <v>0</v>
      </c>
      <c r="P231">
        <f>[1]Speciality!O54</f>
        <v>0</v>
      </c>
      <c r="Q231" t="str">
        <f>[1]Speciality!P54</f>
        <v>Taxable</v>
      </c>
    </row>
    <row r="232" spans="1:17" ht="12" customHeight="1">
      <c r="A232">
        <v>229</v>
      </c>
      <c r="B232" t="str">
        <f>'[1]Medium Trad &amp; Pharma'!A48</f>
        <v>Medium Trad &amp; Pharma</v>
      </c>
      <c r="C232" t="str">
        <f>'[1]Medium Trad &amp; Pharma'!B48</f>
        <v>Medium Traditional,
Medium Pharmacy</v>
      </c>
      <c r="D232" s="24">
        <f>'[1]Medium Trad &amp; Pharma'!C48</f>
        <v>44197</v>
      </c>
      <c r="E232" s="24">
        <f>'[1]Medium Trad &amp; Pharma'!D48</f>
        <v>44227</v>
      </c>
      <c r="F232" t="str">
        <f>'[1]Medium Trad &amp; Pharma'!G48</f>
        <v>Gillette PC</v>
      </c>
      <c r="G232" t="str">
        <f>'[1]Medium Trad &amp; Pharma'!H48</f>
        <v>Gillette Foams/Creams 7+1  Plan</v>
      </c>
      <c r="H232" t="str">
        <f>'[1]Medium Trad &amp; Pharma'!I48</f>
        <v>7+1 plan on Gillette Foams, Gillette Creams and OS Creams; no mixed cases; Minimum purchase = 200</v>
      </c>
      <c r="I232" t="str">
        <f>'[1]Medium Trad &amp; Pharma'!K48</f>
        <v>On Bill</v>
      </c>
      <c r="M232">
        <f>[1]Speciality!L70</f>
        <v>0</v>
      </c>
      <c r="N232">
        <f>[1]Speciality!M70</f>
        <v>0</v>
      </c>
      <c r="O232">
        <f>[1]Speciality!N70</f>
        <v>0</v>
      </c>
      <c r="P232">
        <f>[1]Speciality!O70</f>
        <v>0</v>
      </c>
      <c r="Q232" t="str">
        <f>[1]Speciality!P70</f>
        <v>Taxable</v>
      </c>
    </row>
    <row r="233" spans="1:17" ht="12" customHeight="1">
      <c r="A233">
        <v>230</v>
      </c>
      <c r="B233" t="str">
        <f>'[1]Medium Trad &amp; Pharma'!A50</f>
        <v>Large Trad, Pharma &amp; Bty</v>
      </c>
      <c r="C233" t="str">
        <f>'[1]Medium Trad &amp; Pharma'!B50</f>
        <v>Medium Traditional,
Medium Pharmacy</v>
      </c>
      <c r="D233" s="24">
        <f>'[1]Medium Trad &amp; Pharma'!C50</f>
        <v>44197</v>
      </c>
      <c r="E233" s="24">
        <f>'[1]Medium Trad &amp; Pharma'!D50</f>
        <v>44227</v>
      </c>
      <c r="F233" t="str">
        <f>'[1]Medium Trad &amp; Pharma'!G50</f>
        <v>Gillette</v>
      </c>
      <c r="G233" t="str">
        <f>'[1]Medium Trad &amp; Pharma'!H50</f>
        <v>Guard3</v>
      </c>
      <c r="H233" t="str">
        <f>'[1]Medium Trad &amp; Pharma'!I50</f>
        <v>Buy Any Guard 3 SKUs worth Rs.300, Get 10% off</v>
      </c>
      <c r="I233" t="str">
        <f>'[1]Medium Trad &amp; Pharma'!K50</f>
        <v>On Bill</v>
      </c>
      <c r="M233">
        <f>[1]Speciality!L74</f>
        <v>0</v>
      </c>
      <c r="N233">
        <f>[1]Speciality!M74</f>
        <v>0</v>
      </c>
      <c r="O233">
        <f>[1]Speciality!N74</f>
        <v>0</v>
      </c>
      <c r="P233">
        <f>[1]Speciality!O74</f>
        <v>0</v>
      </c>
      <c r="Q233" t="str">
        <f>[1]Speciality!P74</f>
        <v>Taxable</v>
      </c>
    </row>
    <row r="234" spans="1:17" ht="12" customHeight="1">
      <c r="A234">
        <v>231</v>
      </c>
      <c r="B234" t="str">
        <f>'[1]Medium Trad &amp; Pharma'!A52</f>
        <v>Medium Trad &amp; Pharma</v>
      </c>
      <c r="C234" t="str">
        <f>'[1]Medium Trad &amp; Pharma'!B52</f>
        <v>Medium Traditional,
Medium Pharmacy</v>
      </c>
      <c r="D234" s="24">
        <f>'[1]Medium Trad &amp; Pharma'!C52</f>
        <v>44197</v>
      </c>
      <c r="E234" s="24">
        <f>'[1]Medium Trad &amp; Pharma'!D52</f>
        <v>44227</v>
      </c>
      <c r="F234" t="str">
        <f>'[1]Medium Trad &amp; Pharma'!G52</f>
        <v>Gillette</v>
      </c>
      <c r="G234" t="str">
        <f>'[1]Medium Trad &amp; Pharma'!H52</f>
        <v>Gillette DE Plan - All Sites</v>
      </c>
      <c r="H234" t="str">
        <f>'[1]Medium Trad &amp; Pharma'!I52</f>
        <v>Buy below DE Subbf worth Rs 180 and Get discount as mentioned below 
Corporate Plans Extra,
2.31% - Wilkinson 5s and Wilkinson 50s
3.3% - Wilk Saloon 10s
7.5% - DE 365</v>
      </c>
      <c r="I234" t="str">
        <f>'[1]Medium Trad &amp; Pharma'!K52</f>
        <v>On Bill</v>
      </c>
    </row>
    <row r="235" spans="1:17" ht="12" customHeight="1">
      <c r="A235">
        <v>232</v>
      </c>
      <c r="B235" t="str">
        <f>'[1]Medium Trad &amp; Pharma'!A54</f>
        <v>Medium Trad &amp; Pharma</v>
      </c>
      <c r="C235" t="str">
        <f>'[1]Medium Trad &amp; Pharma'!B54</f>
        <v>Medium Pharmacy,
Medium Traditional</v>
      </c>
      <c r="D235" s="24">
        <f>'[1]Medium Trad &amp; Pharma'!C54</f>
        <v>44197</v>
      </c>
      <c r="E235" s="24">
        <f>'[1]Medium Trad &amp; Pharma'!D54</f>
        <v>44227</v>
      </c>
      <c r="F235" t="str">
        <f>'[1]Medium Trad &amp; Pharma'!G54</f>
        <v>Gillette</v>
      </c>
      <c r="G235" t="str">
        <f>'[1]Medium Trad &amp; Pharma'!H54</f>
        <v>Dispo Plan</v>
      </c>
      <c r="H235" t="str">
        <f>'[1]Medium Trad &amp; Pharma'!I54</f>
        <v>Buy 12 Razors of GPI B3G1 ( Min purchase - Rs 150) and get 5% off</v>
      </c>
      <c r="I235" t="str">
        <f>'[1]Medium Trad &amp; Pharma'!K54</f>
        <v>On Bill</v>
      </c>
    </row>
    <row r="236" spans="1:17" ht="12" customHeight="1">
      <c r="A236">
        <v>233</v>
      </c>
      <c r="B236" t="str">
        <f>'[1]Medium Trad &amp; Pharma'!A56</f>
        <v>Medium Trad &amp; Pharma</v>
      </c>
      <c r="C236" t="str">
        <f>'[1]Medium Trad &amp; Pharma'!B56</f>
        <v>Medium Traditional,
Medium Pharmacy</v>
      </c>
      <c r="D236" s="24">
        <f>'[1]Medium Trad &amp; Pharma'!C56</f>
        <v>44197</v>
      </c>
      <c r="E236" s="24">
        <f>'[1]Medium Trad &amp; Pharma'!D56</f>
        <v>44227</v>
      </c>
      <c r="F236" t="str">
        <f>'[1]Medium Trad &amp; Pharma'!G56</f>
        <v>H&amp;S</v>
      </c>
      <c r="G236" t="str">
        <f>'[1]Medium Trad &amp; Pharma'!H56</f>
        <v>H&amp;S Bottles Plans</v>
      </c>
      <c r="H236" t="str">
        <f>'[1]Medium Trad &amp; Pharma'!I56</f>
        <v>Buy any H&amp;S 80/180/340ml Base Bottles worth Rs 500 &amp; Get 15%</v>
      </c>
      <c r="I236" t="str">
        <f>'[1]Medium Trad &amp; Pharma'!K56</f>
        <v>On Bill</v>
      </c>
    </row>
    <row r="237" spans="1:17" ht="12" customHeight="1">
      <c r="A237">
        <v>234</v>
      </c>
      <c r="B237" t="str">
        <f>'[1]Medium Trad &amp; Pharma'!A58</f>
        <v>Medium Trad &amp; Pharma</v>
      </c>
      <c r="C237" t="str">
        <f>'[1]Medium Trad &amp; Pharma'!B58</f>
        <v>Medium Traditional,
Medium Pharmacy</v>
      </c>
      <c r="D237" s="24">
        <f>'[1]Medium Trad &amp; Pharma'!C58</f>
        <v>44197</v>
      </c>
      <c r="E237" s="24">
        <f>'[1]Medium Trad &amp; Pharma'!D58</f>
        <v>44227</v>
      </c>
      <c r="F237" t="str">
        <f>'[1]Medium Trad &amp; Pharma'!G58</f>
        <v>H&amp;S</v>
      </c>
      <c r="G237" t="str">
        <f>'[1]Medium Trad &amp; Pharma'!H58</f>
        <v>H&amp;S 2in1 Bottles Plan - Medium</v>
      </c>
      <c r="H237" t="str">
        <f>'[1]Medium Trad &amp; Pharma'!I58</f>
        <v>Buy any H&amp;S 72/180/340ml 2in1 Bottles worth Rs 200 &amp; Get 20% Off</v>
      </c>
      <c r="I237" t="str">
        <f>'[1]Medium Trad &amp; Pharma'!K58</f>
        <v>On Bill</v>
      </c>
    </row>
    <row r="238" spans="1:17" ht="12" customHeight="1">
      <c r="A238">
        <v>235</v>
      </c>
      <c r="B238" t="str">
        <f>'[1]Medium Trad &amp; Pharma'!A60</f>
        <v>Medium Trad &amp; Pharma</v>
      </c>
      <c r="C238" t="str">
        <f>'[1]Medium Trad &amp; Pharma'!B60</f>
        <v>Medium Traditional,
Medium Pharmacy</v>
      </c>
      <c r="D238" s="24">
        <f>'[1]Medium Trad &amp; Pharma'!C60</f>
        <v>44197</v>
      </c>
      <c r="E238" s="24">
        <f>'[1]Medium Trad &amp; Pharma'!D60</f>
        <v>44227</v>
      </c>
      <c r="F238" t="str">
        <f>'[1]Medium Trad &amp; Pharma'!G60</f>
        <v>H&amp;S</v>
      </c>
      <c r="G238" t="str">
        <f>'[1]Medium Trad &amp; Pharma'!H60</f>
        <v>H&amp;S Large Sachet Distribution Plan - 64 ka 50 Plan</v>
      </c>
      <c r="H238" t="str">
        <f>'[1]Medium Trad &amp; Pharma'!I60</f>
        <v>Buy Any 4 Streamers of H&amp;S Large Sachet &amp; Get 7.1% Off</v>
      </c>
      <c r="I238" t="str">
        <f>'[1]Medium Trad &amp; Pharma'!K60</f>
        <v>On Bill</v>
      </c>
    </row>
    <row r="239" spans="1:17" ht="12" customHeight="1">
      <c r="A239">
        <v>236</v>
      </c>
      <c r="B239" t="str">
        <f>'[1]Medium Trad &amp; Pharma'!A62</f>
        <v>Medium Trad &amp; Pharma</v>
      </c>
      <c r="C239" t="str">
        <f>'[1]Medium Trad &amp; Pharma'!B62</f>
        <v>Medium Traditional,
Medium Pharmacy</v>
      </c>
      <c r="D239" s="24">
        <f>'[1]Medium Trad &amp; Pharma'!C62</f>
        <v>44197</v>
      </c>
      <c r="E239" s="24">
        <f>'[1]Medium Trad &amp; Pharma'!D62</f>
        <v>44227</v>
      </c>
      <c r="F239" t="str">
        <f>'[1]Medium Trad &amp; Pharma'!G62</f>
        <v>Pantene</v>
      </c>
      <c r="G239" t="str">
        <f>'[1]Medium Trad &amp; Pharma'!H62</f>
        <v>Pantene Rs 5 Bi-Sachet Plan 
(New Launch)</v>
      </c>
      <c r="H239" t="str">
        <f>'[1]Medium Trad &amp; Pharma'!I62</f>
        <v>Buy 1 Streamer of Pntn Rs 5 Bi-sachet &amp; Get at Rs 40 (incl. Corp.)(35.5% TPR)
(Only for Punjab,Haryana,Delhi, Mumbai, Pune, Bengal, Surat, Ahmedabad)</v>
      </c>
      <c r="I239" t="str">
        <f>'[1]Medium Trad &amp; Pharma'!K62</f>
        <v>On Bill</v>
      </c>
    </row>
    <row r="240" spans="1:17" ht="12" customHeight="1">
      <c r="A240">
        <v>237</v>
      </c>
      <c r="B240" t="str">
        <f>'[1]Medium Trad &amp; Pharma'!A64</f>
        <v>Medium Trad &amp; Pharma</v>
      </c>
      <c r="C240" t="str">
        <f>'[1]Medium Trad &amp; Pharma'!B64</f>
        <v>Medium Traditional,
Medium Pharmacy</v>
      </c>
      <c r="D240" s="24">
        <f>'[1]Medium Trad &amp; Pharma'!C64</f>
        <v>44197</v>
      </c>
      <c r="E240" s="24">
        <f>'[1]Medium Trad &amp; Pharma'!D64</f>
        <v>44227</v>
      </c>
      <c r="F240" t="str">
        <f>'[1]Medium Trad &amp; Pharma'!G64</f>
        <v>Pantene</v>
      </c>
      <c r="G240" t="str">
        <f>'[1]Medium Trad &amp; Pharma'!H64</f>
        <v>Pantene Re 1 Multiples Plan - Medium</v>
      </c>
      <c r="H240" t="str">
        <f>'[1]Medium Trad &amp; Pharma'!I64</f>
        <v>Buy &gt;10 streamer get Rs 0.75 off/steamer
(Only for West UP, Kanpur, Lucknow, East UP, Bihar, Jharkhand, Indore, Bhopal, Jabalpur, Raipur, Bengal)</v>
      </c>
      <c r="I240" t="str">
        <f>'[1]Medium Trad &amp; Pharma'!K64</f>
        <v>On Bill</v>
      </c>
    </row>
    <row r="241" spans="1:9" ht="12" customHeight="1">
      <c r="A241">
        <v>238</v>
      </c>
      <c r="B241" t="str">
        <f>'[1]Medium Trad &amp; Pharma'!A80</f>
        <v>Medium Trad &amp; Pharma</v>
      </c>
      <c r="C241" t="str">
        <f>'[1]Medium Trad &amp; Pharma'!B80</f>
        <v>Medium Pharmacy</v>
      </c>
      <c r="D241" s="24">
        <f>'[1]Medium Trad &amp; Pharma'!C80</f>
        <v>44197</v>
      </c>
      <c r="E241" s="24">
        <f>'[1]Medium Trad &amp; Pharma'!D80</f>
        <v>44227</v>
      </c>
      <c r="F241" t="str">
        <f>'[1]Medium Trad &amp; Pharma'!G80</f>
        <v>whisper</v>
      </c>
      <c r="G241" t="str">
        <f>'[1]Medium Trad &amp; Pharma'!H80</f>
        <v>Whisper Choice Regular Trialpack Case Plan</v>
      </c>
      <c r="H241" t="str">
        <f>'[1]Medium Trad &amp; Pharma'!I80</f>
        <v>Buy Rs. 3200 (1case) of choice Regular 7 get 1.69% Off free offer
Applicable sites (Pune,Aurangabad,Nag,Goa, APTL,KL,KA)</v>
      </c>
      <c r="I241" t="str">
        <f>'[1]Medium Trad &amp; Pharma'!K80</f>
        <v>On Bill</v>
      </c>
    </row>
    <row r="242" spans="1:9" ht="12" customHeight="1">
      <c r="A242">
        <v>239</v>
      </c>
      <c r="B242" t="e">
        <f>'[1]Medium Trad &amp; Pharma'!#REF!</f>
        <v>#REF!</v>
      </c>
      <c r="C242" t="e">
        <f>'[1]Medium Trad &amp; Pharma'!#REF!</f>
        <v>#REF!</v>
      </c>
      <c r="D242" s="24" t="e">
        <f>'[1]Medium Trad &amp; Pharma'!#REF!</f>
        <v>#REF!</v>
      </c>
      <c r="E242" s="24" t="e">
        <f>'[1]Medium Trad &amp; Pharma'!#REF!</f>
        <v>#REF!</v>
      </c>
      <c r="F242" t="e">
        <f>'[1]Medium Trad &amp; Pharma'!#REF!</f>
        <v>#REF!</v>
      </c>
      <c r="G242" t="e">
        <f>'[1]Medium Trad &amp; Pharma'!#REF!</f>
        <v>#REF!</v>
      </c>
      <c r="H242" t="e">
        <f>'[1]Medium Trad &amp; Pharma'!#REF!</f>
        <v>#REF!</v>
      </c>
      <c r="I242" t="e">
        <f>'[1]Medium Trad &amp; Pharma'!#REF!</f>
        <v>#REF!</v>
      </c>
    </row>
    <row r="243" spans="1:9" ht="10.5" customHeight="1">
      <c r="A243">
        <v>240</v>
      </c>
      <c r="B243" t="str">
        <f>'[1]Medium Trad &amp; Pharma'!A82</f>
        <v>Medium Trad &amp; Pharma</v>
      </c>
      <c r="C243" t="str">
        <f>'[1]Medium Trad &amp; Pharma'!B82</f>
        <v>Medium Traditional,
Medium Pharmacy</v>
      </c>
      <c r="D243" s="24">
        <f>'[1]Medium Trad &amp; Pharma'!C82</f>
        <v>44197</v>
      </c>
      <c r="E243" s="24">
        <f>'[1]Medium Trad &amp; Pharma'!D82</f>
        <v>44227</v>
      </c>
      <c r="F243" t="str">
        <f>'[1]Medium Trad &amp; Pharma'!G82</f>
        <v>Whisper</v>
      </c>
      <c r="G243" t="str">
        <f>'[1]Medium Trad &amp; Pharma'!H82</f>
        <v>Whisper Choice Regular Trialpack  Plan
Applicable sites (Pune,Aurangabad,Nag,Goa, APTL,KL,KA)</v>
      </c>
      <c r="H243" t="str">
        <f>'[1]Medium Trad &amp; Pharma'!I82</f>
        <v>Buy Rs. 900 worth of  any Choice Regular  Trial Packs get 6% OFF
Applicable SKU : Choice Wings 7s, Choice Aloe 7s</v>
      </c>
      <c r="I243" t="str">
        <f>'[1]Medium Trad &amp; Pharma'!K82</f>
        <v>On Bill</v>
      </c>
    </row>
    <row r="244" spans="1:9" ht="12" customHeight="1">
      <c r="A244">
        <v>241</v>
      </c>
      <c r="B244" t="str">
        <f>'[1]Medium Trad &amp; Pharma'!A101</f>
        <v>Medium Trad &amp; Pharma</v>
      </c>
      <c r="C244" t="str">
        <f>'[1]Medium Trad &amp; Pharma'!B101</f>
        <v>Medium Pharmacy</v>
      </c>
      <c r="D244" s="24">
        <f>'[1]Medium Trad &amp; Pharma'!C101</f>
        <v>44197</v>
      </c>
      <c r="E244" s="24">
        <f>'[1]Medium Trad &amp; Pharma'!D101</f>
        <v>44227</v>
      </c>
      <c r="F244" t="str">
        <f>'[1]Medium Trad &amp; Pharma'!G101</f>
        <v>Vicks</v>
      </c>
      <c r="G244" t="str">
        <f>'[1]Medium Trad &amp; Pharma'!H101</f>
        <v>BBR Season Plan (Jars Only)</v>
      </c>
      <c r="H244" t="str">
        <f>'[1]Medium Trad &amp; Pharma'!I101</f>
        <v xml:space="preserve">Buy worth Rs 250 of Babyrub and get 5% off(mixed jars allowed)
</v>
      </c>
      <c r="I244" t="str">
        <f>'[1]Medium Trad &amp; Pharma'!K101</f>
        <v>On Bill</v>
      </c>
    </row>
    <row r="245" spans="1:9" ht="12" customHeight="1">
      <c r="A245">
        <v>242</v>
      </c>
      <c r="B245" t="str">
        <f>'[1]Medium Trad &amp; Pharma'!A103</f>
        <v>Medium Trad &amp; Pharma</v>
      </c>
      <c r="C245" t="str">
        <f>'[1]Medium Trad &amp; Pharma'!B103</f>
        <v>Medium Pharmacy</v>
      </c>
      <c r="D245" s="24">
        <f>'[1]Medium Trad &amp; Pharma'!C103</f>
        <v>44197</v>
      </c>
      <c r="E245" s="24">
        <f>'[1]Medium Trad &amp; Pharma'!D103</f>
        <v>44227</v>
      </c>
      <c r="F245" t="str">
        <f>'[1]Medium Trad &amp; Pharma'!G103</f>
        <v>Vicks</v>
      </c>
      <c r="G245" t="str">
        <f>'[1]Medium Trad &amp; Pharma'!H103</f>
        <v>Action 500 (New MRP)</v>
      </c>
      <c r="H245" t="str">
        <f>'[1]Medium Trad &amp; Pharma'!I103</f>
        <v>Buy 1 box of A500 &amp; get Rs 50 off ( on top of 11+1 offer on pack)</v>
      </c>
      <c r="I245" t="str">
        <f>'[1]Medium Trad &amp; Pharma'!K103</f>
        <v>On Bill</v>
      </c>
    </row>
    <row r="246" spans="1:9" ht="12" customHeight="1">
      <c r="A246">
        <v>243</v>
      </c>
      <c r="B246" t="str">
        <f>'[1]Medium Trad &amp; Pharma'!A105</f>
        <v>Medium Trad &amp; Pharma</v>
      </c>
      <c r="C246" t="str">
        <f>'[1]Medium Trad &amp; Pharma'!B105</f>
        <v>Medium Pharmacy,
Medium Traditional</v>
      </c>
      <c r="D246" s="24">
        <f>'[1]Medium Trad &amp; Pharma'!C105</f>
        <v>44197</v>
      </c>
      <c r="E246" s="24">
        <f>'[1]Medium Trad &amp; Pharma'!D105</f>
        <v>44227</v>
      </c>
      <c r="F246" t="str">
        <f>'[1]Medium Trad &amp; Pharma'!G105</f>
        <v>Vicks</v>
      </c>
      <c r="G246" t="str">
        <f>'[1]Medium Trad &amp; Pharma'!H105</f>
        <v>Baarish ka Season Inhaler Jumbo ka Season</v>
      </c>
      <c r="H246" t="str">
        <f>'[1]Medium Trad &amp; Pharma'!I105</f>
        <v>Buy 1 pc Inhaler  Jumbo &amp; get 5% off( on top of 2 pc Inhaler Single free offer on pack)</v>
      </c>
      <c r="I246" t="str">
        <f>'[1]Medium Trad &amp; Pharma'!K105</f>
        <v>On Bill</v>
      </c>
    </row>
    <row r="247" spans="1:9" ht="12" customHeight="1">
      <c r="A247">
        <v>244</v>
      </c>
      <c r="B247" t="str">
        <f>'[1]Medium Trad &amp; Pharma'!A107</f>
        <v>Medium Trad &amp; Pharma</v>
      </c>
      <c r="C247" t="str">
        <f>'[1]Medium Trad &amp; Pharma'!B107</f>
        <v>Medium Pharmacy</v>
      </c>
      <c r="D247" s="24">
        <f>'[1]Medium Trad &amp; Pharma'!C107</f>
        <v>44197</v>
      </c>
      <c r="E247" s="24">
        <f>'[1]Medium Trad &amp; Pharma'!D107</f>
        <v>44227</v>
      </c>
      <c r="F247" t="str">
        <f>'[1]Medium Trad &amp; Pharma'!G107</f>
        <v>Vicks</v>
      </c>
      <c r="G247" t="str">
        <f>'[1]Medium Trad &amp; Pharma'!H107</f>
        <v>Baarish ka Season Rubs ka Season</v>
      </c>
      <c r="H247" t="str">
        <f>'[1]Medium Trad &amp; Pharma'!I107</f>
        <v>Buy 1 pc VVR 5ml RTM with Rs 10 off, Buy 1 pc VVR 10ml RTM with Rs 20 off, Buy 1pc BBR 10ml RTM wit Rs 10 Off, Buy 1 Shrink Wrap ofVVR 25ml with 19+1 Offer and Buy 1 Shrink Wrap of VVR 50ml with 11+1 offer (all these promos are on art work )</v>
      </c>
      <c r="I247" t="str">
        <f>'[1]Medium Trad &amp; Pharma'!K107</f>
        <v>On Bill</v>
      </c>
    </row>
    <row r="248" spans="1:9" ht="12" customHeight="1">
      <c r="A248">
        <v>245</v>
      </c>
      <c r="B248" t="str">
        <f>'[1]Medium Trad &amp; Pharma'!A109</f>
        <v>Medium Trad &amp; Pharma</v>
      </c>
      <c r="C248" t="str">
        <f>'[1]Medium Trad &amp; Pharma'!B109</f>
        <v>Medium Traditional,
Medium Pharmacy</v>
      </c>
      <c r="D248" s="24">
        <f>'[1]Medium Trad &amp; Pharma'!C109</f>
        <v>44197</v>
      </c>
      <c r="E248" s="24">
        <f>'[1]Medium Trad &amp; Pharma'!D109</f>
        <v>44227</v>
      </c>
      <c r="F248" t="str">
        <f>'[1]Medium Trad &amp; Pharma'!G109</f>
        <v>Vicks</v>
      </c>
      <c r="G248" t="str">
        <f>'[1]Medium Trad &amp; Pharma'!H109</f>
        <v>VCD Fantastic Five</v>
      </c>
      <c r="H248" t="str">
        <f>'[1]Medium Trad &amp; Pharma'!I109</f>
        <v>Buy 1 pc of any VCD jar and get 5% Off(190 jar not included)</v>
      </c>
      <c r="I248" t="str">
        <f>'[1]Medium Trad &amp; Pharma'!K109</f>
        <v>On Bill</v>
      </c>
    </row>
    <row r="249" spans="1:9" ht="12" customHeight="1">
      <c r="A249">
        <v>246</v>
      </c>
      <c r="B249" t="str">
        <f>'[1]Medium Trad &amp; Pharma'!A111</f>
        <v>Medium Trad &amp; Pharma</v>
      </c>
      <c r="C249" t="str">
        <f>'[1]Medium Trad &amp; Pharma'!B111</f>
        <v>Medium Pharmacy</v>
      </c>
      <c r="D249" s="24">
        <f>'[1]Medium Trad &amp; Pharma'!C111</f>
        <v>44197</v>
      </c>
      <c r="E249" s="24">
        <f>'[1]Medium Trad &amp; Pharma'!D111</f>
        <v>44227</v>
      </c>
      <c r="F249" t="str">
        <f>'[1]Medium Trad &amp; Pharma'!G111</f>
        <v>Vicks</v>
      </c>
      <c r="G249" t="str">
        <f>'[1]Medium Trad &amp; Pharma'!H111</f>
        <v>VVR Season Plan (Jars Only)</v>
      </c>
      <c r="H249" t="str">
        <f>'[1]Medium Trad &amp; Pharma'!I111</f>
        <v xml:space="preserve">Buy worth Rs 1000 of Vvr Jars and get 3% (mixed jars allowed)(shrink wrap promo stock allowed)
</v>
      </c>
      <c r="I249" t="str">
        <f>'[1]Medium Trad &amp; Pharma'!K111</f>
        <v>On Bill</v>
      </c>
    </row>
    <row r="250" spans="1:9" ht="12" customHeight="1">
      <c r="A250">
        <v>247</v>
      </c>
      <c r="B250" t="str">
        <f>'[1]Medium Trad &amp; Pharma'!A113</f>
        <v>Medium Trad &amp; Pharma</v>
      </c>
      <c r="C250" t="str">
        <f>'[1]Medium Trad &amp; Pharma'!B113</f>
        <v>Medium Traditional</v>
      </c>
      <c r="D250" s="24">
        <f>'[1]Medium Trad &amp; Pharma'!C113</f>
        <v>44197</v>
      </c>
      <c r="E250" s="24">
        <f>'[1]Medium Trad &amp; Pharma'!D113</f>
        <v>44227</v>
      </c>
      <c r="F250" t="str">
        <f>'[1]Medium Trad &amp; Pharma'!G113</f>
        <v>Vicks</v>
      </c>
      <c r="G250" t="str">
        <f>'[1]Medium Trad &amp; Pharma'!H113</f>
        <v>BBR Season Plan (Jars Only)</v>
      </c>
      <c r="H250" t="str">
        <f>'[1]Medium Trad &amp; Pharma'!I113</f>
        <v xml:space="preserve">Buy Rs 150 of BBR jars  &amp; get 5% off
(mixed jars allowed)
</v>
      </c>
      <c r="I250" t="str">
        <f>'[1]Medium Trad &amp; Pharma'!K113</f>
        <v>On Bill</v>
      </c>
    </row>
    <row r="251" spans="1:9" ht="12" customHeight="1">
      <c r="A251">
        <v>248</v>
      </c>
      <c r="B251" t="str">
        <f>'[1]Medium Trad &amp; Pharma'!A115</f>
        <v>Medium Trad &amp; Pharma</v>
      </c>
      <c r="C251" t="str">
        <f>'[1]Medium Trad &amp; Pharma'!B115</f>
        <v>Medium Pharmacy,
Medium Traditional</v>
      </c>
      <c r="D251" s="24">
        <f>'[1]Medium Trad &amp; Pharma'!C115</f>
        <v>44197</v>
      </c>
      <c r="E251" s="24">
        <f>'[1]Medium Trad &amp; Pharma'!D115</f>
        <v>44227</v>
      </c>
      <c r="F251" t="str">
        <f>'[1]Medium Trad &amp; Pharma'!G115</f>
        <v>Vicks</v>
      </c>
      <c r="G251" t="str">
        <f>'[1]Medium Trad &amp; Pharma'!H115</f>
        <v>Vicks 3 in 1 Launch Offer Continued</v>
      </c>
      <c r="H251" t="str">
        <f>'[1]Medium Trad &amp; Pharma'!I115</f>
        <v>Buy 1 pc of Vicks 3 in 1 jar and get 10% off</v>
      </c>
      <c r="I251" t="str">
        <f>'[1]Medium Trad &amp; Pharma'!K115</f>
        <v>On Bill</v>
      </c>
    </row>
    <row r="252" spans="1:9" ht="12" customHeight="1">
      <c r="A252">
        <v>249</v>
      </c>
      <c r="B252" t="str">
        <f>'[1]Medium Trad &amp; Pharma'!A117</f>
        <v>Medium Trad &amp; Pharma</v>
      </c>
      <c r="C252" t="str">
        <f>'[1]Medium Trad &amp; Pharma'!B117</f>
        <v>Medium Traditional</v>
      </c>
      <c r="D252" s="24">
        <f>'[1]Medium Trad &amp; Pharma'!C117</f>
        <v>44197</v>
      </c>
      <c r="E252" s="24">
        <f>'[1]Medium Trad &amp; Pharma'!D117</f>
        <v>44227</v>
      </c>
      <c r="F252" t="str">
        <f>'[1]Medium Trad &amp; Pharma'!G117</f>
        <v>Vicks</v>
      </c>
      <c r="G252" t="str">
        <f>'[1]Medium Trad &amp; Pharma'!H117</f>
        <v>VVR Season Plan (Jars Only)</v>
      </c>
      <c r="H252" t="str">
        <f>'[1]Medium Trad &amp; Pharma'!I117</f>
        <v xml:space="preserve">Buy Rs 300 of VVR jars  &amp; get 3% off(mixed jars allowed)(shrink wrap promo stock allowed)
</v>
      </c>
      <c r="I252" t="str">
        <f>'[1]Medium Trad &amp; Pharma'!K117</f>
        <v>On Bill</v>
      </c>
    </row>
    <row r="253" spans="1:9" ht="12" customHeight="1">
      <c r="A253">
        <v>250</v>
      </c>
      <c r="B253" t="str">
        <f>'[1]Medium Trad &amp; Pharma'!A119</f>
        <v>Medium Trad &amp; Pharma</v>
      </c>
      <c r="C253" t="str">
        <f>'[1]Medium Trad &amp; Pharma'!B119</f>
        <v>Medium Traditional</v>
      </c>
      <c r="D253" s="24">
        <f>'[1]Medium Trad &amp; Pharma'!C119</f>
        <v>44197</v>
      </c>
      <c r="E253" s="24">
        <f>'[1]Medium Trad &amp; Pharma'!D119</f>
        <v>44227</v>
      </c>
      <c r="F253" t="str">
        <f>'[1]Medium Trad &amp; Pharma'!G119</f>
        <v>Vicks</v>
      </c>
      <c r="G253" t="str">
        <f>'[1]Medium Trad &amp; Pharma'!H119</f>
        <v>Inhaler Singles Plan</v>
      </c>
      <c r="H253" t="str">
        <f>'[1]Medium Trad &amp; Pharma'!I119</f>
        <v>Buy 3 pcs and get 3% off, Buy 6 pcs and get 6% off</v>
      </c>
      <c r="I253" t="str">
        <f>'[1]Medium Trad &amp; Pharma'!K119</f>
        <v>On Bill</v>
      </c>
    </row>
    <row r="254" spans="1:9" ht="12" customHeight="1">
      <c r="A254">
        <v>251</v>
      </c>
      <c r="B254" t="str">
        <f>'[1]Medium Trad &amp; Pharma'!A121</f>
        <v>Medium Trad &amp; Pharma</v>
      </c>
      <c r="C254" t="str">
        <f>'[1]Medium Trad &amp; Pharma'!B121</f>
        <v>Medium Traditional,
Medium Pharmacy</v>
      </c>
      <c r="D254" s="24">
        <f>'[1]Medium Trad &amp; Pharma'!C121</f>
        <v>44197</v>
      </c>
      <c r="E254" s="24">
        <f>'[1]Medium Trad &amp; Pharma'!D121</f>
        <v>44227</v>
      </c>
      <c r="F254" t="str">
        <f>'[1]Medium Trad &amp; Pharma'!G121</f>
        <v>Vicks</v>
      </c>
      <c r="G254" t="str">
        <f>'[1]Medium Trad &amp; Pharma'!H121</f>
        <v>Bada Jar Bada Munafa</v>
      </c>
      <c r="H254" t="str">
        <f>'[1]Medium Trad &amp; Pharma'!I121</f>
        <v>Buy Rs 500 worth of VVR 110ml and get Rs 15 off per pc 
(Old MRP Also Applicable)</v>
      </c>
      <c r="I254" t="str">
        <f>'[1]Medium Trad &amp; Pharma'!K121</f>
        <v>On Bill</v>
      </c>
    </row>
    <row r="255" spans="1:9" ht="12" customHeight="1">
      <c r="A255">
        <v>252</v>
      </c>
      <c r="B255" t="str">
        <f>'[1]Medium Trad &amp; Pharma'!A123</f>
        <v>Medium Trad &amp; Pharma</v>
      </c>
      <c r="C255" t="str">
        <f>'[1]Medium Trad &amp; Pharma'!B123</f>
        <v>Medium Traditional,
Medium Pharmacy</v>
      </c>
      <c r="D255" s="24">
        <f>'[1]Medium Trad &amp; Pharma'!C123</f>
        <v>44197</v>
      </c>
      <c r="E255" s="24">
        <f>'[1]Medium Trad &amp; Pharma'!D123</f>
        <v>44227</v>
      </c>
      <c r="F255" t="str">
        <f>'[1]Medium Trad &amp; Pharma'!G123</f>
        <v>Vicks</v>
      </c>
      <c r="G255" t="str">
        <f>'[1]Medium Trad &amp; Pharma'!H123</f>
        <v>Xtra strong Launch</v>
      </c>
      <c r="H255" t="str">
        <f>'[1]Medium Trad &amp; Pharma'!I123</f>
        <v>Buy Rs 150 worth Xtra Strong and get 5% off
Applicable Karnataka, Chennai, Madurai</v>
      </c>
      <c r="I255" t="str">
        <f>'[1]Medium Trad &amp; Pharma'!K123</f>
        <v>On Bill</v>
      </c>
    </row>
    <row r="256" spans="1:9" ht="12" customHeight="1">
      <c r="A256">
        <v>253</v>
      </c>
      <c r="B256" t="str">
        <f>'[1]Medium Trad &amp; Pharma'!A125</f>
        <v>Medium Trad &amp; Pharma</v>
      </c>
      <c r="C256" t="str">
        <f>'[1]Medium Trad &amp; Pharma'!B125</f>
        <v>Medium Traditional,
Medium Pharmacy</v>
      </c>
      <c r="D256" s="24">
        <f>'[1]Medium Trad &amp; Pharma'!C125</f>
        <v>44197</v>
      </c>
      <c r="E256" s="24">
        <f>'[1]Medium Trad &amp; Pharma'!D125</f>
        <v>44227</v>
      </c>
      <c r="F256" t="str">
        <f>'[1]Medium Trad &amp; Pharma'!G125</f>
        <v>Vicks</v>
      </c>
      <c r="G256" t="str">
        <f>'[1]Medium Trad &amp; Pharma'!H125</f>
        <v>BBR RTM B3G1 earning plan</v>
      </c>
      <c r="H256" t="str">
        <f>'[1]Medium Trad &amp; Pharma'!I125</f>
        <v>Buy 1 pc of BBR RTM and get 25% earnings ( Rs 10 off on pack, Rs 10 via scheme and rest Corporate)</v>
      </c>
      <c r="I256" t="str">
        <f>'[1]Medium Trad &amp; Pharma'!K125</f>
        <v>On Bill</v>
      </c>
    </row>
    <row r="257" spans="1:9" ht="12" customHeight="1">
      <c r="A257">
        <v>254</v>
      </c>
      <c r="B257" t="str">
        <f>'[1]Medium Trad &amp; Pharma'!A127</f>
        <v>Medium Trad &amp; Pharma</v>
      </c>
      <c r="C257" t="str">
        <f>'[1]Medium Trad &amp; Pharma'!B127</f>
        <v>Medium Pharmacy</v>
      </c>
      <c r="D257" s="24">
        <f>'[1]Medium Trad &amp; Pharma'!C127</f>
        <v>44197</v>
      </c>
      <c r="E257" s="24">
        <f>'[1]Medium Trad &amp; Pharma'!D127</f>
        <v>44227</v>
      </c>
      <c r="F257" t="str">
        <f>'[1]Medium Trad &amp; Pharma'!G127</f>
        <v>Vicks</v>
      </c>
      <c r="G257" t="str">
        <f>'[1]Medium Trad &amp; Pharma'!H127</f>
        <v>Care Hero Top Up</v>
      </c>
      <c r="H257" t="str">
        <f>'[1]Medium Trad &amp; Pharma'!I127</f>
        <v>Buy any Vicks product worth Rs 3000 and earn 0.5%, worth 4000 and earn 1% “ disbursement via Month end Credit invoice adjustment 
(Applicable Site Indore Ahmedabad Chennai Madurai Nagpur Surat Vijayawada)</v>
      </c>
      <c r="I257" t="str">
        <f>'[1]Medium Trad &amp; Pharma'!K127</f>
        <v>Matrix Audited Disbursement</v>
      </c>
    </row>
    <row r="258" spans="1:9" ht="12" customHeight="1">
      <c r="A258">
        <v>255</v>
      </c>
      <c r="B258" t="str">
        <f>'[1]Medium Trad &amp; Pharma'!A129</f>
        <v>Medium Trad &amp; Pharma</v>
      </c>
      <c r="C258" t="str">
        <f>'[1]Medium Trad &amp; Pharma'!B129</f>
        <v>Medium Pharmacy</v>
      </c>
      <c r="D258" s="24">
        <f>'[1]Medium Trad &amp; Pharma'!C129</f>
        <v>44197</v>
      </c>
      <c r="E258" s="24">
        <f>'[1]Medium Trad &amp; Pharma'!D129</f>
        <v>44227</v>
      </c>
      <c r="F258" t="str">
        <f>'[1]Medium Trad &amp; Pharma'!G129</f>
        <v>Vicks</v>
      </c>
      <c r="G258" t="str">
        <f>'[1]Medium Trad &amp; Pharma'!H129</f>
        <v>Care Hero Top Up</v>
      </c>
      <c r="H258" t="str">
        <f>'[1]Medium Trad &amp; Pharma'!I129</f>
        <v>Buy any Vicks product worth Rs 2000 and earn 0.5%, worth 3000 and earn 1% “ disbursement via Month end Credit invoice adjustment 
(Applicable Site Andamans Tirupati Bangalore Cochin Goa Hyd Haryana Jammu Jabalpur Kanpur Pune Raipur Rajasthan Tirupati UK)</v>
      </c>
      <c r="I258" t="str">
        <f>'[1]Medium Trad &amp; Pharma'!K129</f>
        <v>Matrix Audited Disbursement</v>
      </c>
    </row>
    <row r="259" spans="1:9" ht="12" customHeight="1">
      <c r="A259">
        <v>256</v>
      </c>
      <c r="B259" t="str">
        <f>'[1]Medium Trad &amp; Pharma'!A131</f>
        <v>Medium Trad &amp; Pharma</v>
      </c>
      <c r="C259" t="str">
        <f>'[1]Medium Trad &amp; Pharma'!B131</f>
        <v>Medium Pharmacy</v>
      </c>
      <c r="D259" s="24">
        <f>'[1]Medium Trad &amp; Pharma'!C131</f>
        <v>44197</v>
      </c>
      <c r="E259" s="24">
        <f>'[1]Medium Trad &amp; Pharma'!D131</f>
        <v>44227</v>
      </c>
      <c r="F259" t="str">
        <f>'[1]Medium Trad &amp; Pharma'!G131</f>
        <v>Vicks</v>
      </c>
      <c r="G259" t="str">
        <f>'[1]Medium Trad &amp; Pharma'!H131</f>
        <v>Care Hero Top Up</v>
      </c>
      <c r="H259" t="str">
        <f>'[1]Medium Trad &amp; Pharma'!I131</f>
        <v>Buy any Vicks product worth Rs 1000 and earn 0.5%, worth 2000 and earn 1% “ disbursement via Month end Credit invoice adjustment 
(All Site Except Indore Ahmedabad Chennai Madurai Nagpur Surat Vijayawada,Andamans Tirupati Bangalore Cochin Goa Hyd Haryana Jammu Jabalpur Kanpur Pune Raipur Rajasthan Tirupati UK)</v>
      </c>
      <c r="I259" t="str">
        <f>'[1]Medium Trad &amp; Pharma'!K131</f>
        <v>Matrix Audited Disbursement</v>
      </c>
    </row>
    <row r="260" spans="1:9" ht="12" customHeight="1">
      <c r="A260">
        <v>257</v>
      </c>
      <c r="B260" t="str">
        <f>'[1]Medium Trad &amp; Pharma'!A133</f>
        <v>Medium Trad &amp; Pharma</v>
      </c>
      <c r="C260" t="str">
        <f>'[1]Medium Trad &amp; Pharma'!B133</f>
        <v>Medium Traditional</v>
      </c>
      <c r="D260" s="24">
        <f>'[1]Medium Trad &amp; Pharma'!C133</f>
        <v>44197</v>
      </c>
      <c r="E260" s="24">
        <f>'[1]Medium Trad &amp; Pharma'!D133</f>
        <v>44227</v>
      </c>
      <c r="F260" t="str">
        <f>'[1]Medium Trad &amp; Pharma'!G133</f>
        <v>Ariel, Tide</v>
      </c>
      <c r="G260" t="str">
        <f>'[1]Medium Trad &amp; Pharma'!H133</f>
        <v>Ariel Tide Rs.10 NSR Ladi Plan</v>
      </c>
      <c r="H260" t="str">
        <f>'[1]Medium Trad &amp; Pharma'!I133</f>
        <v>Buy Ariel PerfectWash Rs.10, Tide Plus Rs 10
Earn 20/- per streamer
(Applicable ONLY on NSR Stocks - Not Applicable on 12+1 promo stock) | (Mixed cases allowed)</v>
      </c>
      <c r="I260" t="str">
        <f>'[1]Medium Trad &amp; Pharma'!K133</f>
        <v>On Bill</v>
      </c>
    </row>
    <row r="261" spans="1:9" ht="12" customHeight="1">
      <c r="A261">
        <v>258</v>
      </c>
      <c r="B261" t="str">
        <f>'[1]Medium Trad &amp; Pharma'!A135</f>
        <v>Medium Trad &amp; Pharma</v>
      </c>
      <c r="C261" t="str">
        <f>'[1]Medium Trad &amp; Pharma'!B135</f>
        <v>Medium Traditional</v>
      </c>
      <c r="D261" s="24">
        <f>'[1]Medium Trad &amp; Pharma'!C135</f>
        <v>44197</v>
      </c>
      <c r="E261" s="24">
        <f>'[1]Medium Trad &amp; Pharma'!D135</f>
        <v>44227</v>
      </c>
      <c r="F261" t="str">
        <f>'[1]Medium Trad &amp; Pharma'!G135</f>
        <v xml:space="preserve">Ariel </v>
      </c>
      <c r="G261" t="str">
        <f>'[1]Medium Trad &amp; Pharma'!H135</f>
        <v>Ariel Rs.10 TN Case Plan 
(Only for TN)</v>
      </c>
      <c r="H261" t="str">
        <f>'[1]Medium Trad &amp; Pharma'!I135</f>
        <v>Buy 1cs of Ariel PW Rs.10 x 95g and get 1% off on bill
(Applicable ONLY on 95g Stocks - Not Applicable on 12+1 promo stock)</v>
      </c>
      <c r="I261" t="str">
        <f>'[1]Medium Trad &amp; Pharma'!K135</f>
        <v>On Bill</v>
      </c>
    </row>
    <row r="262" spans="1:9" ht="12" customHeight="1">
      <c r="A262">
        <v>259</v>
      </c>
      <c r="B262" t="str">
        <f>'[1]Medium Trad &amp; Pharma'!A137</f>
        <v>Medium Trad &amp; Pharma</v>
      </c>
      <c r="C262" t="str">
        <f>'[1]Medium Trad &amp; Pharma'!B137</f>
        <v>Medium Traditional</v>
      </c>
      <c r="D262" s="24">
        <f>'[1]Medium Trad &amp; Pharma'!C137</f>
        <v>44197</v>
      </c>
      <c r="E262" s="24">
        <f>'[1]Medium Trad &amp; Pharma'!D137</f>
        <v>44227</v>
      </c>
      <c r="F262" t="str">
        <f>'[1]Medium Trad &amp; Pharma'!G137</f>
        <v>Ariel, Tide</v>
      </c>
      <c r="G262" t="str">
        <f>'[1]Medium Trad &amp; Pharma'!H137</f>
        <v>Ariel Tide Rs. 10 Pehli Peti Plan 
(12+1 Promo Stock)</v>
      </c>
      <c r="H262" t="str">
        <f>'[1]Medium Trad &amp; Pharma'!I137</f>
        <v>Buy 1 cs of Ariel PW Rs.10 / Tide Plus Rs.10 12+1 promo stock and 
Get 6% off per cs
(Applicable only 12+1 promo stock )</v>
      </c>
      <c r="I262" t="str">
        <f>'[1]Medium Trad &amp; Pharma'!K137</f>
        <v>On Bill</v>
      </c>
    </row>
    <row r="263" spans="1:9" ht="12" customHeight="1">
      <c r="A263">
        <v>260</v>
      </c>
      <c r="B263" t="str">
        <f>'[1]Medium Trad &amp; Pharma'!A139</f>
        <v>Medium Trad &amp; Pharma</v>
      </c>
      <c r="C263" t="str">
        <f>'[1]Medium Trad &amp; Pharma'!B139</f>
        <v>Medium Traditional</v>
      </c>
      <c r="D263" s="24">
        <f>'[1]Medium Trad &amp; Pharma'!C139</f>
        <v>44197</v>
      </c>
      <c r="E263" s="24">
        <f>'[1]Medium Trad &amp; Pharma'!D139</f>
        <v>44227</v>
      </c>
      <c r="F263" t="str">
        <f>'[1]Medium Trad &amp; Pharma'!G139</f>
        <v>Ariel, Tide</v>
      </c>
      <c r="G263" t="str">
        <f>'[1]Medium Trad &amp; Pharma'!H139</f>
        <v xml:space="preserve">Ariel Tide Rs.10 Grammage Plan </v>
      </c>
      <c r="H263" t="str">
        <f>'[1]Medium Trad &amp; Pharma'!I139</f>
        <v>Buy Ariel PW Rs.10 x 95g, Tide Plus Rs 10 125g
Earn 20/- per streamer
(Applicable ONLY on Grammage increased Stocks
 - Not Applicable on 12+1 promo stock) | 
(Mixed cases allowed)</v>
      </c>
      <c r="I263" t="str">
        <f>'[1]Medium Trad &amp; Pharma'!K139</f>
        <v>On Bill</v>
      </c>
    </row>
    <row r="264" spans="1:9" ht="12" customHeight="1">
      <c r="A264">
        <v>261</v>
      </c>
      <c r="B264" t="str">
        <f>'[1]Medium Trad &amp; Pharma'!A141</f>
        <v>Medium Trad &amp; Pharma</v>
      </c>
      <c r="C264" t="str">
        <f>'[1]Medium Trad &amp; Pharma'!B141</f>
        <v>Medium Traditional</v>
      </c>
      <c r="D264" s="24">
        <f>'[1]Medium Trad &amp; Pharma'!C141</f>
        <v>44197</v>
      </c>
      <c r="E264" s="24">
        <f>'[1]Medium Trad &amp; Pharma'!D141</f>
        <v>44227</v>
      </c>
      <c r="F264" t="str">
        <f>'[1]Medium Trad &amp; Pharma'!G141</f>
        <v xml:space="preserve">Ariel </v>
      </c>
      <c r="G264" t="str">
        <f>'[1]Medium Trad &amp; Pharma'!H141</f>
        <v xml:space="preserve">Ariel PW Rs.2 </v>
      </c>
      <c r="H264" t="str">
        <f>'[1]Medium Trad &amp; Pharma'!I141</f>
        <v xml:space="preserve">On Plain Stock
Buy 6 streamers of Ariel PerfctWsh Rs2 and Get 6 sachet FREE (66+6)
For 6+1 Promo Stock
Get Ariel PW Rs.2 in 6+1 (built into pricing) </v>
      </c>
      <c r="I264" t="str">
        <f>'[1]Medium Trad &amp; Pharma'!K141</f>
        <v>On Bill</v>
      </c>
    </row>
    <row r="265" spans="1:9" ht="12" customHeight="1">
      <c r="A265">
        <v>262</v>
      </c>
      <c r="B265" t="str">
        <f>'[1]Medium Trad &amp; Pharma'!A143</f>
        <v>Medium Trad &amp; Pharma</v>
      </c>
      <c r="C265" t="str">
        <f>'[1]Medium Trad &amp; Pharma'!B143</f>
        <v>Medium Traditional</v>
      </c>
      <c r="D265" s="24">
        <f>'[1]Medium Trad &amp; Pharma'!C143</f>
        <v>44197</v>
      </c>
      <c r="E265" s="24">
        <f>'[1]Medium Trad &amp; Pharma'!D143</f>
        <v>44227</v>
      </c>
      <c r="F265" t="str">
        <f>'[1]Medium Trad &amp; Pharma'!G143</f>
        <v>Ariel</v>
      </c>
      <c r="G265" t="str">
        <f>'[1]Medium Trad &amp; Pharma'!H143</f>
        <v>Ariel Medium Plan</v>
      </c>
      <c r="H265" t="str">
        <f>'[1]Medium Trad &amp; Pharma'!I143</f>
        <v>Buy Any Ariel Complete/Color/Matic/Liquid SKUs (Except Complete 4Kg) worth 
Rs 1000 and get 12% off On Bill
Applicable SKUs:
Any Ariel Complete/Color/Matic/Liquid SKUs 
(Except Complete 4Kg)</v>
      </c>
      <c r="I265" t="str">
        <f>'[1]Medium Trad &amp; Pharma'!K143</f>
        <v>On Bill</v>
      </c>
    </row>
    <row r="266" spans="1:9" ht="12" customHeight="1">
      <c r="A266">
        <v>263</v>
      </c>
      <c r="B266" t="str">
        <f>'[1]Medium Trad &amp; Pharma'!A145</f>
        <v>Medium Trad &amp; Pharma</v>
      </c>
      <c r="C266" t="str">
        <f>'[1]Medium Trad &amp; Pharma'!B145</f>
        <v>Medium Traditional</v>
      </c>
      <c r="D266" s="24">
        <f>'[1]Medium Trad &amp; Pharma'!C145</f>
        <v>44197</v>
      </c>
      <c r="E266" s="24">
        <f>'[1]Medium Trad &amp; Pharma'!D145</f>
        <v>44227</v>
      </c>
      <c r="F266" t="str">
        <f>'[1]Medium Trad &amp; Pharma'!G145</f>
        <v>Ariel</v>
      </c>
      <c r="G266" t="str">
        <f>'[1]Medium Trad &amp; Pharma'!H145</f>
        <v>Ariel Complete 4Kg Plan</v>
      </c>
      <c r="H266" t="str">
        <f>'[1]Medium Trad &amp; Pharma'!I145</f>
        <v xml:space="preserve">Buy  Ariel Complete 4Kg and 
get 16% off On Bill
Applicable SKUs
 Ariel Complete 4Kg </v>
      </c>
      <c r="I266" t="str">
        <f>'[1]Medium Trad &amp; Pharma'!K145</f>
        <v>On Bill</v>
      </c>
    </row>
    <row r="267" spans="1:9" ht="12" customHeight="1">
      <c r="A267">
        <v>264</v>
      </c>
      <c r="B267" t="e">
        <f>'[1]Medium Trad &amp; Pharma'!#REF!</f>
        <v>#REF!</v>
      </c>
      <c r="C267" t="e">
        <f>'[1]Medium Trad &amp; Pharma'!#REF!</f>
        <v>#REF!</v>
      </c>
      <c r="D267" s="24" t="e">
        <f>'[1]Medium Trad &amp; Pharma'!#REF!</f>
        <v>#REF!</v>
      </c>
      <c r="E267" s="24" t="e">
        <f>'[1]Medium Trad &amp; Pharma'!#REF!</f>
        <v>#REF!</v>
      </c>
      <c r="F267" t="e">
        <f>'[1]Medium Trad &amp; Pharma'!#REF!</f>
        <v>#REF!</v>
      </c>
      <c r="G267" t="e">
        <f>'[1]Medium Trad &amp; Pharma'!#REF!</f>
        <v>#REF!</v>
      </c>
      <c r="H267" t="e">
        <f>'[1]Medium Trad &amp; Pharma'!#REF!</f>
        <v>#REF!</v>
      </c>
      <c r="I267" t="e">
        <f>'[1]Medium Trad &amp; Pharma'!#REF!</f>
        <v>#REF!</v>
      </c>
    </row>
    <row r="268" spans="1:9" ht="12" customHeight="1">
      <c r="A268">
        <v>265</v>
      </c>
      <c r="B268" t="e">
        <f>'[1]Medium Trad &amp; Pharma'!#REF!</f>
        <v>#REF!</v>
      </c>
      <c r="C268" t="e">
        <f>'[1]Medium Trad &amp; Pharma'!#REF!</f>
        <v>#REF!</v>
      </c>
      <c r="D268" s="24" t="e">
        <f>'[1]Medium Trad &amp; Pharma'!#REF!</f>
        <v>#REF!</v>
      </c>
      <c r="E268" s="24" t="e">
        <f>'[1]Medium Trad &amp; Pharma'!#REF!</f>
        <v>#REF!</v>
      </c>
      <c r="F268" t="e">
        <f>'[1]Medium Trad &amp; Pharma'!#REF!</f>
        <v>#REF!</v>
      </c>
      <c r="G268" t="e">
        <f>'[1]Medium Trad &amp; Pharma'!#REF!</f>
        <v>#REF!</v>
      </c>
      <c r="H268" t="e">
        <f>'[1]Medium Trad &amp; Pharma'!#REF!</f>
        <v>#REF!</v>
      </c>
      <c r="I268" t="e">
        <f>'[1]Medium Trad &amp; Pharma'!#REF!</f>
        <v>#REF!</v>
      </c>
    </row>
    <row r="269" spans="1:9" ht="12" customHeight="1">
      <c r="A269">
        <v>266</v>
      </c>
      <c r="B269" t="e">
        <f>'[1]Medium Trad &amp; Pharma'!#REF!</f>
        <v>#REF!</v>
      </c>
      <c r="C269" t="e">
        <f>'[1]Medium Trad &amp; Pharma'!#REF!</f>
        <v>#REF!</v>
      </c>
      <c r="D269" s="24" t="e">
        <f>'[1]Medium Trad &amp; Pharma'!#REF!</f>
        <v>#REF!</v>
      </c>
      <c r="E269" s="24" t="e">
        <f>'[1]Medium Trad &amp; Pharma'!#REF!</f>
        <v>#REF!</v>
      </c>
      <c r="F269" t="e">
        <f>'[1]Medium Trad &amp; Pharma'!#REF!</f>
        <v>#REF!</v>
      </c>
      <c r="G269" t="e">
        <f>'[1]Medium Trad &amp; Pharma'!#REF!</f>
        <v>#REF!</v>
      </c>
      <c r="H269" t="e">
        <f>'[1]Medium Trad &amp; Pharma'!#REF!</f>
        <v>#REF!</v>
      </c>
      <c r="I269" t="e">
        <f>'[1]Medium Trad &amp; Pharma'!#REF!</f>
        <v>#REF!</v>
      </c>
    </row>
    <row r="270" spans="1:9" ht="12" customHeight="1">
      <c r="A270">
        <v>267</v>
      </c>
      <c r="B270" t="e">
        <f>'[1]Medium Trad &amp; Pharma'!#REF!</f>
        <v>#REF!</v>
      </c>
      <c r="C270" t="e">
        <f>'[1]Medium Trad &amp; Pharma'!#REF!</f>
        <v>#REF!</v>
      </c>
      <c r="D270" s="24" t="e">
        <f>'[1]Medium Trad &amp; Pharma'!#REF!</f>
        <v>#REF!</v>
      </c>
      <c r="E270" s="24" t="e">
        <f>'[1]Medium Trad &amp; Pharma'!#REF!</f>
        <v>#REF!</v>
      </c>
      <c r="F270" t="e">
        <f>'[1]Medium Trad &amp; Pharma'!#REF!</f>
        <v>#REF!</v>
      </c>
      <c r="G270" t="e">
        <f>'[1]Medium Trad &amp; Pharma'!#REF!</f>
        <v>#REF!</v>
      </c>
      <c r="H270" t="e">
        <f>'[1]Medium Trad &amp; Pharma'!#REF!</f>
        <v>#REF!</v>
      </c>
      <c r="I270" t="e">
        <f>'[1]Medium Trad &amp; Pharma'!#REF!</f>
        <v>#REF!</v>
      </c>
    </row>
    <row r="271" spans="1:9" ht="12" customHeight="1">
      <c r="A271">
        <v>268</v>
      </c>
      <c r="B271" t="str">
        <f>'[1]Medium Trad &amp; Pharma'!A147</f>
        <v>Medium Trad &amp; Pharma</v>
      </c>
      <c r="C271" t="str">
        <f>'[1]Medium Trad &amp; Pharma'!B147</f>
        <v>Medium Traditional</v>
      </c>
      <c r="D271" s="24">
        <f>'[1]Medium Trad &amp; Pharma'!C147</f>
        <v>44197</v>
      </c>
      <c r="E271" s="24">
        <f>'[1]Medium Trad &amp; Pharma'!D147</f>
        <v>44227</v>
      </c>
      <c r="F271" t="str">
        <f>'[1]Medium Trad &amp; Pharma'!G147</f>
        <v>Ariel</v>
      </c>
      <c r="G271" t="str">
        <f>'[1]Medium Trad &amp; Pharma'!H147</f>
        <v>Ariel Medium Antigerm Plan</v>
      </c>
      <c r="H271" t="str">
        <f>'[1]Medium Trad &amp; Pharma'!I147</f>
        <v>Buy Ariel Hygine (Antigerm) Portfolio worth 
Rs.250 and get 12% off On Bill
Applicable SKUs
Any Ariel Matic AG 1Kg/2kg/3+1kg</v>
      </c>
      <c r="I271" t="str">
        <f>'[1]Medium Trad &amp; Pharma'!K147</f>
        <v>On Bill</v>
      </c>
    </row>
    <row r="272" spans="1:9" ht="12" customHeight="1">
      <c r="A272">
        <v>269</v>
      </c>
      <c r="B272" t="e">
        <f>'[1]Medium Trad &amp; Pharma'!#REF!</f>
        <v>#REF!</v>
      </c>
      <c r="C272" t="e">
        <f>'[1]Medium Trad &amp; Pharma'!#REF!</f>
        <v>#REF!</v>
      </c>
      <c r="D272" s="24" t="e">
        <f>'[1]Medium Trad &amp; Pharma'!#REF!</f>
        <v>#REF!</v>
      </c>
      <c r="E272" s="24" t="e">
        <f>'[1]Medium Trad &amp; Pharma'!#REF!</f>
        <v>#REF!</v>
      </c>
      <c r="F272" t="e">
        <f>'[1]Medium Trad &amp; Pharma'!#REF!</f>
        <v>#REF!</v>
      </c>
      <c r="G272" t="e">
        <f>'[1]Medium Trad &amp; Pharma'!#REF!</f>
        <v>#REF!</v>
      </c>
      <c r="H272" t="e">
        <f>'[1]Medium Trad &amp; Pharma'!#REF!</f>
        <v>#REF!</v>
      </c>
      <c r="I272" t="e">
        <f>'[1]Medium Trad &amp; Pharma'!#REF!</f>
        <v>#REF!</v>
      </c>
    </row>
    <row r="273" spans="1:9" ht="12" customHeight="1">
      <c r="A273">
        <v>270</v>
      </c>
      <c r="B273" t="e">
        <f>'[1]Medium Trad &amp; Pharma'!#REF!</f>
        <v>#REF!</v>
      </c>
      <c r="C273" t="e">
        <f>'[1]Medium Trad &amp; Pharma'!#REF!</f>
        <v>#REF!</v>
      </c>
      <c r="D273" s="24" t="e">
        <f>'[1]Medium Trad &amp; Pharma'!#REF!</f>
        <v>#REF!</v>
      </c>
      <c r="E273" s="24" t="e">
        <f>'[1]Medium Trad &amp; Pharma'!#REF!</f>
        <v>#REF!</v>
      </c>
      <c r="F273" t="e">
        <f>'[1]Medium Trad &amp; Pharma'!#REF!</f>
        <v>#REF!</v>
      </c>
      <c r="G273" t="e">
        <f>'[1]Medium Trad &amp; Pharma'!#REF!</f>
        <v>#REF!</v>
      </c>
      <c r="H273" t="e">
        <f>'[1]Medium Trad &amp; Pharma'!#REF!</f>
        <v>#REF!</v>
      </c>
      <c r="I273" t="e">
        <f>'[1]Medium Trad &amp; Pharma'!#REF!</f>
        <v>#REF!</v>
      </c>
    </row>
    <row r="274" spans="1:9" ht="12" customHeight="1">
      <c r="A274">
        <v>271</v>
      </c>
      <c r="B274" t="e">
        <f>'[1]Medium Trad &amp; Pharma'!#REF!</f>
        <v>#REF!</v>
      </c>
      <c r="C274" t="e">
        <f>'[1]Medium Trad &amp; Pharma'!#REF!</f>
        <v>#REF!</v>
      </c>
      <c r="D274" s="24" t="e">
        <f>'[1]Medium Trad &amp; Pharma'!#REF!</f>
        <v>#REF!</v>
      </c>
      <c r="E274" s="24" t="e">
        <f>'[1]Medium Trad &amp; Pharma'!#REF!</f>
        <v>#REF!</v>
      </c>
      <c r="F274" t="e">
        <f>'[1]Medium Trad &amp; Pharma'!#REF!</f>
        <v>#REF!</v>
      </c>
      <c r="G274" t="e">
        <f>'[1]Medium Trad &amp; Pharma'!#REF!</f>
        <v>#REF!</v>
      </c>
      <c r="H274" t="e">
        <f>'[1]Medium Trad &amp; Pharma'!#REF!</f>
        <v>#REF!</v>
      </c>
      <c r="I274" t="e">
        <f>'[1]Medium Trad &amp; Pharma'!#REF!</f>
        <v>#REF!</v>
      </c>
    </row>
    <row r="275" spans="1:9" ht="12" customHeight="1">
      <c r="A275">
        <v>272</v>
      </c>
      <c r="B275" t="str">
        <f>'[1]Medium Trad &amp; Pharma'!A149</f>
        <v>Medium Trad &amp; Pharma</v>
      </c>
      <c r="C275" t="str">
        <f>'[1]Medium Trad &amp; Pharma'!B149</f>
        <v>Medium Traditional</v>
      </c>
      <c r="D275" s="24">
        <f>'[1]Medium Trad &amp; Pharma'!C149</f>
        <v>44197</v>
      </c>
      <c r="E275" s="24">
        <f>'[1]Medium Trad &amp; Pharma'!D149</f>
        <v>44227</v>
      </c>
      <c r="F275" t="str">
        <f>'[1]Medium Trad &amp; Pharma'!G149</f>
        <v>Ariel</v>
      </c>
      <c r="G275" t="str">
        <f>'[1]Medium Trad &amp; Pharma'!H149</f>
        <v>Ariel Medium Plan (Consumption SKUs)</v>
      </c>
      <c r="H275" t="str">
        <f>'[1]Medium Trad &amp; Pharma'!I149</f>
        <v>Buy Any Ariel Complete/Color/Matic/Liquid SKUs (Except Complete 4Kg) worth 
Rs 1000 and get 6% off On Bill
Applicable SKUs:
Ariel Matic 3kg/6kg SKUs
(Except Complete 4Kg)</v>
      </c>
      <c r="I275" t="str">
        <f>'[1]Medium Trad &amp; Pharma'!K149</f>
        <v>On Bill</v>
      </c>
    </row>
    <row r="276" spans="1:9" ht="12" customHeight="1">
      <c r="A276">
        <v>273</v>
      </c>
      <c r="B276" t="e">
        <f>'[1]Medium Trad &amp; Pharma'!#REF!</f>
        <v>#REF!</v>
      </c>
      <c r="C276" t="e">
        <f>'[1]Medium Trad &amp; Pharma'!#REF!</f>
        <v>#REF!</v>
      </c>
      <c r="D276" s="24" t="e">
        <f>'[1]Medium Trad &amp; Pharma'!#REF!</f>
        <v>#REF!</v>
      </c>
      <c r="E276" s="24" t="e">
        <f>'[1]Medium Trad &amp; Pharma'!#REF!</f>
        <v>#REF!</v>
      </c>
      <c r="F276" t="e">
        <f>'[1]Medium Trad &amp; Pharma'!#REF!</f>
        <v>#REF!</v>
      </c>
      <c r="G276" t="e">
        <f>'[1]Medium Trad &amp; Pharma'!#REF!</f>
        <v>#REF!</v>
      </c>
      <c r="H276" t="e">
        <f>'[1]Medium Trad &amp; Pharma'!#REF!</f>
        <v>#REF!</v>
      </c>
      <c r="I276" t="e">
        <f>'[1]Medium Trad &amp; Pharma'!#REF!</f>
        <v>#REF!</v>
      </c>
    </row>
    <row r="277" spans="1:9" ht="12" customHeight="1">
      <c r="A277">
        <v>274</v>
      </c>
      <c r="B277" t="str">
        <f>'[1]Medium Trad &amp; Pharma'!A151</f>
        <v>Medium Trad &amp; Pharma</v>
      </c>
      <c r="C277" t="str">
        <f>'[1]Medium Trad &amp; Pharma'!B151</f>
        <v>Medium Traditional</v>
      </c>
      <c r="D277" s="24">
        <f>'[1]Medium Trad &amp; Pharma'!C151</f>
        <v>44197</v>
      </c>
      <c r="E277" s="24">
        <f>'[1]Medium Trad &amp; Pharma'!D151</f>
        <v>44227</v>
      </c>
      <c r="F277" t="str">
        <f>'[1]Medium Trad &amp; Pharma'!G151</f>
        <v>Ariel</v>
      </c>
      <c r="G277" t="str">
        <f>'[1]Medium Trad &amp; Pharma'!H151</f>
        <v>Ariel Medium PW Blue 500g Launch Plan</v>
      </c>
      <c r="H277" t="str">
        <f>'[1]Medium Trad &amp; Pharma'!I151</f>
        <v>Buy 6pc of Ariel Perfectwash 500g  Blue and get Rs.5*/- per pc 
(Including Corporate) 
Applicable SKUs:
Any Ariel PW500g SKUs (Blue/Green)</v>
      </c>
      <c r="I277" t="str">
        <f>'[1]Medium Trad &amp; Pharma'!K151</f>
        <v>On Bill</v>
      </c>
    </row>
    <row r="278" spans="1:9" ht="12" customHeight="1">
      <c r="A278">
        <v>275</v>
      </c>
      <c r="B278" t="str">
        <f>'[1]Medium Trad &amp; Pharma'!A153</f>
        <v>Medium Trad &amp; Pharma</v>
      </c>
      <c r="C278" t="str">
        <f>'[1]Medium Trad &amp; Pharma'!B153</f>
        <v>Medium Traditional</v>
      </c>
      <c r="D278" s="24">
        <f>'[1]Medium Trad &amp; Pharma'!C153</f>
        <v>44197</v>
      </c>
      <c r="E278" s="24">
        <f>'[1]Medium Trad &amp; Pharma'!D153</f>
        <v>44227</v>
      </c>
      <c r="F278" t="str">
        <f>'[1]Medium Trad &amp; Pharma'!G153</f>
        <v>Ariel</v>
      </c>
      <c r="G278" t="str">
        <f>'[1]Medium Trad &amp; Pharma'!H153</f>
        <v>Ariel Medium PW Blue 1kg Launch Plan</v>
      </c>
      <c r="H278" t="str">
        <f>'[1]Medium Trad &amp; Pharma'!I153</f>
        <v>Buy 3pc of Ariel Perfectwash 1kg Blue and get Rs.10*/- per pc 
(Including Corporate) 
Applicable SKUs:
Ariel PW 1kg Blue</v>
      </c>
      <c r="I278" t="str">
        <f>'[1]Medium Trad &amp; Pharma'!K153</f>
        <v>On Bill</v>
      </c>
    </row>
    <row r="279" spans="1:9" ht="12" customHeight="1">
      <c r="A279">
        <v>276</v>
      </c>
      <c r="B279" t="e">
        <f>'[1]Medium Trad &amp; Pharma'!#REF!</f>
        <v>#REF!</v>
      </c>
      <c r="C279" t="e">
        <f>'[1]Medium Trad &amp; Pharma'!#REF!</f>
        <v>#REF!</v>
      </c>
      <c r="D279" s="24" t="e">
        <f>'[1]Medium Trad &amp; Pharma'!#REF!</f>
        <v>#REF!</v>
      </c>
      <c r="E279" s="24" t="e">
        <f>'[1]Medium Trad &amp; Pharma'!#REF!</f>
        <v>#REF!</v>
      </c>
      <c r="F279" t="e">
        <f>'[1]Medium Trad &amp; Pharma'!#REF!</f>
        <v>#REF!</v>
      </c>
      <c r="G279" t="e">
        <f>'[1]Medium Trad &amp; Pharma'!#REF!</f>
        <v>#REF!</v>
      </c>
      <c r="H279" t="e">
        <f>'[1]Medium Trad &amp; Pharma'!#REF!</f>
        <v>#REF!</v>
      </c>
      <c r="I279" t="e">
        <f>'[1]Medium Trad &amp; Pharma'!#REF!</f>
        <v>#REF!</v>
      </c>
    </row>
    <row r="280" spans="1:9" ht="12" customHeight="1">
      <c r="A280">
        <v>277</v>
      </c>
      <c r="B280" t="str">
        <f>'[1]Medium Trad &amp; Pharma'!A155</f>
        <v>Medium Trad &amp; Pharma</v>
      </c>
      <c r="C280" t="str">
        <f>'[1]Medium Trad &amp; Pharma'!B155</f>
        <v>Medium Traditional</v>
      </c>
      <c r="D280" s="24">
        <f>'[1]Medium Trad &amp; Pharma'!C155</f>
        <v>44197</v>
      </c>
      <c r="E280" s="24">
        <f>'[1]Medium Trad &amp; Pharma'!D155</f>
        <v>44227</v>
      </c>
      <c r="F280" t="str">
        <f>'[1]Medium Trad &amp; Pharma'!G155</f>
        <v>Ariel</v>
      </c>
      <c r="G280" t="str">
        <f>'[1]Medium Trad &amp; Pharma'!H155</f>
        <v>Ariel Medium PW Blue 500g Launch Plan
(Only for Mumbai)</v>
      </c>
      <c r="H280" t="str">
        <f>'[1]Medium Trad &amp; Pharma'!I155</f>
        <v>Buy 6pc of Ariel Perfectwash 500g  Blue and get Rs.5*/- per pc 
(Including Corporate) 
Applicable SKUs:
Any Ariel PW500g SKUs (Blue/Green)</v>
      </c>
      <c r="I280" t="str">
        <f>'[1]Medium Trad &amp; Pharma'!K155</f>
        <v>On Bill</v>
      </c>
    </row>
    <row r="281" spans="1:9" ht="12" customHeight="1">
      <c r="A281">
        <v>278</v>
      </c>
      <c r="B281" t="str">
        <f>'[1]Medium Trad &amp; Pharma'!A157</f>
        <v>Medium Trad &amp; Pharma</v>
      </c>
      <c r="C281" t="str">
        <f>'[1]Medium Trad &amp; Pharma'!B157</f>
        <v>Medium Traditional</v>
      </c>
      <c r="D281" s="24">
        <f>'[1]Medium Trad &amp; Pharma'!C157</f>
        <v>44197</v>
      </c>
      <c r="E281" s="24">
        <f>'[1]Medium Trad &amp; Pharma'!D157</f>
        <v>44227</v>
      </c>
      <c r="F281" t="str">
        <f>'[1]Medium Trad &amp; Pharma'!G157</f>
        <v>Ariel</v>
      </c>
      <c r="G281" t="str">
        <f>'[1]Medium Trad &amp; Pharma'!H157</f>
        <v>Ariel Medium PW Blue 1kg Launch Plan
(Only for Mumbai)</v>
      </c>
      <c r="H281" t="str">
        <f>'[1]Medium Trad &amp; Pharma'!I157</f>
        <v>Buy 3pc of Ariel Perfectwash 1kg Blue and get Rs.10*/- per pc 
(Including Corporate) 
Applicable SKUs:
Ariel PW 1kg Blue</v>
      </c>
      <c r="I281" t="str">
        <f>'[1]Medium Trad &amp; Pharma'!K157</f>
        <v>On Bill</v>
      </c>
    </row>
    <row r="282" spans="1:9" ht="12" customHeight="1">
      <c r="A282">
        <v>279</v>
      </c>
      <c r="B282" t="str">
        <f>'[1]Medium Trad &amp; Pharma'!A159</f>
        <v>Medium Trad &amp; Pharma</v>
      </c>
      <c r="C282" t="str">
        <f>'[1]Medium Trad &amp; Pharma'!B159</f>
        <v>Medium Traditional,
Medium Pharmacy</v>
      </c>
      <c r="D282" s="24">
        <f>'[1]Medium Trad &amp; Pharma'!C159</f>
        <v>44197</v>
      </c>
      <c r="E282" s="24">
        <f>'[1]Medium Trad &amp; Pharma'!D159</f>
        <v>44227</v>
      </c>
      <c r="F282" t="str">
        <f>'[1]Medium Trad &amp; Pharma'!G159</f>
        <v>Old Spice</v>
      </c>
      <c r="G282" t="str">
        <f>'[1]Medium Trad &amp; Pharma'!H159</f>
        <v>Old Spice Deo - 7 + 1 FREE</v>
      </c>
      <c r="H282" t="str">
        <f>'[1]Medium Trad &amp; Pharma'!I159</f>
        <v>Buy 3pcs Old Spice 0% Gas Deo Can get 12.5% OFF (Equivalent to 7+1 FREE)</v>
      </c>
      <c r="I282" t="str">
        <f>'[1]Medium Trad &amp; Pharma'!K159</f>
        <v>On Bill</v>
      </c>
    </row>
    <row r="283" spans="1:9" ht="48" customHeight="1">
      <c r="A283">
        <v>280</v>
      </c>
      <c r="B283" t="str">
        <f>'[1]Medium Trad &amp; Pharma'!A161</f>
        <v>Medium Trad &amp; Pharma</v>
      </c>
      <c r="C283" t="str">
        <f>'[1]Medium Trad &amp; Pharma'!B161</f>
        <v>Medium Traditional,
Medium Pharmacy</v>
      </c>
      <c r="D283" s="24">
        <f>'[1]Medium Trad &amp; Pharma'!C161</f>
        <v>44197</v>
      </c>
      <c r="E283" s="24">
        <f>'[1]Medium Trad &amp; Pharma'!D161</f>
        <v>44227</v>
      </c>
      <c r="F283" t="str">
        <f>'[1]Medium Trad &amp; Pharma'!G161</f>
        <v>Old Spice</v>
      </c>
      <c r="G283" t="str">
        <f>'[1]Medium Trad &amp; Pharma'!H161</f>
        <v>Old Spice Pocket Deo - 7+1 FREE</v>
      </c>
      <c r="H283" t="str">
        <f>'[1]Medium Trad &amp; Pharma'!I161</f>
        <v>Buy 6pcs of Old Spice 0% Gas Deo Pocket get 12.5% off (Equivalent to 7+1 FREE)</v>
      </c>
      <c r="I283" t="str">
        <f>'[1]Medium Trad &amp; Pharma'!K161</f>
        <v>On Bill</v>
      </c>
    </row>
    <row r="284" spans="1:9" ht="48" customHeight="1">
      <c r="A284">
        <v>281</v>
      </c>
      <c r="B284" t="str">
        <f>'[1]Medium Trad &amp; Pharma'!A163</f>
        <v>Medium Trad &amp; Pharma</v>
      </c>
      <c r="C284" t="str">
        <f>'[1]Medium Trad &amp; Pharma'!B163</f>
        <v>Medium Traditional,
Medium Pharmacy</v>
      </c>
      <c r="D284" s="24">
        <f>'[1]Medium Trad &amp; Pharma'!C163</f>
        <v>44197</v>
      </c>
      <c r="E284" s="24">
        <f>'[1]Medium Trad &amp; Pharma'!D163</f>
        <v>44227</v>
      </c>
      <c r="F284" t="str">
        <f>'[1]Medium Trad &amp; Pharma'!G163</f>
        <v>Pampers</v>
      </c>
      <c r="G284" t="str">
        <f>'[1]Medium Trad &amp; Pharma'!H163</f>
        <v>Pampers 299 @ 249 (Med)</v>
      </c>
      <c r="H284" t="str">
        <f>'[1]Medium Trad &amp; Pharma'!I163</f>
        <v>Pampers 299 @ 249 Plan
Buy 1 Pc of Pampers 299, Get 4% Discount</v>
      </c>
      <c r="I284" t="str">
        <f>'[1]Medium Trad &amp; Pharma'!K163</f>
        <v>On Bill</v>
      </c>
    </row>
    <row r="285" spans="1:9" ht="48" customHeight="1">
      <c r="A285">
        <v>282</v>
      </c>
      <c r="B285" t="str">
        <f>'[1]Medium Trad &amp; Pharma'!A165</f>
        <v>Medium Trad &amp; Pharma</v>
      </c>
      <c r="C285" t="str">
        <f>'[1]Medium Trad &amp; Pharma'!B165</f>
        <v>Medium Traditional,
Medium Pharmacy</v>
      </c>
      <c r="D285" s="24">
        <f>'[1]Medium Trad &amp; Pharma'!C165</f>
        <v>44197</v>
      </c>
      <c r="E285" s="24">
        <f>'[1]Medium Trad &amp; Pharma'!D165</f>
        <v>44227</v>
      </c>
      <c r="F285" t="str">
        <f>'[1]Medium Trad &amp; Pharma'!G165</f>
        <v>Pampers</v>
      </c>
      <c r="G285" t="str">
        <f>'[1]Medium Trad &amp; Pharma'!H165</f>
        <v>Pampers Regs/Value (Med) | All India</v>
      </c>
      <c r="H285" t="str">
        <f>'[1]Medium Trad &amp; Pharma'!I165</f>
        <v>Buy 2 pieces of Pampers Pants Regs/Value/Econs, Get 4% Off</v>
      </c>
      <c r="I285" t="str">
        <f>'[1]Medium Trad &amp; Pharma'!K165</f>
        <v>On Bill</v>
      </c>
    </row>
    <row r="286" spans="1:9" ht="12" customHeight="1">
      <c r="A286">
        <v>283</v>
      </c>
      <c r="B286" t="str">
        <f>'[1]Small &amp; New Pharmacy'!A10</f>
        <v>Small &amp; New Pharmacy</v>
      </c>
      <c r="C286" t="str">
        <f>'[1]Small &amp; New Pharmacy'!B10</f>
        <v>Small A Pharmacy</v>
      </c>
      <c r="D286" s="24">
        <f>'[1]Small &amp; New Pharmacy'!C10</f>
        <v>44197</v>
      </c>
      <c r="E286" s="24">
        <f>'[1]Small &amp; New Pharmacy'!D10</f>
        <v>44227</v>
      </c>
      <c r="F286" t="str">
        <f>'[1]Small &amp; New Pharmacy'!G10</f>
        <v>Perfect Store</v>
      </c>
      <c r="G286" t="str">
        <f>'[1]Small &amp; New Pharmacy'!H10</f>
        <v>Perfect Store- Productivity
(Applicable Site Bengal, Odisha, East UP, West UP, Lucknow, Kanpur, Rajasthan, Bhopal, Indore, Raipur, Jabalpur, Nagpur, NEC, Mumbai,Pune, Bangalore, Hyderabad, Tirupati, Vijayawada,Aurangabad)</v>
      </c>
      <c r="H286" t="str">
        <f>'[1]Small &amp; New Pharmacy'!I10</f>
        <v>Buy worth Rs 400 get 0.5% on invoice, 
Buy worth Rs 1500 get 1% on invoice
(Max Disbursement-100, Max Bills-5)</v>
      </c>
      <c r="I286" t="str">
        <f>'[1]Small &amp; New Pharmacy'!K10</f>
        <v>On Bill</v>
      </c>
    </row>
    <row r="287" spans="1:9" ht="12" customHeight="1">
      <c r="A287">
        <v>284</v>
      </c>
      <c r="B287" t="str">
        <f>'[1]Small &amp; New Pharmacy'!A12</f>
        <v>Small &amp; New Pharmacy</v>
      </c>
      <c r="C287" t="str">
        <f>'[1]Small &amp; New Pharmacy'!B12</f>
        <v>Small A Pharmacy</v>
      </c>
      <c r="D287" s="24">
        <f>'[1]Small &amp; New Pharmacy'!C12</f>
        <v>44197</v>
      </c>
      <c r="E287" s="24">
        <f>'[1]Small &amp; New Pharmacy'!D12</f>
        <v>44227</v>
      </c>
      <c r="F287" t="str">
        <f>'[1]Small &amp; New Pharmacy'!G12</f>
        <v>Perfect Store</v>
      </c>
      <c r="G287" t="str">
        <f>'[1]Small &amp; New Pharmacy'!H12</f>
        <v>Perfect Store- Productivity
(Applicable Site Chennai, Madurai, Cochin)</v>
      </c>
      <c r="H287" t="str">
        <f>'[1]Small &amp; New Pharmacy'!I12</f>
        <v>Buy worth Rs 400 get 0.5% on invoice, 
Buy worth Rs 1800 get 1% on invoice
(Max Disbursement-100, Max Bills-5)</v>
      </c>
      <c r="I287" t="str">
        <f>'[1]Small &amp; New Pharmacy'!K12</f>
        <v>On Bill</v>
      </c>
    </row>
    <row r="288" spans="1:9" ht="12" customHeight="1">
      <c r="A288">
        <v>285</v>
      </c>
      <c r="B288" t="str">
        <f>'[1]Small &amp; New Pharmacy'!A14</f>
        <v>Small &amp; New Pharmacy</v>
      </c>
      <c r="C288" t="str">
        <f>'[1]Small &amp; New Pharmacy'!B14</f>
        <v>Small A Pharmacy</v>
      </c>
      <c r="D288" s="24">
        <f>'[1]Small &amp; New Pharmacy'!C14</f>
        <v>44197</v>
      </c>
      <c r="E288" s="24">
        <f>'[1]Small &amp; New Pharmacy'!D14</f>
        <v>44227</v>
      </c>
      <c r="F288" t="str">
        <f>'[1]Small &amp; New Pharmacy'!G14</f>
        <v>Perfect Store</v>
      </c>
      <c r="G288" t="str">
        <f>'[1]Small &amp; New Pharmacy'!H14</f>
        <v>Perfect Store- Productivity
(All Except Site Bengal, Odisha, East UP, West UP, Lucknow, Kanpur, Rajasthan, Bhopal, Indore, Raipur, Jabalpur, Nagpur, NEC,Mumbai,Pune, Bangalore, Hyderabad, Tirupati, Vijayawada,Chennai, Madurai, Cochin,Aurangabad)</v>
      </c>
      <c r="H288" t="str">
        <f>'[1]Small &amp; New Pharmacy'!I14</f>
        <v>Buy worth Rs 400 get 0.5% on invoice, 
Buy worth Rs 1200 get 1% on invoice
(Max Disbursement-100, Max Bills-5)</v>
      </c>
      <c r="I288" t="str">
        <f>'[1]Small &amp; New Pharmacy'!K14</f>
        <v>On Bill</v>
      </c>
    </row>
    <row r="289" spans="1:9" ht="12" customHeight="1">
      <c r="A289">
        <v>286</v>
      </c>
      <c r="B289" t="str">
        <f>'[1]Small &amp; New Pharmacy'!A16</f>
        <v>Small &amp; New Pharmacy</v>
      </c>
      <c r="C289" t="str">
        <f>'[1]Small &amp; New Pharmacy'!B16</f>
        <v>New Pharmacy</v>
      </c>
      <c r="D289" s="24">
        <f>'[1]Small &amp; New Pharmacy'!C16</f>
        <v>44197</v>
      </c>
      <c r="E289" s="24">
        <f>'[1]Small &amp; New Pharmacy'!D16</f>
        <v>44227</v>
      </c>
      <c r="F289" t="str">
        <f>'[1]Small &amp; New Pharmacy'!G16</f>
        <v>Perfect Store</v>
      </c>
      <c r="G289" t="str">
        <f>'[1]Small &amp; New Pharmacy'!H16</f>
        <v>Perfect Store- Productivity
(Applicable Site Cochin)</v>
      </c>
      <c r="H289" t="str">
        <f>'[1]Small &amp; New Pharmacy'!I16</f>
        <v>Buy worth Rs 200 get 0.5% on invoice, 
Buy worth Rs 800 get 1% on invoice
(Max Disbursement-100, Max Bills-5)</v>
      </c>
      <c r="I289" t="str">
        <f>'[1]Small &amp; New Pharmacy'!K16</f>
        <v>On Bill</v>
      </c>
    </row>
    <row r="290" spans="1:9" ht="12" customHeight="1">
      <c r="A290">
        <v>287</v>
      </c>
      <c r="B290" t="str">
        <f>'[1]Small &amp; New Pharmacy'!A18</f>
        <v>Small &amp; New Pharmacy</v>
      </c>
      <c r="C290" t="str">
        <f>'[1]Small &amp; New Pharmacy'!B18</f>
        <v>New Pharmacy</v>
      </c>
      <c r="D290" s="24">
        <f>'[1]Small &amp; New Pharmacy'!C18</f>
        <v>44197</v>
      </c>
      <c r="E290" s="24">
        <f>'[1]Small &amp; New Pharmacy'!D18</f>
        <v>44227</v>
      </c>
      <c r="F290" t="str">
        <f>'[1]Small &amp; New Pharmacy'!G18</f>
        <v>Perfect Store</v>
      </c>
      <c r="G290" t="str">
        <f>'[1]Small &amp; New Pharmacy'!H18</f>
        <v>Perfect Store- Productivity
(All Except Site Cochin)</v>
      </c>
      <c r="H290" t="str">
        <f>'[1]Small &amp; New Pharmacy'!I18</f>
        <v>Buy worth Rs 200 get 0.5% on invoice, 
Buy worth Rs 600 get 1% on invoice
(Max Disbursement-100, Max Bills-5)</v>
      </c>
      <c r="I290" t="str">
        <f>'[1]Small &amp; New Pharmacy'!K18</f>
        <v>On Bill</v>
      </c>
    </row>
    <row r="291" spans="1:9" ht="12" customHeight="1">
      <c r="A291">
        <v>288</v>
      </c>
      <c r="B291" t="str">
        <f>'[1]Small &amp; New Pharmacy'!A20</f>
        <v>Small &amp; New Pharmacy</v>
      </c>
      <c r="C291" t="str">
        <f>'[1]Small &amp; New Pharmacy'!B20</f>
        <v>New Pharmacy</v>
      </c>
      <c r="D291" s="24">
        <f>'[1]Small &amp; New Pharmacy'!C20</f>
        <v>44197</v>
      </c>
      <c r="E291" s="24">
        <f>'[1]Small &amp; New Pharmacy'!D20</f>
        <v>44227</v>
      </c>
      <c r="F291" t="str">
        <f>'[1]Small &amp; New Pharmacy'!G20</f>
        <v>Perfect Store</v>
      </c>
      <c r="G291" t="str">
        <f>'[1]Small &amp; New Pharmacy'!H20</f>
        <v>Tele call extra discount - Productivity</v>
      </c>
      <c r="H291" t="str">
        <f>'[1]Small &amp; New Pharmacy'!I20</f>
        <v>Buy worth Rs 200 &amp; 1 pcs of WS 100 Sticker &amp; get 1% on invoice (only for TAS)
Applicable branches - East UP(Ghazipur, Chandauli); Nagpur (Amravati, Nagpur),Nasik</v>
      </c>
      <c r="I291" t="str">
        <f>'[1]Small &amp; New Pharmacy'!K20</f>
        <v>On Bill</v>
      </c>
    </row>
    <row r="292" spans="1:9" ht="12" customHeight="1">
      <c r="A292">
        <v>289</v>
      </c>
      <c r="B292" t="str">
        <f>'[1]Small &amp; New Pharmacy'!A22</f>
        <v>Small &amp; New Pharmacy</v>
      </c>
      <c r="C292" t="str">
        <f>'[1]Small &amp; New Pharmacy'!B22</f>
        <v>Small A Pharmacy</v>
      </c>
      <c r="D292" s="24">
        <f>'[1]Small &amp; New Pharmacy'!C22</f>
        <v>44197</v>
      </c>
      <c r="E292" s="24">
        <f>'[1]Small &amp; New Pharmacy'!D22</f>
        <v>44227</v>
      </c>
      <c r="F292" t="str">
        <f>'[1]Small &amp; New Pharmacy'!G22</f>
        <v>Perfect Store</v>
      </c>
      <c r="G292" t="str">
        <f>'[1]Small &amp; New Pharmacy'!H22</f>
        <v>Tele call extra discount - Productivity</v>
      </c>
      <c r="H292" t="str">
        <f>'[1]Small &amp; New Pharmacy'!I22</f>
        <v>Buy worth Rs 400 &amp; 1 pcs of WS 100 Sticker &amp; get 1% on invoice (only for TAS) 
Applicable branches - East UP(Ghazipur, Chandauli); Nagpur (Amravati, Nagpur),Nasik</v>
      </c>
      <c r="I292" t="str">
        <f>'[1]Small &amp; New Pharmacy'!K22</f>
        <v>On Bill</v>
      </c>
    </row>
    <row r="293" spans="1:9" ht="12" customHeight="1">
      <c r="A293">
        <v>290</v>
      </c>
      <c r="B293" t="e">
        <f>'[1]Small &amp; New Pharmacy'!#REF!</f>
        <v>#REF!</v>
      </c>
      <c r="C293" t="e">
        <f>'[1]Small &amp; New Pharmacy'!#REF!</f>
        <v>#REF!</v>
      </c>
      <c r="D293" s="24" t="e">
        <f>'[1]Small &amp; New Pharmacy'!#REF!</f>
        <v>#REF!</v>
      </c>
      <c r="E293" s="24" t="e">
        <f>'[1]Small &amp; New Pharmacy'!#REF!</f>
        <v>#REF!</v>
      </c>
      <c r="F293" t="e">
        <f>'[1]Small &amp; New Pharmacy'!#REF!</f>
        <v>#REF!</v>
      </c>
      <c r="G293" t="e">
        <f>'[1]Small &amp; New Pharmacy'!#REF!</f>
        <v>#REF!</v>
      </c>
      <c r="H293" t="e">
        <f>'[1]Small &amp; New Pharmacy'!#REF!</f>
        <v>#REF!</v>
      </c>
      <c r="I293" t="e">
        <f>'[1]Small &amp; New Pharmacy'!#REF!</f>
        <v>#REF!</v>
      </c>
    </row>
    <row r="294" spans="1:9" ht="12" customHeight="1">
      <c r="A294">
        <v>291</v>
      </c>
      <c r="B294" t="e">
        <f>'[1]Small &amp; New Pharmacy'!#REF!</f>
        <v>#REF!</v>
      </c>
      <c r="C294" t="e">
        <f>'[1]Small &amp; New Pharmacy'!#REF!</f>
        <v>#REF!</v>
      </c>
      <c r="D294" s="24" t="e">
        <f>'[1]Small &amp; New Pharmacy'!#REF!</f>
        <v>#REF!</v>
      </c>
      <c r="E294" s="24" t="e">
        <f>'[1]Small &amp; New Pharmacy'!#REF!</f>
        <v>#REF!</v>
      </c>
      <c r="F294" t="e">
        <f>'[1]Small &amp; New Pharmacy'!#REF!</f>
        <v>#REF!</v>
      </c>
      <c r="G294" t="e">
        <f>'[1]Small &amp; New Pharmacy'!#REF!</f>
        <v>#REF!</v>
      </c>
      <c r="H294" t="e">
        <f>'[1]Small &amp; New Pharmacy'!#REF!</f>
        <v>#REF!</v>
      </c>
      <c r="I294" t="e">
        <f>'[1]Small &amp; New Pharmacy'!#REF!</f>
        <v>#REF!</v>
      </c>
    </row>
    <row r="295" spans="1:9" ht="12" customHeight="1">
      <c r="A295">
        <v>292</v>
      </c>
      <c r="B295" t="e">
        <f>'[1]Small &amp; New Pharmacy'!#REF!</f>
        <v>#REF!</v>
      </c>
      <c r="C295" t="e">
        <f>'[1]Small &amp; New Pharmacy'!#REF!</f>
        <v>#REF!</v>
      </c>
      <c r="D295" s="24" t="e">
        <f>'[1]Small &amp; New Pharmacy'!#REF!</f>
        <v>#REF!</v>
      </c>
      <c r="E295" s="24" t="e">
        <f>'[1]Small &amp; New Pharmacy'!#REF!</f>
        <v>#REF!</v>
      </c>
      <c r="F295" t="e">
        <f>'[1]Small &amp; New Pharmacy'!#REF!</f>
        <v>#REF!</v>
      </c>
      <c r="G295" t="e">
        <f>'[1]Small &amp; New Pharmacy'!#REF!</f>
        <v>#REF!</v>
      </c>
      <c r="H295" t="e">
        <f>'[1]Small &amp; New Pharmacy'!#REF!</f>
        <v>#REF!</v>
      </c>
      <c r="I295" t="e">
        <f>'[1]Small &amp; New Pharmacy'!#REF!</f>
        <v>#REF!</v>
      </c>
    </row>
    <row r="296" spans="1:9" ht="12" customHeight="1">
      <c r="A296">
        <v>293</v>
      </c>
      <c r="B296" t="e">
        <f>'[1]Small &amp; New Pharmacy'!#REF!</f>
        <v>#REF!</v>
      </c>
      <c r="C296" t="e">
        <f>'[1]Small &amp; New Pharmacy'!#REF!</f>
        <v>#REF!</v>
      </c>
      <c r="D296" s="24" t="e">
        <f>'[1]Small &amp; New Pharmacy'!#REF!</f>
        <v>#REF!</v>
      </c>
      <c r="E296" s="24" t="e">
        <f>'[1]Small &amp; New Pharmacy'!#REF!</f>
        <v>#REF!</v>
      </c>
      <c r="F296" t="e">
        <f>'[1]Small &amp; New Pharmacy'!#REF!</f>
        <v>#REF!</v>
      </c>
      <c r="G296" t="e">
        <f>'[1]Small &amp; New Pharmacy'!#REF!</f>
        <v>#REF!</v>
      </c>
      <c r="H296" t="e">
        <f>'[1]Small &amp; New Pharmacy'!#REF!</f>
        <v>#REF!</v>
      </c>
      <c r="I296" t="e">
        <f>'[1]Small &amp; New Pharmacy'!#REF!</f>
        <v>#REF!</v>
      </c>
    </row>
    <row r="297" spans="1:9" ht="12" customHeight="1">
      <c r="A297">
        <v>294</v>
      </c>
      <c r="B297" t="e">
        <f>'[1]Small &amp; New Pharmacy'!#REF!</f>
        <v>#REF!</v>
      </c>
      <c r="C297" t="e">
        <f>'[1]Small &amp; New Pharmacy'!#REF!</f>
        <v>#REF!</v>
      </c>
      <c r="D297" s="24" t="e">
        <f>'[1]Small &amp; New Pharmacy'!#REF!</f>
        <v>#REF!</v>
      </c>
      <c r="E297" s="24" t="e">
        <f>'[1]Small &amp; New Pharmacy'!#REF!</f>
        <v>#REF!</v>
      </c>
      <c r="F297" t="e">
        <f>'[1]Small &amp; New Pharmacy'!#REF!</f>
        <v>#REF!</v>
      </c>
      <c r="G297" t="e">
        <f>'[1]Small &amp; New Pharmacy'!#REF!</f>
        <v>#REF!</v>
      </c>
      <c r="H297" t="e">
        <f>'[1]Small &amp; New Pharmacy'!#REF!</f>
        <v>#REF!</v>
      </c>
      <c r="I297" t="e">
        <f>'[1]Small &amp; New Pharmacy'!#REF!</f>
        <v>#REF!</v>
      </c>
    </row>
    <row r="298" spans="1:9" ht="12" customHeight="1">
      <c r="A298">
        <v>295</v>
      </c>
      <c r="B298" t="e">
        <f>'[1]Small &amp; New Pharmacy'!#REF!</f>
        <v>#REF!</v>
      </c>
      <c r="C298" t="e">
        <f>'[1]Small &amp; New Pharmacy'!#REF!</f>
        <v>#REF!</v>
      </c>
      <c r="D298" s="24" t="e">
        <f>'[1]Small &amp; New Pharmacy'!#REF!</f>
        <v>#REF!</v>
      </c>
      <c r="E298" s="24" t="e">
        <f>'[1]Small &amp; New Pharmacy'!#REF!</f>
        <v>#REF!</v>
      </c>
      <c r="F298" t="e">
        <f>'[1]Small &amp; New Pharmacy'!#REF!</f>
        <v>#REF!</v>
      </c>
      <c r="G298" t="e">
        <f>'[1]Small &amp; New Pharmacy'!#REF!</f>
        <v>#REF!</v>
      </c>
      <c r="H298" t="e">
        <f>'[1]Small &amp; New Pharmacy'!#REF!</f>
        <v>#REF!</v>
      </c>
      <c r="I298" t="e">
        <f>'[1]Small &amp; New Pharmacy'!#REF!</f>
        <v>#REF!</v>
      </c>
    </row>
    <row r="299" spans="1:9" ht="12" customHeight="1">
      <c r="A299">
        <v>296</v>
      </c>
      <c r="B299" t="e">
        <f>'[1]Small &amp; New Pharmacy'!#REF!</f>
        <v>#REF!</v>
      </c>
      <c r="C299" t="e">
        <f>'[1]Small &amp; New Pharmacy'!#REF!</f>
        <v>#REF!</v>
      </c>
      <c r="D299" s="24" t="e">
        <f>'[1]Small &amp; New Pharmacy'!#REF!</f>
        <v>#REF!</v>
      </c>
      <c r="E299" s="24" t="e">
        <f>'[1]Small &amp; New Pharmacy'!#REF!</f>
        <v>#REF!</v>
      </c>
      <c r="F299" t="e">
        <f>'[1]Small &amp; New Pharmacy'!#REF!</f>
        <v>#REF!</v>
      </c>
      <c r="G299" t="e">
        <f>'[1]Small &amp; New Pharmacy'!#REF!</f>
        <v>#REF!</v>
      </c>
      <c r="H299" t="e">
        <f>'[1]Small &amp; New Pharmacy'!#REF!</f>
        <v>#REF!</v>
      </c>
      <c r="I299" t="e">
        <f>'[1]Small &amp; New Pharmacy'!#REF!</f>
        <v>#REF!</v>
      </c>
    </row>
    <row r="300" spans="1:9" ht="12" customHeight="1">
      <c r="A300">
        <v>297</v>
      </c>
      <c r="B300" t="e">
        <f>'[1]Small &amp; New Pharmacy'!#REF!</f>
        <v>#REF!</v>
      </c>
      <c r="C300" t="e">
        <f>'[1]Small &amp; New Pharmacy'!#REF!</f>
        <v>#REF!</v>
      </c>
      <c r="D300" s="24" t="e">
        <f>'[1]Small &amp; New Pharmacy'!#REF!</f>
        <v>#REF!</v>
      </c>
      <c r="E300" s="24" t="e">
        <f>'[1]Small &amp; New Pharmacy'!#REF!</f>
        <v>#REF!</v>
      </c>
      <c r="F300" t="e">
        <f>'[1]Small &amp; New Pharmacy'!#REF!</f>
        <v>#REF!</v>
      </c>
      <c r="G300" t="e">
        <f>'[1]Small &amp; New Pharmacy'!#REF!</f>
        <v>#REF!</v>
      </c>
      <c r="H300" t="e">
        <f>'[1]Small &amp; New Pharmacy'!#REF!</f>
        <v>#REF!</v>
      </c>
      <c r="I300" t="e">
        <f>'[1]Small &amp; New Pharmacy'!#REF!</f>
        <v>#REF!</v>
      </c>
    </row>
    <row r="301" spans="1:9" ht="12" customHeight="1">
      <c r="A301">
        <v>298</v>
      </c>
      <c r="B301" t="str">
        <f>'[1]Small &amp; New Pharmacy'!A64</f>
        <v>Small &amp; New Pharmacy</v>
      </c>
      <c r="C301" t="str">
        <f>'[1]Small &amp; New Pharmacy'!B64</f>
        <v>Small A Pharmacy</v>
      </c>
      <c r="D301" s="24">
        <f>'[1]Small &amp; New Pharmacy'!C64</f>
        <v>44197</v>
      </c>
      <c r="E301" s="24">
        <f>'[1]Small &amp; New Pharmacy'!D64</f>
        <v>44227</v>
      </c>
      <c r="F301" t="str">
        <f>'[1]Small &amp; New Pharmacy'!G64</f>
        <v>Gillette Venus</v>
      </c>
      <c r="G301" t="str">
        <f>'[1]Small &amp; New Pharmacy'!H64</f>
        <v>Small Channel Streamer Dhamaka Plan</v>
      </c>
      <c r="H301" t="str">
        <f>'[1]Small &amp; New Pharmacy'!I64</f>
        <v>Buy 8 pcs (1 streamer) of SV3 Singles and get 7+1</v>
      </c>
      <c r="I301" t="str">
        <f>'[1]Small &amp; New Pharmacy'!K64</f>
        <v>On Bill</v>
      </c>
    </row>
    <row r="302" spans="1:9" ht="12" customHeight="1">
      <c r="A302">
        <v>299</v>
      </c>
      <c r="B302" t="str">
        <f>'[1]Small &amp; New Pharmacy'!A66</f>
        <v>Small &amp; New Pharmacy</v>
      </c>
      <c r="C302" t="str">
        <f>'[1]Small &amp; New Pharmacy'!B66</f>
        <v>Small A Pharmacy</v>
      </c>
      <c r="D302" s="24">
        <f>'[1]Small &amp; New Pharmacy'!C66</f>
        <v>44197</v>
      </c>
      <c r="E302" s="24">
        <f>'[1]Small &amp; New Pharmacy'!D66</f>
        <v>44227</v>
      </c>
      <c r="F302" t="str">
        <f>'[1]Small &amp; New Pharmacy'!G66</f>
        <v>Gillette</v>
      </c>
      <c r="G302" t="str">
        <f>'[1]Small &amp; New Pharmacy'!H66</f>
        <v>Gillette DE Plan - All Sites</v>
      </c>
      <c r="H302" t="str">
        <f>'[1]Small &amp; New Pharmacy'!I66</f>
        <v>Buy below DE Subbf worth Rs 90 and Get discount as mentioned below 
Corporate Plans Extra,
2.31% - Wilkinson 5s and Wilkinson 50s
3.3% - Wilk Saloon 10s
7.5% - DE 365</v>
      </c>
      <c r="I302" t="str">
        <f>'[1]Small &amp; New Pharmacy'!K66</f>
        <v>On Bill</v>
      </c>
    </row>
    <row r="303" spans="1:9" ht="12" customHeight="1">
      <c r="A303">
        <v>300</v>
      </c>
      <c r="B303" t="str">
        <f>'[1]Small &amp; New Pharmacy'!A68</f>
        <v>Small &amp; New Pharmacy</v>
      </c>
      <c r="C303" t="str">
        <f>'[1]Small &amp; New Pharmacy'!B68</f>
        <v>Small A Pharmacy</v>
      </c>
      <c r="D303" s="24">
        <f>'[1]Small &amp; New Pharmacy'!C68</f>
        <v>44197</v>
      </c>
      <c r="E303" s="24">
        <f>'[1]Small &amp; New Pharmacy'!D68</f>
        <v>44227</v>
      </c>
      <c r="F303" t="str">
        <f>'[1]Small &amp; New Pharmacy'!G68</f>
        <v>Gillette</v>
      </c>
      <c r="G303" t="str">
        <f>'[1]Small &amp; New Pharmacy'!H68</f>
        <v>Dispo Plan</v>
      </c>
      <c r="H303" t="str">
        <f>'[1]Small &amp; New Pharmacy'!I68</f>
        <v>Buy 12 Razors of GPI B3G1 ( Min purchase - Rs 150) and get 5% off</v>
      </c>
      <c r="I303" t="str">
        <f>'[1]Small &amp; New Pharmacy'!K68</f>
        <v>On Bill</v>
      </c>
    </row>
    <row r="304" spans="1:9" ht="12" customHeight="1">
      <c r="A304">
        <v>301</v>
      </c>
      <c r="B304" t="str">
        <f>'[1]Small &amp; New Pharmacy'!A70</f>
        <v>Small &amp; New Pharmacy</v>
      </c>
      <c r="C304" t="str">
        <f>'[1]Small &amp; New Pharmacy'!B70</f>
        <v>Small A Pharmacy</v>
      </c>
      <c r="D304" s="24">
        <f>'[1]Small &amp; New Pharmacy'!C70</f>
        <v>44197</v>
      </c>
      <c r="E304" s="24">
        <f>'[1]Small &amp; New Pharmacy'!D70</f>
        <v>44227</v>
      </c>
      <c r="F304" t="str">
        <f>'[1]Small &amp; New Pharmacy'!G70</f>
        <v>Gillette</v>
      </c>
      <c r="G304" t="str">
        <f>'[1]Small &amp; New Pharmacy'!H70</f>
        <v>Guard3  &amp; Guard Jodi Maximization</v>
      </c>
      <c r="H304" t="str">
        <f>'[1]Small &amp; New Pharmacy'!I70</f>
        <v>Buy 199 Rs of Guard3 and Guard razor and Get 7% off ( Min Purchase Guard3 Razor - Rs 100)</v>
      </c>
      <c r="I304" t="str">
        <f>'[1]Small &amp; New Pharmacy'!K70</f>
        <v>On Bill</v>
      </c>
    </row>
    <row r="305" spans="1:9" ht="12" customHeight="1">
      <c r="A305">
        <v>302</v>
      </c>
      <c r="B305" t="str">
        <f>'[1]Small &amp; New Pharmacy'!A72</f>
        <v>Small &amp; New Pharmacy</v>
      </c>
      <c r="C305" t="str">
        <f>'[1]Small &amp; New Pharmacy'!B72</f>
        <v>Small A Pharmacy</v>
      </c>
      <c r="D305" s="24">
        <f>'[1]Small &amp; New Pharmacy'!C72</f>
        <v>44197</v>
      </c>
      <c r="E305" s="24">
        <f>'[1]Small &amp; New Pharmacy'!D72</f>
        <v>44227</v>
      </c>
      <c r="F305" t="str">
        <f>'[1]Small &amp; New Pharmacy'!G72</f>
        <v>H&amp;S</v>
      </c>
      <c r="G305" t="str">
        <f>'[1]Small &amp; New Pharmacy'!H72</f>
        <v>H&amp;S 80ml 68 ka 50 Plan - Small</v>
      </c>
      <c r="H305" t="str">
        <f>'[1]Small &amp; New Pharmacy'!I72</f>
        <v>Buy H&amp;S 80ml Base Bottles &amp; Get 17.4% Off
(Applicable upto 3 Bottles)</v>
      </c>
      <c r="I305" t="str">
        <f>'[1]Small &amp; New Pharmacy'!K72</f>
        <v>On Bill</v>
      </c>
    </row>
    <row r="306" spans="1:9" ht="12" customHeight="1">
      <c r="A306">
        <v>303</v>
      </c>
      <c r="B306" t="str">
        <f>'[1]Small &amp; New Pharmacy'!A74</f>
        <v>Small &amp; New Pharmacy</v>
      </c>
      <c r="C306" t="str">
        <f>'[1]Small &amp; New Pharmacy'!B74</f>
        <v>Small A Pharmacy</v>
      </c>
      <c r="D306" s="24">
        <f>'[1]Small &amp; New Pharmacy'!C74</f>
        <v>44197</v>
      </c>
      <c r="E306" s="24">
        <f>'[1]Small &amp; New Pharmacy'!D74</f>
        <v>44227</v>
      </c>
      <c r="F306" t="str">
        <f>'[1]Small &amp; New Pharmacy'!G74</f>
        <v>H&amp;S</v>
      </c>
      <c r="G306" t="str">
        <f>'[1]Small &amp; New Pharmacy'!H74</f>
        <v>H&amp;S 180ml 150 ka 120 Plan - Small</v>
      </c>
      <c r="H306" t="str">
        <f>'[1]Small &amp; New Pharmacy'!I74</f>
        <v>Buy H&amp;S 180ml Base Bottles &amp; Get 10.3% Off</v>
      </c>
      <c r="I306" t="str">
        <f>'[1]Small &amp; New Pharmacy'!K74</f>
        <v>On Bill</v>
      </c>
    </row>
    <row r="307" spans="1:9" ht="12" customHeight="1">
      <c r="A307">
        <v>304</v>
      </c>
      <c r="B307" t="str">
        <f>'[1]Small &amp; New Pharmacy'!A76</f>
        <v>Small &amp; New Pharmacy</v>
      </c>
      <c r="C307" t="str">
        <f>'[1]Small &amp; New Pharmacy'!B76</f>
        <v>Small A Pharmacy</v>
      </c>
      <c r="D307" s="24">
        <f>'[1]Small &amp; New Pharmacy'!C76</f>
        <v>44197</v>
      </c>
      <c r="E307" s="24">
        <f>'[1]Small &amp; New Pharmacy'!D76</f>
        <v>44227</v>
      </c>
      <c r="F307" t="str">
        <f>'[1]Small &amp; New Pharmacy'!G76</f>
        <v>H&amp;S</v>
      </c>
      <c r="G307" t="str">
        <f>'[1]Small &amp; New Pharmacy'!H76</f>
        <v>H&amp;S Large Sachet Distribution Plan - 64 ka 50 Plan</v>
      </c>
      <c r="H307" t="str">
        <f>'[1]Small &amp; New Pharmacy'!I76</f>
        <v>Buy Any 2 Streamers of H&amp;S Large Sachet &amp; Get 7.1% Off</v>
      </c>
      <c r="I307" t="str">
        <f>'[1]Small &amp; New Pharmacy'!K76</f>
        <v>On Bill</v>
      </c>
    </row>
    <row r="308" spans="1:9" ht="12" customHeight="1">
      <c r="A308">
        <v>305</v>
      </c>
      <c r="B308" t="str">
        <f>'[1]Small &amp; New Pharmacy'!A78</f>
        <v>Small &amp; New Pharmacy</v>
      </c>
      <c r="C308" t="str">
        <f>'[1]Small &amp; New Pharmacy'!B78</f>
        <v>Small A Pharmacy,
New Pharmacy</v>
      </c>
      <c r="D308" s="24">
        <f>'[1]Small &amp; New Pharmacy'!C78</f>
        <v>44197</v>
      </c>
      <c r="E308" s="24">
        <f>'[1]Small &amp; New Pharmacy'!D78</f>
        <v>44227</v>
      </c>
      <c r="F308" t="str">
        <f>'[1]Small &amp; New Pharmacy'!G78</f>
        <v>Pantene</v>
      </c>
      <c r="G308" t="str">
        <f>'[1]Small &amp; New Pharmacy'!H78</f>
        <v>Pantene Rs 5 Bi-Sachet Plan 
(New Launch)</v>
      </c>
      <c r="H308" t="str">
        <f>'[1]Small &amp; New Pharmacy'!I78</f>
        <v>Buy 1 Streamer of Pntn Rs 5 Bi-sachet &amp; Get at Rs 40 (incl. Corp.)(35.5% off)
(Only for Punjab,Haryana,Delhi, Mumbai, Pune, Bengal, Surat, Ahmedabad)</v>
      </c>
      <c r="I308" t="str">
        <f>'[1]Small &amp; New Pharmacy'!K78</f>
        <v>On Bill</v>
      </c>
    </row>
    <row r="309" spans="1:9" ht="12" customHeight="1">
      <c r="A309">
        <v>306</v>
      </c>
      <c r="B309" t="str">
        <f>'[1]Small &amp; New Pharmacy'!A80</f>
        <v>Small &amp; New Pharmacy</v>
      </c>
      <c r="C309" t="str">
        <f>'[1]Small &amp; New Pharmacy'!B80</f>
        <v>Small A Pharmacy</v>
      </c>
      <c r="D309" s="24">
        <f>'[1]Small &amp; New Pharmacy'!C80</f>
        <v>44197</v>
      </c>
      <c r="E309" s="24">
        <f>'[1]Small &amp; New Pharmacy'!D80</f>
        <v>44227</v>
      </c>
      <c r="F309" t="str">
        <f>'[1]Small &amp; New Pharmacy'!G80</f>
        <v>Pantene</v>
      </c>
      <c r="G309" t="str">
        <f>'[1]Small &amp; New Pharmacy'!H80</f>
        <v>Pantene 180 ml Bottle 120 ka 90 Plan</v>
      </c>
      <c r="H309" t="str">
        <f>'[1]Small &amp; New Pharmacy'!I80</f>
        <v>Buy Pantene 180 ml bottle get Rs 120 MRP Bottle at Rs 90
(Including 2% Corporate Plan)
(Applicable upto 2 pieces per store)
(Once per month / per store)</v>
      </c>
      <c r="I309" t="str">
        <f>'[1]Small &amp; New Pharmacy'!K80</f>
        <v>On Bill</v>
      </c>
    </row>
    <row r="310" spans="1:9" ht="12" customHeight="1">
      <c r="A310">
        <v>307</v>
      </c>
      <c r="B310" t="str">
        <f>'[1]Small &amp; New Pharmacy'!A82</f>
        <v>Small &amp; New Pharmacy</v>
      </c>
      <c r="C310" t="str">
        <f>'[1]Small &amp; New Pharmacy'!B82</f>
        <v>Small A Pharmacy,
New Pharmacy</v>
      </c>
      <c r="D310" s="24">
        <f>'[1]Small &amp; New Pharmacy'!C82</f>
        <v>44197</v>
      </c>
      <c r="E310" s="24">
        <f>'[1]Small &amp; New Pharmacy'!D82</f>
        <v>44227</v>
      </c>
      <c r="F310" t="str">
        <f>'[1]Small &amp; New Pharmacy'!G82</f>
        <v>Pantene</v>
      </c>
      <c r="G310" t="str">
        <f>'[1]Small &amp; New Pharmacy'!H82</f>
        <v xml:space="preserve">Pantene Re 1  Plan </v>
      </c>
      <c r="H310" t="str">
        <f>'[1]Small &amp; New Pharmacy'!I82</f>
        <v>Buy &gt;6 streamers get Rs 0.75 off/ streamer
(Only for West UP, Kanpur, Lucknow, East UP, Bihar, Jharkhand, Indore, Bhopal, Jabalpur, Raipur, Bengal)</v>
      </c>
      <c r="I310" t="str">
        <f>'[1]Small &amp; New Pharmacy'!K82</f>
        <v>On Bill</v>
      </c>
    </row>
    <row r="311" spans="1:9" ht="12" customHeight="1">
      <c r="A311">
        <v>308</v>
      </c>
      <c r="B311" t="str">
        <f>'[1]Small &amp; New Pharmacy'!A84</f>
        <v>Small &amp; New Pharmacy</v>
      </c>
      <c r="C311" t="str">
        <f>'[1]Small &amp; New Pharmacy'!B84</f>
        <v>Small A Pharmacy</v>
      </c>
      <c r="D311" s="24">
        <f>'[1]Small &amp; New Pharmacy'!C84</f>
        <v>44197</v>
      </c>
      <c r="E311" s="24">
        <f>'[1]Small &amp; New Pharmacy'!D84</f>
        <v>44227</v>
      </c>
      <c r="F311" t="str">
        <f>'[1]Small &amp; New Pharmacy'!G84</f>
        <v>Pantene</v>
      </c>
      <c r="G311" t="str">
        <f>'[1]Small &amp; New Pharmacy'!H84</f>
        <v>Pantene 80 ml bottle 60 Ka 45 Plan</v>
      </c>
      <c r="H311" t="str">
        <f>'[1]Small &amp; New Pharmacy'!I84</f>
        <v>Buy Pantene 80 ml bottle get Rs 60 MRP Bottle at Rs 45
(Including 2% Corporate Plan)
(Applicable upto 3 pieces per store)
(Once per month / per store)</v>
      </c>
      <c r="I311" t="str">
        <f>'[1]Small &amp; New Pharmacy'!K84</f>
        <v>On Bill</v>
      </c>
    </row>
    <row r="312" spans="1:9" ht="12" customHeight="1">
      <c r="A312">
        <v>309</v>
      </c>
      <c r="B312" t="str">
        <f>'[1]Small &amp; New Pharmacy'!A86</f>
        <v>Small &amp; New Pharmacy</v>
      </c>
      <c r="C312" t="str">
        <f>'[1]Small &amp; New Pharmacy'!B86</f>
        <v>New Pharmacy,
Small A Pharmacy</v>
      </c>
      <c r="D312" s="24">
        <f>'[1]Small &amp; New Pharmacy'!C86</f>
        <v>44197</v>
      </c>
      <c r="E312" s="24">
        <f>'[1]Small &amp; New Pharmacy'!D86</f>
        <v>44227</v>
      </c>
      <c r="F312" t="str">
        <f>'[1]Small &amp; New Pharmacy'!G86</f>
        <v>Whisper</v>
      </c>
      <c r="G312" t="str">
        <f>'[1]Small &amp; New Pharmacy'!H86</f>
        <v>Choice Wings 7s -  (MRP Rs.30)</v>
      </c>
      <c r="H312" t="str">
        <f>'[1]Small &amp; New Pharmacy'!I86</f>
        <v>Buy 2 pcs Choice Wings 7s, Get 2.5% Off
Applicable Sites | All India Except Pune,Aurangabad,Nag, Goa</v>
      </c>
      <c r="I312" t="str">
        <f>'[1]Small &amp; New Pharmacy'!K86</f>
        <v>On Bill</v>
      </c>
    </row>
    <row r="313" spans="1:9" ht="12" customHeight="1">
      <c r="A313">
        <v>310</v>
      </c>
      <c r="B313" t="str">
        <f>'[1]Small &amp; New Pharmacy'!A88</f>
        <v>Small &amp; New Pharmacy</v>
      </c>
      <c r="C313" t="str">
        <f>'[1]Small &amp; New Pharmacy'!B88</f>
        <v>New Pharmacy,
Small A Pharmacy</v>
      </c>
      <c r="D313" s="24">
        <f>'[1]Small &amp; New Pharmacy'!C88</f>
        <v>44197</v>
      </c>
      <c r="E313" s="24">
        <f>'[1]Small &amp; New Pharmacy'!D88</f>
        <v>44227</v>
      </c>
      <c r="F313" t="str">
        <f>'[1]Small &amp; New Pharmacy'!G88</f>
        <v>Whisper</v>
      </c>
      <c r="G313" t="str">
        <f>'[1]Small &amp; New Pharmacy'!H88</f>
        <v>Choice Ultra 6s  (MRP Rs. 42)</v>
      </c>
      <c r="H313" t="str">
        <f>'[1]Small &amp; New Pharmacy'!I88</f>
        <v>Buy 2 pcs Choice Ultra 6s, Get  2.5% Off
Applicable Sites All India Except Pune,Aurangabad,Nag, Goa</v>
      </c>
      <c r="I313" t="str">
        <f>'[1]Small &amp; New Pharmacy'!K88</f>
        <v>On Bill</v>
      </c>
    </row>
    <row r="314" spans="1:9" ht="12" customHeight="1">
      <c r="A314">
        <v>311</v>
      </c>
      <c r="B314" t="str">
        <f>'[1]Small &amp; New Pharmacy'!A90</f>
        <v>Small &amp; New Pharmacy</v>
      </c>
      <c r="C314" t="str">
        <f>'[1]Small &amp; New Pharmacy'!B90</f>
        <v>New Pharmacy,
Small A Pharmacy</v>
      </c>
      <c r="D314" s="24">
        <f>'[1]Small &amp; New Pharmacy'!C90</f>
        <v>44197</v>
      </c>
      <c r="E314" s="24">
        <f>'[1]Small &amp; New Pharmacy'!D90</f>
        <v>44227</v>
      </c>
      <c r="F314" t="str">
        <f>'[1]Small &amp; New Pharmacy'!G90</f>
        <v>Whisper</v>
      </c>
      <c r="G314" t="str">
        <f>'[1]Small &amp; New Pharmacy'!H90</f>
        <v>Choice XL 6 MRP Rs. 32</v>
      </c>
      <c r="H314" t="str">
        <f>'[1]Small &amp; New Pharmacy'!I90</f>
        <v>Buy 2 Pcs. Choice XL 6s, Get 2.5% Off
All India Except Pune,Aurangabad,Nag, Goa</v>
      </c>
      <c r="I314" t="str">
        <f>'[1]Small &amp; New Pharmacy'!K90</f>
        <v>On Bill</v>
      </c>
    </row>
    <row r="315" spans="1:9" ht="12" customHeight="1">
      <c r="A315">
        <v>312</v>
      </c>
      <c r="B315" t="str">
        <f>'[1]Small &amp; New Pharmacy'!A92</f>
        <v>Small &amp; New Pharmacy</v>
      </c>
      <c r="C315" t="str">
        <f>'[1]Small &amp; New Pharmacy'!B92</f>
        <v>New Pharmacy,
Small A Pharmacy</v>
      </c>
      <c r="D315" s="24">
        <f>'[1]Small &amp; New Pharmacy'!C92</f>
        <v>44197</v>
      </c>
      <c r="E315" s="24">
        <f>'[1]Small &amp; New Pharmacy'!D92</f>
        <v>44227</v>
      </c>
      <c r="F315" t="str">
        <f>'[1]Small &amp; New Pharmacy'!G92</f>
        <v>Whisper</v>
      </c>
      <c r="G315" t="str">
        <f>'[1]Small &amp; New Pharmacy'!H92</f>
        <v>Aloe XL 6</v>
      </c>
      <c r="H315" t="str">
        <f>'[1]Small &amp; New Pharmacy'!I92</f>
        <v>Buy 2 Pcs. Aloe XL 6, Get 2.5% Off 
All India Except Pune,Aurangabad,Nag, Goa</v>
      </c>
      <c r="I315" t="str">
        <f>'[1]Small &amp; New Pharmacy'!K92</f>
        <v>On Bill</v>
      </c>
    </row>
    <row r="316" spans="1:9" ht="12" customHeight="1">
      <c r="A316">
        <v>313</v>
      </c>
      <c r="B316" t="str">
        <f>'[1]Small &amp; New Pharmacy'!A94</f>
        <v>Small &amp; New Pharmacy</v>
      </c>
      <c r="C316" t="str">
        <f>'[1]Small &amp; New Pharmacy'!B94</f>
        <v>New Pharmacy,
Small A Pharmacy</v>
      </c>
      <c r="D316" s="24">
        <f>'[1]Small &amp; New Pharmacy'!C94</f>
        <v>44197</v>
      </c>
      <c r="E316" s="24">
        <f>'[1]Small &amp; New Pharmacy'!D94</f>
        <v>44227</v>
      </c>
      <c r="F316" t="str">
        <f>'[1]Small &amp; New Pharmacy'!G94</f>
        <v>Whisper</v>
      </c>
      <c r="G316" t="str">
        <f>'[1]Small &amp; New Pharmacy'!H94</f>
        <v>Choice Wing 20s (North+ West)</v>
      </c>
      <c r="H316" t="str">
        <f>'[1]Small &amp; New Pharmacy'!I94</f>
        <v>Buy 1 Pcs. Choice Wings 20s, Get 0.4% Off
All India Except Pune,Aurangabad,Nag, Goa</v>
      </c>
      <c r="I316" t="str">
        <f>'[1]Small &amp; New Pharmacy'!K94</f>
        <v>On Bill</v>
      </c>
    </row>
    <row r="317" spans="1:9" ht="12" customHeight="1">
      <c r="A317">
        <v>314</v>
      </c>
      <c r="B317" t="str">
        <f>'[1]Small &amp; New Pharmacy'!A96</f>
        <v>Small &amp; New Pharmacy</v>
      </c>
      <c r="C317" t="str">
        <f>'[1]Small &amp; New Pharmacy'!B96</f>
        <v>New Pharmacy,
Small A Pharmacy</v>
      </c>
      <c r="D317" s="24">
        <f>'[1]Small &amp; New Pharmacy'!C96</f>
        <v>44197</v>
      </c>
      <c r="E317" s="24">
        <f>'[1]Small &amp; New Pharmacy'!D96</f>
        <v>44227</v>
      </c>
      <c r="F317" t="str">
        <f>'[1]Small &amp; New Pharmacy'!G96</f>
        <v>Whisper</v>
      </c>
      <c r="G317" t="str">
        <f>'[1]Small &amp; New Pharmacy'!H96</f>
        <v>Choice Aloe 20s</v>
      </c>
      <c r="H317" t="str">
        <f>'[1]Small &amp; New Pharmacy'!I96</f>
        <v>Buy 1 Pc. Choice Aloe 20s, Get  5.5% Off  
All India Except Pune,Aurangabad,Nag, Goa</v>
      </c>
      <c r="I317" t="str">
        <f>'[1]Small &amp; New Pharmacy'!K96</f>
        <v>On Bill</v>
      </c>
    </row>
    <row r="318" spans="1:9" ht="12" customHeight="1">
      <c r="A318">
        <v>315</v>
      </c>
      <c r="B318" t="str">
        <f>'[1]Small &amp; New Pharmacy'!A98</f>
        <v>Small &amp; New Pharmacy</v>
      </c>
      <c r="C318" t="str">
        <f>'[1]Small &amp; New Pharmacy'!B98</f>
        <v>New Pharmacy,
Small A Pharmacy</v>
      </c>
      <c r="D318" s="24">
        <f>'[1]Small &amp; New Pharmacy'!C98</f>
        <v>44197</v>
      </c>
      <c r="E318" s="24">
        <f>'[1]Small &amp; New Pharmacy'!D98</f>
        <v>44227</v>
      </c>
      <c r="F318" t="str">
        <f>'[1]Small &amp; New Pharmacy'!G98</f>
        <v>Whisper</v>
      </c>
      <c r="G318" t="str">
        <f>'[1]Small &amp; New Pharmacy'!H98</f>
        <v>Choice Ultra 20s</v>
      </c>
      <c r="H318" t="str">
        <f>'[1]Small &amp; New Pharmacy'!I98</f>
        <v>Buy 1 Pc. Choice Ultra 20s , Get 3.7% Off
All India Except Pune,Aurangabad,Nag, Goa</v>
      </c>
      <c r="I318" t="str">
        <f>'[1]Small &amp; New Pharmacy'!K98</f>
        <v>On Bill</v>
      </c>
    </row>
    <row r="319" spans="1:9">
      <c r="A319">
        <v>316</v>
      </c>
      <c r="B319" t="str">
        <f>'[1]Small &amp; New Pharmacy'!A100</f>
        <v>Small &amp; New Pharmacy</v>
      </c>
      <c r="C319" t="str">
        <f>'[1]Small &amp; New Pharmacy'!B100</f>
        <v>New Pharmacy,
Small A Pharmacy</v>
      </c>
      <c r="D319" s="24">
        <f>'[1]Small &amp; New Pharmacy'!C100</f>
        <v>44197</v>
      </c>
      <c r="E319" s="24">
        <f>'[1]Small &amp; New Pharmacy'!D100</f>
        <v>44227</v>
      </c>
      <c r="F319" t="str">
        <f>'[1]Small &amp; New Pharmacy'!G100</f>
        <v>Whisper</v>
      </c>
      <c r="G319" t="str">
        <f>'[1]Small &amp; New Pharmacy'!H100</f>
        <v xml:space="preserve">Choice Aloe 7s (North+West) </v>
      </c>
      <c r="H319" t="str">
        <f>'[1]Small &amp; New Pharmacy'!I100</f>
        <v>Buy 2 Pcs.Choice Aloe 7s , Get as 0.4% Off
Applicable Sites | All India Except Chennai,Madurai, Coimbatore,Kerla,Hyderabad, Tirupati, Vijaywada, Bengal, Orissa, NEC, Karnataka,Delhi, ROM, Pune,Aurangabad,Nag, Goa</v>
      </c>
      <c r="I319" t="str">
        <f>'[1]Small &amp; New Pharmacy'!K100</f>
        <v>On Bill</v>
      </c>
    </row>
    <row r="320" spans="1:9">
      <c r="A320">
        <v>317</v>
      </c>
      <c r="B320" t="str">
        <f>'[1]Small &amp; New Pharmacy'!A114</f>
        <v>Small &amp; New Pharmacy</v>
      </c>
      <c r="C320">
        <f>'[1]Small &amp; New Pharmacy'!B114</f>
        <v>0</v>
      </c>
      <c r="D320" s="24">
        <f>'[1]Small &amp; New Pharmacy'!C114</f>
        <v>0</v>
      </c>
      <c r="E320" s="24">
        <f>'[1]Small &amp; New Pharmacy'!D114</f>
        <v>0</v>
      </c>
      <c r="F320">
        <f>'[1]Small &amp; New Pharmacy'!G114</f>
        <v>0</v>
      </c>
      <c r="G320">
        <f>'[1]Small &amp; New Pharmacy'!H114</f>
        <v>0</v>
      </c>
      <c r="H320">
        <f>'[1]Small &amp; New Pharmacy'!I114</f>
        <v>0</v>
      </c>
      <c r="I320">
        <f>'[1]Small &amp; New Pharmacy'!K114</f>
        <v>0</v>
      </c>
    </row>
    <row r="321" spans="1:9">
      <c r="A321">
        <v>318</v>
      </c>
      <c r="B321" t="str">
        <f>'[1]Small &amp; New Pharmacy'!A127</f>
        <v>Small &amp; New Pharmacy</v>
      </c>
      <c r="C321" t="str">
        <f>'[1]Small &amp; New Pharmacy'!B127</f>
        <v>Small A Pharmacy,
New Pharmacy</v>
      </c>
      <c r="D321" s="24">
        <f>'[1]Small &amp; New Pharmacy'!C127</f>
        <v>44197</v>
      </c>
      <c r="E321" s="24">
        <f>'[1]Small &amp; New Pharmacy'!D127</f>
        <v>44227</v>
      </c>
      <c r="F321" t="str">
        <f>'[1]Small &amp; New Pharmacy'!G127</f>
        <v>Vicks</v>
      </c>
      <c r="G321" t="str">
        <f>'[1]Small &amp; New Pharmacy'!H127</f>
        <v>Action 500 (New MRP)</v>
      </c>
      <c r="H321" t="str">
        <f>'[1]Small &amp; New Pharmacy'!I127</f>
        <v>Buy  1 box of A500 &amp; get Rs 50 off ( on top of 11+1 offer on pack)</v>
      </c>
      <c r="I321" t="str">
        <f>'[1]Small &amp; New Pharmacy'!K127</f>
        <v>On Bill</v>
      </c>
    </row>
    <row r="322" spans="1:9">
      <c r="A322">
        <v>319</v>
      </c>
      <c r="B322" t="str">
        <f>'[1]Small &amp; New Pharmacy'!A129</f>
        <v>Small &amp; New Pharmacy</v>
      </c>
      <c r="C322" t="str">
        <f>'[1]Small &amp; New Pharmacy'!B129</f>
        <v>Small A Pharmacy,
New Pharmacy</v>
      </c>
      <c r="D322" s="24">
        <f>'[1]Small &amp; New Pharmacy'!C129</f>
        <v>44197</v>
      </c>
      <c r="E322" s="24">
        <f>'[1]Small &amp; New Pharmacy'!D129</f>
        <v>44227</v>
      </c>
      <c r="F322" t="str">
        <f>'[1]Small &amp; New Pharmacy'!G129</f>
        <v>Vicks</v>
      </c>
      <c r="G322" t="str">
        <f>'[1]Small &amp; New Pharmacy'!H129</f>
        <v>Action 500 (New MRP) WINIT</v>
      </c>
      <c r="H322" t="str">
        <f>'[1]Small &amp; New Pharmacy'!I129</f>
        <v>Buy  1 box of A500 &amp; get Rs 50 off ( on top of 11+1 offer on pack)</v>
      </c>
      <c r="I322" t="str">
        <f>'[1]Small &amp; New Pharmacy'!K129</f>
        <v>On Bill</v>
      </c>
    </row>
    <row r="323" spans="1:9">
      <c r="A323">
        <v>320</v>
      </c>
      <c r="B323" t="str">
        <f>'[1]Small &amp; New Pharmacy'!A131</f>
        <v>Small &amp; New Pharmacy</v>
      </c>
      <c r="C323" t="str">
        <f>'[1]Small &amp; New Pharmacy'!B131</f>
        <v>Small A Pharmacy,
New Pharmacy</v>
      </c>
      <c r="D323" s="24">
        <f>'[1]Small &amp; New Pharmacy'!C131</f>
        <v>44197</v>
      </c>
      <c r="E323" s="24">
        <f>'[1]Small &amp; New Pharmacy'!D131</f>
        <v>44227</v>
      </c>
      <c r="F323" t="str">
        <f>'[1]Small &amp; New Pharmacy'!G131</f>
        <v>Vicks</v>
      </c>
      <c r="G323" t="str">
        <f>'[1]Small &amp; New Pharmacy'!H131</f>
        <v>VCD Fantastic Five(Top Up)</v>
      </c>
      <c r="H323" t="str">
        <f>'[1]Small &amp; New Pharmacy'!I131</f>
        <v>Buy 1 pc of  VCD190 jar and get Rs.5 Off Per Piece,Buy 3pcs of VCD190 jar and get Rs. 7 Off Per Piece(capped at 3 jars)
All India</v>
      </c>
      <c r="I323" t="str">
        <f>'[1]Small &amp; New Pharmacy'!K131</f>
        <v>On Bill</v>
      </c>
    </row>
    <row r="324" spans="1:9">
      <c r="A324">
        <v>321</v>
      </c>
      <c r="B324" t="str">
        <f>'[1]Small &amp; New Pharmacy'!A133</f>
        <v>Small &amp; New Pharmacy</v>
      </c>
      <c r="C324" t="str">
        <f>'[1]Small &amp; New Pharmacy'!B133</f>
        <v>Small A Pharmacy,
New Pharmacy</v>
      </c>
      <c r="D324" s="24">
        <f>'[1]Small &amp; New Pharmacy'!C133</f>
        <v>44197</v>
      </c>
      <c r="E324" s="24">
        <f>'[1]Small &amp; New Pharmacy'!D133</f>
        <v>44227</v>
      </c>
      <c r="F324" t="str">
        <f>'[1]Small &amp; New Pharmacy'!G133</f>
        <v>Vicks</v>
      </c>
      <c r="G324" t="str">
        <f>'[1]Small &amp; New Pharmacy'!H133</f>
        <v>VCD Fantastic Five(Top Up WINIT)</v>
      </c>
      <c r="H324" t="str">
        <f>'[1]Small &amp; New Pharmacy'!I133</f>
        <v>Buy 1 pc of  VCD190 jar and get Rs.5 Off Per Piece,Buy 3pcs of VCD190 jar and get Rs. 7 Off Per Piece(capped at 3 jars)
All India</v>
      </c>
      <c r="I324" t="str">
        <f>'[1]Small &amp; New Pharmacy'!K133</f>
        <v>On Bill</v>
      </c>
    </row>
    <row r="325" spans="1:9">
      <c r="A325">
        <v>322</v>
      </c>
      <c r="B325" t="str">
        <f>'[1]Small &amp; New Pharmacy'!A135</f>
        <v>Small &amp; New Pharmacy</v>
      </c>
      <c r="C325" t="str">
        <f>'[1]Small &amp; New Pharmacy'!B135</f>
        <v>Small A Pharmacy,
New Pharmacy</v>
      </c>
      <c r="D325" s="24">
        <f>'[1]Small &amp; New Pharmacy'!C135</f>
        <v>44197</v>
      </c>
      <c r="E325" s="24">
        <f>'[1]Small &amp; New Pharmacy'!D135</f>
        <v>44227</v>
      </c>
      <c r="F325" t="str">
        <f>'[1]Small &amp; New Pharmacy'!G135</f>
        <v>Vicks</v>
      </c>
      <c r="G325" t="str">
        <f>'[1]Small &amp; New Pharmacy'!H135</f>
        <v>Season Time Flats at 99 (First Time)</v>
      </c>
      <c r="H325" t="str">
        <f>'[1]Small &amp; New Pharmacy'!I135</f>
        <v xml:space="preserve">Buy VVR Flats worth Rs 136 land at Rs 99
( 3pcs of 5ml VVR and 2pcs Compulsory of 10ml VVR and get 9% off )
(Capped at 2 bills per month and Rs 20 per bill)
</v>
      </c>
      <c r="I325" t="str">
        <f>'[1]Small &amp; New Pharmacy'!K135</f>
        <v>On Bill</v>
      </c>
    </row>
    <row r="326" spans="1:9">
      <c r="A326">
        <v>323</v>
      </c>
      <c r="B326" t="str">
        <f>'[1]Small &amp; New Pharmacy'!A137</f>
        <v>Small &amp; New Pharmacy</v>
      </c>
      <c r="C326" t="str">
        <f>'[1]Small &amp; New Pharmacy'!B137</f>
        <v>Small A Pharmacy,
New Pharmacy</v>
      </c>
      <c r="D326" s="24">
        <f>'[1]Small &amp; New Pharmacy'!C137</f>
        <v>44197</v>
      </c>
      <c r="E326" s="24">
        <f>'[1]Small &amp; New Pharmacy'!D137</f>
        <v>44227</v>
      </c>
      <c r="F326" t="str">
        <f>'[1]Small &amp; New Pharmacy'!G137</f>
        <v>Vicks</v>
      </c>
      <c r="G326" t="str">
        <f>'[1]Small &amp; New Pharmacy'!H137</f>
        <v>Baarish ka Season Inhaler Jumbo ka Season</v>
      </c>
      <c r="H326" t="str">
        <f>'[1]Small &amp; New Pharmacy'!I137</f>
        <v>Buy 1 pc Inhaler  Jumbo &amp; get 5% off ( on top of 2 pc free offer on pack)</v>
      </c>
      <c r="I326" t="str">
        <f>'[1]Small &amp; New Pharmacy'!K137</f>
        <v>On Bill</v>
      </c>
    </row>
    <row r="327" spans="1:9">
      <c r="A327">
        <v>324</v>
      </c>
      <c r="B327" t="str">
        <f>'[1]Small &amp; New Pharmacy'!A139</f>
        <v>Small &amp; New Pharmacy</v>
      </c>
      <c r="C327" t="str">
        <f>'[1]Small &amp; New Pharmacy'!B139</f>
        <v>Small A Pharmacy,
New Pharmacy</v>
      </c>
      <c r="D327" s="24">
        <f>'[1]Small &amp; New Pharmacy'!C139</f>
        <v>44197</v>
      </c>
      <c r="E327" s="24">
        <f>'[1]Small &amp; New Pharmacy'!D139</f>
        <v>44227</v>
      </c>
      <c r="F327" t="str">
        <f>'[1]Small &amp; New Pharmacy'!G139</f>
        <v>Vicks</v>
      </c>
      <c r="G327" t="str">
        <f>'[1]Small &amp; New Pharmacy'!H139</f>
        <v>Baarish ka Season Rubs ka Season</v>
      </c>
      <c r="H327" t="str">
        <f>'[1]Small &amp; New Pharmacy'!I139</f>
        <v>Buy 1 pc VVR 5ml RTM with Rs 10 off, Buy 1 pc VVR 10ml RTM with Rs 20 off, Buy 1pc BBR 10ml RTM wit Rs 10 Off, Buy 1 Shrink Wrap ofVVR 25ml with 19+1 Offer and Buy 1 Shrink Wrap of VVR 50ml with 11+1 offer (all these promos are on art work )</v>
      </c>
      <c r="I327" t="str">
        <f>'[1]Small &amp; New Pharmacy'!K139</f>
        <v>On Bill</v>
      </c>
    </row>
    <row r="328" spans="1:9">
      <c r="A328">
        <v>325</v>
      </c>
      <c r="B328" t="str">
        <f>'[1]Small &amp; New Pharmacy'!A141</f>
        <v>Small &amp; New Pharmacy</v>
      </c>
      <c r="C328" t="str">
        <f>'[1]Small &amp; New Pharmacy'!B141</f>
        <v>Small A Pharmacy,
New Pharmacy</v>
      </c>
      <c r="D328" s="24">
        <f>'[1]Small &amp; New Pharmacy'!C141</f>
        <v>44197</v>
      </c>
      <c r="E328" s="24">
        <f>'[1]Small &amp; New Pharmacy'!D141</f>
        <v>44227</v>
      </c>
      <c r="F328" t="str">
        <f>'[1]Small &amp; New Pharmacy'!G141</f>
        <v>Vicks</v>
      </c>
      <c r="G328" t="str">
        <f>'[1]Small &amp; New Pharmacy'!H141</f>
        <v>VVR BBR Season Plan (Jars Only)</v>
      </c>
      <c r="H328" t="str">
        <f>'[1]Small &amp; New Pharmacy'!I141</f>
        <v>Buy Rs 400 of VVR BBR jars  &amp; get 3% off(mixed jars allowed)(shrink wrap promo stock allowed)
(Applicable to sites except Ahmdabad, Surat, Bhopal, Raipur, Jabalpur, Indore, Nagpur, Mumbai, Pune, Marathwada)</v>
      </c>
      <c r="I328" t="str">
        <f>'[1]Small &amp; New Pharmacy'!K141</f>
        <v>On Bill</v>
      </c>
    </row>
    <row r="329" spans="1:9">
      <c r="A329">
        <v>326</v>
      </c>
      <c r="B329" t="str">
        <f>'[1]Small &amp; New Pharmacy'!A143</f>
        <v>Small &amp; New Pharmacy</v>
      </c>
      <c r="C329" t="str">
        <f>'[1]Small &amp; New Pharmacy'!B143</f>
        <v>Small A Pharmacy,
New Pharmacy</v>
      </c>
      <c r="D329" s="24">
        <f>'[1]Small &amp; New Pharmacy'!C143</f>
        <v>44197</v>
      </c>
      <c r="E329" s="24">
        <f>'[1]Small &amp; New Pharmacy'!D143</f>
        <v>44227</v>
      </c>
      <c r="F329" t="str">
        <f>'[1]Small &amp; New Pharmacy'!G143</f>
        <v>Vicks</v>
      </c>
      <c r="G329" t="str">
        <f>'[1]Small &amp; New Pharmacy'!H143</f>
        <v>VVR BBR Season Plan (Jars Only)</v>
      </c>
      <c r="H329" t="str">
        <f>'[1]Small &amp; New Pharmacy'!I143</f>
        <v>Buy Rs 800 of VVR BBR jars  &amp; get 3% off(mixed jars allowed)(shrink wrap promo stock allowed)
(Applicable to sites Ahmdabad, Surat, Bhopal, Raipur, Jabalpur, Indore, Nagpur, Mumbai, Pune, Marathwada)</v>
      </c>
      <c r="I329" t="str">
        <f>'[1]Small &amp; New Pharmacy'!K143</f>
        <v>On Bill</v>
      </c>
    </row>
    <row r="330" spans="1:9">
      <c r="A330">
        <v>327</v>
      </c>
      <c r="B330" t="str">
        <f>'[1]Small &amp; New Pharmacy'!A145</f>
        <v>Small &amp; New Pharmacy</v>
      </c>
      <c r="C330" t="str">
        <f>'[1]Small &amp; New Pharmacy'!B145</f>
        <v>Small A Pharmacy,
New Pharmacy</v>
      </c>
      <c r="D330" s="24">
        <f>'[1]Small &amp; New Pharmacy'!C145</f>
        <v>44197</v>
      </c>
      <c r="E330" s="24">
        <f>'[1]Small &amp; New Pharmacy'!D145</f>
        <v>44227</v>
      </c>
      <c r="F330" t="str">
        <f>'[1]Small &amp; New Pharmacy'!G145</f>
        <v>Vicks</v>
      </c>
      <c r="G330" t="str">
        <f>'[1]Small &amp; New Pharmacy'!H145</f>
        <v>Vicks 3in1 Jar Launch Offer Continued</v>
      </c>
      <c r="H330" t="str">
        <f>'[1]Small &amp; New Pharmacy'!I145</f>
        <v>Buy 1 Vicks 3in1 Jar and get 10% off</v>
      </c>
      <c r="I330" t="str">
        <f>'[1]Small &amp; New Pharmacy'!K145</f>
        <v>On Bill</v>
      </c>
    </row>
    <row r="331" spans="1:9">
      <c r="A331">
        <v>328</v>
      </c>
      <c r="B331" t="str">
        <f>'[1]Small &amp; New Pharmacy'!A147</f>
        <v>Small &amp; New Pharmacy</v>
      </c>
      <c r="C331" t="str">
        <f>'[1]Small &amp; New Pharmacy'!B147</f>
        <v>Small A Pharmacy,
New Pharmacy</v>
      </c>
      <c r="D331" s="24">
        <f>'[1]Small &amp; New Pharmacy'!C147</f>
        <v>44197</v>
      </c>
      <c r="E331" s="24">
        <f>'[1]Small &amp; New Pharmacy'!D147</f>
        <v>44227</v>
      </c>
      <c r="F331" t="str">
        <f>'[1]Small &amp; New Pharmacy'!G147</f>
        <v>Vicks</v>
      </c>
      <c r="G331" t="str">
        <f>'[1]Small &amp; New Pharmacy'!H147</f>
        <v>VCD Fantastic Five</v>
      </c>
      <c r="H331" t="str">
        <f>'[1]Small &amp; New Pharmacy'!I147</f>
        <v>Buy 1 pc of  any VCD jar and get 5% Off
(VCD 190 Jar Not Included)</v>
      </c>
      <c r="I331" t="str">
        <f>'[1]Small &amp; New Pharmacy'!K147</f>
        <v>On Bill</v>
      </c>
    </row>
    <row r="332" spans="1:9">
      <c r="A332">
        <v>329</v>
      </c>
      <c r="B332" t="str">
        <f>'[1]Small &amp; New Pharmacy'!A149</f>
        <v>Small &amp; New Pharmacy</v>
      </c>
      <c r="C332" t="str">
        <f>'[1]Small &amp; New Pharmacy'!B149</f>
        <v>Small A Pharmacy,
New Pharmacy</v>
      </c>
      <c r="D332" s="24">
        <f>'[1]Small &amp; New Pharmacy'!C149</f>
        <v>44197</v>
      </c>
      <c r="E332" s="24">
        <f>'[1]Small &amp; New Pharmacy'!D149</f>
        <v>44227</v>
      </c>
      <c r="F332" t="str">
        <f>'[1]Small &amp; New Pharmacy'!G149</f>
        <v>Vicks</v>
      </c>
      <c r="G332" t="str">
        <f>'[1]Small &amp; New Pharmacy'!H149</f>
        <v>VCD Fantastic Five WINIT</v>
      </c>
      <c r="H332" t="str">
        <f>'[1]Small &amp; New Pharmacy'!I149</f>
        <v>Buy 1 pc of  any VCD jar and get 5% Off
(VCD 190 Jar Not Included)</v>
      </c>
      <c r="I332" t="str">
        <f>'[1]Small &amp; New Pharmacy'!K149</f>
        <v>On Bill</v>
      </c>
    </row>
    <row r="333" spans="1:9">
      <c r="A333">
        <v>330</v>
      </c>
      <c r="B333" t="str">
        <f>'[1]Small &amp; New Pharmacy'!A151</f>
        <v>Small &amp; New Pharmacy</v>
      </c>
      <c r="C333" t="str">
        <f>'[1]Small &amp; New Pharmacy'!B151</f>
        <v>Small A Pharmacy,
New Pharmacy</v>
      </c>
      <c r="D333" s="24">
        <f>'[1]Small &amp; New Pharmacy'!C151</f>
        <v>44197</v>
      </c>
      <c r="E333" s="24">
        <f>'[1]Small &amp; New Pharmacy'!D151</f>
        <v>44227</v>
      </c>
      <c r="F333" t="str">
        <f>'[1]Small &amp; New Pharmacy'!G151</f>
        <v>Vicks</v>
      </c>
      <c r="G333" t="str">
        <f>'[1]Small &amp; New Pharmacy'!H151</f>
        <v>BBR RTM B3G1 earning plan</v>
      </c>
      <c r="H333" t="str">
        <f>'[1]Small &amp; New Pharmacy'!I151</f>
        <v>Buy 1 pc of BBR RTM and get 25% earnings ( Rs 10 off on pack, Rs 10 via scheme and rest Corporate)</v>
      </c>
      <c r="I333" t="str">
        <f>'[1]Small &amp; New Pharmacy'!K151</f>
        <v>On Bill</v>
      </c>
    </row>
    <row r="334" spans="1:9">
      <c r="A334">
        <v>331</v>
      </c>
      <c r="B334" t="str">
        <f>'[1]Small &amp; New Pharmacy'!A153</f>
        <v>Small &amp; New Pharmacy</v>
      </c>
      <c r="C334" t="str">
        <f>'[1]Small &amp; New Pharmacy'!B153</f>
        <v>Small A Pharmacy,
New Pharmacy</v>
      </c>
      <c r="D334" s="24">
        <f>'[1]Small &amp; New Pharmacy'!C153</f>
        <v>44197</v>
      </c>
      <c r="E334" s="24">
        <f>'[1]Small &amp; New Pharmacy'!D153</f>
        <v>44227</v>
      </c>
      <c r="F334" t="str">
        <f>'[1]Small &amp; New Pharmacy'!G153</f>
        <v>Vicks</v>
      </c>
      <c r="G334" t="str">
        <f>'[1]Small &amp; New Pharmacy'!H153</f>
        <v>Xtra strong Launch</v>
      </c>
      <c r="H334" t="str">
        <f>'[1]Small &amp; New Pharmacy'!I153</f>
        <v>Buy Rs 100 Xtra Strong and get 5%off
Applicable Karnataka, Chennai, Madurai</v>
      </c>
      <c r="I334" t="str">
        <f>'[1]Small &amp; New Pharmacy'!K153</f>
        <v>On Bill</v>
      </c>
    </row>
    <row r="335" spans="1:9">
      <c r="A335">
        <v>332</v>
      </c>
      <c r="B335" t="str">
        <f>'[1]Small &amp; New Pharmacy'!A155</f>
        <v>Small &amp; New Pharmacy</v>
      </c>
      <c r="C335" t="str">
        <f>'[1]Small &amp; New Pharmacy'!B155</f>
        <v>New Pharmacy,
Small A Pharmacy</v>
      </c>
      <c r="D335" s="24">
        <f>'[1]Small &amp; New Pharmacy'!C155</f>
        <v>44197</v>
      </c>
      <c r="E335" s="24">
        <f>'[1]Small &amp; New Pharmacy'!D155</f>
        <v>44227</v>
      </c>
      <c r="F335" t="str">
        <f>'[1]Small &amp; New Pharmacy'!G155</f>
        <v>Old Spice</v>
      </c>
      <c r="G335" t="str">
        <f>'[1]Small &amp; New Pharmacy'!H155</f>
        <v>Old Spice Pocket Deo - 7+1 FREE</v>
      </c>
      <c r="H335" t="str">
        <f>'[1]Small &amp; New Pharmacy'!I155</f>
        <v>Buy 6pcs of Old Spice 0% Gas Deo Pocket get 12.5% OFF (Equivalent to 7+1 FREE)</v>
      </c>
      <c r="I335" t="str">
        <f>'[1]Small &amp; New Pharmacy'!K155</f>
        <v>On Bill</v>
      </c>
    </row>
    <row r="336" spans="1:9">
      <c r="A336">
        <v>333</v>
      </c>
      <c r="B336" t="str">
        <f>'[1]Small &amp; New Pharmacy'!A157</f>
        <v>Small &amp; New Pharmacy</v>
      </c>
      <c r="C336" t="str">
        <f>'[1]Small &amp; New Pharmacy'!B157</f>
        <v>New Pharmacy,
Small A Pharmacy</v>
      </c>
      <c r="D336" s="24">
        <f>'[1]Small &amp; New Pharmacy'!C157</f>
        <v>44197</v>
      </c>
      <c r="E336" s="24">
        <f>'[1]Small &amp; New Pharmacy'!D157</f>
        <v>44227</v>
      </c>
      <c r="F336" t="str">
        <f>'[1]Small &amp; New Pharmacy'!G157</f>
        <v>Pampers</v>
      </c>
      <c r="G336" t="str">
        <f>'[1]Small &amp; New Pharmacy'!H157</f>
        <v>Preemies for HS OP Pharmacy</v>
      </c>
      <c r="H336" t="str">
        <f>'[1]Small &amp; New Pharmacy'!I157</f>
        <v>Buy Preemies P-0, P-1, P-2, P-3 
Get 12% Discount</v>
      </c>
      <c r="I336" t="str">
        <f>'[1]Small &amp; New Pharmacy'!K157</f>
        <v>On Bill</v>
      </c>
    </row>
    <row r="337" spans="1:9">
      <c r="A337">
        <v>334</v>
      </c>
      <c r="B337" t="str">
        <f>'[1]Small &amp; New Pharmacy'!A159</f>
        <v>Small &amp; New Pharmacy</v>
      </c>
      <c r="C337" t="str">
        <f>'[1]Small &amp; New Pharmacy'!B159</f>
        <v>Small A Pharmacy,
New Pharmacy</v>
      </c>
      <c r="D337" s="24">
        <f>'[1]Small &amp; New Pharmacy'!C159</f>
        <v>44197</v>
      </c>
      <c r="E337" s="24">
        <f>'[1]Small &amp; New Pharmacy'!D159</f>
        <v>44227</v>
      </c>
      <c r="F337" t="str">
        <f>'[1]Small &amp; New Pharmacy'!G159</f>
        <v>Pampers</v>
      </c>
      <c r="G337" t="str">
        <f>'[1]Small &amp; New Pharmacy'!H159</f>
        <v>Pampers 299 @ 249 (Small)</v>
      </c>
      <c r="H337" t="str">
        <f>'[1]Small &amp; New Pharmacy'!I159</f>
        <v>Pampers 299 @ 249 Plan
Buy 1 Pc of Pampers 299, Get 4% Discount</v>
      </c>
      <c r="I337" t="str">
        <f>'[1]Small &amp; New Pharmacy'!K159</f>
        <v>On Bill</v>
      </c>
    </row>
    <row r="338" spans="1:9">
      <c r="A338">
        <v>335</v>
      </c>
      <c r="B338" t="str">
        <f>'[1]Small &amp; New Pharmacy'!A161</f>
        <v>Small &amp; New Pharmacy</v>
      </c>
      <c r="C338" t="str">
        <f>'[1]Small &amp; New Pharmacy'!B161</f>
        <v>Small A Pharmacy,
New Pharmacy</v>
      </c>
      <c r="D338" s="24">
        <f>'[1]Small &amp; New Pharmacy'!C161</f>
        <v>44197</v>
      </c>
      <c r="E338" s="24">
        <f>'[1]Small &amp; New Pharmacy'!D161</f>
        <v>44227</v>
      </c>
      <c r="F338" t="str">
        <f>'[1]Small &amp; New Pharmacy'!G161</f>
        <v>Pampers</v>
      </c>
      <c r="G338" t="str">
        <f>'[1]Small &amp; New Pharmacy'!H161</f>
        <v>Pampers FSD Pack
[TN, Bengal, Orissa]</v>
      </c>
      <c r="H338" t="str">
        <f>'[1]Small &amp; New Pharmacy'!I161</f>
        <v>Buy Pampers FSD Pack, Get 196 Pack @ 152
[Applicable Site: Chennai, Madurai, Bengal, Orissa]</v>
      </c>
      <c r="I338" t="str">
        <f>'[1]Small &amp; New Pharmacy'!K161</f>
        <v>On Bill</v>
      </c>
    </row>
    <row r="339" spans="1:9">
      <c r="A339">
        <v>336</v>
      </c>
      <c r="B339" t="str">
        <f>'[1]Small &amp; New Pharmacy'!A163</f>
        <v>Small &amp; New Pharmacy</v>
      </c>
      <c r="C339" t="str">
        <f>'[1]Small &amp; New Pharmacy'!B163</f>
        <v>Small A Pharmacy,
New Pharmacy</v>
      </c>
      <c r="D339" s="24">
        <f>'[1]Small &amp; New Pharmacy'!C163</f>
        <v>44197</v>
      </c>
      <c r="E339" s="24">
        <f>'[1]Small &amp; New Pharmacy'!D163</f>
        <v>44227</v>
      </c>
      <c r="F339" t="str">
        <f>'[1]Small &amp; New Pharmacy'!G163</f>
        <v>Pampers</v>
      </c>
      <c r="G339" t="str">
        <f>'[1]Small &amp; New Pharmacy'!H163</f>
        <v>Pampers FSD  Plan
[Bengal/Orissa/NEC]</v>
      </c>
      <c r="H339" t="str">
        <f>'[1]Small &amp; New Pharmacy'!I163</f>
        <v>Pampers FSD Plan
Buy any 3 Variants of Pampers Pants 2s &amp; Get 5% over &amp; above 20KA16
[Applicable Sites: Bengal/Orissa/NEC]</v>
      </c>
      <c r="I339" t="str">
        <f>'[1]Small &amp; New Pharmacy'!K163</f>
        <v>On Bill</v>
      </c>
    </row>
    <row r="340" spans="1:9">
      <c r="A340">
        <v>337</v>
      </c>
      <c r="B340" t="str">
        <f>'[1]Small &amp; New Pharmacy'!A165</f>
        <v>Small &amp; New Pharmacy</v>
      </c>
      <c r="C340" t="str">
        <f>'[1]Small &amp; New Pharmacy'!B165</f>
        <v>New Pharmacy,
Small A Pharmacy</v>
      </c>
      <c r="D340" s="24">
        <f>'[1]Small &amp; New Pharmacy'!C165</f>
        <v>44197</v>
      </c>
      <c r="E340" s="24">
        <f>'[1]Small &amp; New Pharmacy'!D165</f>
        <v>44227</v>
      </c>
      <c r="F340" t="str">
        <f>'[1]Small &amp; New Pharmacy'!G165</f>
        <v>Pampers</v>
      </c>
      <c r="G340" t="str">
        <f>'[1]Small &amp; New Pharmacy'!H165</f>
        <v>Pampers 1s/2s | 20KA16 | 10KA8 Plan</v>
      </c>
      <c r="H340" t="str">
        <f>'[1]Small &amp; New Pharmacy'!I165</f>
        <v>20KA16 | 10KA8 Plan
[1% Discout + 3% Corp]
Buy 1 pc and get 1% Discount for Landing on 1s/2s [For Landing]</v>
      </c>
      <c r="I340" t="str">
        <f>'[1]Small &amp; New Pharmacy'!K165</f>
        <v>On Bill</v>
      </c>
    </row>
    <row r="341" spans="1:9">
      <c r="A341">
        <v>338</v>
      </c>
      <c r="B341" t="str">
        <f>'[1]Small &amp; New Pharmacy'!A167</f>
        <v>Small &amp; New Pharmacy</v>
      </c>
      <c r="C341" t="str">
        <f>'[1]Small &amp; New Pharmacy'!B167</f>
        <v>New Pharmacy,
Small A Pharmacy</v>
      </c>
      <c r="D341" s="24">
        <f>'[1]Small &amp; New Pharmacy'!C167</f>
        <v>44197</v>
      </c>
      <c r="E341" s="24">
        <f>'[1]Small &amp; New Pharmacy'!D167</f>
        <v>44227</v>
      </c>
      <c r="F341" t="str">
        <f>'[1]Small &amp; New Pharmacy'!G167</f>
        <v>Pampers</v>
      </c>
      <c r="G341" t="str">
        <f>'[1]Small &amp; New Pharmacy'!H167</f>
        <v>Pampers Small Packs 4% Plan</v>
      </c>
      <c r="H341" t="str">
        <f>'[1]Small &amp; New Pharmacy'!I167</f>
        <v>Buy 3 pieces of Pampers Small Packs (4s, Regs, Econs, Super Value), Get 4% Discount</v>
      </c>
      <c r="I341" t="str">
        <f>'[1]Small &amp; New Pharmacy'!K167</f>
        <v>On Bill</v>
      </c>
    </row>
    <row r="342" spans="1:9">
      <c r="A342">
        <v>339</v>
      </c>
      <c r="B342" t="str">
        <f>'[1]Small &amp; New Pharmacy'!A169</f>
        <v>Small &amp; New Pharmacy</v>
      </c>
      <c r="C342" t="str">
        <f>'[1]Small &amp; New Pharmacy'!B169</f>
        <v>New Pharmacy,
Small A Pharmacy</v>
      </c>
      <c r="D342" s="24">
        <f>'[1]Small &amp; New Pharmacy'!C169</f>
        <v>44197</v>
      </c>
      <c r="E342" s="24">
        <f>'[1]Small &amp; New Pharmacy'!D169</f>
        <v>44227</v>
      </c>
      <c r="F342" t="str">
        <f>'[1]Small &amp; New Pharmacy'!G169</f>
        <v>Pampers</v>
      </c>
      <c r="G342" t="str">
        <f>'[1]Small &amp; New Pharmacy'!H169</f>
        <v>Pampers Wipes 8s Sampling Plan</v>
      </c>
      <c r="H342" t="str">
        <f>'[1]Small &amp; New Pharmacy'!I169</f>
        <v>Buy Wipes 8s at 100% off (Free Sample)</v>
      </c>
      <c r="I342" t="str">
        <f>'[1]Small &amp; New Pharmacy'!K169</f>
        <v>On Bill</v>
      </c>
    </row>
    <row r="343" spans="1:9">
      <c r="A343">
        <v>340</v>
      </c>
      <c r="B343" t="str">
        <f>'[1]Small &amp; New Pharmacy'!A173</f>
        <v>Small &amp; New Pharmacy</v>
      </c>
      <c r="C343" t="str">
        <f>'[1]Small &amp; New Pharmacy'!B173</f>
        <v>Small A Pharmacy,
New Pharmacy</v>
      </c>
      <c r="D343" s="24">
        <f>'[1]Small &amp; New Pharmacy'!C173</f>
        <v>44197</v>
      </c>
      <c r="E343" s="24">
        <f>'[1]Small &amp; New Pharmacy'!D173</f>
        <v>44227</v>
      </c>
      <c r="F343" t="str">
        <f>'[1]Small &amp; New Pharmacy'!G173</f>
        <v>Tide</v>
      </c>
      <c r="G343" t="str">
        <f>'[1]Small &amp; New Pharmacy'!H173</f>
        <v>Tide Plus 5 Kg Bucket Free Promo</v>
      </c>
      <c r="H343" t="str">
        <f>'[1]Small &amp; New Pharmacy'!I173</f>
        <v>Buy 1pc of Tide Plus 5 Kg (MRP 499) &amp; Get 1 Tide Bucket FREE</v>
      </c>
      <c r="I343" t="str">
        <f>'[1]Small &amp; New Pharmacy'!K173</f>
        <v>On Bill</v>
      </c>
    </row>
    <row r="344" spans="1:9">
      <c r="A344">
        <v>341</v>
      </c>
      <c r="B344" t="str">
        <f>'[1]Small &amp; New Traditional'!A10</f>
        <v>Small &amp; New Traditional</v>
      </c>
      <c r="C344" t="str">
        <f>'[1]Small &amp; New Traditional'!B10</f>
        <v>Small A Traditional</v>
      </c>
      <c r="D344" s="24">
        <f>'[1]Small &amp; New Traditional'!C10</f>
        <v>44197</v>
      </c>
      <c r="E344" s="24">
        <f>'[1]Small &amp; New Traditional'!D10</f>
        <v>44227</v>
      </c>
      <c r="F344" t="str">
        <f>'[1]Small &amp; New Traditional'!G10</f>
        <v>Perfect Store</v>
      </c>
      <c r="G344" t="str">
        <f>'[1]Small &amp; New Traditional'!H10</f>
        <v>Perfect Store- Productivity
(Applicable Site Bengal, Odisha, East UP, West UP, Lucknow, Kanpur, Rajasthan, Bhopal, Indore, Raipur, Jabalpur, Nagpur, NEC, Mumbai,Pune, Bangalore, Hyderabad, Tirupati, Vijayawada,Aurangabad)</v>
      </c>
      <c r="H344" t="str">
        <f>'[1]Small &amp; New Traditional'!I10</f>
        <v>Buy worth Rs 400 get 0.5% on invoice, 
Buy worth Rs 1500 get 1% on invoice
(Max Disbursement-100, Max Bills-5)</v>
      </c>
      <c r="I344" t="str">
        <f>'[1]Small &amp; New Traditional'!K10</f>
        <v>On Bill</v>
      </c>
    </row>
    <row r="345" spans="1:9">
      <c r="A345">
        <v>342</v>
      </c>
      <c r="B345" t="str">
        <f>'[1]Small &amp; New Traditional'!A12</f>
        <v>Small &amp; New Traditional</v>
      </c>
      <c r="C345" t="str">
        <f>'[1]Small &amp; New Traditional'!B12</f>
        <v>Small A Traditional</v>
      </c>
      <c r="D345" s="24">
        <f>'[1]Small &amp; New Traditional'!C12</f>
        <v>44197</v>
      </c>
      <c r="E345" s="24">
        <f>'[1]Small &amp; New Traditional'!D12</f>
        <v>44227</v>
      </c>
      <c r="F345" t="str">
        <f>'[1]Small &amp; New Traditional'!G12</f>
        <v>Perfect Store</v>
      </c>
      <c r="G345" t="str">
        <f>'[1]Small &amp; New Traditional'!H12</f>
        <v>Perfect Store- Productivity
(Applicable Site Chennai, Madurai, Cochin)</v>
      </c>
      <c r="H345" t="str">
        <f>'[1]Small &amp; New Traditional'!I12</f>
        <v>Buy worth Rs 400 get 0.5% on invoice, 
Buy worth Rs 1800 get 1% on invoice
(Max Disbursement-100, Max Bills-5)</v>
      </c>
      <c r="I345" t="str">
        <f>'[1]Small &amp; New Traditional'!K12</f>
        <v>On Bill</v>
      </c>
    </row>
    <row r="346" spans="1:9">
      <c r="A346">
        <v>343</v>
      </c>
      <c r="B346" t="str">
        <f>'[1]Small &amp; New Traditional'!A14</f>
        <v>Small &amp; New Traditional</v>
      </c>
      <c r="C346" t="str">
        <f>'[1]Small &amp; New Traditional'!B14</f>
        <v>Small A Traditional</v>
      </c>
      <c r="D346" s="24">
        <f>'[1]Small &amp; New Traditional'!C14</f>
        <v>44197</v>
      </c>
      <c r="E346" s="24">
        <f>'[1]Small &amp; New Traditional'!D14</f>
        <v>44227</v>
      </c>
      <c r="F346" t="str">
        <f>'[1]Small &amp; New Traditional'!G14</f>
        <v>Perfect Store</v>
      </c>
      <c r="G346" t="str">
        <f>'[1]Small &amp; New Traditional'!H14</f>
        <v>Perfect Store- Productivity
(All Except Site Bengal, Odisha, East UP, West UP, Lucknow, Kanpur, Rajasthan, Bhopal, Indore, Raipur, Jabalpur, Nagpur,Mumbai,NEC, Pune, Bangalore, Hyderabad, Tirupati, Vijayawada,Chennai, Madurai, Cochin,Aurangabad)</v>
      </c>
      <c r="H346" t="str">
        <f>'[1]Small &amp; New Traditional'!I14</f>
        <v>Buy worth Rs 400 get 0.5% on invoice, 
Buy worth Rs 1200 get 1% on invoice
(Max Disbursement-100, Max Bills-5)</v>
      </c>
      <c r="I346" t="str">
        <f>'[1]Small &amp; New Traditional'!K14</f>
        <v>On Bill</v>
      </c>
    </row>
    <row r="347" spans="1:9">
      <c r="A347">
        <v>344</v>
      </c>
      <c r="B347" t="str">
        <f>'[1]Small &amp; New Traditional'!A16</f>
        <v>Small &amp; New Traditional</v>
      </c>
      <c r="C347" t="str">
        <f>'[1]Small &amp; New Traditional'!B16</f>
        <v>Small B Traditional</v>
      </c>
      <c r="D347" s="24">
        <f>'[1]Small &amp; New Traditional'!C16</f>
        <v>44197</v>
      </c>
      <c r="E347" s="24">
        <f>'[1]Small &amp; New Traditional'!D16</f>
        <v>44227</v>
      </c>
      <c r="F347" t="str">
        <f>'[1]Small &amp; New Traditional'!G16</f>
        <v>Perfect Store</v>
      </c>
      <c r="G347" t="str">
        <f>'[1]Small &amp; New Traditional'!H16</f>
        <v>Perfect Store- Productivity
(Applicable Site Cochin)</v>
      </c>
      <c r="H347" t="str">
        <f>'[1]Small &amp; New Traditional'!I16</f>
        <v>Buy worth Rs 400 get 0.5% on invoice, 
Buy worth Rs 1000 get 1% on invoice
(Max Disbursement-100, Max Bills-5)</v>
      </c>
      <c r="I347" t="str">
        <f>'[1]Small &amp; New Traditional'!K16</f>
        <v>On Bill</v>
      </c>
    </row>
    <row r="348" spans="1:9">
      <c r="A348">
        <v>345</v>
      </c>
      <c r="B348" t="str">
        <f>'[1]Small &amp; New Traditional'!A18</f>
        <v>Small &amp; New Traditional</v>
      </c>
      <c r="C348" t="str">
        <f>'[1]Small &amp; New Traditional'!B18</f>
        <v>Small B Traditional</v>
      </c>
      <c r="D348" s="24">
        <f>'[1]Small &amp; New Traditional'!C18</f>
        <v>44197</v>
      </c>
      <c r="E348" s="24">
        <f>'[1]Small &amp; New Traditional'!D18</f>
        <v>44227</v>
      </c>
      <c r="F348" t="str">
        <f>'[1]Small &amp; New Traditional'!G18</f>
        <v>Perfect Store</v>
      </c>
      <c r="G348" t="str">
        <f>'[1]Small &amp; New Traditional'!H18</f>
        <v>Perfect Store- Productivity
(All Except Site Cochin)</v>
      </c>
      <c r="H348" t="str">
        <f>'[1]Small &amp; New Traditional'!I18</f>
        <v>Buy worth Rs 400 get 0.5% on invoice, 
Buy worth Rs 800 get 1% on invoice
(Max Disbursement-100, Max Bills-5)</v>
      </c>
      <c r="I348" t="str">
        <f>'[1]Small &amp; New Traditional'!K18</f>
        <v>On Bill</v>
      </c>
    </row>
    <row r="349" spans="1:9">
      <c r="A349">
        <v>346</v>
      </c>
      <c r="B349" t="str">
        <f>'[1]Small &amp; New Traditional'!A20</f>
        <v>Small &amp; New Traditional</v>
      </c>
      <c r="C349" t="str">
        <f>'[1]Small &amp; New Traditional'!B20</f>
        <v>New Traditional,
Small C Traditional</v>
      </c>
      <c r="D349" s="24">
        <f>'[1]Small &amp; New Traditional'!C20</f>
        <v>44197</v>
      </c>
      <c r="E349" s="24">
        <f>'[1]Small &amp; New Traditional'!D20</f>
        <v>44227</v>
      </c>
      <c r="F349" t="str">
        <f>'[1]Small &amp; New Traditional'!G20</f>
        <v>Perfect Store</v>
      </c>
      <c r="G349" t="str">
        <f>'[1]Small &amp; New Traditional'!H20</f>
        <v>Perfect Store- Productivity
(Applicable Site Cochin)</v>
      </c>
      <c r="H349" t="str">
        <f>'[1]Small &amp; New Traditional'!I20</f>
        <v>Buy worth Rs 200 get 0.5% on invoice, 
Buy worth Rs 800 get 1% on invoice
(Max Disbursement-100, Max Bills-5)</v>
      </c>
      <c r="I349" t="str">
        <f>'[1]Small &amp; New Traditional'!K20</f>
        <v>On Bill</v>
      </c>
    </row>
    <row r="350" spans="1:9">
      <c r="A350">
        <v>347</v>
      </c>
      <c r="B350" t="str">
        <f>'[1]Small &amp; New Traditional'!A22</f>
        <v>Small &amp; New Traditional</v>
      </c>
      <c r="C350" t="str">
        <f>'[1]Small &amp; New Traditional'!B22</f>
        <v>New Traditional,
Small C Traditional</v>
      </c>
      <c r="D350" s="24">
        <f>'[1]Small &amp; New Traditional'!C22</f>
        <v>44197</v>
      </c>
      <c r="E350" s="24">
        <f>'[1]Small &amp; New Traditional'!D22</f>
        <v>44227</v>
      </c>
      <c r="F350" t="str">
        <f>'[1]Small &amp; New Traditional'!G22</f>
        <v>Perfect Store</v>
      </c>
      <c r="G350" t="str">
        <f>'[1]Small &amp; New Traditional'!H22</f>
        <v>Perfect Store- Productivity
(All Except Site Cochin)</v>
      </c>
      <c r="H350" t="str">
        <f>'[1]Small &amp; New Traditional'!I22</f>
        <v>Buy worth Rs 200 get 0.5% on invoice, 
Buy worth Rs 600 get 1% on invoice
(Max Disbursement-100, Max Bills-5)</v>
      </c>
      <c r="I350" t="str">
        <f>'[1]Small &amp; New Traditional'!K22</f>
        <v>On Bill</v>
      </c>
    </row>
    <row r="351" spans="1:9">
      <c r="A351">
        <v>348</v>
      </c>
      <c r="B351" t="str">
        <f>'[1]Small &amp; New Traditional'!A24</f>
        <v>Small &amp; New Traditional</v>
      </c>
      <c r="C351" t="str">
        <f>'[1]Small &amp; New Traditional'!B24</f>
        <v>Small A Traditional,
Small B Traditional</v>
      </c>
      <c r="D351" s="24">
        <f>'[1]Small &amp; New Traditional'!C24</f>
        <v>44197</v>
      </c>
      <c r="E351" s="24">
        <f>'[1]Small &amp; New Traditional'!D24</f>
        <v>44227</v>
      </c>
      <c r="F351" t="str">
        <f>'[1]Small &amp; New Traditional'!G24</f>
        <v>Perfect Store</v>
      </c>
      <c r="G351" t="str">
        <f>'[1]Small &amp; New Traditional'!H24</f>
        <v>Tele call extra discount - Productivity</v>
      </c>
      <c r="H351" t="str">
        <f>'[1]Small &amp; New Traditional'!I24</f>
        <v>Buy worth Rs 400 &amp; 1 pcs of WS 100 Sticker &amp; get 1% on invoice (only for TAS)
Applicable branches - East UP(Ghazipur, Chandauli); Nagpur (Amravati, Nagpur),Nasik</v>
      </c>
      <c r="I351" t="str">
        <f>'[1]Small &amp; New Traditional'!K24</f>
        <v>On Bill</v>
      </c>
    </row>
    <row r="352" spans="1:9">
      <c r="A352">
        <v>349</v>
      </c>
      <c r="B352" t="str">
        <f>'[1]Small &amp; New Traditional'!A26</f>
        <v>Small &amp; New Traditional</v>
      </c>
      <c r="C352" t="str">
        <f>'[1]Small &amp; New Traditional'!B26</f>
        <v>Small C Traditional,
New Traditional</v>
      </c>
      <c r="D352" s="24">
        <f>'[1]Small &amp; New Traditional'!C26</f>
        <v>44197</v>
      </c>
      <c r="E352" s="24">
        <f>'[1]Small &amp; New Traditional'!D26</f>
        <v>44227</v>
      </c>
      <c r="F352" t="str">
        <f>'[1]Small &amp; New Traditional'!G26</f>
        <v>Perfect Store</v>
      </c>
      <c r="G352" t="str">
        <f>'[1]Small &amp; New Traditional'!H26</f>
        <v>Tele call extra discount - Productivity</v>
      </c>
      <c r="H352" t="str">
        <f>'[1]Small &amp; New Traditional'!I26</f>
        <v>Buy worth Rs 200 &amp; 1 pcs of WS 100 Sticker &amp; get 1% on invoice (only for TAS) 
Applicable branches - East UP(Ghazipur, Chandauli); Nagpur (Amravati, Nagpur),Nasik</v>
      </c>
      <c r="I352" t="str">
        <f>'[1]Small &amp; New Traditional'!K26</f>
        <v>On Bill</v>
      </c>
    </row>
    <row r="353" spans="1:9">
      <c r="A353">
        <v>350</v>
      </c>
      <c r="B353" t="str">
        <f>'[1]Small &amp; New Traditional'!A28</f>
        <v>Small &amp; New Traditional</v>
      </c>
      <c r="C353" t="str">
        <f>'[1]Small &amp; New Traditional'!B28</f>
        <v>Small A Traditional,
Small B Traditional</v>
      </c>
      <c r="D353" s="24">
        <f>'[1]Small &amp; New Traditional'!C28</f>
        <v>44197</v>
      </c>
      <c r="E353" s="24">
        <f>'[1]Small &amp; New Traditional'!D28</f>
        <v>44227</v>
      </c>
      <c r="F353" t="str">
        <f>'[1]Small &amp; New Traditional'!G28</f>
        <v>Perfect Store</v>
      </c>
      <c r="G353" t="str">
        <f>'[1]Small &amp; New Traditional'!H28</f>
        <v>Perfect Store- Power GP 
(Applicable Sites DL.NCR,NEC,Sikkim,Haryana,Jammu,Kashmir,Punjab,Uttarakhand,Rajasthan,Indore,Bhopal,Jabalpur, Raipur,Bihar,Jharkhand, Lucknow, Kanpur, Varanasai, Ghaziabad &amp; Noida,Bengal,Odisha)</v>
      </c>
      <c r="H353" t="str">
        <f>'[1]Small &amp; New Traditional'!I28</f>
        <v>Buy Minimum 4 Streamers (Rs 52) of  Pntn HFP Re 1 &amp; get 0.5% on invoice on total purchase value
(Max Disbursement-50, Max Bills-1)</v>
      </c>
      <c r="I353" t="str">
        <f>'[1]Small &amp; New Traditional'!K28</f>
        <v>On Bill</v>
      </c>
    </row>
    <row r="354" spans="1:9">
      <c r="A354">
        <v>351</v>
      </c>
      <c r="B354" t="str">
        <f>'[1]Small &amp; New Traditional'!A30</f>
        <v>Small &amp; New Traditional</v>
      </c>
      <c r="C354" t="str">
        <f>'[1]Small &amp; New Traditional'!B30</f>
        <v>New Traditional,
Small C Traditional</v>
      </c>
      <c r="D354" s="24">
        <f>'[1]Small &amp; New Traditional'!C30</f>
        <v>44197</v>
      </c>
      <c r="E354" s="24">
        <f>'[1]Small &amp; New Traditional'!D30</f>
        <v>44227</v>
      </c>
      <c r="F354" t="str">
        <f>'[1]Small &amp; New Traditional'!G30</f>
        <v>Perfect Store</v>
      </c>
      <c r="G354" t="str">
        <f>'[1]Small &amp; New Traditional'!H30</f>
        <v>Perfect Store- Power GP 
(Applicable Sites DL.NCR,NEC,Sikkim,Haryana,Jammu,Kashmir,Punjab,Uttarakhand,Rajasthan,Indore,Bhopal,Jabalpur, Raipur,Bihar,Jharkhand, Lucknow, Kanpur, Varanasai, Ghaziabad &amp; Noida,Bengal,Odisha)</v>
      </c>
      <c r="H354" t="str">
        <f>'[1]Small &amp; New Traditional'!I30</f>
        <v>Buy Minimum 2 Streamers (Rs 26) of  Pntn HFP Re 1 &amp; get 0.5% on invoice on total purchase value
(Max Disbursement-50, Max Bills-1)</v>
      </c>
      <c r="I354" t="str">
        <f>'[1]Small &amp; New Traditional'!K30</f>
        <v>On Bill</v>
      </c>
    </row>
    <row r="355" spans="1:9">
      <c r="A355">
        <v>352</v>
      </c>
      <c r="B355" t="str">
        <f>'[1]Small &amp; New Traditional'!A32</f>
        <v>Small &amp; New Traditional</v>
      </c>
      <c r="C355" t="str">
        <f>'[1]Small &amp; New Traditional'!B32</f>
        <v>Small A Traditional,
Small B Traditional,
Small C Traditional</v>
      </c>
      <c r="D355" s="24">
        <f>'[1]Small &amp; New Traditional'!C32</f>
        <v>44197</v>
      </c>
      <c r="E355" s="24">
        <f>'[1]Small &amp; New Traditional'!D32</f>
        <v>44227</v>
      </c>
      <c r="F355" t="str">
        <f>'[1]Small &amp; New Traditional'!G32</f>
        <v>Perfect Store</v>
      </c>
      <c r="G355" t="str">
        <f>'[1]Small &amp; New Traditional'!H32</f>
        <v>Perfect Store- Power GP bundles
(All Sites Except DL.NCR,NEC,Sikkim,Haryana,Jammu,Kashmir,Punjab,Uttarakhand,Rajasthan,Indore,Bhopal,Jabalpur, Raipur,Bihar,Jharkhand, Lucknow, Kanpur, Varanasai, Ghaziabad &amp; Noida,Bengal,Odisha))</v>
      </c>
      <c r="H355" t="str">
        <f>'[1]Small &amp; New Traditional'!I32</f>
        <v>Buy Power GP worth Rs 190 &amp; get 0.5%
on invoice on total purchase value
Below any SBF compulsory
( Wilk Saloon 10s,
Wilk Saloon-50s Promo,
Winner-50s promo,
DE Box Wilki Win3,
DE Box SW 200)
(Max Disbursement-50, Max Bills-1)</v>
      </c>
      <c r="I355" t="str">
        <f>'[1]Small &amp; New Traditional'!K32</f>
        <v>On Bill</v>
      </c>
    </row>
    <row r="356" spans="1:9">
      <c r="A356">
        <v>353</v>
      </c>
      <c r="B356" t="str">
        <f>'[1]Small &amp; New Traditional'!A34</f>
        <v>Small &amp; New Traditional</v>
      </c>
      <c r="C356" t="str">
        <f>'[1]Small &amp; New Traditional'!B34</f>
        <v>New Traditional</v>
      </c>
      <c r="D356" s="24">
        <f>'[1]Small &amp; New Traditional'!C34</f>
        <v>44197</v>
      </c>
      <c r="E356" s="24">
        <f>'[1]Small &amp; New Traditional'!D34</f>
        <v>44227</v>
      </c>
      <c r="F356" t="str">
        <f>'[1]Small &amp; New Traditional'!G34</f>
        <v>Perfect Store</v>
      </c>
      <c r="G356" t="str">
        <f>'[1]Small &amp; New Traditional'!H34</f>
        <v>Perfect Store- Power GP bundles
(All Sites Except DL.NCR,NEC,Sikkim,Haryana,Jammu,Kashmir,Punjab,Uttarakhand,Rajasthan,Indore,Bhopal,Jabalpur, Raipur,Bihar,Jharkhand, Lucknow, Kanpur, Varanasai, Ghaziabad &amp; Noida,Bengal,Odisha))</v>
      </c>
      <c r="H356" t="str">
        <f>'[1]Small &amp; New Traditional'!I34</f>
        <v>Buy Power GP worth Rs 90 &amp; get 0.5%
on invoice on total purchase value
Below any SBF compulsory
( Wilk Saloon 10s,
Wilk Saloon-50s Promo,
Winner-50s promo,
DE Box Wilki Win3,
DE Box SW 200)
(Max Disbursement-50, Max Bills-1)</v>
      </c>
      <c r="I356" t="str">
        <f>'[1]Small &amp; New Traditional'!K34</f>
        <v>On Bill</v>
      </c>
    </row>
    <row r="357" spans="1:9">
      <c r="A357">
        <v>354</v>
      </c>
      <c r="B357" t="str">
        <f>'[1]Small &amp; New Traditional'!A36</f>
        <v>Small &amp; New Traditional</v>
      </c>
      <c r="C357" t="str">
        <f>'[1]Small &amp; New Traditional'!B36</f>
        <v>Small A Traditional,
Small B Traditional,
Small C Traditional,
New Traditional</v>
      </c>
      <c r="D357" s="24">
        <f>'[1]Small &amp; New Traditional'!C36</f>
        <v>44197</v>
      </c>
      <c r="E357" s="24">
        <f>'[1]Small &amp; New Traditional'!D36</f>
        <v>44227</v>
      </c>
      <c r="F357" t="str">
        <f>'[1]Small &amp; New Traditional'!G36</f>
        <v>Perfect Store</v>
      </c>
      <c r="G357" t="str">
        <f>'[1]Small &amp; New Traditional'!H36</f>
        <v>Pampers</v>
      </c>
      <c r="H357" t="str">
        <f>'[1]Small &amp; New Traditional'!I36</f>
        <v>1 pcs of Pampers FSD Pack get 1%</v>
      </c>
      <c r="I357" t="str">
        <f>'[1]Small &amp; New Traditional'!K36</f>
        <v>On Bill</v>
      </c>
    </row>
    <row r="358" spans="1:9">
      <c r="A358">
        <v>355</v>
      </c>
      <c r="B358" t="e">
        <f>'[1]Small &amp; New Traditional'!#REF!</f>
        <v>#REF!</v>
      </c>
      <c r="C358" t="e">
        <f>'[1]Small &amp; New Traditional'!#REF!</f>
        <v>#REF!</v>
      </c>
      <c r="D358" s="24" t="e">
        <f>'[1]Small &amp; New Traditional'!#REF!</f>
        <v>#REF!</v>
      </c>
      <c r="E358" s="24" t="e">
        <f>'[1]Small &amp; New Traditional'!#REF!</f>
        <v>#REF!</v>
      </c>
      <c r="F358" t="e">
        <f>'[1]Small &amp; New Traditional'!#REF!</f>
        <v>#REF!</v>
      </c>
      <c r="G358" t="e">
        <f>'[1]Small &amp; New Traditional'!#REF!</f>
        <v>#REF!</v>
      </c>
      <c r="H358" t="e">
        <f>'[1]Small &amp; New Traditional'!#REF!</f>
        <v>#REF!</v>
      </c>
      <c r="I358" t="e">
        <f>'[1]Small &amp; New Traditional'!#REF!</f>
        <v>#REF!</v>
      </c>
    </row>
    <row r="359" spans="1:9">
      <c r="A359">
        <v>356</v>
      </c>
      <c r="B359" t="str">
        <f>'[1]Small &amp; New Traditional'!A38</f>
        <v>Small &amp; New Traditional</v>
      </c>
      <c r="C359" t="str">
        <f>'[1]Small &amp; New Traditional'!B38</f>
        <v>Small A Traditional</v>
      </c>
      <c r="D359" s="24">
        <f>'[1]Small &amp; New Traditional'!C38</f>
        <v>44197</v>
      </c>
      <c r="E359" s="24">
        <f>'[1]Small &amp; New Traditional'!D38</f>
        <v>44227</v>
      </c>
      <c r="F359" t="str">
        <f>'[1]Small &amp; New Traditional'!G38</f>
        <v>Perfect Store</v>
      </c>
      <c r="G359" t="str">
        <f>'[1]Small &amp; New Traditional'!H38</f>
        <v>Gillette</v>
      </c>
      <c r="H359" t="str">
        <f>'[1]Small &amp; New Traditional'!I38</f>
        <v>Buy Any Guard Cream worth Rs 119  get 1%
(Reco 1pcs of Guard Cream 125gm + 1  Guard Cream Small RTM 25g)</v>
      </c>
      <c r="I359" t="str">
        <f>'[1]Small &amp; New Traditional'!K38</f>
        <v>On Bill</v>
      </c>
    </row>
    <row r="360" spans="1:9">
      <c r="A360">
        <v>357</v>
      </c>
      <c r="B360" t="str">
        <f>'[1]Small &amp; New Traditional'!A40</f>
        <v>Small &amp; New Traditional</v>
      </c>
      <c r="C360" t="str">
        <f>'[1]Small &amp; New Traditional'!B40</f>
        <v>New Traditional</v>
      </c>
      <c r="D360" s="24">
        <f>'[1]Small &amp; New Traditional'!C40</f>
        <v>44197</v>
      </c>
      <c r="E360" s="24">
        <f>'[1]Small &amp; New Traditional'!D40</f>
        <v>44227</v>
      </c>
      <c r="F360" t="str">
        <f>'[1]Small &amp; New Traditional'!G40</f>
        <v>Perfect Store</v>
      </c>
      <c r="G360" t="str">
        <f>'[1]Small &amp; New Traditional'!H40</f>
        <v>Gillette</v>
      </c>
      <c r="H360" t="str">
        <f>'[1]Small &amp; New Traditional'!I40</f>
        <v>Buy Guard Small Cream 25gm worth Rs 40 get 1%</v>
      </c>
      <c r="I360" t="str">
        <f>'[1]Small &amp; New Traditional'!K40</f>
        <v>On Bill</v>
      </c>
    </row>
    <row r="361" spans="1:9">
      <c r="A361">
        <v>358</v>
      </c>
      <c r="B361" t="e">
        <f>'[1]Small &amp; New Traditional'!#REF!</f>
        <v>#REF!</v>
      </c>
      <c r="C361" t="e">
        <f>'[1]Small &amp; New Traditional'!#REF!</f>
        <v>#REF!</v>
      </c>
      <c r="D361" s="24" t="e">
        <f>'[1]Small &amp; New Traditional'!#REF!</f>
        <v>#REF!</v>
      </c>
      <c r="E361" s="24" t="e">
        <f>'[1]Small &amp; New Traditional'!#REF!</f>
        <v>#REF!</v>
      </c>
      <c r="F361" t="e">
        <f>'[1]Small &amp; New Traditional'!#REF!</f>
        <v>#REF!</v>
      </c>
      <c r="G361" t="e">
        <f>'[1]Small &amp; New Traditional'!#REF!</f>
        <v>#REF!</v>
      </c>
      <c r="H361" t="e">
        <f>'[1]Small &amp; New Traditional'!#REF!</f>
        <v>#REF!</v>
      </c>
      <c r="I361" t="e">
        <f>'[1]Small &amp; New Traditional'!#REF!</f>
        <v>#REF!</v>
      </c>
    </row>
    <row r="362" spans="1:9">
      <c r="A362">
        <v>359</v>
      </c>
      <c r="B362" t="str">
        <f>'[1]Small &amp; New Traditional'!A42</f>
        <v>Small &amp; New Traditional</v>
      </c>
      <c r="C362" t="str">
        <f>'[1]Small &amp; New Traditional'!B42</f>
        <v>Small B Traditional,
Small C Traditional</v>
      </c>
      <c r="D362" s="24">
        <f>'[1]Small &amp; New Traditional'!C42</f>
        <v>44197</v>
      </c>
      <c r="E362" s="24">
        <f>'[1]Small &amp; New Traditional'!D42</f>
        <v>44227</v>
      </c>
      <c r="F362" t="str">
        <f>'[1]Small &amp; New Traditional'!G42</f>
        <v>Perfect Store</v>
      </c>
      <c r="G362" t="str">
        <f>'[1]Small &amp; New Traditional'!H42</f>
        <v>Gillette</v>
      </c>
      <c r="H362" t="str">
        <f>'[1]Small &amp; New Traditional'!I42</f>
        <v>Buy Guard Small Cream 25gm worth Rs 80 get 1%
(Reco: 1 pcs of  Guard Cream Small RTM 25g)</v>
      </c>
      <c r="I362" t="str">
        <f>'[1]Small &amp; New Traditional'!K42</f>
        <v>On Bill</v>
      </c>
    </row>
    <row r="363" spans="1:9">
      <c r="A363">
        <v>360</v>
      </c>
      <c r="B363" t="str">
        <f>'[1]Small &amp; New Traditional'!A44</f>
        <v>Small &amp; New Traditional</v>
      </c>
      <c r="C363" t="str">
        <f>'[1]Small &amp; New Traditional'!B44</f>
        <v>New Traditional,
Small C Traditional</v>
      </c>
      <c r="D363" s="24">
        <f>'[1]Small &amp; New Traditional'!C44</f>
        <v>44197</v>
      </c>
      <c r="E363" s="24">
        <f>'[1]Small &amp; New Traditional'!D44</f>
        <v>44227</v>
      </c>
      <c r="F363" t="str">
        <f>'[1]Small &amp; New Traditional'!G44</f>
        <v>Perfect Store</v>
      </c>
      <c r="G363" t="str">
        <f>'[1]Small &amp; New Traditional'!H44</f>
        <v>H&amp;S</v>
      </c>
      <c r="H363" t="str">
        <f>'[1]Small &amp; New Traditional'!I44</f>
        <v>Buy H&amp;S SBD Pre Pack + 1 Neem SS get 1%</v>
      </c>
      <c r="I363" t="str">
        <f>'[1]Small &amp; New Traditional'!K44</f>
        <v>On Bill</v>
      </c>
    </row>
    <row r="364" spans="1:9">
      <c r="A364">
        <v>361</v>
      </c>
      <c r="B364" t="str">
        <f>'[1]Small &amp; New Traditional'!A46</f>
        <v>Small &amp; New Traditional</v>
      </c>
      <c r="C364" t="str">
        <f>'[1]Small &amp; New Traditional'!B46</f>
        <v>Small A Traditional,
Small B Traditional</v>
      </c>
      <c r="D364" s="24">
        <f>'[1]Small &amp; New Traditional'!C46</f>
        <v>44197</v>
      </c>
      <c r="E364" s="24">
        <f>'[1]Small &amp; New Traditional'!D46</f>
        <v>44227</v>
      </c>
      <c r="F364" t="str">
        <f>'[1]Small &amp; New Traditional'!G46</f>
        <v>Perfect Store</v>
      </c>
      <c r="G364" t="str">
        <f>'[1]Small &amp; New Traditional'!H46</f>
        <v>H&amp;S</v>
      </c>
      <c r="H364" t="str">
        <f>'[1]Small &amp; New Traditional'!I46</f>
        <v>Buy H&amp;S SBD Pre Pack + 2 Neem SS get 1%</v>
      </c>
      <c r="I364" t="str">
        <f>'[1]Small &amp; New Traditional'!K46</f>
        <v>On Bill</v>
      </c>
    </row>
    <row r="365" spans="1:9">
      <c r="A365">
        <v>362</v>
      </c>
      <c r="B365" t="str">
        <f>'[1]Small &amp; New Traditional'!A48</f>
        <v>Small &amp; New Traditional</v>
      </c>
      <c r="C365">
        <f>'[1]Small &amp; New Traditional'!B48</f>
        <v>0</v>
      </c>
      <c r="D365" s="24">
        <f>'[1]Small &amp; New Traditional'!C48</f>
        <v>0</v>
      </c>
      <c r="E365" s="24">
        <f>'[1]Small &amp; New Traditional'!D48</f>
        <v>0</v>
      </c>
      <c r="F365">
        <f>'[1]Small &amp; New Traditional'!G48</f>
        <v>0</v>
      </c>
      <c r="G365">
        <f>'[1]Small &amp; New Traditional'!H48</f>
        <v>0</v>
      </c>
      <c r="H365">
        <f>'[1]Small &amp; New Traditional'!I48</f>
        <v>0</v>
      </c>
      <c r="I365">
        <f>'[1]Small &amp; New Traditional'!K48</f>
        <v>0</v>
      </c>
    </row>
    <row r="366" spans="1:9">
      <c r="A366">
        <v>363</v>
      </c>
      <c r="B366" t="str">
        <f>'[1]Small &amp; New Traditional'!A50</f>
        <v>Small &amp; New Traditional</v>
      </c>
      <c r="C366">
        <f>'[1]Small &amp; New Traditional'!B50</f>
        <v>0</v>
      </c>
      <c r="D366" s="24">
        <f>'[1]Small &amp; New Traditional'!C50</f>
        <v>0</v>
      </c>
      <c r="E366" s="24">
        <f>'[1]Small &amp; New Traditional'!D50</f>
        <v>0</v>
      </c>
      <c r="F366">
        <f>'[1]Small &amp; New Traditional'!G50</f>
        <v>0</v>
      </c>
      <c r="G366">
        <f>'[1]Small &amp; New Traditional'!H50</f>
        <v>0</v>
      </c>
      <c r="H366">
        <f>'[1]Small &amp; New Traditional'!I50</f>
        <v>0</v>
      </c>
      <c r="I366">
        <f>'[1]Small &amp; New Traditional'!K50</f>
        <v>0</v>
      </c>
    </row>
    <row r="367" spans="1:9">
      <c r="A367">
        <v>364</v>
      </c>
      <c r="B367" t="str">
        <f>'[1]Small &amp; New Traditional'!A52</f>
        <v>Small &amp; New Traditional</v>
      </c>
      <c r="C367">
        <f>'[1]Small &amp; New Traditional'!B52</f>
        <v>0</v>
      </c>
      <c r="D367" s="24">
        <f>'[1]Small &amp; New Traditional'!C52</f>
        <v>0</v>
      </c>
      <c r="E367" s="24">
        <f>'[1]Small &amp; New Traditional'!D52</f>
        <v>0</v>
      </c>
      <c r="F367">
        <f>'[1]Small &amp; New Traditional'!G52</f>
        <v>0</v>
      </c>
      <c r="G367">
        <f>'[1]Small &amp; New Traditional'!H52</f>
        <v>0</v>
      </c>
      <c r="H367">
        <f>'[1]Small &amp; New Traditional'!I52</f>
        <v>0</v>
      </c>
      <c r="I367">
        <f>'[1]Small &amp; New Traditional'!K52</f>
        <v>0</v>
      </c>
    </row>
    <row r="368" spans="1:9">
      <c r="A368">
        <v>365</v>
      </c>
      <c r="B368" t="str">
        <f>'[1]Small &amp; New Traditional'!A54</f>
        <v>Small &amp; New Traditional</v>
      </c>
      <c r="C368">
        <f>'[1]Small &amp; New Traditional'!B54</f>
        <v>0</v>
      </c>
      <c r="D368" s="24">
        <f>'[1]Small &amp; New Traditional'!C54</f>
        <v>0</v>
      </c>
      <c r="E368" s="24">
        <f>'[1]Small &amp; New Traditional'!D54</f>
        <v>0</v>
      </c>
      <c r="F368">
        <f>'[1]Small &amp; New Traditional'!G54</f>
        <v>0</v>
      </c>
      <c r="G368">
        <f>'[1]Small &amp; New Traditional'!H54</f>
        <v>0</v>
      </c>
      <c r="H368">
        <f>'[1]Small &amp; New Traditional'!I54</f>
        <v>0</v>
      </c>
      <c r="I368">
        <f>'[1]Small &amp; New Traditional'!K54</f>
        <v>0</v>
      </c>
    </row>
    <row r="369" spans="1:9">
      <c r="A369">
        <v>366</v>
      </c>
      <c r="B369" t="str">
        <f>'[1]Small &amp; New Traditional'!A72</f>
        <v>Small &amp; New Traditional</v>
      </c>
      <c r="C369">
        <f>'[1]Small &amp; New Traditional'!B72</f>
        <v>0</v>
      </c>
      <c r="D369" s="24">
        <f>'[1]Small &amp; New Traditional'!C72</f>
        <v>0</v>
      </c>
      <c r="E369" s="24">
        <f>'[1]Small &amp; New Traditional'!D72</f>
        <v>0</v>
      </c>
      <c r="F369">
        <f>'[1]Small &amp; New Traditional'!G72</f>
        <v>0</v>
      </c>
      <c r="G369">
        <f>'[1]Small &amp; New Traditional'!H72</f>
        <v>0</v>
      </c>
      <c r="H369">
        <f>'[1]Small &amp; New Traditional'!I72</f>
        <v>0</v>
      </c>
      <c r="I369">
        <f>'[1]Small &amp; New Traditional'!K72</f>
        <v>0</v>
      </c>
    </row>
    <row r="370" spans="1:9">
      <c r="A370">
        <v>367</v>
      </c>
      <c r="B370" t="str">
        <f>'[1]Small &amp; New Traditional'!A74</f>
        <v>Small &amp; New Traditional</v>
      </c>
      <c r="C370">
        <f>'[1]Small &amp; New Traditional'!B74</f>
        <v>0</v>
      </c>
      <c r="D370" s="24">
        <f>'[1]Small &amp; New Traditional'!C74</f>
        <v>0</v>
      </c>
      <c r="E370" s="24">
        <f>'[1]Small &amp; New Traditional'!D74</f>
        <v>0</v>
      </c>
      <c r="F370">
        <f>'[1]Small &amp; New Traditional'!G74</f>
        <v>0</v>
      </c>
      <c r="G370">
        <f>'[1]Small &amp; New Traditional'!H74</f>
        <v>0</v>
      </c>
      <c r="H370">
        <f>'[1]Small &amp; New Traditional'!I74</f>
        <v>0</v>
      </c>
      <c r="I370">
        <f>'[1]Small &amp; New Traditional'!K74</f>
        <v>0</v>
      </c>
    </row>
    <row r="371" spans="1:9">
      <c r="A371">
        <v>368</v>
      </c>
      <c r="B371" t="str">
        <f>'[1]Small &amp; New Traditional'!A84</f>
        <v>Small &amp; New Traditional</v>
      </c>
      <c r="C371" t="str">
        <f>'[1]Small &amp; New Traditional'!B84</f>
        <v>Small A Traditional,
Small B Traditional</v>
      </c>
      <c r="D371" s="24">
        <f>'[1]Small &amp; New Traditional'!C84</f>
        <v>44197</v>
      </c>
      <c r="E371" s="24">
        <f>'[1]Small &amp; New Traditional'!D84</f>
        <v>44227</v>
      </c>
      <c r="F371" t="str">
        <f>'[1]Small &amp; New Traditional'!G84</f>
        <v>Gillette Venus</v>
      </c>
      <c r="G371" t="str">
        <f>'[1]Small &amp; New Traditional'!H84</f>
        <v>Small Channel Streamer Dhamaka Plan</v>
      </c>
      <c r="H371" t="str">
        <f>'[1]Small &amp; New Traditional'!I84</f>
        <v>Buy 8 pcs (1 streamer) of SV3 Singles and get 7+1</v>
      </c>
      <c r="I371" t="str">
        <f>'[1]Small &amp; New Traditional'!K84</f>
        <v>On Bill</v>
      </c>
    </row>
    <row r="372" spans="1:9">
      <c r="A372">
        <v>369</v>
      </c>
      <c r="B372" t="str">
        <f>'[1]Small &amp; New Traditional'!A86</f>
        <v>Small &amp; New Traditional</v>
      </c>
      <c r="C372" t="str">
        <f>'[1]Small &amp; New Traditional'!B86</f>
        <v>New Traditional,
Small A Traditional,
Small B Traditional,
Small C Traditional</v>
      </c>
      <c r="D372" s="24">
        <f>'[1]Small &amp; New Traditional'!C86</f>
        <v>44197</v>
      </c>
      <c r="E372" s="24">
        <f>'[1]Small &amp; New Traditional'!D86</f>
        <v>44227</v>
      </c>
      <c r="F372" t="str">
        <f>'[1]Small &amp; New Traditional'!G86</f>
        <v>Gillette</v>
      </c>
      <c r="G372" t="str">
        <f>'[1]Small &amp; New Traditional'!H86</f>
        <v>Gillette DE Plan - All Sites</v>
      </c>
      <c r="H372" t="str">
        <f>'[1]Small &amp; New Traditional'!I86</f>
        <v>Buy below DE Subbf worth Rs 90 and Get discount as mentioned below 
Corporate Plans Extra,
2.31% - Wilkinson 5s and Wilkinson 50s
3.3% - Wilk Saloon 10s
7.5% - DE 365</v>
      </c>
      <c r="I372" t="str">
        <f>'[1]Small &amp; New Traditional'!K86</f>
        <v>On Bill</v>
      </c>
    </row>
    <row r="373" spans="1:9">
      <c r="A373">
        <v>370</v>
      </c>
      <c r="B373" t="str">
        <f>'[1]Small &amp; New Traditional'!A88</f>
        <v>Small &amp; New Traditional</v>
      </c>
      <c r="C373" t="str">
        <f>'[1]Small &amp; New Traditional'!B88</f>
        <v>New Traditional,
Small A Traditional,
Small B Traditional,
Small C Traditional</v>
      </c>
      <c r="D373" s="24">
        <f>'[1]Small &amp; New Traditional'!C88</f>
        <v>44197</v>
      </c>
      <c r="E373" s="24">
        <f>'[1]Small &amp; New Traditional'!D88</f>
        <v>44227</v>
      </c>
      <c r="F373" t="str">
        <f>'[1]Small &amp; New Traditional'!G88</f>
        <v>Gillette</v>
      </c>
      <c r="G373" t="str">
        <f>'[1]Small &amp; New Traditional'!H88</f>
        <v>Dispo Plan</v>
      </c>
      <c r="H373" t="str">
        <f>'[1]Small &amp; New Traditional'!I88</f>
        <v>Buy 12 Razors of GPI B3G1 ( Min purchase - Rs 150) and get 5% off</v>
      </c>
      <c r="I373" t="str">
        <f>'[1]Small &amp; New Traditional'!K88</f>
        <v>On Bill</v>
      </c>
    </row>
    <row r="374" spans="1:9">
      <c r="A374">
        <v>371</v>
      </c>
      <c r="B374" t="str">
        <f>'[1]Small &amp; New Traditional'!A90</f>
        <v>Small &amp; New Traditional</v>
      </c>
      <c r="C374" t="str">
        <f>'[1]Small &amp; New Traditional'!B90</f>
        <v>Small A Traditional,
Small B Traditional</v>
      </c>
      <c r="D374" s="24">
        <f>'[1]Small &amp; New Traditional'!C90</f>
        <v>44197</v>
      </c>
      <c r="E374" s="24">
        <f>'[1]Small &amp; New Traditional'!D90</f>
        <v>44227</v>
      </c>
      <c r="F374" t="str">
        <f>'[1]Small &amp; New Traditional'!G90</f>
        <v>Gillette</v>
      </c>
      <c r="G374" t="str">
        <f>'[1]Small &amp; New Traditional'!H90</f>
        <v>Guard3  &amp; Guard Jodi Maximization</v>
      </c>
      <c r="H374" t="str">
        <f>'[1]Small &amp; New Traditional'!I90</f>
        <v>Buy 199 Rs of Guard3 and Guard razor and Get 7% off ( Min Purchase Guard3 Razor - Rs 100)</v>
      </c>
      <c r="I374" t="str">
        <f>'[1]Small &amp; New Traditional'!K90</f>
        <v>On Bill</v>
      </c>
    </row>
    <row r="375" spans="1:9">
      <c r="A375">
        <v>372</v>
      </c>
      <c r="B375" t="str">
        <f>'[1]Small &amp; New Traditional'!A92</f>
        <v>Small &amp; New Traditional</v>
      </c>
      <c r="C375" t="str">
        <f>'[1]Small &amp; New Traditional'!B92</f>
        <v>New Traditional,
Small C Traditional</v>
      </c>
      <c r="D375" s="24">
        <f>'[1]Small &amp; New Traditional'!C92</f>
        <v>44197</v>
      </c>
      <c r="E375" s="24">
        <f>'[1]Small &amp; New Traditional'!D92</f>
        <v>44227</v>
      </c>
      <c r="F375" t="str">
        <f>'[1]Small &amp; New Traditional'!G92</f>
        <v>Gillette</v>
      </c>
      <c r="G375" t="str">
        <f>'[1]Small &amp; New Traditional'!H92</f>
        <v>Guard3  &amp; Guard Jodi Maximization</v>
      </c>
      <c r="H375" t="str">
        <f>'[1]Small &amp; New Traditional'!I92</f>
        <v>Buy 145 Rs of Guard3 and Guard razor and Get 7% off ( Min Purchase Guard3 Razor - Rs 50)</v>
      </c>
      <c r="I375" t="str">
        <f>'[1]Small &amp; New Traditional'!K92</f>
        <v>On Bill</v>
      </c>
    </row>
    <row r="376" spans="1:9">
      <c r="A376">
        <v>373</v>
      </c>
      <c r="B376" t="str">
        <f>'[1]Small &amp; New Traditional'!A94</f>
        <v>Small &amp; New Traditional</v>
      </c>
      <c r="C376" t="str">
        <f>'[1]Small &amp; New Traditional'!B94</f>
        <v>Small B Traditional</v>
      </c>
      <c r="D376" s="24">
        <f>'[1]Small &amp; New Traditional'!C94</f>
        <v>44197</v>
      </c>
      <c r="E376" s="24">
        <f>'[1]Small &amp; New Traditional'!D94</f>
        <v>44227</v>
      </c>
      <c r="F376" t="str">
        <f>'[1]Small &amp; New Traditional'!G94</f>
        <v>H&amp;S</v>
      </c>
      <c r="G376" t="str">
        <f>'[1]Small &amp; New Traditional'!H94</f>
        <v>H&amp;S 80ml 68 ka 50 Plan - Small B</v>
      </c>
      <c r="H376" t="str">
        <f>'[1]Small &amp; New Traditional'!I94</f>
        <v>Buy H&amp;S 80ml Base Bottles &amp; Get 17.4% Off
(Applicable upto 2 Bottles)
(Applicable only for Delhi, NE, Mumbai, Pune, Punjab, Haryana, East UP, West UP, Lucknow, Kanpur, Bengal, Orissa, Bhopal, Indore, Raipur, Jabalpur, Bihar, Jharkhand)</v>
      </c>
      <c r="I376" t="str">
        <f>'[1]Small &amp; New Traditional'!K94</f>
        <v>On Bill</v>
      </c>
    </row>
    <row r="377" spans="1:9">
      <c r="A377">
        <v>374</v>
      </c>
      <c r="B377" t="str">
        <f>'[1]Small &amp; New Traditional'!A96</f>
        <v>Small &amp; New Traditional</v>
      </c>
      <c r="C377" t="str">
        <f>'[1]Small &amp; New Traditional'!B96</f>
        <v>Small A Traditional</v>
      </c>
      <c r="D377" s="24">
        <f>'[1]Small &amp; New Traditional'!C96</f>
        <v>44197</v>
      </c>
      <c r="E377" s="24">
        <f>'[1]Small &amp; New Traditional'!D96</f>
        <v>44227</v>
      </c>
      <c r="F377" t="str">
        <f>'[1]Small &amp; New Traditional'!G96</f>
        <v>H&amp;S</v>
      </c>
      <c r="G377" t="str">
        <f>'[1]Small &amp; New Traditional'!H96</f>
        <v>H&amp;S 80ml 68 ka 50 Plan - Small A</v>
      </c>
      <c r="H377" t="str">
        <f>'[1]Small &amp; New Traditional'!I96</f>
        <v>Buy H&amp;S 80ml Base Bottles &amp; Get 17.4% Off
(Applicable upto 3 Bottles)</v>
      </c>
      <c r="I377" t="str">
        <f>'[1]Small &amp; New Traditional'!K96</f>
        <v>On Bill</v>
      </c>
    </row>
    <row r="378" spans="1:9">
      <c r="A378">
        <v>375</v>
      </c>
      <c r="B378" t="str">
        <f>'[1]Small &amp; New Traditional'!A98</f>
        <v>Small &amp; New Traditional</v>
      </c>
      <c r="C378" t="str">
        <f>'[1]Small &amp; New Traditional'!B98</f>
        <v>Small A Traditional</v>
      </c>
      <c r="D378" s="24">
        <f>'[1]Small &amp; New Traditional'!C98</f>
        <v>44197</v>
      </c>
      <c r="E378" s="24">
        <f>'[1]Small &amp; New Traditional'!D98</f>
        <v>44227</v>
      </c>
      <c r="F378" t="str">
        <f>'[1]Small &amp; New Traditional'!G98</f>
        <v>H&amp;S</v>
      </c>
      <c r="G378" t="str">
        <f>'[1]Small &amp; New Traditional'!H98</f>
        <v>H&amp;S 180ml 150 ka 120 Plan - Small</v>
      </c>
      <c r="H378" t="str">
        <f>'[1]Small &amp; New Traditional'!I98</f>
        <v>Buy H&amp;S 180ml Base Bottles &amp; Get 10.3% Off</v>
      </c>
      <c r="I378" t="str">
        <f>'[1]Small &amp; New Traditional'!K98</f>
        <v>On Bill</v>
      </c>
    </row>
    <row r="379" spans="1:9">
      <c r="A379">
        <v>376</v>
      </c>
      <c r="B379" t="str">
        <f>'[1]Small &amp; New Traditional'!A100</f>
        <v>Small &amp; New Traditional</v>
      </c>
      <c r="C379" t="str">
        <f>'[1]Small &amp; New Traditional'!B100</f>
        <v>Small A Traditional</v>
      </c>
      <c r="D379" s="24">
        <f>'[1]Small &amp; New Traditional'!C100</f>
        <v>44197</v>
      </c>
      <c r="E379" s="24">
        <f>'[1]Small &amp; New Traditional'!D100</f>
        <v>44227</v>
      </c>
      <c r="F379" t="str">
        <f>'[1]Small &amp; New Traditional'!G100</f>
        <v>H&amp;S</v>
      </c>
      <c r="G379" t="str">
        <f>'[1]Small &amp; New Traditional'!H100</f>
        <v>H&amp;S Large Sachet Distribution Plan - 64 ka 50 Plan</v>
      </c>
      <c r="H379" t="str">
        <f>'[1]Small &amp; New Traditional'!I100</f>
        <v>Buy Any 2 Streamers of H&amp;S Large Sachet &amp; Get 7.1% Off</v>
      </c>
      <c r="I379" t="str">
        <f>'[1]Small &amp; New Traditional'!K100</f>
        <v>On Bill</v>
      </c>
    </row>
    <row r="380" spans="1:9">
      <c r="A380">
        <v>377</v>
      </c>
      <c r="B380" t="str">
        <f>'[1]Small &amp; New Traditional'!A102</f>
        <v>Small &amp; New Traditional</v>
      </c>
      <c r="C380" t="str">
        <f>'[1]Small &amp; New Traditional'!B102</f>
        <v>Small A Traditional,
Small B Traditional,
Small C Traditional,
New Traditional</v>
      </c>
      <c r="D380" s="24">
        <f>'[1]Small &amp; New Traditional'!C102</f>
        <v>44197</v>
      </c>
      <c r="E380" s="24">
        <f>'[1]Small &amp; New Traditional'!D102</f>
        <v>44227</v>
      </c>
      <c r="F380" t="str">
        <f>'[1]Small &amp; New Traditional'!G102</f>
        <v>Pantene</v>
      </c>
      <c r="G380" t="str">
        <f>'[1]Small &amp; New Traditional'!H102</f>
        <v>Pantene Rs 5 Bi-Sachet Plan 
(New Launch)</v>
      </c>
      <c r="H380" t="str">
        <f>'[1]Small &amp; New Traditional'!I102</f>
        <v>Buy 1 Streamer of Pntn Rs 5 Bi-sachet &amp; Get at Rs 40 (incl. Corp.)(35.5% off)
(Only for Punjab,Haryana,Delhi, Mumbai, Pune, Bengal, Surat, Ahmedabad)</v>
      </c>
      <c r="I380" t="str">
        <f>'[1]Small &amp; New Traditional'!K102</f>
        <v>On Bill</v>
      </c>
    </row>
    <row r="381" spans="1:9">
      <c r="A381">
        <v>378</v>
      </c>
      <c r="B381" t="str">
        <f>'[1]Small &amp; New Traditional'!A104</f>
        <v>Small &amp; New Traditional</v>
      </c>
      <c r="C381" t="str">
        <f>'[1]Small &amp; New Traditional'!B104</f>
        <v>Small A Traditional</v>
      </c>
      <c r="D381" s="24">
        <f>'[1]Small &amp; New Traditional'!C104</f>
        <v>44197</v>
      </c>
      <c r="E381" s="24">
        <f>'[1]Small &amp; New Traditional'!D104</f>
        <v>44227</v>
      </c>
      <c r="F381" t="str">
        <f>'[1]Small &amp; New Traditional'!G104</f>
        <v>Pantene</v>
      </c>
      <c r="G381" t="str">
        <f>'[1]Small &amp; New Traditional'!H104</f>
        <v>Pantene 80 ml bottle 60 Ka 45 Plan</v>
      </c>
      <c r="H381" t="str">
        <f>'[1]Small &amp; New Traditional'!I104</f>
        <v>Buy Pantene 80 ml bottle get Rs 60 MRP Bottle at Rs 45
(Including 2% Corporate Plan)
(Applicable upto 3 pieces per store)
(Once per month / per store)</v>
      </c>
      <c r="I381" t="str">
        <f>'[1]Small &amp; New Traditional'!K104</f>
        <v>On Bill</v>
      </c>
    </row>
    <row r="382" spans="1:9">
      <c r="A382">
        <v>379</v>
      </c>
      <c r="B382" t="str">
        <f>'[1]Small &amp; New Traditional'!A106</f>
        <v>Small &amp; New Traditional</v>
      </c>
      <c r="C382" t="str">
        <f>'[1]Small &amp; New Traditional'!B106</f>
        <v>Small A Traditional,
Small B Traditional,
Small C Traditional,
New Traditional</v>
      </c>
      <c r="D382" s="24">
        <f>'[1]Small &amp; New Traditional'!C106</f>
        <v>44197</v>
      </c>
      <c r="E382" s="24">
        <f>'[1]Small &amp; New Traditional'!D106</f>
        <v>44227</v>
      </c>
      <c r="F382" t="str">
        <f>'[1]Small &amp; New Traditional'!G106</f>
        <v>Pantene</v>
      </c>
      <c r="G382" t="str">
        <f>'[1]Small &amp; New Traditional'!H106</f>
        <v xml:space="preserve">Pantene Re 1  Plan </v>
      </c>
      <c r="H382" t="str">
        <f>'[1]Small &amp; New Traditional'!I106</f>
        <v>Buy &gt;6 streamers get Rs 0.75 off/ streamer
(Only for West UP, Kanpur, Lucknow, East UP, Bihar, Jharkhand, Indore, Bhopal, Jabalpur, Raipur, Bengal)</v>
      </c>
      <c r="I382" t="str">
        <f>'[1]Small &amp; New Traditional'!K106</f>
        <v>On Bill</v>
      </c>
    </row>
    <row r="383" spans="1:9">
      <c r="A383">
        <v>380</v>
      </c>
      <c r="B383" t="str">
        <f>'[1]Small &amp; New Traditional'!A108</f>
        <v>Small &amp; New Traditional</v>
      </c>
      <c r="C383" t="str">
        <f>'[1]Small &amp; New Traditional'!B108</f>
        <v>Small A Traditional</v>
      </c>
      <c r="D383" s="24">
        <f>'[1]Small &amp; New Traditional'!C108</f>
        <v>44197</v>
      </c>
      <c r="E383" s="24">
        <f>'[1]Small &amp; New Traditional'!D108</f>
        <v>44227</v>
      </c>
      <c r="F383" t="str">
        <f>'[1]Small &amp; New Traditional'!G108</f>
        <v>Pantene</v>
      </c>
      <c r="G383" t="str">
        <f>'[1]Small &amp; New Traditional'!H108</f>
        <v>Pantene 180 ml Bottle 120 ka 90 Plan</v>
      </c>
      <c r="H383" t="str">
        <f>'[1]Small &amp; New Traditional'!I108</f>
        <v>Buy Pantene 180 ml bottle get Rs 120 MRP Bottle at Rs 90
(Including 2% Corporate Plan)
(Applicable upto 2 pieces per store)
(Once per month / per store)</v>
      </c>
      <c r="I383" t="str">
        <f>'[1]Small &amp; New Traditional'!K108</f>
        <v>On Bill</v>
      </c>
    </row>
    <row r="384" spans="1:9">
      <c r="A384">
        <v>381</v>
      </c>
      <c r="B384" t="str">
        <f>'[1]Small &amp; New Traditional'!A110</f>
        <v>Small &amp; New Traditional</v>
      </c>
      <c r="C384" t="str">
        <f>'[1]Small &amp; New Traditional'!B110</f>
        <v>Small B Traditional</v>
      </c>
      <c r="D384" s="24">
        <f>'[1]Small &amp; New Traditional'!C110</f>
        <v>44197</v>
      </c>
      <c r="E384" s="24">
        <f>'[1]Small &amp; New Traditional'!D110</f>
        <v>44227</v>
      </c>
      <c r="F384" t="str">
        <f>'[1]Small &amp; New Traditional'!G110</f>
        <v>Pantene</v>
      </c>
      <c r="G384" t="str">
        <f>'[1]Small &amp; New Traditional'!H110</f>
        <v>Pantene 80 ml bottle 60 Ka 45 Plan</v>
      </c>
      <c r="H384" t="str">
        <f>'[1]Small &amp; New Traditional'!I110</f>
        <v>Buy Pantene 80 ml bottle get Rs 60 MRP Bottle at Rs 45
(Including 2% Corporate Plan)
(Applicable upto 2 pieces per store)
(Once per month / per store) 
(Only for Delhi, Punjab, Haryana, NEC, Mumbai, Pune, East UP, West UP, Lucknow, Kanpur, Bihar, Jharkhand, Bengal, Odisha, Bhopal, Indore, Raipur, Jabalpur)</v>
      </c>
      <c r="I384" t="str">
        <f>'[1]Small &amp; New Traditional'!K110</f>
        <v>On Bill</v>
      </c>
    </row>
    <row r="385" spans="1:9">
      <c r="A385">
        <v>382</v>
      </c>
      <c r="B385" t="str">
        <f>'[1]Small &amp; New Traditional'!A112</f>
        <v>Small &amp; New Traditional</v>
      </c>
      <c r="C385" t="str">
        <f>'[1]Small &amp; New Traditional'!B112</f>
        <v>New Traditional,
Small A Traditional,
Small B Traditional,
Small C Traditional</v>
      </c>
      <c r="D385" s="24">
        <f>'[1]Small &amp; New Traditional'!C112</f>
        <v>44197</v>
      </c>
      <c r="E385" s="24">
        <f>'[1]Small &amp; New Traditional'!D112</f>
        <v>44227</v>
      </c>
      <c r="F385" t="str">
        <f>'[1]Small &amp; New Traditional'!G112</f>
        <v>Whisper</v>
      </c>
      <c r="G385" t="str">
        <f>'[1]Small &amp; New Traditional'!H112</f>
        <v>Choice Wings 7s -  (MRP Rs.30)</v>
      </c>
      <c r="H385" t="str">
        <f>'[1]Small &amp; New Traditional'!I112</f>
        <v>Buy 2 pcs Choice Wings 7s, Get 2.5% Off
Applicable Sites | All India Except Pune,Aurangabad,Nag, Goa</v>
      </c>
      <c r="I385" t="str">
        <f>'[1]Small &amp; New Traditional'!K112</f>
        <v>On Bill</v>
      </c>
    </row>
    <row r="386" spans="1:9">
      <c r="A386">
        <v>383</v>
      </c>
      <c r="B386" t="str">
        <f>'[1]Small &amp; New Traditional'!A114</f>
        <v>Small &amp; New Traditional</v>
      </c>
      <c r="C386" t="str">
        <f>'[1]Small &amp; New Traditional'!B114</f>
        <v>New Traditional,
Small A Traditional,
Small B Traditional,
Small C Traditional</v>
      </c>
      <c r="D386" s="24">
        <f>'[1]Small &amp; New Traditional'!C114</f>
        <v>44197</v>
      </c>
      <c r="E386" s="24">
        <f>'[1]Small &amp; New Traditional'!D114</f>
        <v>44227</v>
      </c>
      <c r="F386" t="str">
        <f>'[1]Small &amp; New Traditional'!G114</f>
        <v>Whisper</v>
      </c>
      <c r="G386" t="str">
        <f>'[1]Small &amp; New Traditional'!H114</f>
        <v>Choice Ultra 6s  (MRP Rs. 42)</v>
      </c>
      <c r="H386" t="str">
        <f>'[1]Small &amp; New Traditional'!I114</f>
        <v>Buy 2 pcs Choice Ultra 6s, Get  2.5% Off
Applicable Sites All India Except Pune,Aurangabad,Nag, Goa</v>
      </c>
      <c r="I386" t="str">
        <f>'[1]Small &amp; New Traditional'!K114</f>
        <v>On Bill</v>
      </c>
    </row>
    <row r="387" spans="1:9">
      <c r="A387">
        <v>384</v>
      </c>
      <c r="B387" t="str">
        <f>'[1]Small &amp; New Traditional'!A116</f>
        <v>Small &amp; New Traditional</v>
      </c>
      <c r="C387" t="str">
        <f>'[1]Small &amp; New Traditional'!B116</f>
        <v>New Traditional,
Small A Traditional,
Small B Traditional,
Small C Traditional</v>
      </c>
      <c r="D387" s="24">
        <f>'[1]Small &amp; New Traditional'!C116</f>
        <v>44197</v>
      </c>
      <c r="E387" s="24">
        <f>'[1]Small &amp; New Traditional'!D116</f>
        <v>44227</v>
      </c>
      <c r="F387" t="str">
        <f>'[1]Small &amp; New Traditional'!G116</f>
        <v>Whisper</v>
      </c>
      <c r="G387" t="str">
        <f>'[1]Small &amp; New Traditional'!H116</f>
        <v>Choice XL 6 MRP Rs. 32</v>
      </c>
      <c r="H387" t="str">
        <f>'[1]Small &amp; New Traditional'!I116</f>
        <v>Buy 2 Pcs. Choice XL 6s, Get 2.5% Off
All India Except Pune,Aurangabad,Nag, Goa</v>
      </c>
      <c r="I387" t="str">
        <f>'[1]Small &amp; New Traditional'!K116</f>
        <v>On Bill</v>
      </c>
    </row>
    <row r="388" spans="1:9">
      <c r="A388">
        <v>385</v>
      </c>
      <c r="B388" t="str">
        <f>'[1]Small &amp; New Traditional'!A118</f>
        <v>Small &amp; New Traditional</v>
      </c>
      <c r="C388" t="str">
        <f>'[1]Small &amp; New Traditional'!B118</f>
        <v>New Traditional,
Small A Traditional,
Small B Traditional,
Small C Traditional</v>
      </c>
      <c r="D388" s="24">
        <f>'[1]Small &amp; New Traditional'!C118</f>
        <v>44197</v>
      </c>
      <c r="E388" s="24">
        <f>'[1]Small &amp; New Traditional'!D118</f>
        <v>44227</v>
      </c>
      <c r="F388" t="str">
        <f>'[1]Small &amp; New Traditional'!G118</f>
        <v>Whisper</v>
      </c>
      <c r="G388" t="str">
        <f>'[1]Small &amp; New Traditional'!H118</f>
        <v>Aloe XL 6</v>
      </c>
      <c r="H388" t="str">
        <f>'[1]Small &amp; New Traditional'!I118</f>
        <v>Buy 2 Pcs. Aloe XL 6, Get 2.5% Off 
All India Except Pune,Aurangabad,Nag, Goa</v>
      </c>
      <c r="I388" t="str">
        <f>'[1]Small &amp; New Traditional'!K118</f>
        <v>On Bill</v>
      </c>
    </row>
    <row r="389" spans="1:9">
      <c r="A389">
        <v>386</v>
      </c>
      <c r="B389" t="str">
        <f>'[1]Small &amp; New Traditional'!A120</f>
        <v>Small &amp; New Traditional</v>
      </c>
      <c r="C389" t="str">
        <f>'[1]Small &amp; New Traditional'!B120</f>
        <v>New Traditional,
Small A Traditional,
Small B Traditional,
Small C Traditional</v>
      </c>
      <c r="D389" s="24">
        <f>'[1]Small &amp; New Traditional'!C120</f>
        <v>44197</v>
      </c>
      <c r="E389" s="24">
        <f>'[1]Small &amp; New Traditional'!D120</f>
        <v>44227</v>
      </c>
      <c r="F389" t="str">
        <f>'[1]Small &amp; New Traditional'!G120</f>
        <v>Whisper</v>
      </c>
      <c r="G389" t="str">
        <f>'[1]Small &amp; New Traditional'!H120</f>
        <v>Choice Wing 20s (North+ West)</v>
      </c>
      <c r="H389" t="str">
        <f>'[1]Small &amp; New Traditional'!I120</f>
        <v>Buy 1 Pcs. Choice Wings 20s, Get 0.4% Off
All India Except Pune,Aurangabad,Nag, Goa</v>
      </c>
      <c r="I389" t="str">
        <f>'[1]Small &amp; New Traditional'!K120</f>
        <v>On Bill</v>
      </c>
    </row>
    <row r="390" spans="1:9">
      <c r="A390">
        <v>387</v>
      </c>
      <c r="B390" t="str">
        <f>'[1]Small &amp; New Traditional'!A122</f>
        <v>Small &amp; New Traditional</v>
      </c>
      <c r="C390" t="str">
        <f>'[1]Small &amp; New Traditional'!B122</f>
        <v>New Traditional,
Small A Traditional,
Small B Traditional,
Small C Traditional</v>
      </c>
      <c r="D390" s="24">
        <f>'[1]Small &amp; New Traditional'!C122</f>
        <v>44197</v>
      </c>
      <c r="E390" s="24">
        <f>'[1]Small &amp; New Traditional'!D122</f>
        <v>44227</v>
      </c>
      <c r="F390" t="str">
        <f>'[1]Small &amp; New Traditional'!G122</f>
        <v>Whisper</v>
      </c>
      <c r="G390" t="str">
        <f>'[1]Small &amp; New Traditional'!H122</f>
        <v>Choice Aloe 20s</v>
      </c>
      <c r="H390" t="str">
        <f>'[1]Small &amp; New Traditional'!I122</f>
        <v>Buy 1 Pc. Choice Aloe 20s, Get  5.5% Off  
All India Except Pune,Aurangabad,Nag, Goa</v>
      </c>
      <c r="I390" t="str">
        <f>'[1]Small &amp; New Traditional'!K122</f>
        <v>On Bill</v>
      </c>
    </row>
    <row r="391" spans="1:9">
      <c r="A391">
        <v>388</v>
      </c>
      <c r="B391" t="str">
        <f>'[1]Small &amp; New Traditional'!A124</f>
        <v>Small &amp; New Traditional</v>
      </c>
      <c r="C391" t="str">
        <f>'[1]Small &amp; New Traditional'!B124</f>
        <v>New Traditional,
Small A Traditional,
Small B Traditional,
Small C Traditional</v>
      </c>
      <c r="D391" s="24">
        <f>'[1]Small &amp; New Traditional'!C124</f>
        <v>44197</v>
      </c>
      <c r="E391" s="24">
        <f>'[1]Small &amp; New Traditional'!D124</f>
        <v>44227</v>
      </c>
      <c r="F391" t="str">
        <f>'[1]Small &amp; New Traditional'!G124</f>
        <v>Whisper</v>
      </c>
      <c r="G391" t="str">
        <f>'[1]Small &amp; New Traditional'!H124</f>
        <v>Choice Ultra 20s</v>
      </c>
      <c r="H391" t="str">
        <f>'[1]Small &amp; New Traditional'!I124</f>
        <v>Buy 1 Pc. Choice Ultra 20s , Get 3.7% Off
All India Except Pune,Aurangabad,Nag, Goa</v>
      </c>
      <c r="I391" t="str">
        <f>'[1]Small &amp; New Traditional'!K124</f>
        <v>On Bill</v>
      </c>
    </row>
    <row r="392" spans="1:9">
      <c r="A392">
        <v>389</v>
      </c>
      <c r="B392" t="str">
        <f>'[1]Small &amp; New Traditional'!A149</f>
        <v>Small &amp; New Traditional</v>
      </c>
      <c r="C392" t="str">
        <f>'[1]Small &amp; New Traditional'!B149</f>
        <v>Small A Traditional,
Small B Traditional,
Small C Traditional,
New Traditional</v>
      </c>
      <c r="D392" s="24">
        <f>'[1]Small &amp; New Traditional'!C149</f>
        <v>44197</v>
      </c>
      <c r="E392" s="24">
        <f>'[1]Small &amp; New Traditional'!D149</f>
        <v>44227</v>
      </c>
      <c r="F392" t="str">
        <f>'[1]Small &amp; New Traditional'!G149</f>
        <v>Vicks</v>
      </c>
      <c r="G392" t="str">
        <f>'[1]Small &amp; New Traditional'!H149</f>
        <v>VCD Fantastic Five(Top Up)</v>
      </c>
      <c r="H392" t="str">
        <f>'[1]Small &amp; New Traditional'!I149</f>
        <v>Buy 1 pc of  VCD190 jar and get Rs.5 Off Per Piece,Buy 3pcs of VCD190 jar and get Rs. 7 Off Per Piece(capped at 3 jars)
All India</v>
      </c>
      <c r="I392" t="str">
        <f>'[1]Small &amp; New Traditional'!K149</f>
        <v>On Bill</v>
      </c>
    </row>
    <row r="393" spans="1:9">
      <c r="A393">
        <v>390</v>
      </c>
      <c r="B393" t="str">
        <f>'[1]Small &amp; New Traditional'!A151</f>
        <v>Small &amp; New Traditional</v>
      </c>
      <c r="C393" t="str">
        <f>'[1]Small &amp; New Traditional'!B151</f>
        <v>Small A Traditional,
Small B Traditional,
Small C Traditional,
New Traditional</v>
      </c>
      <c r="D393" s="24">
        <f>'[1]Small &amp; New Traditional'!C151</f>
        <v>44197</v>
      </c>
      <c r="E393" s="24">
        <f>'[1]Small &amp; New Traditional'!D151</f>
        <v>44227</v>
      </c>
      <c r="F393" t="str">
        <f>'[1]Small &amp; New Traditional'!G151</f>
        <v>Vicks</v>
      </c>
      <c r="G393" t="str">
        <f>'[1]Small &amp; New Traditional'!H151</f>
        <v>VCD Fantastic Five(Top Up WINIT)</v>
      </c>
      <c r="H393" t="str">
        <f>'[1]Small &amp; New Traditional'!I151</f>
        <v>Buy 1 pc of  VCD190 jar and get Rs.5 Off Per Piece,Buy 3pcs of VCD190 jar and get Rs. 7 Off Per Piece(capped at 3 jars)
All India</v>
      </c>
      <c r="I393" t="str">
        <f>'[1]Small &amp; New Traditional'!K151</f>
        <v>On Bill</v>
      </c>
    </row>
    <row r="394" spans="1:9">
      <c r="A394">
        <v>391</v>
      </c>
      <c r="B394" t="str">
        <f>'[1]Small &amp; New Traditional'!A153</f>
        <v>Small &amp; New Traditional</v>
      </c>
      <c r="C394" t="str">
        <f>'[1]Small &amp; New Traditional'!B153</f>
        <v>Small A Traditional,
Small B Traditional,
Small C Traditional,
New Traditional</v>
      </c>
      <c r="D394" s="24">
        <f>'[1]Small &amp; New Traditional'!C153</f>
        <v>44197</v>
      </c>
      <c r="E394" s="24">
        <f>'[1]Small &amp; New Traditional'!D153</f>
        <v>44227</v>
      </c>
      <c r="F394" t="str">
        <f>'[1]Small &amp; New Traditional'!G153</f>
        <v>Vicks</v>
      </c>
      <c r="G394" t="str">
        <f>'[1]Small &amp; New Traditional'!H153</f>
        <v>Season Time Flats at 99 (First Time)</v>
      </c>
      <c r="H394" t="str">
        <f>'[1]Small &amp; New Traditional'!I153</f>
        <v>Buy VVR Flats worth Rs 136 at Rs 99 
( 3pcs of 5ml VVR and 2pcs Compulsory of 10ml VVR and get 9% off )
(Capped at 2 bills per month and Rs 20 per bill)</v>
      </c>
      <c r="I394" t="str">
        <f>'[1]Small &amp; New Traditional'!K153</f>
        <v>On Bill</v>
      </c>
    </row>
    <row r="395" spans="1:9">
      <c r="A395">
        <v>392</v>
      </c>
      <c r="B395" t="str">
        <f>'[1]Small &amp; New Traditional'!A155</f>
        <v>Small &amp; New Traditional</v>
      </c>
      <c r="C395" t="str">
        <f>'[1]Small &amp; New Traditional'!B155</f>
        <v>Small A Traditional,
Small B Traditional,
Small C Traditional,
New Traditional</v>
      </c>
      <c r="D395" s="24">
        <f>'[1]Small &amp; New Traditional'!C155</f>
        <v>44197</v>
      </c>
      <c r="E395" s="24">
        <f>'[1]Small &amp; New Traditional'!D155</f>
        <v>44227</v>
      </c>
      <c r="F395" t="str">
        <f>'[1]Small &amp; New Traditional'!G155</f>
        <v>Vicks</v>
      </c>
      <c r="G395" t="str">
        <f>'[1]Small &amp; New Traditional'!H155</f>
        <v>Sardi ka Season Inhaler Jumbo ka Season</v>
      </c>
      <c r="H395" t="str">
        <f>'[1]Small &amp; New Traditional'!I155</f>
        <v>Buy 1 pc Inhaler  Jumbo &amp; get 2 pc free offer on pack ( 18+2 on art work)</v>
      </c>
      <c r="I395" t="str">
        <f>'[1]Small &amp; New Traditional'!K155</f>
        <v>On Bill</v>
      </c>
    </row>
    <row r="396" spans="1:9">
      <c r="A396">
        <v>393</v>
      </c>
      <c r="B396" t="str">
        <f>'[1]Small &amp; New Traditional'!A157</f>
        <v>Small &amp; New Traditional</v>
      </c>
      <c r="C396" t="str">
        <f>'[1]Small &amp; New Traditional'!B157</f>
        <v>Small A Traditional,
Small B Traditional,
Small C Traditional,
New Traditional</v>
      </c>
      <c r="D396" s="24">
        <f>'[1]Small &amp; New Traditional'!C157</f>
        <v>44197</v>
      </c>
      <c r="E396" s="24">
        <f>'[1]Small &amp; New Traditional'!D157</f>
        <v>44227</v>
      </c>
      <c r="F396" t="str">
        <f>'[1]Small &amp; New Traditional'!G157</f>
        <v>Vicks</v>
      </c>
      <c r="G396" t="str">
        <f>'[1]Small &amp; New Traditional'!H157</f>
        <v>Sardi ka Season Rubs ka Season</v>
      </c>
      <c r="H396" t="str">
        <f>'[1]Small &amp; New Traditional'!I157</f>
        <v>Buy 1 pc VVR 5ml RTM with Rs 10 off, Buy 1 pc VVR 10ml RTM with Rs 20 off, Buy 1pc BBR 10ml RTM wit Rs 10 Off, Buy 1 Shrink Wrap ofVVR 25ml with 19+1 Offer and Buy 1 Shrink Wrap of VVR 50ml with 11+1 offer (all these promos are on art work )</v>
      </c>
      <c r="I396" t="str">
        <f>'[1]Small &amp; New Traditional'!K157</f>
        <v>On Bill</v>
      </c>
    </row>
    <row r="397" spans="1:9">
      <c r="A397">
        <v>394</v>
      </c>
      <c r="B397" t="str">
        <f>'[1]Small &amp; New Traditional'!A159</f>
        <v>Small &amp; New Traditional</v>
      </c>
      <c r="C397" t="str">
        <f>'[1]Small &amp; New Traditional'!B159</f>
        <v>Small A Traditional,
Small B Traditional,
Small C Traditional,
New Traditional</v>
      </c>
      <c r="D397" s="24">
        <f>'[1]Small &amp; New Traditional'!C159</f>
        <v>44197</v>
      </c>
      <c r="E397" s="24">
        <f>'[1]Small &amp; New Traditional'!D159</f>
        <v>44227</v>
      </c>
      <c r="F397" t="str">
        <f>'[1]Small &amp; New Traditional'!G159</f>
        <v>Vicks</v>
      </c>
      <c r="G397" t="str">
        <f>'[1]Small &amp; New Traditional'!H159</f>
        <v xml:space="preserve">VCD Fantastic Five  </v>
      </c>
      <c r="H397" t="str">
        <f>'[1]Small &amp; New Traditional'!I159</f>
        <v xml:space="preserve">Buy 1 pc of  any VCD jar and get 5% Off
(VCD 190 Jar Not Included) </v>
      </c>
      <c r="I397" t="str">
        <f>'[1]Small &amp; New Traditional'!K159</f>
        <v>On Bill</v>
      </c>
    </row>
    <row r="398" spans="1:9">
      <c r="A398">
        <v>395</v>
      </c>
      <c r="B398" t="str">
        <f>'[1]Small &amp; New Traditional'!A161</f>
        <v>Small &amp; New Traditional</v>
      </c>
      <c r="C398" t="str">
        <f>'[1]Small &amp; New Traditional'!B161</f>
        <v>Small A Traditional,
Small B Traditional,
Small C Traditional,
New Traditional</v>
      </c>
      <c r="D398" s="24">
        <f>'[1]Small &amp; New Traditional'!C161</f>
        <v>44197</v>
      </c>
      <c r="E398" s="24">
        <f>'[1]Small &amp; New Traditional'!D161</f>
        <v>44227</v>
      </c>
      <c r="F398" t="str">
        <f>'[1]Small &amp; New Traditional'!G161</f>
        <v>Vicks</v>
      </c>
      <c r="G398" t="str">
        <f>'[1]Small &amp; New Traditional'!H161</f>
        <v>Inhaler Singles Plan</v>
      </c>
      <c r="H398" t="str">
        <f>'[1]Small &amp; New Traditional'!I161</f>
        <v>Buy 3 pcs and get 3% off, Buy 6 pcs and get 6% off</v>
      </c>
      <c r="I398" t="str">
        <f>'[1]Small &amp; New Traditional'!K161</f>
        <v>On Bill</v>
      </c>
    </row>
    <row r="399" spans="1:9">
      <c r="A399">
        <v>396</v>
      </c>
      <c r="B399" t="str">
        <f>'[1]Small &amp; New Traditional'!A163</f>
        <v>Small &amp; New Traditional</v>
      </c>
      <c r="C399" t="str">
        <f>'[1]Small &amp; New Traditional'!B163</f>
        <v>Small A Traditional,
Small B Traditional,
Small C Traditional,
New Traditional</v>
      </c>
      <c r="D399" s="24">
        <f>'[1]Small &amp; New Traditional'!C163</f>
        <v>44197</v>
      </c>
      <c r="E399" s="24">
        <f>'[1]Small &amp; New Traditional'!D163</f>
        <v>44227</v>
      </c>
      <c r="F399" t="str">
        <f>'[1]Small &amp; New Traditional'!G163</f>
        <v>Vicks</v>
      </c>
      <c r="G399" t="str">
        <f>'[1]Small &amp; New Traditional'!H163</f>
        <v>Rubs ka Bada Jar Bada Offer</v>
      </c>
      <c r="H399" t="str">
        <f>'[1]Small &amp; New Traditional'!I163</f>
        <v>Buy 1 pc of VVR 25ml and get Rs 5 off, Buy 1 pc of BBR 25ml and get Rs 7 Off (Capped at 2 bills per month and Rs 24 per bill)(5% via TPR, rest via Corporate)</v>
      </c>
      <c r="I399" t="str">
        <f>'[1]Small &amp; New Traditional'!K163</f>
        <v>On Bill</v>
      </c>
    </row>
    <row r="400" spans="1:9">
      <c r="A400">
        <v>397</v>
      </c>
      <c r="B400" t="str">
        <f>'[1]Small &amp; New Traditional'!A165</f>
        <v>Small &amp; New Traditional</v>
      </c>
      <c r="C400" t="str">
        <f>'[1]Small &amp; New Traditional'!B165</f>
        <v>Small A Traditional,
Small B Traditional,
Small C Traditional,
New Traditional</v>
      </c>
      <c r="D400" s="24">
        <f>'[1]Small &amp; New Traditional'!C165</f>
        <v>44197</v>
      </c>
      <c r="E400" s="24">
        <f>'[1]Small &amp; New Traditional'!D165</f>
        <v>44227</v>
      </c>
      <c r="F400" t="str">
        <f>'[1]Small &amp; New Traditional'!G165</f>
        <v>Vicks</v>
      </c>
      <c r="G400" t="str">
        <f>'[1]Small &amp; New Traditional'!H165</f>
        <v>Vicks 3in1 Jar Launch Offer Continued</v>
      </c>
      <c r="H400" t="str">
        <f>'[1]Small &amp; New Traditional'!I165</f>
        <v>Buy 1 Vicks 3in1 Jar and get 10% off</v>
      </c>
      <c r="I400" t="str">
        <f>'[1]Small &amp; New Traditional'!K165</f>
        <v>On Bill</v>
      </c>
    </row>
    <row r="401" spans="1:9">
      <c r="A401">
        <v>398</v>
      </c>
      <c r="B401" t="str">
        <f>'[1]Small &amp; New Traditional'!A167</f>
        <v>Small &amp; New Traditional</v>
      </c>
      <c r="C401" t="str">
        <f>'[1]Small &amp; New Traditional'!B167</f>
        <v>Small A Traditional,
Small B Traditional,
Small C Traditional,
New Traditional</v>
      </c>
      <c r="D401" s="24">
        <f>'[1]Small &amp; New Traditional'!C167</f>
        <v>44197</v>
      </c>
      <c r="E401" s="24">
        <f>'[1]Small &amp; New Traditional'!D167</f>
        <v>44227</v>
      </c>
      <c r="F401" t="str">
        <f>'[1]Small &amp; New Traditional'!G167</f>
        <v>Vicks</v>
      </c>
      <c r="G401" t="str">
        <f>'[1]Small &amp; New Traditional'!H167</f>
        <v>VCD Fantastic Five WINIT</v>
      </c>
      <c r="H401" t="str">
        <f>'[1]Small &amp; New Traditional'!I167</f>
        <v xml:space="preserve">Buy 1 pc of  any VCD jar and get 5% Off
(VCD 190 Jar Not Included) </v>
      </c>
      <c r="I401" t="str">
        <f>'[1]Small &amp; New Traditional'!K167</f>
        <v>On Bill</v>
      </c>
    </row>
    <row r="402" spans="1:9">
      <c r="A402">
        <v>399</v>
      </c>
      <c r="B402" t="str">
        <f>'[1]Small &amp; New Traditional'!A169</f>
        <v>Small &amp; New Traditional</v>
      </c>
      <c r="C402" t="str">
        <f>'[1]Small &amp; New Traditional'!B169</f>
        <v>Small A Traditional,
Small B Traditional,
Small C Traditional,
New Traditional</v>
      </c>
      <c r="D402" s="24">
        <f>'[1]Small &amp; New Traditional'!C169</f>
        <v>44197</v>
      </c>
      <c r="E402" s="24">
        <f>'[1]Small &amp; New Traditional'!D169</f>
        <v>44227</v>
      </c>
      <c r="F402" t="str">
        <f>'[1]Small &amp; New Traditional'!G169</f>
        <v>Vicks</v>
      </c>
      <c r="G402" t="str">
        <f>'[1]Small &amp; New Traditional'!H169</f>
        <v>Vicks Grand Galaxy Offer</v>
      </c>
      <c r="H402" t="str">
        <f>'[1]Small &amp; New Traditional'!I169</f>
        <v>Buy 1 Vicks PPU Counter Unit and get Rs 70 off and Rs 30 off on Vicks PPU Hanger
(On Pack Offer Only)</v>
      </c>
      <c r="I402" t="str">
        <f>'[1]Small &amp; New Traditional'!K169</f>
        <v>On Bill</v>
      </c>
    </row>
    <row r="403" spans="1:9">
      <c r="A403">
        <v>400</v>
      </c>
      <c r="B403" t="str">
        <f>'[1]Small &amp; New Traditional'!A171</f>
        <v>Small &amp; New Traditional</v>
      </c>
      <c r="C403" t="str">
        <f>'[1]Small &amp; New Traditional'!B171</f>
        <v>Small A Traditional,
Small B Traditional,
Small C Traditional,
New Traditional</v>
      </c>
      <c r="D403" s="24">
        <f>'[1]Small &amp; New Traditional'!C171</f>
        <v>44197</v>
      </c>
      <c r="E403" s="24">
        <f>'[1]Small &amp; New Traditional'!D171</f>
        <v>44227</v>
      </c>
      <c r="F403" t="str">
        <f>'[1]Small &amp; New Traditional'!G171</f>
        <v>Vicks</v>
      </c>
      <c r="G403" t="str">
        <f>'[1]Small &amp; New Traditional'!H171</f>
        <v>BBR RTM B3G1 earning plan</v>
      </c>
      <c r="H403" t="str">
        <f>'[1]Small &amp; New Traditional'!I171</f>
        <v>Buy 1 pc of BBR RTM and get 25% earnings ( Rs 10 off on pack, Rs 10 via scheme and rest Corporate)</v>
      </c>
      <c r="I403" t="str">
        <f>'[1]Small &amp; New Traditional'!K171</f>
        <v>On Bill</v>
      </c>
    </row>
    <row r="404" spans="1:9">
      <c r="A404">
        <v>401</v>
      </c>
      <c r="B404" t="str">
        <f>'[1]Small &amp; New Traditional'!A173</f>
        <v>Small &amp; New Traditional</v>
      </c>
      <c r="C404" t="str">
        <f>'[1]Small &amp; New Traditional'!B173</f>
        <v>Small A Traditional,
Small B Traditional,
Small C Traditional</v>
      </c>
      <c r="D404" s="24">
        <f>'[1]Small &amp; New Traditional'!C173</f>
        <v>44197</v>
      </c>
      <c r="E404" s="24">
        <f>'[1]Small &amp; New Traditional'!D173</f>
        <v>44227</v>
      </c>
      <c r="F404" t="str">
        <f>'[1]Small &amp; New Traditional'!G173</f>
        <v>Vicks</v>
      </c>
      <c r="G404" t="str">
        <f>'[1]Small &amp; New Traditional'!H173</f>
        <v>Xtra strong Launch</v>
      </c>
      <c r="H404" t="str">
        <f>'[1]Small &amp; New Traditional'!I173</f>
        <v>Buy Rs 100 Xtra Strong and get 5%off,
Applicable for Karnataka,Chennai.Madurai</v>
      </c>
      <c r="I404" t="str">
        <f>'[1]Small &amp; New Traditional'!K173</f>
        <v>On Bill</v>
      </c>
    </row>
    <row r="405" spans="1:9">
      <c r="A405">
        <v>402</v>
      </c>
      <c r="B405" t="str">
        <f>'[1]Small &amp; New Traditional'!A175</f>
        <v>Small &amp; New Traditional</v>
      </c>
      <c r="C405" t="str">
        <f>'[1]Small &amp; New Traditional'!B175</f>
        <v>New Traditional</v>
      </c>
      <c r="D405" s="24">
        <f>'[1]Small &amp; New Traditional'!C175</f>
        <v>44197</v>
      </c>
      <c r="E405" s="24">
        <f>'[1]Small &amp; New Traditional'!D175</f>
        <v>44227</v>
      </c>
      <c r="F405" t="str">
        <f>'[1]Small &amp; New Traditional'!G175</f>
        <v>Vicks</v>
      </c>
      <c r="G405" t="str">
        <f>'[1]Small &amp; New Traditional'!H175</f>
        <v>Xtra strong Launch</v>
      </c>
      <c r="H405" t="str">
        <f>'[1]Small &amp; New Traditional'!I175</f>
        <v>Buy Rs 100 Xtra Strong and get 5%off,
Applicable for Karnataka,Chennai.Madurai</v>
      </c>
      <c r="I405" t="str">
        <f>'[1]Small &amp; New Traditional'!K175</f>
        <v>On Bill</v>
      </c>
    </row>
    <row r="406" spans="1:9">
      <c r="A406">
        <v>403</v>
      </c>
      <c r="B406" t="str">
        <f>'[1]Small &amp; New Traditional'!A177</f>
        <v>Small &amp; New Traditional</v>
      </c>
      <c r="C406" t="str">
        <f>'[1]Small &amp; New Traditional'!B177</f>
        <v>Small A Traditional,
Small B Traditional,
Small C Traditional,
New Traditional</v>
      </c>
      <c r="D406" s="24">
        <f>'[1]Small &amp; New Traditional'!C177</f>
        <v>44197</v>
      </c>
      <c r="E406" s="24">
        <f>'[1]Small &amp; New Traditional'!D177</f>
        <v>44227</v>
      </c>
      <c r="F406" t="str">
        <f>'[1]Small &amp; New Traditional'!G177</f>
        <v>Ariel, Tide</v>
      </c>
      <c r="G406" t="str">
        <f>'[1]Small &amp; New Traditional'!H177</f>
        <v xml:space="preserve">Ariel Tide Rs.10 Grammage Plan </v>
      </c>
      <c r="H406" t="str">
        <f>'[1]Small &amp; New Traditional'!I177</f>
        <v>Buy Ariel PW Rs.10 x 95g, Tide Plus Rs 10 125g
Earn 20/- per streamer
(Applicable ONLY on Grammage increased Stocks
 - Not Applicable on 12+1 promo stock) | 
(Mixed cases allowed)</v>
      </c>
      <c r="I406" t="str">
        <f>'[1]Small &amp; New Traditional'!K177</f>
        <v>On Bill</v>
      </c>
    </row>
    <row r="407" spans="1:9">
      <c r="A407">
        <v>404</v>
      </c>
      <c r="B407" t="str">
        <f>'[1]Small &amp; New Traditional'!A179</f>
        <v>Small &amp; New Traditional</v>
      </c>
      <c r="C407" t="str">
        <f>'[1]Small &amp; New Traditional'!B179</f>
        <v>Small A Traditional,
Small B Traditional,
Small C Traditional,
New Traditional</v>
      </c>
      <c r="D407" s="24">
        <f>'[1]Small &amp; New Traditional'!C179</f>
        <v>44197</v>
      </c>
      <c r="E407" s="24">
        <f>'[1]Small &amp; New Traditional'!D179</f>
        <v>44227</v>
      </c>
      <c r="F407" t="str">
        <f>'[1]Small &amp; New Traditional'!G179</f>
        <v>Ariel, Tide</v>
      </c>
      <c r="G407" t="str">
        <f>'[1]Small &amp; New Traditional'!H179</f>
        <v>Ariel Tide Rs.10 NSR Ladi Plan</v>
      </c>
      <c r="H407" t="str">
        <f>'[1]Small &amp; New Traditional'!I179</f>
        <v>Buy Ariel PerfectWash Rs.10, Tide Plus Rs 10
Earn 20/- per streamer
(Applicable ONLY on NSR Stocks - Not Applicable on 12+1 promo stock) | (Mixed cases allowed)</v>
      </c>
      <c r="I407" t="str">
        <f>'[1]Small &amp; New Traditional'!K179</f>
        <v>On Bill</v>
      </c>
    </row>
    <row r="408" spans="1:9">
      <c r="A408">
        <v>405</v>
      </c>
      <c r="B408" t="str">
        <f>'[1]Small &amp; New Traditional'!A181</f>
        <v>Small &amp; New Traditional</v>
      </c>
      <c r="C408" t="str">
        <f>'[1]Small &amp; New Traditional'!B181</f>
        <v>Small A Traditional,
Small B Traditional,
Small C Traditional,
New Traditional</v>
      </c>
      <c r="D408" s="24">
        <f>'[1]Small &amp; New Traditional'!C181</f>
        <v>44197</v>
      </c>
      <c r="E408" s="24">
        <f>'[1]Small &amp; New Traditional'!D181</f>
        <v>44227</v>
      </c>
      <c r="F408" t="str">
        <f>'[1]Small &amp; New Traditional'!G181</f>
        <v>Ariel, Tide</v>
      </c>
      <c r="G408" t="str">
        <f>'[1]Small &amp; New Traditional'!H181</f>
        <v>Ariel Tide Rs.10 Pehli Peti Plan (12+1 Promo Stock) - ST</v>
      </c>
      <c r="H408" t="str">
        <f>'[1]Small &amp; New Traditional'!I181</f>
        <v>Buy 1 cs of Ariel PW Rs.10 / Tide Plus Rs.10 12+1 promo stock and 
Get 6% off per cs
(Applicable only 12+1 promo stock )</v>
      </c>
      <c r="I408" t="str">
        <f>'[1]Small &amp; New Traditional'!K181</f>
        <v>On Bill</v>
      </c>
    </row>
    <row r="409" spans="1:9">
      <c r="A409">
        <v>406</v>
      </c>
      <c r="B409" t="str">
        <f>'[1]Small &amp; New Traditional'!A183</f>
        <v>Small &amp; New Traditional</v>
      </c>
      <c r="C409" t="str">
        <f>'[1]Small &amp; New Traditional'!B183</f>
        <v>Small A Traditional,
Small B Traditional,
Small C Traditional,
New Traditional</v>
      </c>
      <c r="D409" s="24">
        <f>'[1]Small &amp; New Traditional'!C183</f>
        <v>44197</v>
      </c>
      <c r="E409" s="24">
        <f>'[1]Small &amp; New Traditional'!D183</f>
        <v>44227</v>
      </c>
      <c r="F409" t="str">
        <f>'[1]Small &amp; New Traditional'!G183</f>
        <v xml:space="preserve">Ariel </v>
      </c>
      <c r="G409" t="str">
        <f>'[1]Small &amp; New Traditional'!H183</f>
        <v>Ariel Rs.10 TN Case Plan 
(Only for TN)</v>
      </c>
      <c r="H409" t="str">
        <f>'[1]Small &amp; New Traditional'!I183</f>
        <v>Buy 1cs of Ariel PW Rs.10 x 95g and get 1% off on bill
(Applicable ONLY on 95g Stocks - Not Applicable on 12+1 promo stock)</v>
      </c>
      <c r="I409" t="str">
        <f>'[1]Small &amp; New Traditional'!K183</f>
        <v>On Bill</v>
      </c>
    </row>
    <row r="410" spans="1:9">
      <c r="A410">
        <v>407</v>
      </c>
      <c r="B410" t="str">
        <f>'[1]Small &amp; New Traditional'!A185</f>
        <v>Small &amp; New Traditional</v>
      </c>
      <c r="C410" t="str">
        <f>'[1]Small &amp; New Traditional'!B185</f>
        <v>Small A Traditional</v>
      </c>
      <c r="D410" s="24">
        <f>'[1]Small &amp; New Traditional'!C185</f>
        <v>44197</v>
      </c>
      <c r="E410" s="24">
        <f>'[1]Small &amp; New Traditional'!D185</f>
        <v>44227</v>
      </c>
      <c r="F410" t="str">
        <f>'[1]Small &amp; New Traditional'!G185</f>
        <v>Ariel</v>
      </c>
      <c r="G410" t="str">
        <f>'[1]Small &amp; New Traditional'!H185</f>
        <v xml:space="preserve">Ariel PW500g Blue Maximization </v>
      </c>
      <c r="H410" t="str">
        <f>'[1]Small &amp; New Traditional'!I185</f>
        <v>Buy 2pc of Any Ariel Perfectwash 500g  Blue and Get Rs.5*/- per pc 
(Including Corporate)
Applicable SKUs:
Any Ariel PW500g SKUs (Blue/Green)</v>
      </c>
      <c r="I410" t="str">
        <f>'[1]Small &amp; New Traditional'!K185</f>
        <v>On Bill</v>
      </c>
    </row>
    <row r="411" spans="1:9">
      <c r="A411">
        <v>408</v>
      </c>
      <c r="B411" t="str">
        <f>'[1]Small &amp; New Traditional'!A187</f>
        <v>Small &amp; New Traditional</v>
      </c>
      <c r="C411" t="str">
        <f>'[1]Small &amp; New Traditional'!B187</f>
        <v>Small B Traditional,
Small C Traditional,
New Traditional</v>
      </c>
      <c r="D411" s="24">
        <f>'[1]Small &amp; New Traditional'!C187</f>
        <v>44197</v>
      </c>
      <c r="E411" s="24">
        <f>'[1]Small &amp; New Traditional'!D187</f>
        <v>44227</v>
      </c>
      <c r="F411" t="str">
        <f>'[1]Small &amp; New Traditional'!G187</f>
        <v>Ariel</v>
      </c>
      <c r="G411" t="str">
        <f>'[1]Small &amp; New Traditional'!H187</f>
        <v>Ariel PW500g Blue Maximization</v>
      </c>
      <c r="H411" t="str">
        <f>'[1]Small &amp; New Traditional'!I187</f>
        <v>Buy Any Ariel Perfectwash 500g and Get Rs.5*/- per pc 
(Including Corporate)
Applicable SKUs:
Any Ariel PW500g SKUs (Blue/Green)</v>
      </c>
      <c r="I411" t="str">
        <f>'[1]Small &amp; New Traditional'!K187</f>
        <v>On Bill</v>
      </c>
    </row>
    <row r="412" spans="1:9">
      <c r="A412">
        <v>409</v>
      </c>
      <c r="B412" t="str">
        <f>'[1]Small &amp; New Traditional'!A189</f>
        <v>Small &amp; New Traditional</v>
      </c>
      <c r="C412" t="str">
        <f>'[1]Small &amp; New Traditional'!B189</f>
        <v>Small A Traditional,
Small B Traditional,
Small C Traditional,
New Traditional</v>
      </c>
      <c r="D412" s="24">
        <f>'[1]Small &amp; New Traditional'!C189</f>
        <v>44197</v>
      </c>
      <c r="E412" s="24">
        <f>'[1]Small &amp; New Traditional'!D189</f>
        <v>44227</v>
      </c>
      <c r="F412" t="str">
        <f>'[1]Small &amp; New Traditional'!G189</f>
        <v>Ariel</v>
      </c>
      <c r="G412" t="str">
        <f>'[1]Small &amp; New Traditional'!H189</f>
        <v>Ariel PW1kg Blue Maximization</v>
      </c>
      <c r="H412" t="str">
        <f>'[1]Small &amp; New Traditional'!I189</f>
        <v>Buy  Ariel Perfectwash 1kg Blue and Get Rs.10/- per pc 
Applicable SKUs:
Ariel PW 1kg Blue
(Including Corporate)</v>
      </c>
      <c r="I412" t="str">
        <f>'[1]Small &amp; New Traditional'!K189</f>
        <v>On Bill</v>
      </c>
    </row>
    <row r="413" spans="1:9">
      <c r="A413">
        <v>410</v>
      </c>
      <c r="B413" t="str">
        <f>'[1]Small &amp; New Traditional'!A191</f>
        <v>Small &amp; New Traditional</v>
      </c>
      <c r="C413" t="str">
        <f>'[1]Small &amp; New Traditional'!B191</f>
        <v>Small A Traditional</v>
      </c>
      <c r="D413" s="24">
        <f>'[1]Small &amp; New Traditional'!C191</f>
        <v>44197</v>
      </c>
      <c r="E413" s="24">
        <f>'[1]Small &amp; New Traditional'!D191</f>
        <v>44227</v>
      </c>
      <c r="F413" t="str">
        <f>'[1]Small &amp; New Traditional'!G191</f>
        <v>Ariel</v>
      </c>
      <c r="G413" t="str">
        <f>'[1]Small &amp; New Traditional'!H191</f>
        <v>Ariel PW500g Blue Maximization 
(Only for Mumbai)</v>
      </c>
      <c r="H413" t="str">
        <f>'[1]Small &amp; New Traditional'!I191</f>
        <v>Buy 2pc of Any Ariel Perfectwash 500g  Blue and Get Rs.5*/- per pc 
(Including Corporate)
Applicable SKUs:
Any Ariel PW500g SKUs (Blue/Green)</v>
      </c>
      <c r="I413" t="str">
        <f>'[1]Small &amp; New Traditional'!K191</f>
        <v>On Bill</v>
      </c>
    </row>
    <row r="414" spans="1:9">
      <c r="A414">
        <v>411</v>
      </c>
      <c r="B414" t="str">
        <f>'[1]Small &amp; New Traditional'!A193</f>
        <v>Small &amp; New Traditional</v>
      </c>
      <c r="C414" t="str">
        <f>'[1]Small &amp; New Traditional'!B193</f>
        <v>Small B Traditional,
Small C Traditional,
New Traditional</v>
      </c>
      <c r="D414" s="24">
        <f>'[1]Small &amp; New Traditional'!C193</f>
        <v>44197</v>
      </c>
      <c r="E414" s="24">
        <f>'[1]Small &amp; New Traditional'!D193</f>
        <v>44227</v>
      </c>
      <c r="F414" t="str">
        <f>'[1]Small &amp; New Traditional'!G193</f>
        <v>Ariel</v>
      </c>
      <c r="G414" t="str">
        <f>'[1]Small &amp; New Traditional'!H193</f>
        <v>Ariel PW500g Blue Maximization
(Only for Mumbai)</v>
      </c>
      <c r="H414" t="str">
        <f>'[1]Small &amp; New Traditional'!I193</f>
        <v>Buy Any Ariel Perfectwash 500g and Get Rs.5*/- per pc 
(Including Corporate)
Applicable SKUs:
Any Ariel PW500g SKUs (Blue/Green)</v>
      </c>
      <c r="I414" t="str">
        <f>'[1]Small &amp; New Traditional'!K193</f>
        <v>On Bill</v>
      </c>
    </row>
    <row r="415" spans="1:9">
      <c r="A415">
        <v>412</v>
      </c>
      <c r="B415" t="e">
        <f>'[1]Small &amp; New Traditional'!#REF!</f>
        <v>#REF!</v>
      </c>
      <c r="C415" t="e">
        <f>'[1]Small &amp; New Traditional'!#REF!</f>
        <v>#REF!</v>
      </c>
      <c r="D415" s="24" t="e">
        <f>'[1]Small &amp; New Traditional'!#REF!</f>
        <v>#REF!</v>
      </c>
      <c r="E415" s="24" t="e">
        <f>'[1]Small &amp; New Traditional'!#REF!</f>
        <v>#REF!</v>
      </c>
      <c r="F415" t="e">
        <f>'[1]Small &amp; New Traditional'!#REF!</f>
        <v>#REF!</v>
      </c>
      <c r="G415" t="e">
        <f>'[1]Small &amp; New Traditional'!#REF!</f>
        <v>#REF!</v>
      </c>
      <c r="H415" t="e">
        <f>'[1]Small &amp; New Traditional'!#REF!</f>
        <v>#REF!</v>
      </c>
      <c r="I415" t="e">
        <f>'[1]Small &amp; New Traditional'!#REF!</f>
        <v>#REF!</v>
      </c>
    </row>
    <row r="416" spans="1:9">
      <c r="A416">
        <v>413</v>
      </c>
      <c r="B416" t="e">
        <f>'[1]Small &amp; New Traditional'!#REF!</f>
        <v>#REF!</v>
      </c>
      <c r="C416" t="e">
        <f>'[1]Small &amp; New Traditional'!#REF!</f>
        <v>#REF!</v>
      </c>
      <c r="D416" s="24" t="e">
        <f>'[1]Small &amp; New Traditional'!#REF!</f>
        <v>#REF!</v>
      </c>
      <c r="E416" s="24" t="e">
        <f>'[1]Small &amp; New Traditional'!#REF!</f>
        <v>#REF!</v>
      </c>
      <c r="F416" t="e">
        <f>'[1]Small &amp; New Traditional'!#REF!</f>
        <v>#REF!</v>
      </c>
      <c r="G416" t="e">
        <f>'[1]Small &amp; New Traditional'!#REF!</f>
        <v>#REF!</v>
      </c>
      <c r="H416" t="e">
        <f>'[1]Small &amp; New Traditional'!#REF!</f>
        <v>#REF!</v>
      </c>
      <c r="I416" t="e">
        <f>'[1]Small &amp; New Traditional'!#REF!</f>
        <v>#REF!</v>
      </c>
    </row>
    <row r="417" spans="1:9">
      <c r="A417">
        <v>414</v>
      </c>
      <c r="B417" t="e">
        <f>'[1]Small &amp; New Traditional'!#REF!</f>
        <v>#REF!</v>
      </c>
      <c r="C417" t="e">
        <f>'[1]Small &amp; New Traditional'!#REF!</f>
        <v>#REF!</v>
      </c>
      <c r="D417" s="24" t="e">
        <f>'[1]Small &amp; New Traditional'!#REF!</f>
        <v>#REF!</v>
      </c>
      <c r="E417" s="24" t="e">
        <f>'[1]Small &amp; New Traditional'!#REF!</f>
        <v>#REF!</v>
      </c>
      <c r="F417" t="e">
        <f>'[1]Small &amp; New Traditional'!#REF!</f>
        <v>#REF!</v>
      </c>
      <c r="G417" t="e">
        <f>'[1]Small &amp; New Traditional'!#REF!</f>
        <v>#REF!</v>
      </c>
      <c r="H417" t="e">
        <f>'[1]Small &amp; New Traditional'!#REF!</f>
        <v>#REF!</v>
      </c>
      <c r="I417" t="e">
        <f>'[1]Small &amp; New Traditional'!#REF!</f>
        <v>#REF!</v>
      </c>
    </row>
    <row r="418" spans="1:9">
      <c r="A418">
        <v>415</v>
      </c>
      <c r="B418" t="e">
        <f>'[1]Small &amp; New Traditional'!#REF!</f>
        <v>#REF!</v>
      </c>
      <c r="C418" t="e">
        <f>'[1]Small &amp; New Traditional'!#REF!</f>
        <v>#REF!</v>
      </c>
      <c r="D418" s="24" t="e">
        <f>'[1]Small &amp; New Traditional'!#REF!</f>
        <v>#REF!</v>
      </c>
      <c r="E418" s="24" t="e">
        <f>'[1]Small &amp; New Traditional'!#REF!</f>
        <v>#REF!</v>
      </c>
      <c r="F418" t="e">
        <f>'[1]Small &amp; New Traditional'!#REF!</f>
        <v>#REF!</v>
      </c>
      <c r="G418" t="e">
        <f>'[1]Small &amp; New Traditional'!#REF!</f>
        <v>#REF!</v>
      </c>
      <c r="H418" t="e">
        <f>'[1]Small &amp; New Traditional'!#REF!</f>
        <v>#REF!</v>
      </c>
      <c r="I418" t="e">
        <f>'[1]Small &amp; New Traditional'!#REF!</f>
        <v>#REF!</v>
      </c>
    </row>
    <row r="419" spans="1:9">
      <c r="A419">
        <v>416</v>
      </c>
      <c r="B419" t="e">
        <f>'[1]Small &amp; New Traditional'!#REF!</f>
        <v>#REF!</v>
      </c>
      <c r="C419" t="e">
        <f>'[1]Small &amp; New Traditional'!#REF!</f>
        <v>#REF!</v>
      </c>
      <c r="D419" s="24" t="e">
        <f>'[1]Small &amp; New Traditional'!#REF!</f>
        <v>#REF!</v>
      </c>
      <c r="E419" s="24" t="e">
        <f>'[1]Small &amp; New Traditional'!#REF!</f>
        <v>#REF!</v>
      </c>
      <c r="F419" t="e">
        <f>'[1]Small &amp; New Traditional'!#REF!</f>
        <v>#REF!</v>
      </c>
      <c r="G419" t="e">
        <f>'[1]Small &amp; New Traditional'!#REF!</f>
        <v>#REF!</v>
      </c>
      <c r="H419" t="e">
        <f>'[1]Small &amp; New Traditional'!#REF!</f>
        <v>#REF!</v>
      </c>
      <c r="I419" t="e">
        <f>'[1]Small &amp; New Traditional'!#REF!</f>
        <v>#REF!</v>
      </c>
    </row>
    <row r="420" spans="1:9">
      <c r="A420">
        <v>417</v>
      </c>
      <c r="B420" t="e">
        <f>'[1]Small &amp; New Traditional'!#REF!</f>
        <v>#REF!</v>
      </c>
      <c r="C420" t="e">
        <f>'[1]Small &amp; New Traditional'!#REF!</f>
        <v>#REF!</v>
      </c>
      <c r="D420" s="24" t="e">
        <f>'[1]Small &amp; New Traditional'!#REF!</f>
        <v>#REF!</v>
      </c>
      <c r="E420" s="24" t="e">
        <f>'[1]Small &amp; New Traditional'!#REF!</f>
        <v>#REF!</v>
      </c>
      <c r="F420" t="e">
        <f>'[1]Small &amp; New Traditional'!#REF!</f>
        <v>#REF!</v>
      </c>
      <c r="G420" t="e">
        <f>'[1]Small &amp; New Traditional'!#REF!</f>
        <v>#REF!</v>
      </c>
      <c r="H420" t="e">
        <f>'[1]Small &amp; New Traditional'!#REF!</f>
        <v>#REF!</v>
      </c>
      <c r="I420" t="e">
        <f>'[1]Small &amp; New Traditional'!#REF!</f>
        <v>#REF!</v>
      </c>
    </row>
    <row r="421" spans="1:9">
      <c r="A421">
        <v>418</v>
      </c>
      <c r="B421" t="str">
        <f>'[1]Small &amp; New Traditional'!A195</f>
        <v>Small &amp; New Traditional</v>
      </c>
      <c r="C421" t="str">
        <f>'[1]Small &amp; New Traditional'!B195</f>
        <v>Small A Traditional,
Small B Traditional,
Small C Traditional,
New Traditional</v>
      </c>
      <c r="D421" s="24">
        <f>'[1]Small &amp; New Traditional'!C195</f>
        <v>44197</v>
      </c>
      <c r="E421" s="24">
        <f>'[1]Small &amp; New Traditional'!D195</f>
        <v>44227</v>
      </c>
      <c r="F421" t="str">
        <f>'[1]Small &amp; New Traditional'!G195</f>
        <v>Ariel</v>
      </c>
      <c r="G421" t="str">
        <f>'[1]Small &amp; New Traditional'!H195</f>
        <v>Ariel PW1kg Blue Maximization
(Only for Mumbai)</v>
      </c>
      <c r="H421" t="str">
        <f>'[1]Small &amp; New Traditional'!I195</f>
        <v>Buy  Ariel Perfectwash 1kg Blue and Get Rs.10/- per pc 
Applicable SKUs:
Ariel PW 1kg Blue
(Including Corporate)</v>
      </c>
      <c r="I421" t="str">
        <f>'[1]Small &amp; New Traditional'!K195</f>
        <v>On Bill</v>
      </c>
    </row>
    <row r="422" spans="1:9">
      <c r="A422">
        <v>419</v>
      </c>
      <c r="B422" t="str">
        <f>'[1]Small &amp; New Traditional'!A197</f>
        <v>Small &amp; New Traditional</v>
      </c>
      <c r="C422" t="str">
        <f>'[1]Small &amp; New Traditional'!B197</f>
        <v>Small A Traditional,
Small B Traditional,
Small C Traditional,
New Traditional</v>
      </c>
      <c r="D422" s="24">
        <f>'[1]Small &amp; New Traditional'!C197</f>
        <v>44197</v>
      </c>
      <c r="E422" s="24">
        <f>'[1]Small &amp; New Traditional'!D197</f>
        <v>44227</v>
      </c>
      <c r="F422" t="str">
        <f>'[1]Small &amp; New Traditional'!G197</f>
        <v>Ariel</v>
      </c>
      <c r="G422" t="str">
        <f>'[1]Small &amp; New Traditional'!H197</f>
        <v>Ariel Complete Promo Maximization</v>
      </c>
      <c r="H422" t="str">
        <f>'[1]Small &amp; New Traditional'!I197</f>
        <v>Buy 1pc Ariel Complete 500g Promo and Get Rs 3* per pc
Buy 1pc Ariel Complete  700g Promo and Get Rs 5* per pc
Buy 1pc Ariel Complete 1Kg Promo and Get Rs 8* per pc
Buy 1pc Ariel Complete 1.5kg Promo and Get Rs 10* per pc
(Including Corporate)</v>
      </c>
      <c r="I422" t="str">
        <f>'[1]Small &amp; New Traditional'!K197</f>
        <v>On Bill</v>
      </c>
    </row>
    <row r="423" spans="1:9">
      <c r="A423">
        <v>420</v>
      </c>
      <c r="B423" t="str">
        <f>'[1]Small &amp; New Traditional'!A199</f>
        <v>Small &amp; New Traditional</v>
      </c>
      <c r="C423" t="str">
        <f>'[1]Small &amp; New Traditional'!B199</f>
        <v>Small A Traditional,
Small B Traditional,
Small C Traditional,
New Traditional</v>
      </c>
      <c r="D423" s="24">
        <f>'[1]Small &amp; New Traditional'!C199</f>
        <v>44197</v>
      </c>
      <c r="E423" s="24">
        <f>'[1]Small &amp; New Traditional'!D199</f>
        <v>44227</v>
      </c>
      <c r="F423" t="str">
        <f>'[1]Small &amp; New Traditional'!G199</f>
        <v>Ariel</v>
      </c>
      <c r="G423" t="str">
        <f>'[1]Small &amp; New Traditional'!H199</f>
        <v>Ariel Complete Maximization</v>
      </c>
      <c r="H423" t="str">
        <f>'[1]Small &amp; New Traditional'!I199</f>
        <v>Buy 1pc Ariel Complete/Color 500g and Get Rs 4* per pc
Buy 1pc Ariel Complete/Color 700g and Get Rs 5* per pc
Buy 1pc Ariel Complete/Color 1.5kg and Get Rs 10* per pc
(Including Corporate)</v>
      </c>
      <c r="I423" t="str">
        <f>'[1]Small &amp; New Traditional'!K199</f>
        <v>On Bill</v>
      </c>
    </row>
    <row r="424" spans="1:9">
      <c r="A424">
        <v>421</v>
      </c>
      <c r="B424" t="str">
        <f>'[1]Small &amp; New Traditional'!A201</f>
        <v>Small &amp; New Traditional</v>
      </c>
      <c r="C424" t="str">
        <f>'[1]Small &amp; New Traditional'!B201</f>
        <v>Small A Traditional,
Small B Traditional,
Small C Traditional,
New Traditional</v>
      </c>
      <c r="D424" s="24">
        <f>'[1]Small &amp; New Traditional'!C201</f>
        <v>44197</v>
      </c>
      <c r="E424" s="24">
        <f>'[1]Small &amp; New Traditional'!D201</f>
        <v>44227</v>
      </c>
      <c r="F424" t="str">
        <f>'[1]Small &amp; New Traditional'!G201</f>
        <v>Ariel</v>
      </c>
      <c r="G424" t="str">
        <f>'[1]Small &amp; New Traditional'!H201</f>
        <v xml:space="preserve"> PW Rs.2 Plan</v>
      </c>
      <c r="H424" t="str">
        <f>'[1]Small &amp; New Traditional'!I201</f>
        <v xml:space="preserve">On Plain Stock
Buy 3 streamers of  Ariel PerfctWsh Rs2 and Get 3 sachet FREE (33+3)
For 6+1 Promo Stock
Get Ariel PW Rs.2 in 6+1 (built into pricing) </v>
      </c>
      <c r="I424" t="str">
        <f>'[1]Small &amp; New Traditional'!K201</f>
        <v>On Bill</v>
      </c>
    </row>
    <row r="425" spans="1:9">
      <c r="A425">
        <v>422</v>
      </c>
      <c r="B425" t="str">
        <f>'[1]Small &amp; New Traditional'!A203</f>
        <v>Small &amp; New Traditional</v>
      </c>
      <c r="C425" t="str">
        <f>'[1]Small &amp; New Traditional'!B203</f>
        <v>Small A Traditional,
Small B Traditional,
Small C Traditional,
New Traditional</v>
      </c>
      <c r="D425" s="24">
        <f>'[1]Small &amp; New Traditional'!C203</f>
        <v>44197</v>
      </c>
      <c r="E425" s="24">
        <f>'[1]Small &amp; New Traditional'!D203</f>
        <v>44227</v>
      </c>
      <c r="F425" t="str">
        <f>'[1]Small &amp; New Traditional'!G203</f>
        <v>Ariel</v>
      </c>
      <c r="G425" t="str">
        <f>'[1]Small &amp; New Traditional'!H203</f>
        <v xml:space="preserve">Ariel Liquid Distribution Plan </v>
      </c>
      <c r="H425" t="str">
        <f>'[1]Small &amp; New Traditional'!I203</f>
        <v>Buy 1pc of Ariel Liquid 500ml (Plain/FL/TL) and Earn Rs.20 per pc
(Applicable only on Plain/FL/TL Non-promo Packs)
Applicable SKUs:
Ariel Liquid 500ml
Ariel Liq 500ml FL
Ariel Liq 500ml TL</v>
      </c>
      <c r="I425" t="str">
        <f>'[1]Small &amp; New Traditional'!K203</f>
        <v>On Bill</v>
      </c>
    </row>
    <row r="426" spans="1:9">
      <c r="A426">
        <v>423</v>
      </c>
      <c r="B426" t="str">
        <f>'[1]Small &amp; New Traditional'!A205</f>
        <v>Small &amp; New Traditional</v>
      </c>
      <c r="C426" t="str">
        <f>'[1]Small &amp; New Traditional'!B205</f>
        <v>Small A Traditional,
Small B Traditional,
Small C Traditional,
New Traditional</v>
      </c>
      <c r="D426" s="24">
        <f>'[1]Small &amp; New Traditional'!C205</f>
        <v>44197</v>
      </c>
      <c r="E426" s="24">
        <f>'[1]Small &amp; New Traditional'!D205</f>
        <v>44227</v>
      </c>
      <c r="F426" t="str">
        <f>'[1]Small &amp; New Traditional'!G205</f>
        <v>Ariel</v>
      </c>
      <c r="G426" t="str">
        <f>'[1]Small &amp; New Traditional'!H205</f>
        <v>Ariel Matic 1Kg Distribution</v>
      </c>
      <c r="H426" t="str">
        <f>'[1]Small &amp; New Traditional'!I205</f>
        <v>Buy 1pc Ariel Matic 1kg and get Rs.10 per pc
(Including Corporate)
Applicable SKUs:
Ariel Mat FL 1 Kg PM,
Ariel Mat TL 1 Kg PM</v>
      </c>
      <c r="I426" t="str">
        <f>'[1]Small &amp; New Traditional'!K205</f>
        <v>On Bill</v>
      </c>
    </row>
    <row r="427" spans="1:9">
      <c r="A427">
        <v>424</v>
      </c>
      <c r="B427" t="str">
        <f>'[1]Small &amp; New Traditional'!A207</f>
        <v>Small &amp; New Traditional</v>
      </c>
      <c r="C427" t="str">
        <f>'[1]Small &amp; New Traditional'!B207</f>
        <v>Small A Traditional,
Small B Traditional,
Small C Traditional,
New Traditional</v>
      </c>
      <c r="D427" s="24">
        <f>'[1]Small &amp; New Traditional'!C207</f>
        <v>44197</v>
      </c>
      <c r="E427" s="24">
        <f>'[1]Small &amp; New Traditional'!D207</f>
        <v>44227</v>
      </c>
      <c r="F427" t="str">
        <f>'[1]Small &amp; New Traditional'!G207</f>
        <v>Pampers</v>
      </c>
      <c r="G427" t="str">
        <f>'[1]Small &amp; New Traditional'!H207</f>
        <v>Pampers FSD Pack
[TN/Bengal/Orissa]</v>
      </c>
      <c r="H427" t="str">
        <f>'[1]Small &amp; New Traditional'!I207</f>
        <v>Buy Pampers FSD Pack, Get 196 Pack @ 152
[Applicable Site: Chennai, Madurai, Bengal, Orissa]</v>
      </c>
      <c r="I427" t="str">
        <f>'[1]Small &amp; New Traditional'!K207</f>
        <v>On Bill</v>
      </c>
    </row>
    <row r="428" spans="1:9">
      <c r="A428">
        <v>425</v>
      </c>
      <c r="B428" t="str">
        <f>'[1]Small &amp; New Traditional'!A209</f>
        <v>Small &amp; New Traditional</v>
      </c>
      <c r="C428" t="str">
        <f>'[1]Small &amp; New Traditional'!B209</f>
        <v>Small A Traditional,
Small B Traditional,
Small C Traditional,
New Traditional</v>
      </c>
      <c r="D428" s="24">
        <f>'[1]Small &amp; New Traditional'!C209</f>
        <v>44197</v>
      </c>
      <c r="E428" s="24">
        <f>'[1]Small &amp; New Traditional'!D209</f>
        <v>44227</v>
      </c>
      <c r="F428" t="str">
        <f>'[1]Small &amp; New Traditional'!G209</f>
        <v>Pampers</v>
      </c>
      <c r="G428" t="str">
        <f>'[1]Small &amp; New Traditional'!H209</f>
        <v>Pampers FSD  Plan
[Bengal/Orissa/NEC]</v>
      </c>
      <c r="H428" t="str">
        <f>'[1]Small &amp; New Traditional'!I209</f>
        <v>Pampers FSD Plan
Buy any 3 Variants of Pampers Pants 2s &amp; Get 5% over &amp; above 20KA16
[Applicable Sites: Bengal/Orissa/NEC]</v>
      </c>
      <c r="I428" t="str">
        <f>'[1]Small &amp; New Traditional'!K209</f>
        <v>On Bill</v>
      </c>
    </row>
    <row r="429" spans="1:9">
      <c r="A429">
        <v>426</v>
      </c>
      <c r="B429" t="e">
        <f>'[1]Small &amp; New Traditional'!#REF!</f>
        <v>#REF!</v>
      </c>
      <c r="C429" t="e">
        <f>'[1]Small &amp; New Traditional'!#REF!</f>
        <v>#REF!</v>
      </c>
      <c r="D429" s="24" t="e">
        <f>'[1]Small &amp; New Traditional'!#REF!</f>
        <v>#REF!</v>
      </c>
      <c r="E429" s="24" t="e">
        <f>'[1]Small &amp; New Traditional'!#REF!</f>
        <v>#REF!</v>
      </c>
      <c r="F429" t="e">
        <f>'[1]Small &amp; New Traditional'!#REF!</f>
        <v>#REF!</v>
      </c>
      <c r="G429" t="e">
        <f>'[1]Small &amp; New Traditional'!#REF!</f>
        <v>#REF!</v>
      </c>
      <c r="H429" t="e">
        <f>'[1]Small &amp; New Traditional'!#REF!</f>
        <v>#REF!</v>
      </c>
      <c r="I429" t="e">
        <f>'[1]Small &amp; New Traditional'!#REF!</f>
        <v>#REF!</v>
      </c>
    </row>
    <row r="430" spans="1:9">
      <c r="A430">
        <v>427</v>
      </c>
      <c r="B430" t="e">
        <f>'[1]Small &amp; New Traditional'!#REF!</f>
        <v>#REF!</v>
      </c>
      <c r="C430" t="e">
        <f>'[1]Small &amp; New Traditional'!#REF!</f>
        <v>#REF!</v>
      </c>
      <c r="D430" s="24" t="e">
        <f>'[1]Small &amp; New Traditional'!#REF!</f>
        <v>#REF!</v>
      </c>
      <c r="E430" s="24" t="e">
        <f>'[1]Small &amp; New Traditional'!#REF!</f>
        <v>#REF!</v>
      </c>
      <c r="F430" t="e">
        <f>'[1]Small &amp; New Traditional'!#REF!</f>
        <v>#REF!</v>
      </c>
      <c r="G430" t="e">
        <f>'[1]Small &amp; New Traditional'!#REF!</f>
        <v>#REF!</v>
      </c>
      <c r="H430" t="e">
        <f>'[1]Small &amp; New Traditional'!#REF!</f>
        <v>#REF!</v>
      </c>
      <c r="I430" t="e">
        <f>'[1]Small &amp; New Traditional'!#REF!</f>
        <v>#REF!</v>
      </c>
    </row>
    <row r="431" spans="1:9">
      <c r="A431">
        <v>428</v>
      </c>
      <c r="B431" t="e">
        <f>'[1]Small &amp; New Traditional'!#REF!</f>
        <v>#REF!</v>
      </c>
      <c r="C431" t="e">
        <f>'[1]Small &amp; New Traditional'!#REF!</f>
        <v>#REF!</v>
      </c>
      <c r="D431" s="24" t="e">
        <f>'[1]Small &amp; New Traditional'!#REF!</f>
        <v>#REF!</v>
      </c>
      <c r="E431" s="24" t="e">
        <f>'[1]Small &amp; New Traditional'!#REF!</f>
        <v>#REF!</v>
      </c>
      <c r="F431" t="e">
        <f>'[1]Small &amp; New Traditional'!#REF!</f>
        <v>#REF!</v>
      </c>
      <c r="G431" t="e">
        <f>'[1]Small &amp; New Traditional'!#REF!</f>
        <v>#REF!</v>
      </c>
      <c r="H431" t="e">
        <f>'[1]Small &amp; New Traditional'!#REF!</f>
        <v>#REF!</v>
      </c>
      <c r="I431" t="e">
        <f>'[1]Small &amp; New Traditional'!#REF!</f>
        <v>#REF!</v>
      </c>
    </row>
    <row r="432" spans="1:9">
      <c r="A432">
        <v>429</v>
      </c>
      <c r="B432" t="str">
        <f>'[1]Small &amp; New Traditional'!A211</f>
        <v>Small &amp; New Traditional</v>
      </c>
      <c r="C432" t="str">
        <f>'[1]Small &amp; New Traditional'!B211</f>
        <v>Small A Traditional,
Small B Traditional,
Small C Traditional,
New Traditional</v>
      </c>
      <c r="D432" s="24">
        <f>'[1]Small &amp; New Traditional'!C211</f>
        <v>44197</v>
      </c>
      <c r="E432" s="24">
        <f>'[1]Small &amp; New Traditional'!D211</f>
        <v>44227</v>
      </c>
      <c r="F432" t="str">
        <f>'[1]Small &amp; New Traditional'!G211</f>
        <v>Pampers</v>
      </c>
      <c r="G432" t="str">
        <f>'[1]Small &amp; New Traditional'!H211</f>
        <v>Pampers 1s/2s | 20KA16 | 10KA8 Plan</v>
      </c>
      <c r="H432" t="str">
        <f>'[1]Small &amp; New Traditional'!I211</f>
        <v>20KA16 | 10KA8 Plan
[1% Discout + 3% Corp]
Buy 1 pc and get 1% Discount for Landing on 1s/2s [For Landing]</v>
      </c>
      <c r="I432" t="str">
        <f>'[1]Small &amp; New Traditional'!K211</f>
        <v>On Bill</v>
      </c>
    </row>
    <row r="433" spans="1:9">
      <c r="A433">
        <v>430</v>
      </c>
      <c r="B433" t="str">
        <f>'[1]Small &amp; New Traditional'!A213</f>
        <v>Small &amp; New Traditional</v>
      </c>
      <c r="C433" t="str">
        <f>'[1]Small &amp; New Traditional'!B213</f>
        <v>Small A Traditional,
Small B Traditional,
Small C Traditional,
New Traditional</v>
      </c>
      <c r="D433" s="24">
        <f>'[1]Small &amp; New Traditional'!C213</f>
        <v>44197</v>
      </c>
      <c r="E433" s="24">
        <f>'[1]Small &amp; New Traditional'!D213</f>
        <v>44227</v>
      </c>
      <c r="F433" t="str">
        <f>'[1]Small &amp; New Traditional'!G213</f>
        <v>Pampers</v>
      </c>
      <c r="G433" t="str">
        <f>'[1]Small &amp; New Traditional'!H213</f>
        <v>Pampers Small Packs 4% Plan</v>
      </c>
      <c r="H433" t="str">
        <f>'[1]Small &amp; New Traditional'!I213</f>
        <v>Buy 3 pieces of Pampers Small Packs (4s, Regs, Econs, Super Value), Get 4% Discount</v>
      </c>
      <c r="I433" t="str">
        <f>'[1]Small &amp; New Traditional'!K213</f>
        <v>On Bill</v>
      </c>
    </row>
    <row r="434" spans="1:9">
      <c r="A434">
        <v>431</v>
      </c>
      <c r="B434" t="str">
        <f>'[1]Small &amp; New Traditional'!A215</f>
        <v>Small &amp; New Traditional</v>
      </c>
      <c r="C434" t="str">
        <f>'[1]Small &amp; New Traditional'!B215</f>
        <v>Small A Traditional,
Small B Traditional,
Small C Traditional,
New Traditional</v>
      </c>
      <c r="D434" s="24">
        <f>'[1]Small &amp; New Traditional'!C215</f>
        <v>44197</v>
      </c>
      <c r="E434" s="24">
        <f>'[1]Small &amp; New Traditional'!D215</f>
        <v>44227</v>
      </c>
      <c r="F434" t="str">
        <f>'[1]Small &amp; New Traditional'!G215</f>
        <v>Pampers</v>
      </c>
      <c r="G434" t="str">
        <f>'[1]Small &amp; New Traditional'!H215</f>
        <v>Pampers Wipes 8s Sampling Plan</v>
      </c>
      <c r="H434" t="str">
        <f>'[1]Small &amp; New Traditional'!I215</f>
        <v>Buy Wipes 8s at 100% off (Free Sample)</v>
      </c>
      <c r="I434" t="str">
        <f>'[1]Small &amp; New Traditional'!K215</f>
        <v>On Bill</v>
      </c>
    </row>
    <row r="435" spans="1:9">
      <c r="A435">
        <v>432</v>
      </c>
      <c r="B435" t="str">
        <f>'[1]Small &amp; New Traditional'!A219</f>
        <v>Small &amp; New Traditional</v>
      </c>
      <c r="C435" t="str">
        <f>'[1]Small &amp; New Traditional'!B219</f>
        <v>Small A Traditional,
Small B Traditional,
Small C Traditional,
New Traditional</v>
      </c>
      <c r="D435" s="24">
        <f>'[1]Small &amp; New Traditional'!C219</f>
        <v>44197</v>
      </c>
      <c r="E435" s="24">
        <f>'[1]Small &amp; New Traditional'!D219</f>
        <v>44227</v>
      </c>
      <c r="F435" t="str">
        <f>'[1]Small &amp; New Traditional'!G219</f>
        <v>Tide</v>
      </c>
      <c r="G435" t="str">
        <f>'[1]Small &amp; New Traditional'!H219</f>
        <v>Tide F&amp;C Free Samples</v>
      </c>
      <c r="H435" t="str">
        <f>'[1]Small &amp; New Traditional'!I219</f>
        <v>Buy ₹120 worth of any Tide &amp; Get 12 FREE samples of Tide Fresh &amp; Clean 100g
(Applicable On 10 invoices per store per month || Only for iTrial Stores)
Sites- Lucknow, Kanpur, East UP</v>
      </c>
      <c r="I435" t="str">
        <f>'[1]Small &amp; New Traditional'!K219</f>
        <v>On Bill</v>
      </c>
    </row>
    <row r="436" spans="1:9">
      <c r="A436">
        <v>433</v>
      </c>
      <c r="B436" t="str">
        <f>'[1]Small &amp; New Traditional'!A221</f>
        <v>Small &amp; New Traditional</v>
      </c>
      <c r="C436" t="str">
        <f>'[1]Small &amp; New Traditional'!B221</f>
        <v>Small C Traditional,
New Traditional,
Small A Traditional,
Small B Traditional</v>
      </c>
      <c r="D436" s="24">
        <f>'[1]Small &amp; New Traditional'!C221</f>
        <v>44197</v>
      </c>
      <c r="E436" s="24">
        <f>'[1]Small &amp; New Traditional'!D221</f>
        <v>44227</v>
      </c>
      <c r="F436" t="str">
        <f>'[1]Small &amp; New Traditional'!G221</f>
        <v>Tide</v>
      </c>
      <c r="G436" t="str">
        <f>'[1]Small &amp; New Traditional'!H221</f>
        <v>Tide Bar Rs. 10 Half Dozen Dhamaka</v>
      </c>
      <c r="H436" t="str">
        <f>'[1]Small &amp; New Traditional'!I221</f>
        <v xml:space="preserve">Buy 6 pcs of Tide Bar Rs10 (Mixed Billing allowed for White &amp; Blue Bar)
&amp; Get 7.69% Extra Discount </v>
      </c>
      <c r="I436" t="str">
        <f>'[1]Small &amp; New Traditional'!K221</f>
        <v>On Bill</v>
      </c>
    </row>
    <row r="437" spans="1:9">
      <c r="A437">
        <v>434</v>
      </c>
      <c r="B437" t="str">
        <f>'[1]Medium &amp; Small Beauty'!A10</f>
        <v>Medium &amp; Small Beauty</v>
      </c>
      <c r="C437" t="str">
        <f>'[1]Medium &amp; Small Beauty'!B10</f>
        <v>Medium Beauty</v>
      </c>
      <c r="D437" s="24">
        <f>'[1]Medium &amp; Small Beauty'!C10</f>
        <v>44197</v>
      </c>
      <c r="E437" s="24">
        <f>'[1]Medium &amp; Small Beauty'!D10</f>
        <v>44227</v>
      </c>
      <c r="F437" t="str">
        <f>'[1]Medium &amp; Small Beauty'!G10</f>
        <v>Perfect Store</v>
      </c>
      <c r="G437" t="str">
        <f>'[1]Medium &amp; Small Beauty'!H10</f>
        <v>Perfect Store- Productivity
(Applicable Site Bengal, Odisha, East UP, West UP, Lucknow, Kanpur, Rajasthan, Bhopal, Indore, Raipur, Jabalpur, Nagpur, NEC, Mumbai,Pune, Bangalore, Hyderabad, Tirupati, Vijayawada,Aurangabad)</v>
      </c>
      <c r="H437" t="str">
        <f>'[1]Medium &amp; Small Beauty'!I10</f>
        <v>Buy worth Rs 400 get 0.5% on invoice, 
Buy worth Rs 1500 get 1% on invoice
(Max Disbursement-100, Max Bills-5)</v>
      </c>
      <c r="I437" t="str">
        <f>'[1]Medium &amp; Small Beauty'!K10</f>
        <v>On Bill</v>
      </c>
    </row>
    <row r="438" spans="1:9">
      <c r="A438">
        <v>435</v>
      </c>
      <c r="B438" t="str">
        <f>'[1]Medium &amp; Small Beauty'!A12</f>
        <v>Medium &amp; Small Beauty</v>
      </c>
      <c r="C438" t="str">
        <f>'[1]Medium &amp; Small Beauty'!B12</f>
        <v>Medium Beauty</v>
      </c>
      <c r="D438" s="24">
        <f>'[1]Medium &amp; Small Beauty'!C12</f>
        <v>44197</v>
      </c>
      <c r="E438" s="24">
        <f>'[1]Medium &amp; Small Beauty'!D12</f>
        <v>44227</v>
      </c>
      <c r="F438" t="str">
        <f>'[1]Medium &amp; Small Beauty'!G12</f>
        <v>Perfect Store</v>
      </c>
      <c r="G438" t="str">
        <f>'[1]Medium &amp; Small Beauty'!H12</f>
        <v>Perfect Store- Productivity
(Applicable Site Chennai, Madurai, Cochin)</v>
      </c>
      <c r="H438" t="str">
        <f>'[1]Medium &amp; Small Beauty'!I12</f>
        <v>Buy worth Rs 400 get 0.5% on invoice, 
Buy worth Rs 1800 get 1% on invoice
(Max Disbursement-100, Max Bills-5)</v>
      </c>
      <c r="I438" t="str">
        <f>'[1]Medium &amp; Small Beauty'!K12</f>
        <v>On Bill</v>
      </c>
    </row>
    <row r="439" spans="1:9">
      <c r="A439">
        <v>436</v>
      </c>
      <c r="B439" t="str">
        <f>'[1]Medium &amp; Small Beauty'!A14</f>
        <v>Medium &amp; Small Beauty</v>
      </c>
      <c r="C439" t="str">
        <f>'[1]Medium &amp; Small Beauty'!B14</f>
        <v>Medium Beauty</v>
      </c>
      <c r="D439" s="24">
        <f>'[1]Medium &amp; Small Beauty'!C14</f>
        <v>44197</v>
      </c>
      <c r="E439" s="24">
        <f>'[1]Medium &amp; Small Beauty'!D14</f>
        <v>44227</v>
      </c>
      <c r="F439" t="str">
        <f>'[1]Medium &amp; Small Beauty'!G14</f>
        <v>Perfect Store</v>
      </c>
      <c r="G439" t="str">
        <f>'[1]Medium &amp; Small Beauty'!H14</f>
        <v>Perfect Store- Productivity
(All Except Site Bengal, Odisha, East UP, West UP, Lucknow, Kanpur, Rajasthan, Bhopal, Indore, Raipur, Jabalpur, Nagpur, NEC,Mumbai,Pune, Bangalore, Hyderabad, Tirupati, Vijayawada,Chennai, Madurai, Cochin,Aurangabad)</v>
      </c>
      <c r="H439" t="str">
        <f>'[1]Medium &amp; Small Beauty'!I14</f>
        <v>Buy worth Rs 400 get 0.5% on invoice, 
Buy worth Rs 1200 get 1% on invoice
(Max Disbursement-100, Max Bills-5)</v>
      </c>
      <c r="I439" t="str">
        <f>'[1]Medium &amp; Small Beauty'!K14</f>
        <v>On Bill</v>
      </c>
    </row>
    <row r="440" spans="1:9">
      <c r="A440">
        <v>437</v>
      </c>
      <c r="B440" t="str">
        <f>'[1]Medium &amp; Small Beauty'!A16</f>
        <v>Medium &amp; Small Beauty</v>
      </c>
      <c r="C440" t="str">
        <f>'[1]Medium &amp; Small Beauty'!B16</f>
        <v>Small A Beauty</v>
      </c>
      <c r="D440" s="24">
        <f>'[1]Medium &amp; Small Beauty'!C16</f>
        <v>44197</v>
      </c>
      <c r="E440" s="24">
        <f>'[1]Medium &amp; Small Beauty'!D16</f>
        <v>44227</v>
      </c>
      <c r="F440" t="str">
        <f>'[1]Medium &amp; Small Beauty'!G16</f>
        <v>Perfect Store</v>
      </c>
      <c r="G440" t="str">
        <f>'[1]Medium &amp; Small Beauty'!H16</f>
        <v>Perfect Store- Productivity
(Applicable Site Cochin)</v>
      </c>
      <c r="H440" t="str">
        <f>'[1]Medium &amp; Small Beauty'!I16</f>
        <v>Buy worth Rs 400 get 0.5% on invoice, 
Buy worth Rs 1000 get 1% on invoice
(Max Disbursement-100, Max Bills-5)</v>
      </c>
      <c r="I440" t="str">
        <f>'[1]Medium &amp; Small Beauty'!K16</f>
        <v>On Bill</v>
      </c>
    </row>
    <row r="441" spans="1:9">
      <c r="A441">
        <v>438</v>
      </c>
      <c r="B441" t="str">
        <f>'[1]Medium &amp; Small Beauty'!A18</f>
        <v>Medium &amp; Small Beauty</v>
      </c>
      <c r="C441" t="str">
        <f>'[1]Medium &amp; Small Beauty'!B18</f>
        <v>Small A Beauty</v>
      </c>
      <c r="D441" s="24">
        <f>'[1]Medium &amp; Small Beauty'!C18</f>
        <v>44197</v>
      </c>
      <c r="E441" s="24">
        <f>'[1]Medium &amp; Small Beauty'!D18</f>
        <v>44227</v>
      </c>
      <c r="F441" t="str">
        <f>'[1]Medium &amp; Small Beauty'!G18</f>
        <v>Perfect Store</v>
      </c>
      <c r="G441" t="str">
        <f>'[1]Medium &amp; Small Beauty'!H18</f>
        <v>Perfect Store- Productivity
(All Except Site Cochin)</v>
      </c>
      <c r="H441" t="str">
        <f>'[1]Medium &amp; Small Beauty'!I18</f>
        <v>Buy worth Rs 400 get 0.5% on invoice, 
Buy worth Rs 800 get 1% on invoice
(Max Disbursement-100, Max Bills-5)</v>
      </c>
      <c r="I441" t="str">
        <f>'[1]Medium &amp; Small Beauty'!K18</f>
        <v>On Bill</v>
      </c>
    </row>
    <row r="442" spans="1:9">
      <c r="A442">
        <v>439</v>
      </c>
      <c r="B442" t="str">
        <f>'[1]Medium &amp; Small Beauty'!A20</f>
        <v>Medium &amp; Small Beauty</v>
      </c>
      <c r="C442" t="str">
        <f>'[1]Medium &amp; Small Beauty'!B20</f>
        <v>Medium Beauty</v>
      </c>
      <c r="D442" s="24">
        <f>'[1]Medium &amp; Small Beauty'!C20</f>
        <v>44197</v>
      </c>
      <c r="E442" s="24">
        <f>'[1]Medium &amp; Small Beauty'!D20</f>
        <v>44227</v>
      </c>
      <c r="F442" t="str">
        <f>'[1]Medium &amp; Small Beauty'!G20</f>
        <v>Perfect Store</v>
      </c>
      <c r="G442" t="str">
        <f>'[1]Medium &amp; Small Beauty'!H20</f>
        <v>Tele call extra discount - Productivity</v>
      </c>
      <c r="H442" t="str">
        <f>'[1]Medium &amp; Small Beauty'!I20</f>
        <v>Buy worth Rs 400 &amp; 1 pcs of WS 100 Sticker &amp; get 1% on invoice (only for TAS)
Applicable branches - East UP(Ghazipur, Chandauli); Nagpur (Amravati, Nagpur),Nasik</v>
      </c>
      <c r="I442" t="str">
        <f>'[1]Medium &amp; Small Beauty'!K20</f>
        <v>On Bill</v>
      </c>
    </row>
    <row r="443" spans="1:9">
      <c r="A443">
        <v>440</v>
      </c>
      <c r="B443" t="str">
        <f>'[1]Medium &amp; Small Beauty'!A22</f>
        <v>Medium &amp; Small Beauty</v>
      </c>
      <c r="C443" t="str">
        <f>'[1]Medium &amp; Small Beauty'!B22</f>
        <v>Small A Beauty,
Medium Beauty</v>
      </c>
      <c r="D443" s="24">
        <f>'[1]Medium &amp; Small Beauty'!C22</f>
        <v>44197</v>
      </c>
      <c r="E443" s="24">
        <f>'[1]Medium &amp; Small Beauty'!D22</f>
        <v>44227</v>
      </c>
      <c r="F443" t="str">
        <f>'[1]Medium &amp; Small Beauty'!G22</f>
        <v>Perfect Store</v>
      </c>
      <c r="G443" t="str">
        <f>'[1]Medium &amp; Small Beauty'!H22</f>
        <v>Perfect Store- Power GP 
(Applicable Sites DL.NCR,NEC,Sikkim,Haryana,Jammu,Kashmir,Punjab,Uttarakhand,Rajasthan,Indore,Bhopal,Jabalpur, Raipur,Bihar,Jharkhand, Lucknow, Kanpur, Varanasai, Ghaziabad &amp; Noida,Bengal,Odisha)</v>
      </c>
      <c r="H443" t="str">
        <f>'[1]Medium &amp; Small Beauty'!I22</f>
        <v xml:space="preserve">Buy Minimum 4 Streamers (Rs 52) of  Pntn HFP Re 1 &amp; get 0.5% on invoice on total purchase value
(Max Disbursement-50, Max Bills-1)
</v>
      </c>
      <c r="I443" t="str">
        <f>'[1]Medium &amp; Small Beauty'!K22</f>
        <v>On Bill</v>
      </c>
    </row>
    <row r="444" spans="1:9">
      <c r="A444">
        <v>441</v>
      </c>
      <c r="B444" t="str">
        <f>'[1]Medium &amp; Small Beauty'!A24</f>
        <v>Medium &amp; Small Beauty</v>
      </c>
      <c r="C444" t="str">
        <f>'[1]Medium &amp; Small Beauty'!B24</f>
        <v>Small A Beauty,
Medium Beauty</v>
      </c>
      <c r="D444" s="24">
        <f>'[1]Medium &amp; Small Beauty'!C24</f>
        <v>44197</v>
      </c>
      <c r="E444" s="24">
        <f>'[1]Medium &amp; Small Beauty'!D24</f>
        <v>44227</v>
      </c>
      <c r="F444" t="str">
        <f>'[1]Medium &amp; Small Beauty'!G24</f>
        <v>Perfect Store</v>
      </c>
      <c r="G444" t="str">
        <f>'[1]Medium &amp; Small Beauty'!H24</f>
        <v>Perfect Store- Power GP bundles
(All Sites Except DL.NCR,NEC,Sikkim,Haryana,Jammu,Kashmir,Punjab,Uttarakhand,Rajasthan,Indore,Bhopal,Jabalpur, Raipur,Bihar,Jharkhand, Lucknow, Kanpur, Varanasai, Ghaziabad &amp; Noida,Bengal,Odisha))</v>
      </c>
      <c r="H444" t="str">
        <f>'[1]Medium &amp; Small Beauty'!I24</f>
        <v>Buy Power GP worth Rs 90 &amp; get 0.5%
on invoice on total purchase value
Below any SBF compulsory
( Wilk Saloon 10s,
Wilk Saloon-50s Promo,
Winner-50s promo,
DE Box Wilki Win3,
DE Box SW 200)
(Max Disbursement-50, Max Bills-1)</v>
      </c>
      <c r="I444" t="str">
        <f>'[1]Medium &amp; Small Beauty'!K24</f>
        <v>On Bill</v>
      </c>
    </row>
    <row r="445" spans="1:9">
      <c r="A445">
        <v>442</v>
      </c>
      <c r="B445" t="str">
        <f>'[1]Medium &amp; Small Beauty'!A26</f>
        <v>Medium &amp; Small Beauty</v>
      </c>
      <c r="C445" t="str">
        <f>'[1]Medium &amp; Small Beauty'!B26</f>
        <v>Small A Beauty,
Medium Beauty</v>
      </c>
      <c r="D445" s="24">
        <f>'[1]Medium &amp; Small Beauty'!C26</f>
        <v>44197</v>
      </c>
      <c r="E445" s="24">
        <f>'[1]Medium &amp; Small Beauty'!D26</f>
        <v>44227</v>
      </c>
      <c r="F445" t="str">
        <f>'[1]Medium &amp; Small Beauty'!G26</f>
        <v>Perfect Store</v>
      </c>
      <c r="G445" t="str">
        <f>'[1]Medium &amp; Small Beauty'!H26</f>
        <v>Pampers</v>
      </c>
      <c r="H445" t="str">
        <f>'[1]Medium &amp; Small Beauty'!I26</f>
        <v>1 pcs of Pampers FSD Pack get 1%</v>
      </c>
      <c r="I445" t="str">
        <f>'[1]Medium &amp; Small Beauty'!K26</f>
        <v>On Bill</v>
      </c>
    </row>
    <row r="446" spans="1:9">
      <c r="A446">
        <v>443</v>
      </c>
      <c r="B446" t="e">
        <f>'[1]Medium &amp; Small Beauty'!#REF!</f>
        <v>#REF!</v>
      </c>
      <c r="C446" t="e">
        <f>'[1]Medium &amp; Small Beauty'!#REF!</f>
        <v>#REF!</v>
      </c>
      <c r="D446" s="24" t="e">
        <f>'[1]Medium &amp; Small Beauty'!#REF!</f>
        <v>#REF!</v>
      </c>
      <c r="E446" s="24" t="e">
        <f>'[1]Medium &amp; Small Beauty'!#REF!</f>
        <v>#REF!</v>
      </c>
      <c r="F446" t="e">
        <f>'[1]Medium &amp; Small Beauty'!#REF!</f>
        <v>#REF!</v>
      </c>
      <c r="G446" t="e">
        <f>'[1]Medium &amp; Small Beauty'!#REF!</f>
        <v>#REF!</v>
      </c>
      <c r="H446" t="e">
        <f>'[1]Medium &amp; Small Beauty'!#REF!</f>
        <v>#REF!</v>
      </c>
      <c r="I446" t="e">
        <f>'[1]Medium &amp; Small Beauty'!#REF!</f>
        <v>#REF!</v>
      </c>
    </row>
    <row r="447" spans="1:9">
      <c r="A447">
        <v>444</v>
      </c>
      <c r="B447" t="str">
        <f>'[1]Medium &amp; Small Beauty'!A28</f>
        <v>Medium &amp; Small Beauty</v>
      </c>
      <c r="C447" t="str">
        <f>'[1]Medium &amp; Small Beauty'!B28</f>
        <v>Small A Beauty,
Medium Beauty</v>
      </c>
      <c r="D447" s="24">
        <f>'[1]Medium &amp; Small Beauty'!C28</f>
        <v>44197</v>
      </c>
      <c r="E447" s="24">
        <f>'[1]Medium &amp; Small Beauty'!D28</f>
        <v>44227</v>
      </c>
      <c r="F447" t="str">
        <f>'[1]Medium &amp; Small Beauty'!G28</f>
        <v>Perfect Store</v>
      </c>
      <c r="G447" t="str">
        <f>'[1]Medium &amp; Small Beauty'!H28</f>
        <v>Gillette</v>
      </c>
      <c r="H447" t="str">
        <f>'[1]Medium &amp; Small Beauty'!I28</f>
        <v>Buy 3 pcs of Guard Cream 125gm get 1%</v>
      </c>
      <c r="I447" t="str">
        <f>'[1]Medium &amp; Small Beauty'!K28</f>
        <v>On Bill</v>
      </c>
    </row>
    <row r="448" spans="1:9">
      <c r="A448">
        <v>445</v>
      </c>
      <c r="B448" t="str">
        <f>'[1]Medium &amp; Small Beauty'!A30</f>
        <v>Medium &amp; Small Beauty</v>
      </c>
      <c r="C448" t="str">
        <f>'[1]Medium &amp; Small Beauty'!B30</f>
        <v>Small A Beauty,
Medium Beauty</v>
      </c>
      <c r="D448" s="24">
        <f>'[1]Medium &amp; Small Beauty'!C30</f>
        <v>44197</v>
      </c>
      <c r="E448" s="24">
        <f>'[1]Medium &amp; Small Beauty'!D30</f>
        <v>44227</v>
      </c>
      <c r="F448" t="str">
        <f>'[1]Medium &amp; Small Beauty'!G30</f>
        <v>Perfect Store</v>
      </c>
      <c r="G448" t="str">
        <f>'[1]Medium &amp; Small Beauty'!H30</f>
        <v>H&amp;S</v>
      </c>
      <c r="H448" t="str">
        <f>'[1]Medium &amp; Small Beauty'!I30</f>
        <v>Buy H&amp;S SBD Pre Pack + 2 Neem SS get 1%</v>
      </c>
      <c r="I448" t="str">
        <f>'[1]Medium &amp; Small Beauty'!K30</f>
        <v>On Bill</v>
      </c>
    </row>
    <row r="449" spans="1:9">
      <c r="A449">
        <v>446</v>
      </c>
      <c r="B449" t="str">
        <f>'[1]Medium &amp; Small Beauty'!A32</f>
        <v>Medium &amp; Small Beauty</v>
      </c>
      <c r="C449">
        <f>'[1]Medium &amp; Small Beauty'!B32</f>
        <v>0</v>
      </c>
      <c r="D449" s="24">
        <f>'[1]Medium &amp; Small Beauty'!C32</f>
        <v>0</v>
      </c>
      <c r="E449" s="24">
        <f>'[1]Medium &amp; Small Beauty'!D32</f>
        <v>0</v>
      </c>
      <c r="F449">
        <f>'[1]Medium &amp; Small Beauty'!G32</f>
        <v>0</v>
      </c>
      <c r="G449">
        <f>'[1]Medium &amp; Small Beauty'!H32</f>
        <v>0</v>
      </c>
      <c r="H449">
        <f>'[1]Medium &amp; Small Beauty'!I32</f>
        <v>0</v>
      </c>
      <c r="I449">
        <f>'[1]Medium &amp; Small Beauty'!K32</f>
        <v>0</v>
      </c>
    </row>
    <row r="450" spans="1:9">
      <c r="A450">
        <v>447</v>
      </c>
      <c r="B450" t="str">
        <f>'[1]Medium &amp; Small Beauty'!A34</f>
        <v>Medium &amp; Small Beauty</v>
      </c>
      <c r="C450">
        <f>'[1]Medium &amp; Small Beauty'!B34</f>
        <v>0</v>
      </c>
      <c r="D450" s="24">
        <f>'[1]Medium &amp; Small Beauty'!C34</f>
        <v>0</v>
      </c>
      <c r="E450" s="24">
        <f>'[1]Medium &amp; Small Beauty'!D34</f>
        <v>0</v>
      </c>
      <c r="F450">
        <f>'[1]Medium &amp; Small Beauty'!G34</f>
        <v>0</v>
      </c>
      <c r="G450">
        <f>'[1]Medium &amp; Small Beauty'!H34</f>
        <v>0</v>
      </c>
      <c r="H450">
        <f>'[1]Medium &amp; Small Beauty'!I34</f>
        <v>0</v>
      </c>
      <c r="I450">
        <f>'[1]Medium &amp; Small Beauty'!K34</f>
        <v>0</v>
      </c>
    </row>
    <row r="451" spans="1:9">
      <c r="A451">
        <v>448</v>
      </c>
      <c r="B451" t="str">
        <f>'[1]Medium &amp; Small Beauty'!A36</f>
        <v>Medium &amp; Small Beauty</v>
      </c>
      <c r="C451">
        <f>'[1]Medium &amp; Small Beauty'!B36</f>
        <v>0</v>
      </c>
      <c r="D451" s="24">
        <f>'[1]Medium &amp; Small Beauty'!C36</f>
        <v>0</v>
      </c>
      <c r="E451" s="24">
        <f>'[1]Medium &amp; Small Beauty'!D36</f>
        <v>0</v>
      </c>
      <c r="F451">
        <f>'[1]Medium &amp; Small Beauty'!G36</f>
        <v>0</v>
      </c>
      <c r="G451">
        <f>'[1]Medium &amp; Small Beauty'!H36</f>
        <v>0</v>
      </c>
      <c r="H451">
        <f>'[1]Medium &amp; Small Beauty'!I36</f>
        <v>0</v>
      </c>
      <c r="I451">
        <f>'[1]Medium &amp; Small Beauty'!K36</f>
        <v>0</v>
      </c>
    </row>
    <row r="452" spans="1:9">
      <c r="A452">
        <v>449</v>
      </c>
      <c r="B452" t="str">
        <f>'[1]Medium &amp; Small Beauty'!A48</f>
        <v>Medium &amp; Small Beauty</v>
      </c>
      <c r="C452" t="str">
        <f>'[1]Medium &amp; Small Beauty'!B48</f>
        <v>Small A Beauty</v>
      </c>
      <c r="D452" s="24">
        <f>'[1]Medium &amp; Small Beauty'!C48</f>
        <v>44197</v>
      </c>
      <c r="E452" s="24">
        <f>'[1]Medium &amp; Small Beauty'!D48</f>
        <v>44227</v>
      </c>
      <c r="F452" t="str">
        <f>'[1]Medium &amp; Small Beauty'!G48</f>
        <v>Gillette Venus</v>
      </c>
      <c r="G452" t="str">
        <f>'[1]Medium &amp; Small Beauty'!H48</f>
        <v>Small Channel Streamer Dhamaka Plan</v>
      </c>
      <c r="H452" t="str">
        <f>'[1]Medium &amp; Small Beauty'!I48</f>
        <v>Buy 8 pcs (1 streamer) of SV3 Singles and get 7+1</v>
      </c>
      <c r="I452" t="str">
        <f>'[1]Medium &amp; Small Beauty'!K48</f>
        <v>On Bill</v>
      </c>
    </row>
    <row r="453" spans="1:9">
      <c r="A453">
        <v>450</v>
      </c>
      <c r="B453" t="str">
        <f>'[1]Medium &amp; Small Beauty'!A50</f>
        <v>Medium &amp; Small Beauty</v>
      </c>
      <c r="C453" t="str">
        <f>'[1]Medium &amp; Small Beauty'!B50</f>
        <v>Medium Beauty,
Small A Beauty</v>
      </c>
      <c r="D453" s="24">
        <f>'[1]Medium &amp; Small Beauty'!C50</f>
        <v>44197</v>
      </c>
      <c r="E453" s="24">
        <f>'[1]Medium &amp; Small Beauty'!D50</f>
        <v>44227</v>
      </c>
      <c r="F453" t="str">
        <f>'[1]Medium &amp; Small Beauty'!G50</f>
        <v>Gillette</v>
      </c>
      <c r="G453" t="str">
        <f>'[1]Medium &amp; Small Beauty'!H50</f>
        <v>Gillette DE Plan - All Sites</v>
      </c>
      <c r="H453" t="str">
        <f>'[1]Medium &amp; Small Beauty'!I50</f>
        <v>Buy below DE Subbf worth Rs 90 and Get discount as mentioned below 
Corporate Plans Extra,
2.31% - Wilkinson 5s and Wilkinson 50s
3.3% - Wilk Saloon 10s
7.5% - DE 365</v>
      </c>
      <c r="I453" t="str">
        <f>'[1]Medium &amp; Small Beauty'!K50</f>
        <v>On Bill</v>
      </c>
    </row>
    <row r="454" spans="1:9">
      <c r="A454">
        <v>451</v>
      </c>
      <c r="B454" t="str">
        <f>'[1]Medium &amp; Small Beauty'!A52</f>
        <v>Medium &amp; Small Beauty</v>
      </c>
      <c r="C454" t="str">
        <f>'[1]Medium &amp; Small Beauty'!B52</f>
        <v>Medium Beauty,
Small A Beauty</v>
      </c>
      <c r="D454" s="24">
        <f>'[1]Medium &amp; Small Beauty'!C52</f>
        <v>44197</v>
      </c>
      <c r="E454" s="24">
        <f>'[1]Medium &amp; Small Beauty'!D52</f>
        <v>44227</v>
      </c>
      <c r="F454" t="str">
        <f>'[1]Medium &amp; Small Beauty'!G52</f>
        <v>Gillette</v>
      </c>
      <c r="G454" t="str">
        <f>'[1]Medium &amp; Small Beauty'!H52</f>
        <v>Dispo Plan</v>
      </c>
      <c r="H454" t="str">
        <f>'[1]Medium &amp; Small Beauty'!I52</f>
        <v>Buy 12 Razors of GPI B3G1 ( Min purchase - Rs 150) and get 5% off</v>
      </c>
      <c r="I454" t="str">
        <f>'[1]Medium &amp; Small Beauty'!K52</f>
        <v>On Bill</v>
      </c>
    </row>
    <row r="455" spans="1:9">
      <c r="A455">
        <v>452</v>
      </c>
      <c r="B455" t="str">
        <f>'[1]Medium &amp; Small Beauty'!A54</f>
        <v>Medium &amp; Small Beauty</v>
      </c>
      <c r="C455" t="str">
        <f>'[1]Medium &amp; Small Beauty'!B54</f>
        <v>Medium Beauty,
Small A Beauty</v>
      </c>
      <c r="D455" s="24">
        <f>'[1]Medium &amp; Small Beauty'!C54</f>
        <v>44197</v>
      </c>
      <c r="E455" s="24">
        <f>'[1]Medium &amp; Small Beauty'!D54</f>
        <v>44227</v>
      </c>
      <c r="F455" t="str">
        <f>'[1]Medium &amp; Small Beauty'!G54</f>
        <v>Gillette</v>
      </c>
      <c r="G455" t="str">
        <f>'[1]Medium &amp; Small Beauty'!H54</f>
        <v>Guard3  &amp; Guard Jodi Maximization</v>
      </c>
      <c r="H455" t="str">
        <f>'[1]Medium &amp; Small Beauty'!I54</f>
        <v>Buy 199 Rs of Guard3 and Guard razor and Get 7% off ( Min Purchase Guard3 Razor - Rs 100)</v>
      </c>
      <c r="I455" t="str">
        <f>'[1]Medium &amp; Small Beauty'!K54</f>
        <v>On Bill</v>
      </c>
    </row>
    <row r="456" spans="1:9">
      <c r="A456">
        <v>453</v>
      </c>
      <c r="B456" t="str">
        <f>'[1]Medium &amp; Small Beauty'!A56</f>
        <v>Medium &amp; Small Beauty</v>
      </c>
      <c r="C456" t="str">
        <f>'[1]Medium &amp; Small Beauty'!B56</f>
        <v>Medium Beauty,
Small A Beauty</v>
      </c>
      <c r="D456" s="24">
        <f>'[1]Medium &amp; Small Beauty'!C56</f>
        <v>44197</v>
      </c>
      <c r="E456" s="24">
        <f>'[1]Medium &amp; Small Beauty'!D56</f>
        <v>44227</v>
      </c>
      <c r="F456" t="str">
        <f>'[1]Medium &amp; Small Beauty'!G56</f>
        <v>H&amp;S</v>
      </c>
      <c r="G456" t="str">
        <f>'[1]Medium &amp; Small Beauty'!H56</f>
        <v>H&amp;S 80ml 68 ka 50 Plan - Small</v>
      </c>
      <c r="H456" t="str">
        <f>'[1]Medium &amp; Small Beauty'!I56</f>
        <v>Buy H&amp;S 80ml Base Bottles &amp; Get 17.4% Off
(Applicable upto 3 Bottles)</v>
      </c>
      <c r="I456" t="str">
        <f>'[1]Medium &amp; Small Beauty'!K56</f>
        <v>On Bill</v>
      </c>
    </row>
    <row r="457" spans="1:9">
      <c r="A457">
        <v>454</v>
      </c>
      <c r="B457" t="str">
        <f>'[1]Medium &amp; Small Beauty'!A58</f>
        <v>Medium &amp; Small Beauty</v>
      </c>
      <c r="C457" t="str">
        <f>'[1]Medium &amp; Small Beauty'!B58</f>
        <v>Medium Beauty,
Small A Beauty</v>
      </c>
      <c r="D457" s="24">
        <f>'[1]Medium &amp; Small Beauty'!C58</f>
        <v>44197</v>
      </c>
      <c r="E457" s="24">
        <f>'[1]Medium &amp; Small Beauty'!D58</f>
        <v>44227</v>
      </c>
      <c r="F457" t="str">
        <f>'[1]Medium &amp; Small Beauty'!G58</f>
        <v>H&amp;S</v>
      </c>
      <c r="G457" t="str">
        <f>'[1]Medium &amp; Small Beauty'!H58</f>
        <v>H&amp;S 180ml 150 ka 120 Plan - Small</v>
      </c>
      <c r="H457" t="str">
        <f>'[1]Medium &amp; Small Beauty'!I58</f>
        <v>Buy H&amp;S 180ml Base Bottles &amp; Get 10.3% Off</v>
      </c>
      <c r="I457" t="str">
        <f>'[1]Medium &amp; Small Beauty'!K58</f>
        <v>On Bill</v>
      </c>
    </row>
    <row r="458" spans="1:9">
      <c r="A458">
        <v>455</v>
      </c>
      <c r="B458" t="str">
        <f>'[1]Medium &amp; Small Beauty'!A60</f>
        <v>Medium &amp; Small Beauty</v>
      </c>
      <c r="C458" t="str">
        <f>'[1]Medium &amp; Small Beauty'!B60</f>
        <v>Medium Beauty</v>
      </c>
      <c r="D458" s="24">
        <f>'[1]Medium &amp; Small Beauty'!C60</f>
        <v>44197</v>
      </c>
      <c r="E458" s="24">
        <f>'[1]Medium &amp; Small Beauty'!D60</f>
        <v>44227</v>
      </c>
      <c r="F458" t="str">
        <f>'[1]Medium &amp; Small Beauty'!G60</f>
        <v>H&amp;S</v>
      </c>
      <c r="G458" t="str">
        <f>'[1]Medium &amp; Small Beauty'!H60</f>
        <v>H&amp;S 2in1 Bottles Plan - Medium</v>
      </c>
      <c r="H458" t="str">
        <f>'[1]Medium &amp; Small Beauty'!I60</f>
        <v>Buy any H&amp;S 72/180/340ml 2in1 Bottles worth Rs 500 &amp; Get 15% Off</v>
      </c>
      <c r="I458" t="str">
        <f>'[1]Medium &amp; Small Beauty'!K60</f>
        <v>On Bill</v>
      </c>
    </row>
    <row r="459" spans="1:9">
      <c r="A459">
        <v>456</v>
      </c>
      <c r="B459" t="str">
        <f>'[1]Medium &amp; Small Beauty'!A62</f>
        <v>Medium &amp; Small Beauty</v>
      </c>
      <c r="C459" t="str">
        <f>'[1]Medium &amp; Small Beauty'!B62</f>
        <v>Medium Beauty,
Small A Beauty</v>
      </c>
      <c r="D459" s="24">
        <f>'[1]Medium &amp; Small Beauty'!C62</f>
        <v>44197</v>
      </c>
      <c r="E459" s="24">
        <f>'[1]Medium &amp; Small Beauty'!D62</f>
        <v>44227</v>
      </c>
      <c r="F459" t="str">
        <f>'[1]Medium &amp; Small Beauty'!G62</f>
        <v>H&amp;S</v>
      </c>
      <c r="G459" t="str">
        <f>'[1]Medium &amp; Small Beauty'!H62</f>
        <v>H&amp;S Large Sachet Distribution Plan - 64 ka 50 Plan</v>
      </c>
      <c r="H459" t="str">
        <f>'[1]Medium &amp; Small Beauty'!I62</f>
        <v>Buy Any 2 Streamers of H&amp;S Large Sachet &amp; Get 7.1% Off</v>
      </c>
      <c r="I459" t="str">
        <f>'[1]Medium &amp; Small Beauty'!K62</f>
        <v>On Bill</v>
      </c>
    </row>
    <row r="460" spans="1:9">
      <c r="A460">
        <v>457</v>
      </c>
      <c r="B460" t="e">
        <f>'[1]Medium &amp; Small Beauty'!#REF!</f>
        <v>#REF!</v>
      </c>
      <c r="C460" t="e">
        <f>'[1]Medium &amp; Small Beauty'!#REF!</f>
        <v>#REF!</v>
      </c>
      <c r="D460" s="24" t="e">
        <f>'[1]Medium &amp; Small Beauty'!#REF!</f>
        <v>#REF!</v>
      </c>
      <c r="E460" s="24" t="e">
        <f>'[1]Medium &amp; Small Beauty'!#REF!</f>
        <v>#REF!</v>
      </c>
      <c r="F460" t="e">
        <f>'[1]Medium &amp; Small Beauty'!#REF!</f>
        <v>#REF!</v>
      </c>
      <c r="G460" t="e">
        <f>'[1]Medium &amp; Small Beauty'!#REF!</f>
        <v>#REF!</v>
      </c>
      <c r="H460" t="e">
        <f>'[1]Medium &amp; Small Beauty'!#REF!</f>
        <v>#REF!</v>
      </c>
      <c r="I460" t="e">
        <f>'[1]Medium &amp; Small Beauty'!#REF!</f>
        <v>#REF!</v>
      </c>
    </row>
    <row r="461" spans="1:9">
      <c r="A461">
        <v>458</v>
      </c>
      <c r="B461" t="str">
        <f>'[1]Medium &amp; Small Beauty'!A64</f>
        <v>Medium &amp; Small Beauty</v>
      </c>
      <c r="C461" t="str">
        <f>'[1]Medium &amp; Small Beauty'!B64</f>
        <v>Small A Beauty,
Medium Beauty</v>
      </c>
      <c r="D461" s="24">
        <f>'[1]Medium &amp; Small Beauty'!C64</f>
        <v>44197</v>
      </c>
      <c r="E461" s="24">
        <f>'[1]Medium &amp; Small Beauty'!D64</f>
        <v>44227</v>
      </c>
      <c r="F461" t="str">
        <f>'[1]Medium &amp; Small Beauty'!G64</f>
        <v>Pantene</v>
      </c>
      <c r="G461" t="str">
        <f>'[1]Medium &amp; Small Beauty'!H64</f>
        <v>Pantene Rs 5 Bi-Sachet Plan 
(New Launch)</v>
      </c>
      <c r="H461" t="str">
        <f>'[1]Medium &amp; Small Beauty'!I64</f>
        <v>Buy 1 Streamer of Pntn Rs 5 Bi-sachet &amp; Get at Rs 40 (incl. Corp.)(35.5% off)
(Only for Punjab,Haryana,Delhi, Mumbai, Pune, Bengal, Surat, Ahmedabad)</v>
      </c>
      <c r="I461" t="str">
        <f>'[1]Medium &amp; Small Beauty'!K64</f>
        <v>On Bill</v>
      </c>
    </row>
    <row r="462" spans="1:9">
      <c r="A462">
        <v>459</v>
      </c>
      <c r="B462" t="str">
        <f>'[1]Medium &amp; Small Beauty'!A66</f>
        <v>Medium &amp; Small Beauty</v>
      </c>
      <c r="C462" t="str">
        <f>'[1]Medium &amp; Small Beauty'!B66</f>
        <v>Small A Beauty,
Medium Beauty</v>
      </c>
      <c r="D462" s="24">
        <f>'[1]Medium &amp; Small Beauty'!C66</f>
        <v>44197</v>
      </c>
      <c r="E462" s="24">
        <f>'[1]Medium &amp; Small Beauty'!D66</f>
        <v>44227</v>
      </c>
      <c r="F462" t="str">
        <f>'[1]Medium &amp; Small Beauty'!G66</f>
        <v>Pantene</v>
      </c>
      <c r="G462" t="str">
        <f>'[1]Medium &amp; Small Beauty'!H66</f>
        <v>Pantene 80 ml bottle 60 Ka 45 Plan</v>
      </c>
      <c r="H462" t="str">
        <f>'[1]Medium &amp; Small Beauty'!I66</f>
        <v>Buy Pantene 80 ml bottle get Rs 60 MRP Bottle at Rs 45
(Including 2% Corporate Plan)
(Applicable upto 3 pieces per store)
(Once per month / per store)</v>
      </c>
      <c r="I462" t="str">
        <f>'[1]Medium &amp; Small Beauty'!K66</f>
        <v>On Bill</v>
      </c>
    </row>
    <row r="463" spans="1:9">
      <c r="A463">
        <v>460</v>
      </c>
      <c r="B463" t="str">
        <f>'[1]Medium &amp; Small Beauty'!A68</f>
        <v>Medium &amp; Small Beauty</v>
      </c>
      <c r="C463" t="str">
        <f>'[1]Medium &amp; Small Beauty'!B68</f>
        <v>Small A Beauty,
Medium Beauty</v>
      </c>
      <c r="D463" s="24">
        <f>'[1]Medium &amp; Small Beauty'!C68</f>
        <v>44197</v>
      </c>
      <c r="E463" s="24">
        <f>'[1]Medium &amp; Small Beauty'!D68</f>
        <v>44227</v>
      </c>
      <c r="F463" t="str">
        <f>'[1]Medium &amp; Small Beauty'!G68</f>
        <v>Pantene</v>
      </c>
      <c r="G463" t="str">
        <f>'[1]Medium &amp; Small Beauty'!H68</f>
        <v xml:space="preserve">Pantene Re 1  Plan </v>
      </c>
      <c r="H463" t="str">
        <f>'[1]Medium &amp; Small Beauty'!I68</f>
        <v>Buy &gt;6 streamers get Rs 0.75 off/ streamer
(Only for West UP, Kanpur, Lucknow, East UP, Bihar, Jharkhand, Indore, Bhopal, Jabalpur, Raipur, Bengal)</v>
      </c>
      <c r="I463" t="str">
        <f>'[1]Medium &amp; Small Beauty'!K68</f>
        <v>On Bill</v>
      </c>
    </row>
    <row r="464" spans="1:9">
      <c r="A464">
        <v>461</v>
      </c>
      <c r="B464" t="str">
        <f>'[1]Medium &amp; Small Beauty'!A70</f>
        <v>Medium &amp; Small Beauty</v>
      </c>
      <c r="C464" t="str">
        <f>'[1]Medium &amp; Small Beauty'!B70</f>
        <v>Medium Beauty,
Small A Beauty</v>
      </c>
      <c r="D464" s="24">
        <f>'[1]Medium &amp; Small Beauty'!C70</f>
        <v>44197</v>
      </c>
      <c r="E464" s="24">
        <f>'[1]Medium &amp; Small Beauty'!D70</f>
        <v>44227</v>
      </c>
      <c r="F464" t="str">
        <f>'[1]Medium &amp; Small Beauty'!G70</f>
        <v>Pantene</v>
      </c>
      <c r="G464" t="str">
        <f>'[1]Medium &amp; Small Beauty'!H70</f>
        <v>Pantene 180 ml Bottle 120 ka 90 Plan</v>
      </c>
      <c r="H464" t="str">
        <f>'[1]Medium &amp; Small Beauty'!I70</f>
        <v>Buy Pantene 180 ml bottle get Rs 120 MRP Bottle at Rs 90
(Including 2% Corporate Plan)
(Applicable upto 2 pieces per store)
(Once per month / per store)</v>
      </c>
      <c r="I464" t="str">
        <f>'[1]Medium &amp; Small Beauty'!K70</f>
        <v>On Bill</v>
      </c>
    </row>
    <row r="465" spans="1:9">
      <c r="A465">
        <v>462</v>
      </c>
      <c r="B465" t="str">
        <f>'[1]Medium &amp; Small Beauty'!A72</f>
        <v>Medium &amp; Small Beauty</v>
      </c>
      <c r="C465" t="str">
        <f>'[1]Medium &amp; Small Beauty'!B72</f>
        <v>Medium Beauty,
Small A Beauty</v>
      </c>
      <c r="D465" s="24">
        <f>'[1]Medium &amp; Small Beauty'!C72</f>
        <v>44197</v>
      </c>
      <c r="E465" s="24">
        <f>'[1]Medium &amp; Small Beauty'!D72</f>
        <v>44227</v>
      </c>
      <c r="F465" t="str">
        <f>'[1]Medium &amp; Small Beauty'!G72</f>
        <v>Whisper</v>
      </c>
      <c r="G465" t="str">
        <f>'[1]Medium &amp; Small Beauty'!H72</f>
        <v>Choice Wings 7s -  (MRP Rs.30)</v>
      </c>
      <c r="H465" t="str">
        <f>'[1]Medium &amp; Small Beauty'!I72</f>
        <v>Buy 2 pcs Choice Wings 7s, Get 2.5% Off
Applicable Sites | All India Except Pune,Aurangabad,Nag, Goa</v>
      </c>
      <c r="I465" t="str">
        <f>'[1]Medium &amp; Small Beauty'!K72</f>
        <v>On Bill</v>
      </c>
    </row>
    <row r="466" spans="1:9">
      <c r="A466">
        <v>463</v>
      </c>
      <c r="B466" t="str">
        <f>'[1]Medium &amp; Small Beauty'!A74</f>
        <v>Medium &amp; Small Beauty</v>
      </c>
      <c r="C466" t="str">
        <f>'[1]Medium &amp; Small Beauty'!B74</f>
        <v>Medium Beauty,
Small A Beauty</v>
      </c>
      <c r="D466" s="24">
        <f>'[1]Medium &amp; Small Beauty'!C74</f>
        <v>44197</v>
      </c>
      <c r="E466" s="24">
        <f>'[1]Medium &amp; Small Beauty'!D74</f>
        <v>44227</v>
      </c>
      <c r="F466" t="str">
        <f>'[1]Medium &amp; Small Beauty'!G74</f>
        <v>Whisper</v>
      </c>
      <c r="G466" t="str">
        <f>'[1]Medium &amp; Small Beauty'!H74</f>
        <v>Choice Ultra 6s  (MRP Rs. 42)</v>
      </c>
      <c r="H466" t="str">
        <f>'[1]Medium &amp; Small Beauty'!I74</f>
        <v>Buy 2 pcs Choice Ultra 6s, Get  2.5% Off
Applicable Sites All India Except Pune,Aurangabad,Nag, Goa</v>
      </c>
      <c r="I466" t="str">
        <f>'[1]Medium &amp; Small Beauty'!K74</f>
        <v>On Bill</v>
      </c>
    </row>
    <row r="467" spans="1:9">
      <c r="A467">
        <v>464</v>
      </c>
      <c r="B467" t="str">
        <f>'[1]Medium &amp; Small Beauty'!A76</f>
        <v>Medium &amp; Small Beauty</v>
      </c>
      <c r="C467" t="str">
        <f>'[1]Medium &amp; Small Beauty'!B76</f>
        <v>Medium Beauty,
Small A Beauty</v>
      </c>
      <c r="D467" s="24">
        <f>'[1]Medium &amp; Small Beauty'!C76</f>
        <v>44197</v>
      </c>
      <c r="E467" s="24">
        <f>'[1]Medium &amp; Small Beauty'!D76</f>
        <v>44227</v>
      </c>
      <c r="F467" t="str">
        <f>'[1]Medium &amp; Small Beauty'!G76</f>
        <v>Whisper</v>
      </c>
      <c r="G467" t="str">
        <f>'[1]Medium &amp; Small Beauty'!H76</f>
        <v>Choice XL 6 MRP Rs. 32</v>
      </c>
      <c r="H467" t="str">
        <f>'[1]Medium &amp; Small Beauty'!I76</f>
        <v>Buy 2 Pcs. Choice XL 6s, Get 2.5% Off
All India Except Pune,Aurangabad,Nag, Goa</v>
      </c>
      <c r="I467" t="str">
        <f>'[1]Medium &amp; Small Beauty'!K76</f>
        <v>On Bill</v>
      </c>
    </row>
    <row r="468" spans="1:9">
      <c r="A468">
        <v>465</v>
      </c>
      <c r="B468" t="str">
        <f>'[1]Medium &amp; Small Beauty'!A78</f>
        <v>Medium &amp; Small Beauty</v>
      </c>
      <c r="C468" t="str">
        <f>'[1]Medium &amp; Small Beauty'!B78</f>
        <v>Medium Beauty,
Small A Beauty</v>
      </c>
      <c r="D468" s="24">
        <f>'[1]Medium &amp; Small Beauty'!C78</f>
        <v>44197</v>
      </c>
      <c r="E468" s="24">
        <f>'[1]Medium &amp; Small Beauty'!D78</f>
        <v>44227</v>
      </c>
      <c r="F468" t="str">
        <f>'[1]Medium &amp; Small Beauty'!G78</f>
        <v>Whisper</v>
      </c>
      <c r="G468" t="str">
        <f>'[1]Medium &amp; Small Beauty'!H78</f>
        <v>Aloe XL 6</v>
      </c>
      <c r="H468" t="str">
        <f>'[1]Medium &amp; Small Beauty'!I78</f>
        <v>Buy 2 Pcs. Aloe XL 6, Get 2.5% Off 
All India Except Pune,Aurangabad,Nag, Goa</v>
      </c>
      <c r="I468" t="str">
        <f>'[1]Medium &amp; Small Beauty'!K78</f>
        <v>On Bill</v>
      </c>
    </row>
    <row r="469" spans="1:9">
      <c r="A469">
        <v>466</v>
      </c>
      <c r="B469" t="str">
        <f>'[1]Medium &amp; Small Beauty'!A80</f>
        <v>Medium &amp; Small Beauty</v>
      </c>
      <c r="C469" t="str">
        <f>'[1]Medium &amp; Small Beauty'!B80</f>
        <v>Medium Beauty,
Small A Beauty</v>
      </c>
      <c r="D469" s="24">
        <f>'[1]Medium &amp; Small Beauty'!C80</f>
        <v>44197</v>
      </c>
      <c r="E469" s="24">
        <f>'[1]Medium &amp; Small Beauty'!D80</f>
        <v>44227</v>
      </c>
      <c r="F469" t="str">
        <f>'[1]Medium &amp; Small Beauty'!G80</f>
        <v>Whisper</v>
      </c>
      <c r="G469" t="str">
        <f>'[1]Medium &amp; Small Beauty'!H80</f>
        <v>Choice Wing 20s (North+ West)</v>
      </c>
      <c r="H469" t="str">
        <f>'[1]Medium &amp; Small Beauty'!I80</f>
        <v>Buy 1 Pcs. Choice Wings 20s, Get 0.4% Off
All India Except Pune,Aurangabad,Nag, Goa</v>
      </c>
      <c r="I469" t="str">
        <f>'[1]Medium &amp; Small Beauty'!K80</f>
        <v>On Bill</v>
      </c>
    </row>
    <row r="470" spans="1:9">
      <c r="A470">
        <v>467</v>
      </c>
      <c r="B470" t="str">
        <f>'[1]Medium &amp; Small Beauty'!A82</f>
        <v>Medium &amp; Small Beauty</v>
      </c>
      <c r="C470" t="str">
        <f>'[1]Medium &amp; Small Beauty'!B82</f>
        <v>Medium Beauty,
Small A Beauty</v>
      </c>
      <c r="D470" s="24">
        <f>'[1]Medium &amp; Small Beauty'!C82</f>
        <v>44197</v>
      </c>
      <c r="E470" s="24">
        <f>'[1]Medium &amp; Small Beauty'!D82</f>
        <v>44227</v>
      </c>
      <c r="F470" t="str">
        <f>'[1]Medium &amp; Small Beauty'!G82</f>
        <v>Whisper</v>
      </c>
      <c r="G470" t="str">
        <f>'[1]Medium &amp; Small Beauty'!H82</f>
        <v>Choice Aloe 20s</v>
      </c>
      <c r="H470" t="str">
        <f>'[1]Medium &amp; Small Beauty'!I82</f>
        <v>Buy 1 Pc. Choice Aloe 20s, Get  5.5% Off  
All India Except Pune,Aurangabad,Nag, Goa</v>
      </c>
      <c r="I470" t="str">
        <f>'[1]Medium &amp; Small Beauty'!K82</f>
        <v>On Bill</v>
      </c>
    </row>
    <row r="471" spans="1:9">
      <c r="A471">
        <v>468</v>
      </c>
      <c r="B471" t="str">
        <f>'[1]Medium &amp; Small Beauty'!A84</f>
        <v>Medium &amp; Small Beauty</v>
      </c>
      <c r="C471" t="str">
        <f>'[1]Medium &amp; Small Beauty'!B84</f>
        <v>Medium Beauty,
Small A Beauty</v>
      </c>
      <c r="D471" s="24">
        <f>'[1]Medium &amp; Small Beauty'!C84</f>
        <v>44197</v>
      </c>
      <c r="E471" s="24">
        <f>'[1]Medium &amp; Small Beauty'!D84</f>
        <v>44227</v>
      </c>
      <c r="F471" t="str">
        <f>'[1]Medium &amp; Small Beauty'!G84</f>
        <v>Whisper</v>
      </c>
      <c r="G471" t="str">
        <f>'[1]Medium &amp; Small Beauty'!H84</f>
        <v>Choice Ultra 20s</v>
      </c>
      <c r="H471" t="str">
        <f>'[1]Medium &amp; Small Beauty'!I84</f>
        <v>Buy 1 Pc. Choice Ultra 20s , Get 3.7% Off
All India Except Pune,Aurangabad,Nag, Goa</v>
      </c>
      <c r="I471" t="str">
        <f>'[1]Medium &amp; Small Beauty'!K84</f>
        <v>On Bill</v>
      </c>
    </row>
    <row r="472" spans="1:9">
      <c r="A472">
        <v>469</v>
      </c>
      <c r="B472" t="str">
        <f>'[1]Medium &amp; Small Beauty'!A86</f>
        <v>Medium &amp; Small Beauty</v>
      </c>
      <c r="C472" t="str">
        <f>'[1]Medium &amp; Small Beauty'!B86</f>
        <v>Medium Beauty,
Small A Beauty</v>
      </c>
      <c r="D472" s="24">
        <f>'[1]Medium &amp; Small Beauty'!C86</f>
        <v>44197</v>
      </c>
      <c r="E472" s="24">
        <f>'[1]Medium &amp; Small Beauty'!D86</f>
        <v>44227</v>
      </c>
      <c r="F472" t="str">
        <f>'[1]Medium &amp; Small Beauty'!G86</f>
        <v>Whisper</v>
      </c>
      <c r="G472" t="str">
        <f>'[1]Medium &amp; Small Beauty'!H86</f>
        <v xml:space="preserve">Choice Aloe 7s (North+West) </v>
      </c>
      <c r="H472" t="str">
        <f>'[1]Medium &amp; Small Beauty'!I86</f>
        <v>Buy 2 Pcs.Choice Aloe 7s , Get as 0.4% Off
Applicable Sites | All India Except Chennai,Madurai, Coimbatore,Kerla,Hyderabad, Tirupati, Vijaywada, Bengal, Orissa, NEC, Karnataka,Delhi, ROM, Pune,Aurangabad,Nag, Goa</v>
      </c>
      <c r="I472" t="str">
        <f>'[1]Medium &amp; Small Beauty'!K86</f>
        <v>On Bill</v>
      </c>
    </row>
    <row r="473" spans="1:9">
      <c r="A473">
        <v>470</v>
      </c>
      <c r="B473" t="str">
        <f>'[1]Medium &amp; Small Beauty'!A88</f>
        <v>Medium &amp; Small Beauty</v>
      </c>
      <c r="C473" t="str">
        <f>'[1]Medium &amp; Small Beauty'!B88</f>
        <v>Medium Beauty,
Small A Beauty</v>
      </c>
      <c r="D473" s="24">
        <f>'[1]Medium &amp; Small Beauty'!C88</f>
        <v>44197</v>
      </c>
      <c r="E473" s="24">
        <f>'[1]Medium &amp; Small Beauty'!D88</f>
        <v>44227</v>
      </c>
      <c r="F473" t="str">
        <f>'[1]Medium &amp; Small Beauty'!G88</f>
        <v>Whisper</v>
      </c>
      <c r="G473" t="str">
        <f>'[1]Medium &amp; Small Beauty'!H88</f>
        <v>Choice Aloe 7s (South + East)</v>
      </c>
      <c r="H473" t="str">
        <f>'[1]Medium &amp; Small Beauty'!I88</f>
        <v>Buy 2 Pcs.Choice Aloe 7s , Get  0.8% Off
Applicable Sites | Chennai,Madurai, Coimbator,Bengal, Orissa, NEC</v>
      </c>
      <c r="I473" t="str">
        <f>'[1]Medium &amp; Small Beauty'!K88</f>
        <v>On Bill</v>
      </c>
    </row>
    <row r="474" spans="1:9">
      <c r="A474">
        <v>471</v>
      </c>
      <c r="B474" t="str">
        <f>'[1]Medium &amp; Small Beauty'!A92</f>
        <v>Medium &amp; Small Beauty</v>
      </c>
      <c r="C474" t="str">
        <f>'[1]Medium &amp; Small Beauty'!B92</f>
        <v>Medium Beauty,
Small A Beauty</v>
      </c>
      <c r="D474" s="24">
        <f>'[1]Medium &amp; Small Beauty'!C92</f>
        <v>44197</v>
      </c>
      <c r="E474" s="24">
        <f>'[1]Medium &amp; Small Beauty'!D92</f>
        <v>44227</v>
      </c>
      <c r="F474" t="str">
        <f>'[1]Medium &amp; Small Beauty'!G92</f>
        <v>Whisper</v>
      </c>
      <c r="G474" t="str">
        <f>'[1]Medium &amp; Small Beauty'!H92</f>
        <v>2-4-6 ROM</v>
      </c>
      <c r="H474" t="str">
        <f>'[1]Medium &amp; Small Beauty'!I92</f>
        <v xml:space="preserve">Buy 1 Pc of Choice Regular 7s and get 2% Plan on Total Choice and Choice Ultra portfolio
All India </v>
      </c>
      <c r="I474" t="str">
        <f>'[1]Medium &amp; Small Beauty'!K92</f>
        <v>On Bill</v>
      </c>
    </row>
    <row r="475" spans="1:9">
      <c r="A475">
        <v>472</v>
      </c>
      <c r="B475" t="str">
        <f>'[1]Medium &amp; Small Beauty'!A94</f>
        <v>Medium &amp; Small Beauty</v>
      </c>
      <c r="C475" t="str">
        <f>'[1]Medium &amp; Small Beauty'!B94</f>
        <v>Medium Beauty,
Small A Beauty</v>
      </c>
      <c r="D475" s="24">
        <f>'[1]Medium &amp; Small Beauty'!C94</f>
        <v>44197</v>
      </c>
      <c r="E475" s="24">
        <f>'[1]Medium &amp; Small Beauty'!D94</f>
        <v>44227</v>
      </c>
      <c r="F475" t="str">
        <f>'[1]Medium &amp; Small Beauty'!G94</f>
        <v>Whisper</v>
      </c>
      <c r="G475" t="str">
        <f>'[1]Medium &amp; Small Beauty'!H94</f>
        <v>2-4-6 ROM</v>
      </c>
      <c r="H475" t="str">
        <f>'[1]Medium &amp; Small Beauty'!I94</f>
        <v>Buy 1 Pc of Choice XL 6s and get 2% Plan on 
Total Choice and Choice Ultra portfolio
Only  Pune,Aurangabad,Nag, Goa</v>
      </c>
      <c r="I475" t="str">
        <f>'[1]Medium &amp; Small Beauty'!K94</f>
        <v>On Bill</v>
      </c>
    </row>
    <row r="476" spans="1:9">
      <c r="A476">
        <v>473</v>
      </c>
      <c r="B476" t="str">
        <f>'[1]Medium &amp; Small Beauty'!A107</f>
        <v>Medium &amp; Small Beauty</v>
      </c>
      <c r="C476" t="str">
        <f>'[1]Medium &amp; Small Beauty'!B107</f>
        <v>Medium Beauty,
Small A Beauty</v>
      </c>
      <c r="D476" s="24">
        <f>'[1]Medium &amp; Small Beauty'!C107</f>
        <v>44197</v>
      </c>
      <c r="E476" s="24">
        <f>'[1]Medium &amp; Small Beauty'!D107</f>
        <v>44227</v>
      </c>
      <c r="F476" t="str">
        <f>'[1]Medium &amp; Small Beauty'!G107</f>
        <v>Pampers</v>
      </c>
      <c r="G476" t="str">
        <f>'[1]Medium &amp; Small Beauty'!H107</f>
        <v>Pampers FSD Pack
[TN/Bengal/Orissa]</v>
      </c>
      <c r="H476" t="str">
        <f>'[1]Medium &amp; Small Beauty'!I107</f>
        <v>Buy Pampers FSD Pack, Get 196 Pack @ 152
[Applicable Site: Chennai, Madurai, Bengal, Orissa]</v>
      </c>
      <c r="I476" t="str">
        <f>'[1]Medium &amp; Small Beauty'!K107</f>
        <v>On Bill</v>
      </c>
    </row>
    <row r="477" spans="1:9">
      <c r="A477">
        <v>474</v>
      </c>
      <c r="B477" t="str">
        <f>'[1]Medium &amp; Small Beauty'!A109</f>
        <v>Medium &amp; Small Beauty</v>
      </c>
      <c r="C477" t="str">
        <f>'[1]Medium &amp; Small Beauty'!B109</f>
        <v>Medium Beauty,
Small A Beauty</v>
      </c>
      <c r="D477" s="24">
        <f>'[1]Medium &amp; Small Beauty'!C109</f>
        <v>44197</v>
      </c>
      <c r="E477" s="24">
        <f>'[1]Medium &amp; Small Beauty'!D109</f>
        <v>44227</v>
      </c>
      <c r="F477" t="str">
        <f>'[1]Medium &amp; Small Beauty'!G109</f>
        <v>Pampers</v>
      </c>
      <c r="G477" t="str">
        <f>'[1]Medium &amp; Small Beauty'!H109</f>
        <v>Pampers FSD  Plan
[Bengal/Orissa/NEC]</v>
      </c>
      <c r="H477" t="str">
        <f>'[1]Medium &amp; Small Beauty'!I109</f>
        <v>Pampers FSD Plan
Buy any 3 Variants of Pampers Pants 2s &amp; Get 5% over &amp; above 20KA16
[Applicable Sites: Bengal/Orissa/NEC]</v>
      </c>
      <c r="I477" t="str">
        <f>'[1]Medium &amp; Small Beauty'!K109</f>
        <v>On Bill</v>
      </c>
    </row>
    <row r="478" spans="1:9">
      <c r="A478">
        <v>475</v>
      </c>
      <c r="B478" t="str">
        <f>'[1]Medium &amp; Small Beauty'!A111</f>
        <v>Medium &amp; Small Beauty</v>
      </c>
      <c r="C478" t="str">
        <f>'[1]Medium &amp; Small Beauty'!B111</f>
        <v>Medium Beauty,
Small A Beauty</v>
      </c>
      <c r="D478" s="24">
        <f>'[1]Medium &amp; Small Beauty'!C111</f>
        <v>44197</v>
      </c>
      <c r="E478" s="24">
        <f>'[1]Medium &amp; Small Beauty'!D111</f>
        <v>44227</v>
      </c>
      <c r="F478" t="str">
        <f>'[1]Medium &amp; Small Beauty'!G111</f>
        <v>Pampers</v>
      </c>
      <c r="G478" t="str">
        <f>'[1]Medium &amp; Small Beauty'!H111</f>
        <v>Pampers 1s/2s | 20KA16 | 10KA8 Plan</v>
      </c>
      <c r="H478" t="str">
        <f>'[1]Medium &amp; Small Beauty'!I111</f>
        <v>20KA16 | 10KA8 Plan
[1% Discout + 3% Corp]
Buy 1 pc and get 1% Discount for Landing on 1s/2s [For Landing]</v>
      </c>
      <c r="I478" t="str">
        <f>'[1]Medium &amp; Small Beauty'!K111</f>
        <v>On Bill</v>
      </c>
    </row>
    <row r="479" spans="1:9">
      <c r="A479">
        <v>476</v>
      </c>
      <c r="B479" t="str">
        <f>'[1]Medium &amp; Small Beauty'!A113</f>
        <v>Medium &amp; Small Beauty</v>
      </c>
      <c r="C479" t="str">
        <f>'[1]Medium &amp; Small Beauty'!B113</f>
        <v>Medium Beauty,
Small A Beauty</v>
      </c>
      <c r="D479" s="24">
        <f>'[1]Medium &amp; Small Beauty'!C113</f>
        <v>44197</v>
      </c>
      <c r="E479" s="24">
        <f>'[1]Medium &amp; Small Beauty'!D113</f>
        <v>44227</v>
      </c>
      <c r="F479" t="str">
        <f>'[1]Medium &amp; Small Beauty'!G113</f>
        <v>Pampers</v>
      </c>
      <c r="G479" t="str">
        <f>'[1]Medium &amp; Small Beauty'!H113</f>
        <v>Pampers Small Packs 4% Plan</v>
      </c>
      <c r="H479" t="str">
        <f>'[1]Medium &amp; Small Beauty'!I113</f>
        <v>Buy 3 pieces of Pampers Small Packs (4s, Regs, Econs, Super Value), Get 4% Discount</v>
      </c>
      <c r="I479" t="str">
        <f>'[1]Medium &amp; Small Beauty'!K113</f>
        <v>On Bill</v>
      </c>
    </row>
    <row r="480" spans="1:9">
      <c r="A480">
        <v>477</v>
      </c>
      <c r="B480" t="str">
        <f>'[1]Medium &amp; Small Beauty'!A115</f>
        <v>Medium &amp; Small Beauty</v>
      </c>
      <c r="C480" t="str">
        <f>'[1]Medium &amp; Small Beauty'!B115</f>
        <v>Medium Beauty,
Small A Beauty</v>
      </c>
      <c r="D480" s="24">
        <f>'[1]Medium &amp; Small Beauty'!C115</f>
        <v>44197</v>
      </c>
      <c r="E480" s="24">
        <f>'[1]Medium &amp; Small Beauty'!D115</f>
        <v>44227</v>
      </c>
      <c r="F480" t="str">
        <f>'[1]Medium &amp; Small Beauty'!G115</f>
        <v>Pampers</v>
      </c>
      <c r="G480" t="str">
        <f>'[1]Medium &amp; Small Beauty'!H115</f>
        <v>Pampers Wipes 8s Sampling Plan</v>
      </c>
      <c r="H480" t="str">
        <f>'[1]Medium &amp; Small Beauty'!I115</f>
        <v>Buy Wipes 8s at 100% off (Free Sample)</v>
      </c>
      <c r="I480" t="str">
        <f>'[1]Medium &amp; Small Beauty'!K115</f>
        <v>On Bill</v>
      </c>
    </row>
    <row r="481" spans="1:9">
      <c r="A481">
        <v>478</v>
      </c>
      <c r="B481" t="e">
        <f>'[1]Medium &amp; Small Beauty'!#REF!</f>
        <v>#REF!</v>
      </c>
      <c r="C481" t="e">
        <f>'[1]Medium &amp; Small Beauty'!#REF!</f>
        <v>#REF!</v>
      </c>
      <c r="D481" s="24" t="e">
        <f>'[1]Medium &amp; Small Beauty'!#REF!</f>
        <v>#REF!</v>
      </c>
      <c r="E481" s="24" t="e">
        <f>'[1]Medium &amp; Small Beauty'!#REF!</f>
        <v>#REF!</v>
      </c>
      <c r="F481" t="e">
        <f>'[1]Medium &amp; Small Beauty'!#REF!</f>
        <v>#REF!</v>
      </c>
      <c r="G481" t="e">
        <f>'[1]Medium &amp; Small Beauty'!#REF!</f>
        <v>#REF!</v>
      </c>
      <c r="H481" t="e">
        <f>'[1]Medium &amp; Small Beauty'!#REF!</f>
        <v>#REF!</v>
      </c>
      <c r="I481" t="e">
        <f>'[1]Medium &amp; Small Beauty'!#REF!</f>
        <v>#REF!</v>
      </c>
    </row>
    <row r="482" spans="1:9">
      <c r="A482">
        <v>479</v>
      </c>
      <c r="B482" t="str">
        <f>'[1]Medium &amp; Small Beauty'!A119</f>
        <v>Medium &amp; Small Beauty</v>
      </c>
      <c r="C482" t="str">
        <f>'[1]Medium &amp; Small Beauty'!B119</f>
        <v>Medium Beauty,
Small A Beauty</v>
      </c>
      <c r="D482" s="24">
        <f>'[1]Medium &amp; Small Beauty'!C119</f>
        <v>44197</v>
      </c>
      <c r="E482" s="24">
        <f>'[1]Medium &amp; Small Beauty'!D119</f>
        <v>44227</v>
      </c>
      <c r="F482" t="str">
        <f>'[1]Medium &amp; Small Beauty'!G119</f>
        <v>Tide</v>
      </c>
      <c r="G482" t="str">
        <f>'[1]Medium &amp; Small Beauty'!H119</f>
        <v>Tide Plus 5 Kg Bucket Free Promo</v>
      </c>
      <c r="H482" t="str">
        <f>'[1]Medium &amp; Small Beauty'!I119</f>
        <v>Buy 1pc of Tide Plus 5 Kg (MRP 499) &amp; Get 1 Tide Bucket FREE</v>
      </c>
      <c r="I482" t="str">
        <f>'[1]Medium &amp; Small Beauty'!K119</f>
        <v>On Bill</v>
      </c>
    </row>
    <row r="483" spans="1:9">
      <c r="A483">
        <v>480</v>
      </c>
      <c r="B483" t="str">
        <f>'[1]Medium &amp; Small Beauty'!A121</f>
        <v>Medium &amp; Small Beauty</v>
      </c>
      <c r="C483" t="str">
        <f>'[1]Medium &amp; Small Beauty'!B121</f>
        <v>Medium Beauty,
Small A Beauty</v>
      </c>
      <c r="D483" s="24">
        <f>'[1]Medium &amp; Small Beauty'!C121</f>
        <v>44197</v>
      </c>
      <c r="E483" s="24">
        <f>'[1]Medium &amp; Small Beauty'!D121</f>
        <v>44227</v>
      </c>
      <c r="F483" t="str">
        <f>'[1]Medium &amp; Small Beauty'!G121</f>
        <v>Tide</v>
      </c>
      <c r="G483" t="str">
        <f>'[1]Medium &amp; Small Beauty'!H121</f>
        <v xml:space="preserve">3% off on Tide Plus 5 Kg Bucket Free </v>
      </c>
      <c r="H483" t="str">
        <f>'[1]Medium &amp; Small Beauty'!I121</f>
        <v>Buy 1pc of Tide Plus 5 Kg (MRP 499) &amp; Get 1 Tide Bucket FREE (3% off )</v>
      </c>
      <c r="I483" t="str">
        <f>'[1]Medium &amp; Small Beauty'!K121</f>
        <v>On Bill</v>
      </c>
    </row>
    <row r="484" spans="1:9">
      <c r="A484">
        <v>481</v>
      </c>
      <c r="B484" t="str">
        <f>[1]Speciality!A13</f>
        <v>Speciality</v>
      </c>
      <c r="C484" t="str">
        <f>[1]Speciality!B13</f>
        <v>Speciality</v>
      </c>
      <c r="D484" s="24">
        <f>[1]Speciality!C13</f>
        <v>44197</v>
      </c>
      <c r="E484" s="24">
        <f>[1]Speciality!D13</f>
        <v>44227</v>
      </c>
      <c r="F484" t="str">
        <f>[1]Speciality!G13</f>
        <v>Gillette</v>
      </c>
      <c r="G484" t="str">
        <f>[1]Speciality!H13</f>
        <v>Barber Pilot Double Edge Plan</v>
      </c>
      <c r="H484" t="str">
        <f>[1]Speciality!I13</f>
        <v>Buy 100 Gillette DE Blades Get 10% off (Min purchase Rs 130)
Vijaywada,Pune including Mumbai</v>
      </c>
      <c r="I484" t="str">
        <f>[1]Speciality!K13</f>
        <v>On Bill</v>
      </c>
    </row>
    <row r="485" spans="1:9">
      <c r="A485">
        <v>482</v>
      </c>
      <c r="B485" t="str">
        <f>[1]Speciality!A15</f>
        <v>Speciality</v>
      </c>
      <c r="C485" t="str">
        <f>[1]Speciality!B15</f>
        <v>Speciality</v>
      </c>
      <c r="D485" s="24">
        <f>[1]Speciality!C15</f>
        <v>44197</v>
      </c>
      <c r="E485" s="24">
        <f>[1]Speciality!D15</f>
        <v>44227</v>
      </c>
      <c r="F485" t="str">
        <f>[1]Speciality!G15</f>
        <v>Gillette</v>
      </c>
      <c r="G485" t="str">
        <f>[1]Speciality!H15</f>
        <v>Barber Pilot PC 11+1 Plan</v>
      </c>
      <c r="H485" t="str">
        <f>[1]Speciality!I15</f>
        <v>Buy PC worth Rs 70 and get 8.25% Off 
Vijaywada,Pune including Mumbai</v>
      </c>
      <c r="I485" t="str">
        <f>[1]Speciality!K15</f>
        <v>On Bill</v>
      </c>
    </row>
    <row r="486" spans="1:9">
      <c r="A486">
        <v>483</v>
      </c>
      <c r="B486" t="str">
        <f>[1]Speciality!A17</f>
        <v>Speciality</v>
      </c>
      <c r="C486" t="str">
        <f>[1]Speciality!B17</f>
        <v>Speciality</v>
      </c>
      <c r="D486" s="24">
        <f>[1]Speciality!C17</f>
        <v>44197</v>
      </c>
      <c r="E486" s="24">
        <f>[1]Speciality!D17</f>
        <v>44227</v>
      </c>
      <c r="F486" t="str">
        <f>[1]Speciality!G17</f>
        <v>Whisper</v>
      </c>
      <c r="G486" t="str">
        <f>[1]Speciality!H17</f>
        <v>Whisper Mid Tier - Speciality Plan</v>
      </c>
      <c r="H486" t="str">
        <f>[1]Speciality!I17</f>
        <v>Buy Any Whisper Choice / Choice Ultra
Worth Rs. 400,
GET 3% OFF</v>
      </c>
      <c r="I486" t="str">
        <f>[1]Speciality!K17</f>
        <v>On Bill</v>
      </c>
    </row>
    <row r="487" spans="1:9">
      <c r="A487">
        <v>484</v>
      </c>
      <c r="B487" t="str">
        <f>[1]Speciality!A19</f>
        <v>Speciality</v>
      </c>
      <c r="C487" t="str">
        <f>[1]Speciality!B19</f>
        <v>Speciality</v>
      </c>
      <c r="D487" s="24">
        <f>[1]Speciality!C19</f>
        <v>44197</v>
      </c>
      <c r="E487" s="24">
        <f>[1]Speciality!D19</f>
        <v>44227</v>
      </c>
      <c r="F487" t="str">
        <f>[1]Speciality!G19</f>
        <v>Whisper</v>
      </c>
      <c r="G487" t="str">
        <f>[1]Speciality!H19</f>
        <v>Whisper Hospital Selling Pilot Plan</v>
      </c>
      <c r="H487" t="str">
        <f>[1]Speciality!I19</f>
        <v>Buy Softs XL+7s or Whisper Ultra XXXL ON 4s and get 5% Off 
Whisper Hospital Selling Pilot Plan
(Applicable SKUs -whspr Soft XL+ 7s,
whspr Ult XXXL ON 4s)</v>
      </c>
      <c r="I487" t="str">
        <f>[1]Speciality!K19</f>
        <v>On Bill</v>
      </c>
    </row>
    <row r="488" spans="1:9">
      <c r="A488">
        <v>485</v>
      </c>
      <c r="B488" t="str">
        <f>[1]Speciality!A21</f>
        <v>Speciality</v>
      </c>
      <c r="C488" t="str">
        <f>[1]Speciality!B21</f>
        <v>Speciality</v>
      </c>
      <c r="D488" s="24">
        <f>[1]Speciality!C21</f>
        <v>44197</v>
      </c>
      <c r="E488" s="24">
        <f>[1]Speciality!D21</f>
        <v>44227</v>
      </c>
      <c r="F488" t="str">
        <f>[1]Speciality!G21</f>
        <v>Whisper</v>
      </c>
      <c r="G488" t="str">
        <f>[1]Speciality!H21</f>
        <v>Asha Chassis</v>
      </c>
      <c r="H488" t="str">
        <f>[1]Speciality!I21</f>
        <v>Choice XL 6 at Rs.27 Plan
Only For UP-Lucknow,Kanpur,EUP,WUP</v>
      </c>
      <c r="I488" t="str">
        <f>[1]Speciality!K21</f>
        <v>On Bill</v>
      </c>
    </row>
    <row r="489" spans="1:9">
      <c r="A489">
        <v>486</v>
      </c>
      <c r="B489" t="str">
        <f>[1]Speciality!A23</f>
        <v>Speciality</v>
      </c>
      <c r="C489">
        <f>[1]Speciality!B23</f>
        <v>0</v>
      </c>
      <c r="D489" s="24">
        <f>[1]Speciality!C23</f>
        <v>0</v>
      </c>
      <c r="E489" s="24">
        <f>[1]Speciality!D23</f>
        <v>0</v>
      </c>
      <c r="F489">
        <f>[1]Speciality!G23</f>
        <v>0</v>
      </c>
      <c r="G489">
        <f>[1]Speciality!H23</f>
        <v>0</v>
      </c>
      <c r="H489">
        <f>[1]Speciality!I23</f>
        <v>0</v>
      </c>
      <c r="I489">
        <f>[1]Speciality!K23</f>
        <v>0</v>
      </c>
    </row>
    <row r="490" spans="1:9">
      <c r="A490">
        <v>487</v>
      </c>
      <c r="B490" t="str">
        <f>[1]Speciality!A32</f>
        <v>Speciality</v>
      </c>
      <c r="C490" t="str">
        <f>[1]Speciality!B32</f>
        <v>Speciality</v>
      </c>
      <c r="D490" s="24">
        <f>[1]Speciality!C32</f>
        <v>44197</v>
      </c>
      <c r="E490" s="24">
        <f>[1]Speciality!D32</f>
        <v>44227</v>
      </c>
      <c r="F490" t="str">
        <f>[1]Speciality!G32</f>
        <v>Oral-B</v>
      </c>
      <c r="G490" t="str">
        <f>[1]Speciality!H32</f>
        <v xml:space="preserve"> Oral-B 15% Plan</v>
      </c>
      <c r="H490" t="str">
        <f>[1]Speciality!I32</f>
        <v>Buy any Oral-B get 15% off
Applicable on all Oral-B SKUs (Multipacks 3s,4s,6s and all promo hang cards included)
EXCEPT RACE TO CASE PACKS</v>
      </c>
      <c r="I490" t="str">
        <f>[1]Speciality!K32</f>
        <v>On Bill</v>
      </c>
    </row>
    <row r="491" spans="1:9">
      <c r="A491">
        <v>488</v>
      </c>
      <c r="B491" t="str">
        <f>[1]Speciality!A34</f>
        <v>Speciality</v>
      </c>
      <c r="C491" t="str">
        <f>[1]Speciality!B34</f>
        <v>Speciality</v>
      </c>
      <c r="D491" s="24">
        <f>[1]Speciality!C34</f>
        <v>44197</v>
      </c>
      <c r="E491" s="24">
        <f>[1]Speciality!D34</f>
        <v>44227</v>
      </c>
      <c r="F491" t="str">
        <f>[1]Speciality!G34</f>
        <v>Vicks</v>
      </c>
      <c r="G491" t="str">
        <f>[1]Speciality!H34</f>
        <v>VCD And 3in1 Confectionary WS Plan
(Only for pre approved select stores)</v>
      </c>
      <c r="H491" t="str">
        <f>[1]Speciality!I34</f>
        <v>Buy 5 VCD Jars/3in1 Jar, Get 3.5% off, Buy 12 Jars, get 4.5%off, Buy 25 jars and get 6% off
( Please reclassify your store to candy wholesale type)
(Applicable to All SKU except VCD 125)</v>
      </c>
      <c r="I491" t="str">
        <f>[1]Speciality!K34</f>
        <v>On Bill</v>
      </c>
    </row>
    <row r="492" spans="1:9">
      <c r="A492">
        <v>489</v>
      </c>
      <c r="B492" t="str">
        <f>[1]Speciality!A36</f>
        <v>Speciality</v>
      </c>
      <c r="C492" t="str">
        <f>[1]Speciality!B36</f>
        <v>Speciality</v>
      </c>
      <c r="D492" s="24">
        <f>[1]Speciality!C36</f>
        <v>44197</v>
      </c>
      <c r="E492" s="24">
        <f>[1]Speciality!D36</f>
        <v>44227</v>
      </c>
      <c r="F492" t="str">
        <f>[1]Speciality!G36</f>
        <v>Vicks</v>
      </c>
      <c r="G492" t="str">
        <f>[1]Speciality!H36</f>
        <v>VCD Confectionary WS Plan for 125 Jar(Only for pre approved select stores)</v>
      </c>
      <c r="H492" t="str">
        <f>[1]Speciality!I36</f>
        <v>Buy 3 VCD 125Jars, Get 12% off, Buy 6 Jars and get 12.5%off
(Disbursement limit (Rs Value) 1000)
( Please reclassify your store to candy wholesale type)
All India</v>
      </c>
      <c r="I492" t="str">
        <f>[1]Speciality!K36</f>
        <v>On Bill</v>
      </c>
    </row>
    <row r="493" spans="1:9">
      <c r="A493">
        <v>490</v>
      </c>
      <c r="B493" t="str">
        <f>[1]Speciality!A38</f>
        <v>Speciality</v>
      </c>
      <c r="C493" t="str">
        <f>[1]Speciality!B38</f>
        <v>Speciality</v>
      </c>
      <c r="D493" s="24">
        <f>[1]Speciality!C38</f>
        <v>44197</v>
      </c>
      <c r="E493" s="24">
        <f>[1]Speciality!D38</f>
        <v>44227</v>
      </c>
      <c r="F493" t="str">
        <f>[1]Speciality!G38</f>
        <v>Vicks</v>
      </c>
      <c r="G493" t="str">
        <f>[1]Speciality!H38</f>
        <v>A500 Drug Pharma Feeder Plan (Only for pre approved select stores)</v>
      </c>
      <c r="H493" t="str">
        <f>[1]Speciality!I38</f>
        <v>Buy A500 in OND &amp; get 0.5% (at OND end via Rishta Wallet, capped at Rs.1000 Per month)
For pre approved selected stores only</v>
      </c>
      <c r="I493" t="str">
        <f>[1]Speciality!K38</f>
        <v>Matrix Audited Disbursement</v>
      </c>
    </row>
    <row r="494" spans="1:9">
      <c r="A494">
        <v>491</v>
      </c>
      <c r="B494" t="str">
        <f>[1]Speciality!A40</f>
        <v>Speciality</v>
      </c>
      <c r="C494" t="str">
        <f>[1]Speciality!B40</f>
        <v>Speciality</v>
      </c>
      <c r="D494" s="24">
        <f>[1]Speciality!C40</f>
        <v>44197</v>
      </c>
      <c r="E494" s="24">
        <f>[1]Speciality!D40</f>
        <v>44227</v>
      </c>
      <c r="F494" t="str">
        <f>[1]Speciality!G40</f>
        <v>Vicks</v>
      </c>
      <c r="G494" t="str">
        <f>[1]Speciality!H40</f>
        <v xml:space="preserve"> A500 feeder (New MRP) 
Only for pre approved select Stores</v>
      </c>
      <c r="H494" t="str">
        <f>[1]Speciality!I40</f>
        <v>Buy 10 Boxes of Action 500 &amp; Get 10% off
Buy 2 case of Action 500 and get 13.5%
( Please reclassify your store to A500 Feeder wholesale type)</v>
      </c>
      <c r="I494" t="str">
        <f>[1]Speciality!K40</f>
        <v>On Bill</v>
      </c>
    </row>
    <row r="495" spans="1:9">
      <c r="A495">
        <v>492</v>
      </c>
      <c r="B495" t="str">
        <f>[1]Speciality!A42</f>
        <v>Speciality</v>
      </c>
      <c r="C495" t="str">
        <f>[1]Speciality!B42</f>
        <v>Speciality</v>
      </c>
      <c r="D495" s="24">
        <f>[1]Speciality!C42</f>
        <v>44197</v>
      </c>
      <c r="E495" s="24">
        <f>[1]Speciality!D42</f>
        <v>44227</v>
      </c>
      <c r="F495" t="str">
        <f>[1]Speciality!G42</f>
        <v>Vicks</v>
      </c>
      <c r="G495" t="str">
        <f>[1]Speciality!H42</f>
        <v>A500 feeder (Old MRP) 
Only for pre approved select Stores</v>
      </c>
      <c r="H495" t="str">
        <f>[1]Speciality!I42</f>
        <v>Buy A 500 (Rs 40 SKU) = &gt; 0.5 Cs  get 5.18%
( Please reclassify your store to A500 Feeder wholesale type)</v>
      </c>
      <c r="I495" t="str">
        <f>[1]Speciality!K42</f>
        <v>On Bill</v>
      </c>
    </row>
    <row r="496" spans="1:9">
      <c r="A496">
        <v>493</v>
      </c>
      <c r="B496" t="str">
        <f>[1]Speciality!A44</f>
        <v>Speciality</v>
      </c>
      <c r="C496" t="str">
        <f>[1]Speciality!B44</f>
        <v>Speciality</v>
      </c>
      <c r="D496" s="24">
        <f>[1]Speciality!C44</f>
        <v>44197</v>
      </c>
      <c r="E496" s="24">
        <f>[1]Speciality!D44</f>
        <v>44227</v>
      </c>
      <c r="F496" t="str">
        <f>[1]Speciality!G44</f>
        <v>Ambipur</v>
      </c>
      <c r="G496" t="str">
        <f>[1]Speciality!H44</f>
        <v>Ambipur Car Speciality Plan</v>
      </c>
      <c r="H496" t="str">
        <f>[1]Speciality!I44</f>
        <v>Slab 1: Buy Ambipur Car worth Rs 10000 and get 10% off Slab 2: Buy Ambipur Car worth Rs 30000 and get 25% off</v>
      </c>
      <c r="I496" t="str">
        <f>[1]Speciality!K44</f>
        <v>On Bill</v>
      </c>
    </row>
    <row r="497" spans="1:9">
      <c r="A497">
        <v>494</v>
      </c>
      <c r="B497" t="str">
        <f>[1]Speciality!A46</f>
        <v>Speciality</v>
      </c>
      <c r="C497" t="str">
        <f>[1]Speciality!B46</f>
        <v>Speciality</v>
      </c>
      <c r="D497" s="24">
        <f>[1]Speciality!C46</f>
        <v>44197</v>
      </c>
      <c r="E497" s="24">
        <f>[1]Speciality!D46</f>
        <v>44227</v>
      </c>
      <c r="F497" t="str">
        <f>[1]Speciality!G46</f>
        <v>Pampers</v>
      </c>
      <c r="G497" t="str">
        <f>[1]Speciality!H46</f>
        <v>Hospital A Business</v>
      </c>
      <c r="H497" t="str">
        <f>[1]Speciality!I46</f>
        <v>Buy Any Of
Pampers Premium Care NB Econ, Active Baby NB Econ, AB7, Pampers Aloe Wipes Singles/Doubles, Preemies (S-0, P-1,P-2,P-3)
Get 18% discount
(Only for NG, Indore, Pune,Hyderabad,Vijaywada, Mumbai,Banglore,Cochin,Kolkata,Chennai,Delhi,West UP, NEC,Haryana)</v>
      </c>
      <c r="I497" t="str">
        <f>[1]Speciality!K46</f>
        <v>On Bill</v>
      </c>
    </row>
    <row r="498" spans="1:9">
      <c r="A498">
        <v>495</v>
      </c>
      <c r="B498" t="str">
        <f>[1]Speciality!A48</f>
        <v>Speciality</v>
      </c>
      <c r="C498" t="str">
        <f>[1]Speciality!B48</f>
        <v>Speciality</v>
      </c>
      <c r="D498" s="24">
        <f>[1]Speciality!C48</f>
        <v>44197</v>
      </c>
      <c r="E498" s="24">
        <f>[1]Speciality!D48</f>
        <v>44227</v>
      </c>
      <c r="F498" t="str">
        <f>[1]Speciality!G48</f>
        <v>Pampers</v>
      </c>
      <c r="G498" t="str">
        <f>[1]Speciality!H48</f>
        <v>Hospital B Business</v>
      </c>
      <c r="H498" t="str">
        <f>[1]Speciality!I48</f>
        <v>Buy Any Of
Pampers Premium Care NB Econ, Active Baby NB Econ, AB7, Pampers Aloe Wipes Singles/Doubles,  Preemies (S-0, P-1,P-2,P-3)
Get 12% Discount
(Only for NG, Indore, Pune,Hyderabad,Vijaywada, Mumbai,Banglore,Cochin,Kolkata,Chennai,Delhi,West UP, NEC,Haryana)</v>
      </c>
      <c r="I498" t="str">
        <f>[1]Speciality!K48</f>
        <v>On Bill</v>
      </c>
    </row>
    <row r="499" spans="1:9">
      <c r="A499">
        <v>496</v>
      </c>
      <c r="B499" t="str">
        <f>[1]Speciality!A50</f>
        <v>Speciality</v>
      </c>
      <c r="C499" t="str">
        <f>[1]Speciality!B50</f>
        <v>Speciality</v>
      </c>
      <c r="D499" s="24">
        <f>[1]Speciality!C50</f>
        <v>44197</v>
      </c>
      <c r="E499" s="24">
        <f>[1]Speciality!D50</f>
        <v>44227</v>
      </c>
      <c r="F499" t="str">
        <f>[1]Speciality!G50</f>
        <v>Pampers</v>
      </c>
      <c r="G499" t="str">
        <f>[1]Speciality!H50</f>
        <v>HospitalAB Active Baby Fringe SKUs</v>
      </c>
      <c r="H499" t="str">
        <f>[1]Speciality!I50</f>
        <v>Buy Any Active Baby (S/M/L/XL)
Get 12% Discount
(Only for NG, Indore, Pune,Hyderabad,Vijaywada, Mumbai,Banglore,Cochin,Kolkata,Chennai,Delhi,West UP, NEC,Haryana)</v>
      </c>
      <c r="I499" t="str">
        <f>[1]Speciality!K50</f>
        <v>On Bill</v>
      </c>
    </row>
    <row r="500" spans="1:9">
      <c r="A500">
        <v>497</v>
      </c>
      <c r="B500" t="str">
        <f>[1]Speciality!A52</f>
        <v>Speciality</v>
      </c>
      <c r="C500" t="str">
        <f>[1]Speciality!B52</f>
        <v>Speciality</v>
      </c>
      <c r="D500" s="24">
        <f>[1]Speciality!C52</f>
        <v>44197</v>
      </c>
      <c r="E500" s="24">
        <f>[1]Speciality!D52</f>
        <v>44227</v>
      </c>
      <c r="F500" t="str">
        <f>[1]Speciality!G52</f>
        <v>Pampers</v>
      </c>
      <c r="G500" t="str">
        <f>[1]Speciality!H52</f>
        <v>Hospital X ML SKUs</v>
      </c>
      <c r="H500" t="str">
        <f>[1]Speciality!I52</f>
        <v>Buy Any ML Pampers (NB/S/M/L/XL/XXL/XXXL)
Get  13.75% Discount
(Only for NG, Indore, Pune,Hyderabad,Vijaywada, Mumbai,Banglore,Cochin,Kolkata,Chennai,Delhi,West UP, NEC,Haryana)</v>
      </c>
      <c r="I500" t="str">
        <f>[1]Speciality!K52</f>
        <v>On Bill</v>
      </c>
    </row>
    <row r="501" spans="1:9">
      <c r="A501">
        <v>498</v>
      </c>
      <c r="B501" t="str">
        <f>[1]Speciality!A54</f>
        <v>Speciality</v>
      </c>
      <c r="C501" t="str">
        <f>[1]Speciality!B54</f>
        <v>Speciality</v>
      </c>
      <c r="D501" s="24">
        <f>[1]Speciality!C54</f>
        <v>44197</v>
      </c>
      <c r="E501" s="24">
        <f>[1]Speciality!D54</f>
        <v>44227</v>
      </c>
      <c r="F501" t="str">
        <f>[1]Speciality!G54</f>
        <v>Pampers</v>
      </c>
      <c r="G501" t="str">
        <f>[1]Speciality!H54</f>
        <v>Hospital X Active Baby Fringe SKUs</v>
      </c>
      <c r="H501" t="str">
        <f>[1]Speciality!I54</f>
        <v>Buy Any Active Baby (S/M/L/XL)
Get  13.75% Discount
(Only for NG, Indore, Pune,Hyderabad,Vijaywada, Mumbai,Banglore,Cochin,Kolkata,Chennai,Delhi,West UP, NEC,Haryana)</v>
      </c>
      <c r="I501" t="str">
        <f>[1]Speciality!K54</f>
        <v>On Bill</v>
      </c>
    </row>
    <row r="502" spans="1:9">
      <c r="A502">
        <v>499</v>
      </c>
      <c r="B502" t="str">
        <f>[1]Speciality!A56</f>
        <v>Speciality</v>
      </c>
      <c r="C502" t="str">
        <f>[1]Speciality!B56</f>
        <v>Speciality</v>
      </c>
      <c r="D502" s="24">
        <f>[1]Speciality!C56</f>
        <v>44197</v>
      </c>
      <c r="E502" s="24">
        <f>[1]Speciality!D56</f>
        <v>44227</v>
      </c>
      <c r="F502" t="str">
        <f>[1]Speciality!G56</f>
        <v>Pampers</v>
      </c>
      <c r="G502" t="str">
        <f>[1]Speciality!H56</f>
        <v>Hospital X Premium Care Fringe SKUs</v>
      </c>
      <c r="H502" t="str">
        <f>[1]Speciality!I56</f>
        <v>Buy Any Premium Care (S/M/L/XL) 
Get  13.75% Discount
(Only for NG, Indore, Pune,Hyderabad,Vijaywada, Mumbai,Banglore,Cochin,Kolkata,Chennai,Delhi,West UP, NEC,Haryana)</v>
      </c>
      <c r="I502" t="str">
        <f>[1]Speciality!K56</f>
        <v>On Bill</v>
      </c>
    </row>
    <row r="503" spans="1:9">
      <c r="A503">
        <v>500</v>
      </c>
      <c r="B503" t="str">
        <f>[1]Speciality!A58</f>
        <v>Speciality</v>
      </c>
      <c r="C503" t="str">
        <f>[1]Speciality!B58</f>
        <v>Speciality</v>
      </c>
      <c r="D503" s="24">
        <f>[1]Speciality!C58</f>
        <v>44197</v>
      </c>
      <c r="E503" s="24">
        <f>[1]Speciality!D58</f>
        <v>44227</v>
      </c>
      <c r="F503" t="str">
        <f>[1]Speciality!G58</f>
        <v>Pampers</v>
      </c>
      <c r="G503" t="str">
        <f>[1]Speciality!H58</f>
        <v>Hospital AB Premium Care Fringe SKUs</v>
      </c>
      <c r="H503" t="str">
        <f>[1]Speciality!I58</f>
        <v>Buy Any Premium Care (S/M/L/XL) 
Get 12% Discount
(Only for NG, Indore, Pune,Hyderabad,Vijaywada, Mumbai,Banglore,Cochin,Kolkata,Chennai,Delhi,West UP, NEC,Haryana)</v>
      </c>
      <c r="I503" t="str">
        <f>[1]Speciality!K58</f>
        <v>On Bill</v>
      </c>
    </row>
    <row r="504" spans="1:9">
      <c r="A504">
        <v>501</v>
      </c>
      <c r="B504" t="str">
        <f>[1]Speciality!A60</f>
        <v>Speciality</v>
      </c>
      <c r="C504" t="str">
        <f>[1]Speciality!B60</f>
        <v>Speciality</v>
      </c>
      <c r="D504" s="24">
        <f>[1]Speciality!C60</f>
        <v>44197</v>
      </c>
      <c r="E504" s="24">
        <f>[1]Speciality!D60</f>
        <v>44227</v>
      </c>
      <c r="F504" t="str">
        <f>[1]Speciality!G60</f>
        <v>Pampers</v>
      </c>
      <c r="G504" t="str">
        <f>[1]Speciality!H60</f>
        <v>Hospital Active Baby Special</v>
      </c>
      <c r="H504" t="str">
        <f>[1]Speciality!I60</f>
        <v>Buy Active Baby NB 72 
Get  20.7% Discount
(Only for NG, Indore, Pune,Hyderabad,Vijaywada, Mumbai,Banglore,Cochin,Kolkata,Chennai,Delhi,West UP, NEC,Haryana)</v>
      </c>
      <c r="I504" t="str">
        <f>[1]Speciality!K60</f>
        <v>On Bill</v>
      </c>
    </row>
    <row r="505" spans="1:9">
      <c r="A505">
        <v>502</v>
      </c>
      <c r="B505" t="str">
        <f>[1]Speciality!A62</f>
        <v>Speciality</v>
      </c>
      <c r="C505" t="str">
        <f>[1]Speciality!B62</f>
        <v>Speciality</v>
      </c>
      <c r="D505" s="24">
        <f>[1]Speciality!C62</f>
        <v>44197</v>
      </c>
      <c r="E505" s="24">
        <f>[1]Speciality!D62</f>
        <v>44227</v>
      </c>
      <c r="F505" t="str">
        <f>[1]Speciality!G62</f>
        <v>Pampers</v>
      </c>
      <c r="G505" t="str">
        <f>[1]Speciality!H62</f>
        <v>Hospital X Business</v>
      </c>
      <c r="H505" t="str">
        <f>[1]Speciality!I62</f>
        <v>Buy Pampers Aloe Wipes Singles/Doubles
Get  18% Discount
(Only for NG, Indore, Pune,Hyderabad,Vijaywada, Mumbai,Banglore,Cochin,Kolkata,Chennai,Delhi,West UP, NEC,Haryana)</v>
      </c>
      <c r="I505" t="str">
        <f>[1]Speciality!K62</f>
        <v>On Bill</v>
      </c>
    </row>
    <row r="506" spans="1:9">
      <c r="A506">
        <v>503</v>
      </c>
      <c r="B506" t="str">
        <f>[1]Speciality!A64</f>
        <v>Speciality</v>
      </c>
      <c r="C506" t="str">
        <f>[1]Speciality!B64</f>
        <v>Speciality</v>
      </c>
      <c r="D506" s="24">
        <f>[1]Speciality!C64</f>
        <v>44197</v>
      </c>
      <c r="E506" s="24">
        <f>[1]Speciality!D64</f>
        <v>44227</v>
      </c>
      <c r="F506" t="str">
        <f>[1]Speciality!G64</f>
        <v>Pampers</v>
      </c>
      <c r="G506" t="str">
        <f>[1]Speciality!H64</f>
        <v>Hospital X Preemies</v>
      </c>
      <c r="H506" t="str">
        <f>[1]Speciality!I64</f>
        <v>Buy Any Of
Preemies (S-0,P-1, P-2, P-3), Active Baby NB Econ, PC NB Econ, AB7
Get  24.1% Discount
(Only for NG, Indore, Pune,Hyderabad,Vijaywada, Mumbai,Banglore,Cochin,Kolkata,Chennai,Delhi,West UP, NEC,Haryana)</v>
      </c>
      <c r="I506" t="str">
        <f>[1]Speciality!K64</f>
        <v>On Bill</v>
      </c>
    </row>
    <row r="507" spans="1:9">
      <c r="A507">
        <v>504</v>
      </c>
      <c r="B507" t="str">
        <f>[1]Speciality!A66</f>
        <v>Speciality</v>
      </c>
      <c r="C507" t="str">
        <f>[1]Speciality!B66</f>
        <v>Speciality</v>
      </c>
      <c r="D507" s="24">
        <f>[1]Speciality!C66</f>
        <v>44197</v>
      </c>
      <c r="E507" s="24">
        <f>[1]Speciality!D66</f>
        <v>44227</v>
      </c>
      <c r="F507" t="str">
        <f>[1]Speciality!G66</f>
        <v>Pampers</v>
      </c>
      <c r="G507" t="str">
        <f>[1]Speciality!H66</f>
        <v>Hospital Wipes Plan</v>
      </c>
      <c r="H507" t="str">
        <f>[1]Speciality!I66</f>
        <v>B1G1 on MRP Wipes 8s LCP and RTM
Get 43% Discount
(Only for NG, Indore, Pune,Hyderabad,Vijaywada, Mumbai,Banglore,Cochin,Kolkata,Chennai,Delhi,West UP, NEC,Haryana)</v>
      </c>
      <c r="I507" t="str">
        <f>[1]Speciality!K66</f>
        <v>On Bill</v>
      </c>
    </row>
    <row r="508" spans="1:9">
      <c r="A508">
        <v>505</v>
      </c>
      <c r="B508" t="str">
        <f>[1]Speciality!A68</f>
        <v>Speciality</v>
      </c>
      <c r="C508" t="str">
        <f>[1]Speciality!B68</f>
        <v>Speciality</v>
      </c>
      <c r="D508" s="24">
        <f>[1]Speciality!C68</f>
        <v>44197</v>
      </c>
      <c r="E508" s="24">
        <f>[1]Speciality!D68</f>
        <v>44227</v>
      </c>
      <c r="F508" t="str">
        <f>[1]Speciality!G68</f>
        <v>Pampers</v>
      </c>
      <c r="G508" t="str">
        <f>[1]Speciality!H68</f>
        <v>Pampers Baby Store Plan</v>
      </c>
      <c r="H508" t="str">
        <f>[1]Speciality!I68</f>
        <v>Buy Pampers Pants and Active Baby Big Packs
Slab 1: worth Rs 10000 get 8% off on bill
Slab 2: worth Rs 20000 get 12% off on bill
(Applicable only on Value, Jumbo and Super Jumbo Packs of Pampers Pants and Active Baby, Super Value)</v>
      </c>
      <c r="I508" t="str">
        <f>[1]Speciality!K68</f>
        <v>On Bill</v>
      </c>
    </row>
    <row r="509" spans="1:9">
      <c r="A509">
        <v>506</v>
      </c>
      <c r="B509" t="str">
        <f>[1]Speciality!A70</f>
        <v>Speciality</v>
      </c>
      <c r="C509" t="str">
        <f>[1]Speciality!B70</f>
        <v>Speciality</v>
      </c>
      <c r="D509" s="24">
        <f>[1]Speciality!C70</f>
        <v>44197</v>
      </c>
      <c r="E509" s="24">
        <f>[1]Speciality!D70</f>
        <v>44227</v>
      </c>
      <c r="F509" t="str">
        <f>[1]Speciality!G70</f>
        <v>Pampers</v>
      </c>
      <c r="G509" t="str">
        <f>[1]Speciality!H70</f>
        <v>Premium Care Pants Sixer Plan</v>
      </c>
      <c r="H509" t="str">
        <f>[1]Speciality!I70</f>
        <v>Buy 3 Pcs of PC Pants, Get 12% Off
(Applicable on any Premium care packs)</v>
      </c>
      <c r="I509" t="str">
        <f>[1]Speciality!K70</f>
        <v>On Bill</v>
      </c>
    </row>
    <row r="510" spans="1:9">
      <c r="A510">
        <v>507</v>
      </c>
      <c r="B510" t="str">
        <f>[1]Speciality!A72</f>
        <v>Speciality</v>
      </c>
      <c r="C510" t="str">
        <f>[1]Speciality!B72</f>
        <v>Speciality</v>
      </c>
      <c r="D510" s="24">
        <f>[1]Speciality!C72</f>
        <v>44197</v>
      </c>
      <c r="E510" s="24">
        <f>[1]Speciality!D72</f>
        <v>44227</v>
      </c>
      <c r="F510" t="str">
        <f>[1]Speciality!G72</f>
        <v>Pampers</v>
      </c>
      <c r="G510" t="str">
        <f>[1]Speciality!H72</f>
        <v>Aloe Wipes Launch Plan</v>
      </c>
      <c r="H510" t="str">
        <f>[1]Speciality!I72</f>
        <v>Buy 6 pieces of Aloe Wipes, Get B2G1 (33.33% off)</v>
      </c>
      <c r="I510" t="str">
        <f>[1]Speciality!K72</f>
        <v>On Bill</v>
      </c>
    </row>
    <row r="511" spans="1:9">
      <c r="A511">
        <v>508</v>
      </c>
      <c r="B511" t="str">
        <f>[1]Speciality!A74</f>
        <v>Speciality</v>
      </c>
      <c r="C511" t="str">
        <f>[1]Speciality!B74</f>
        <v>Speciality</v>
      </c>
      <c r="D511" s="24">
        <f>[1]Speciality!C74</f>
        <v>44197</v>
      </c>
      <c r="E511" s="24">
        <f>[1]Speciality!D74</f>
        <v>44227</v>
      </c>
      <c r="F511" t="str">
        <f>[1]Speciality!G74</f>
        <v>Pampers</v>
      </c>
      <c r="G511" t="str">
        <f>[1]Speciality!H74</f>
        <v>Pampers Wipes 8s Sampling Plan</v>
      </c>
      <c r="H511" t="str">
        <f>[1]Speciality!I74</f>
        <v>Buy Wipes 8s at 100% off (Free Sample)</v>
      </c>
      <c r="I511" t="str">
        <f>[1]Speciality!K74</f>
        <v>On Bill</v>
      </c>
    </row>
    <row r="512" spans="1:9">
      <c r="A512">
        <v>509</v>
      </c>
      <c r="B512" t="str">
        <f>[1]Speciality!A76</f>
        <v>Speciality</v>
      </c>
      <c r="C512" t="str">
        <f>[1]Speciality!B76</f>
        <v>SubD,
SubD A,
SubD B</v>
      </c>
      <c r="D512" s="24">
        <f>[1]Speciality!C76</f>
        <v>44197</v>
      </c>
      <c r="E512" s="24">
        <f>[1]Speciality!D76</f>
        <v>44227</v>
      </c>
      <c r="F512" t="str">
        <f>[1]Speciality!G76</f>
        <v>Tide</v>
      </c>
      <c r="G512" t="str">
        <f>[1]Speciality!H76</f>
        <v>Tide Plus 5 Kg Bucket Free Promo</v>
      </c>
      <c r="H512" t="str">
        <f>[1]Speciality!I76</f>
        <v>Buy 1pc of Tide Plus 5 Kg (MRP 499) &amp; Get 1 Tide Bucket FREE</v>
      </c>
      <c r="I512" t="str">
        <f>[1]Speciality!K76</f>
        <v>On Bill</v>
      </c>
    </row>
    <row r="513" spans="1:9">
      <c r="A513">
        <v>510</v>
      </c>
      <c r="B513" t="str">
        <f>'[1]Non Retail'!A10</f>
        <v>Non Retail</v>
      </c>
      <c r="C513" t="str">
        <f>'[1]Non Retail'!B10</f>
        <v>WS Beauty &amp; Pharmacy,
WS Traditional,
Semi WS Traditional,
Semi WS Beauty &amp; Pharmacy</v>
      </c>
      <c r="D513" s="24">
        <f>'[1]Non Retail'!C10</f>
        <v>44197</v>
      </c>
      <c r="E513" s="24">
        <f>'[1]Non Retail'!D10</f>
        <v>44227</v>
      </c>
      <c r="F513" t="str">
        <f>'[1]Non Retail'!G10</f>
        <v>Rishta</v>
      </c>
      <c r="G513" t="str">
        <f>'[1]Non Retail'!H10</f>
        <v xml:space="preserve">Rishta Gold </v>
      </c>
      <c r="H513" t="str">
        <f>'[1]Non Retail'!I10</f>
        <v>Buy &gt;=12000 get 0.5%,
Buy &gt;=24000 get 1.5%</v>
      </c>
      <c r="I513" t="str">
        <f>'[1]Non Retail'!K10</f>
        <v>On Bill</v>
      </c>
    </row>
    <row r="514" spans="1:9">
      <c r="A514">
        <v>511</v>
      </c>
      <c r="B514" t="str">
        <f>'[1]Non Retail'!A12</f>
        <v>Non Retail</v>
      </c>
      <c r="C514" t="str">
        <f>'[1]Non Retail'!B12</f>
        <v>WS Beauty &amp; Pharmacy,
WS Traditional,
Semi WS Traditional,
Semi WS Beauty &amp; Pharmacy</v>
      </c>
      <c r="D514" s="24">
        <f>'[1]Non Retail'!C12</f>
        <v>44197</v>
      </c>
      <c r="E514" s="24">
        <f>'[1]Non Retail'!D12</f>
        <v>44227</v>
      </c>
      <c r="F514" t="str">
        <f>'[1]Non Retail'!G12</f>
        <v>Rishta</v>
      </c>
      <c r="G514" t="str">
        <f>'[1]Non Retail'!H12</f>
        <v>Rishta Platinum</v>
      </c>
      <c r="H514" t="str">
        <f>'[1]Non Retail'!I12</f>
        <v>Buy &gt;=25000 get 0.5%,
Buy &gt;=40000 get 1.5%</v>
      </c>
      <c r="I514" t="str">
        <f>'[1]Non Retail'!K12</f>
        <v>On Bill</v>
      </c>
    </row>
    <row r="515" spans="1:9">
      <c r="A515">
        <v>512</v>
      </c>
      <c r="B515" t="str">
        <f>'[1]Non Retail'!A14</f>
        <v>Non Retail</v>
      </c>
      <c r="C515" t="str">
        <f>'[1]Non Retail'!B14</f>
        <v>WS Beauty &amp; Pharmacy,
WS Traditional,
Semi WS Traditional,
Semi WS Beauty &amp; Pharmacy</v>
      </c>
      <c r="D515" s="24">
        <f>'[1]Non Retail'!C14</f>
        <v>44197</v>
      </c>
      <c r="E515" s="24">
        <f>'[1]Non Retail'!D14</f>
        <v>44227</v>
      </c>
      <c r="F515" t="str">
        <f>'[1]Non Retail'!G14</f>
        <v>Rishta</v>
      </c>
      <c r="G515" t="str">
        <f>'[1]Non Retail'!H14</f>
        <v xml:space="preserve">Rishta Silver 
</v>
      </c>
      <c r="H515" t="str">
        <f>'[1]Non Retail'!I14</f>
        <v xml:space="preserve">Buy &gt;=5000 get 0.5%,
Buy &gt;=10000 get 1.5%
</v>
      </c>
      <c r="I515" t="str">
        <f>'[1]Non Retail'!K14</f>
        <v>On Bill</v>
      </c>
    </row>
    <row r="516" spans="1:9">
      <c r="A516">
        <v>513</v>
      </c>
      <c r="B516" t="str">
        <f>'[1]Non Retail'!A16</f>
        <v>Non Retail</v>
      </c>
      <c r="C516" t="str">
        <f>'[1]Non Retail'!B16</f>
        <v>WS Beauty &amp; Pharmacy,
WS Traditional,
Semi WS Traditional,
Semi WS Beauty &amp; Pharmacy</v>
      </c>
      <c r="D516" s="24">
        <f>'[1]Non Retail'!C16</f>
        <v>44197</v>
      </c>
      <c r="E516" s="24">
        <f>'[1]Non Retail'!D16</f>
        <v>44227</v>
      </c>
      <c r="F516" t="str">
        <f>'[1]Non Retail'!G16</f>
        <v>Rishta</v>
      </c>
      <c r="G516" t="str">
        <f>'[1]Non Retail'!H16</f>
        <v>Rishta Silver Power of 6</v>
      </c>
      <c r="H516" t="str">
        <f>'[1]Non Retail'!I16</f>
        <v>Deliver month target and Trade Plan enrolment target (&gt;=6) get
Rs 125 for Sale 10000-24999
Rs 315 for Sale 25000-49999
Rs 625 for Sale &gt;=50000 (1 proportionate multiple allowed)
(Credit adjustment on invoice; Target Delivery Mandatory)
(Applicable Sites Kashmir,Bihar,NEC,Odisha,Jharkhand,Punjab,Jammu)</v>
      </c>
      <c r="I516" t="str">
        <f>'[1]Non Retail'!K16</f>
        <v>Matrix Audited Disbursement</v>
      </c>
    </row>
    <row r="517" spans="1:9">
      <c r="A517">
        <v>514</v>
      </c>
      <c r="B517" t="str">
        <f>'[1]Non Retail'!A18</f>
        <v>Non Retail</v>
      </c>
      <c r="C517" t="str">
        <f>'[1]Non Retail'!B18</f>
        <v>WS Beauty &amp; Pharmacy,
WS Traditional,
Semi WS Traditional,
Semi WS Beauty &amp; Pharmacy</v>
      </c>
      <c r="D517" s="24">
        <f>'[1]Non Retail'!C18</f>
        <v>44197</v>
      </c>
      <c r="E517" s="24">
        <f>'[1]Non Retail'!D18</f>
        <v>44227</v>
      </c>
      <c r="F517" t="str">
        <f>'[1]Non Retail'!G18</f>
        <v>Rishta</v>
      </c>
      <c r="G517" t="str">
        <f>'[1]Non Retail'!H18</f>
        <v>Rishta Silver Power of 7</v>
      </c>
      <c r="H517" t="str">
        <f>'[1]Non Retail'!I18</f>
        <v>For Andamans,Ahmedabad,Marathwada,Pune,Delhi,Lucknow,Raipur,Bhopal,Goa,Nagpur,Indore,West UP
Deliver month target &amp; Trade Plan enrolment target (&gt;=7) get;
Rs 125 for Sale 10000-24999
Rs 315 for Sale 25000-49999
Rs 625 for Sale &gt;=50000 (1 proportionate multiple allowed)
(Credit adjustment on invoice; Target Delivery Mandatory)</v>
      </c>
      <c r="I517" t="str">
        <f>'[1]Non Retail'!K18</f>
        <v>Matrix Audited Disbursement</v>
      </c>
    </row>
    <row r="518" spans="1:9">
      <c r="A518">
        <v>515</v>
      </c>
      <c r="B518" t="str">
        <f>'[1]Non Retail'!A20</f>
        <v>Non Retail</v>
      </c>
      <c r="C518" t="str">
        <f>'[1]Non Retail'!B20</f>
        <v>WS Beauty &amp; Pharmacy,
WS Traditional,
Semi WS Traditional,
Semi WS Beauty &amp; Pharmacy</v>
      </c>
      <c r="D518" s="24">
        <f>'[1]Non Retail'!C20</f>
        <v>44197</v>
      </c>
      <c r="E518" s="24">
        <f>'[1]Non Retail'!D20</f>
        <v>44227</v>
      </c>
      <c r="F518" t="str">
        <f>'[1]Non Retail'!G20</f>
        <v>Rishta</v>
      </c>
      <c r="G518" t="str">
        <f>'[1]Non Retail'!H20</f>
        <v>Rishta Silver Power of 8</v>
      </c>
      <c r="H518" t="str">
        <f>'[1]Non Retail'!I20</f>
        <v>For Haryana,Uttarakhand,East UP,Rajasthan,Vijayawada,Kanpur,Bangalore,Mumbai,Hyderabad,Bengal,Surat
Deliver month target &amp; Trade Plan enrolment target (&gt;=8) get;
Rs 125 for Sale 10000-24999
Rs 315 for Sale 25000-49999
Rs 625 for Sale &gt;=50000 (1 proportionate multiple allowed)
(Credit adjustment on invoice; Target Delivery Mandatory)</v>
      </c>
      <c r="I518" t="str">
        <f>'[1]Non Retail'!K20</f>
        <v>Matrix Audited Disbursement</v>
      </c>
    </row>
    <row r="519" spans="1:9">
      <c r="A519">
        <v>516</v>
      </c>
      <c r="B519" t="str">
        <f>'[1]Non Retail'!A22</f>
        <v>Non Retail</v>
      </c>
      <c r="C519" t="str">
        <f>'[1]Non Retail'!B22</f>
        <v>WS Beauty &amp; Pharmacy,
WS Traditional,
Semi WS Traditional,
Semi WS Beauty &amp; Pharmacy</v>
      </c>
      <c r="D519" s="24">
        <f>'[1]Non Retail'!C22</f>
        <v>44197</v>
      </c>
      <c r="E519" s="24">
        <f>'[1]Non Retail'!D22</f>
        <v>44227</v>
      </c>
      <c r="F519" t="str">
        <f>'[1]Non Retail'!G22</f>
        <v>Rishta</v>
      </c>
      <c r="G519" t="str">
        <f>'[1]Non Retail'!H22</f>
        <v>Rishta Silver Power of 9</v>
      </c>
      <c r="H519" t="str">
        <f>'[1]Non Retail'!I22</f>
        <v>For Cochin,Tirupati,Chennai,Madurai
Deliver month target &amp; Trade Plan enrolment target (&gt;=9) get;
Rs 125 for Sale 10000-24999
Rs 315 for Sale 25000-49999
Rs 625 for Sale &gt;=50000 (1 proportionate multiple allowed)
(Credit adjustment on invoice; Target Delivery Mandatory)</v>
      </c>
      <c r="I519" t="str">
        <f>'[1]Non Retail'!K22</f>
        <v>Matrix Audited Disbursement</v>
      </c>
    </row>
    <row r="520" spans="1:9">
      <c r="A520">
        <v>517</v>
      </c>
      <c r="B520" t="str">
        <f>'[1]Non Retail'!A24</f>
        <v>Non Retail</v>
      </c>
      <c r="C520" t="str">
        <f>'[1]Non Retail'!B24</f>
        <v>WS Beauty &amp; Pharmacy,
WS Traditional,
Semi WS Traditional,
Semi WS Beauty &amp; Pharmacy</v>
      </c>
      <c r="D520" s="24">
        <f>'[1]Non Retail'!C24</f>
        <v>44197</v>
      </c>
      <c r="E520" s="24">
        <f>'[1]Non Retail'!D24</f>
        <v>44227</v>
      </c>
      <c r="F520" t="str">
        <f>'[1]Non Retail'!G24</f>
        <v>Rishta</v>
      </c>
      <c r="G520" t="str">
        <f>'[1]Non Retail'!H24</f>
        <v>Rishta Platinum</v>
      </c>
      <c r="H520" t="str">
        <f>'[1]Non Retail'!I24</f>
        <v>Target incentive on Invoice (Via Credit adjustment) as per below
For every 50000, Get 125 w/o Target delivery &amp; 625 with Target delivery
Min Value achievement - INR 250000</v>
      </c>
      <c r="I520" t="str">
        <f>'[1]Non Retail'!K24</f>
        <v>Matrix Audited Disbursement</v>
      </c>
    </row>
    <row r="521" spans="1:9">
      <c r="A521">
        <v>518</v>
      </c>
      <c r="B521" t="str">
        <f>'[1]Non Retail'!A26</f>
        <v>Non Retail</v>
      </c>
      <c r="C521" t="str">
        <f>'[1]Non Retail'!B26</f>
        <v>WS Beauty &amp; Pharmacy,
WS Traditional,
Semi WS Traditional,
Semi WS Beauty &amp; Pharmacy</v>
      </c>
      <c r="D521" s="24">
        <f>'[1]Non Retail'!C26</f>
        <v>44197</v>
      </c>
      <c r="E521" s="24">
        <f>'[1]Non Retail'!D26</f>
        <v>44227</v>
      </c>
      <c r="F521" t="str">
        <f>'[1]Non Retail'!G26</f>
        <v>Rishta</v>
      </c>
      <c r="G521" t="str">
        <f>'[1]Non Retail'!H26</f>
        <v xml:space="preserve">Rishta Gold </v>
      </c>
      <c r="H521" t="str">
        <f>'[1]Non Retail'!I26</f>
        <v>Target incentive on Invoice (Via Credit adjustment) as per below
For every 20000, Get 50 w/o Target delivery &amp; 250 with Target delivery
Min Value achievement - INR 50000</v>
      </c>
      <c r="I521" t="str">
        <f>'[1]Non Retail'!K26</f>
        <v>Matrix Audited Disbursement</v>
      </c>
    </row>
    <row r="522" spans="1:9">
      <c r="A522">
        <v>519</v>
      </c>
      <c r="B522" t="str">
        <f>'[1]Non Retail'!A28</f>
        <v>Non Retail</v>
      </c>
      <c r="C522" t="str">
        <f>'[1]Non Retail'!B28</f>
        <v>WS Beauty &amp; Pharmacy,
WS Traditional,
Semi WS Traditional,
Semi WS Beauty &amp; Pharmacy</v>
      </c>
      <c r="D522" s="24">
        <f>'[1]Non Retail'!C28</f>
        <v>44197</v>
      </c>
      <c r="E522" s="24">
        <f>'[1]Non Retail'!D28</f>
        <v>44227</v>
      </c>
      <c r="F522" t="str">
        <f>'[1]Non Retail'!G28</f>
        <v>Rishta</v>
      </c>
      <c r="G522" t="str">
        <f>'[1]Non Retail'!H28</f>
        <v>Rishta Gold Power of 12</v>
      </c>
      <c r="H522" t="str">
        <f>'[1]Non Retail'!I28</f>
        <v>Deliver month Target and Trade Plan enrolment target  (&gt;=12) get; 
Rs 20 per trade plan
(Max disbursement of Rs. 400)
(Credit adjustment on invoice; Target Delivery Mandatory</v>
      </c>
      <c r="I522" t="str">
        <f>'[1]Non Retail'!K28</f>
        <v>Matrix Audited Disbursement</v>
      </c>
    </row>
    <row r="523" spans="1:9">
      <c r="A523">
        <v>520</v>
      </c>
      <c r="B523" t="e">
        <f>'[1]Non Retail'!#REF!</f>
        <v>#REF!</v>
      </c>
      <c r="C523" t="e">
        <f>'[1]Non Retail'!#REF!</f>
        <v>#REF!</v>
      </c>
      <c r="D523" s="24" t="e">
        <f>'[1]Non Retail'!#REF!</f>
        <v>#REF!</v>
      </c>
      <c r="E523" s="24" t="e">
        <f>'[1]Non Retail'!#REF!</f>
        <v>#REF!</v>
      </c>
      <c r="F523" t="e">
        <f>'[1]Non Retail'!#REF!</f>
        <v>#REF!</v>
      </c>
      <c r="G523" t="e">
        <f>'[1]Non Retail'!#REF!</f>
        <v>#REF!</v>
      </c>
      <c r="H523" t="e">
        <f>'[1]Non Retail'!#REF!</f>
        <v>#REF!</v>
      </c>
      <c r="I523" t="e">
        <f>'[1]Non Retail'!#REF!</f>
        <v>#REF!</v>
      </c>
    </row>
    <row r="524" spans="1:9">
      <c r="A524">
        <v>521</v>
      </c>
      <c r="B524" t="e">
        <f>'[1]Non Retail'!#REF!</f>
        <v>#REF!</v>
      </c>
      <c r="C524" t="e">
        <f>'[1]Non Retail'!#REF!</f>
        <v>#REF!</v>
      </c>
      <c r="D524" s="24" t="e">
        <f>'[1]Non Retail'!#REF!</f>
        <v>#REF!</v>
      </c>
      <c r="E524" s="24" t="e">
        <f>'[1]Non Retail'!#REF!</f>
        <v>#REF!</v>
      </c>
      <c r="F524" t="e">
        <f>'[1]Non Retail'!#REF!</f>
        <v>#REF!</v>
      </c>
      <c r="G524" t="e">
        <f>'[1]Non Retail'!#REF!</f>
        <v>#REF!</v>
      </c>
      <c r="H524" t="e">
        <f>'[1]Non Retail'!#REF!</f>
        <v>#REF!</v>
      </c>
      <c r="I524" t="e">
        <f>'[1]Non Retail'!#REF!</f>
        <v>#REF!</v>
      </c>
    </row>
    <row r="525" spans="1:9">
      <c r="A525">
        <v>522</v>
      </c>
      <c r="B525" t="e">
        <f>'[1]Non Retail'!#REF!</f>
        <v>#REF!</v>
      </c>
      <c r="C525" t="e">
        <f>'[1]Non Retail'!#REF!</f>
        <v>#REF!</v>
      </c>
      <c r="D525" s="24" t="e">
        <f>'[1]Non Retail'!#REF!</f>
        <v>#REF!</v>
      </c>
      <c r="E525" s="24" t="e">
        <f>'[1]Non Retail'!#REF!</f>
        <v>#REF!</v>
      </c>
      <c r="F525" t="e">
        <f>'[1]Non Retail'!#REF!</f>
        <v>#REF!</v>
      </c>
      <c r="G525" t="e">
        <f>'[1]Non Retail'!#REF!</f>
        <v>#REF!</v>
      </c>
      <c r="H525" t="e">
        <f>'[1]Non Retail'!#REF!</f>
        <v>#REF!</v>
      </c>
      <c r="I525" t="e">
        <f>'[1]Non Retail'!#REF!</f>
        <v>#REF!</v>
      </c>
    </row>
    <row r="526" spans="1:9">
      <c r="A526">
        <v>523</v>
      </c>
      <c r="B526" t="str">
        <f>'[1]Non Retail'!A35</f>
        <v>Non Retail</v>
      </c>
      <c r="C526" t="str">
        <f>'[1]Non Retail'!B35</f>
        <v>WS Traditional,
WS Beauty &amp; Pharmacy,
Semi WS Traditional,
Semi WS Beauty &amp; Pharmacy</v>
      </c>
      <c r="D526" s="24">
        <f>'[1]Non Retail'!C35</f>
        <v>44197</v>
      </c>
      <c r="E526" s="24">
        <f>'[1]Non Retail'!D35</f>
        <v>44227</v>
      </c>
      <c r="F526" t="str">
        <f>'[1]Non Retail'!G35</f>
        <v>Gillette PC</v>
      </c>
      <c r="G526" t="str">
        <f>'[1]Non Retail'!H35</f>
        <v>Gillette/OS/Guard Creams 8% Plan</v>
      </c>
      <c r="H526" t="str">
        <f>'[1]Non Retail'!I35</f>
        <v>Buy Any Cream Worth Rs.230, get 8% off 
(12 pcs Guard Cream Small 25g Compulsory)</v>
      </c>
      <c r="I526" t="str">
        <f>'[1]Non Retail'!K35</f>
        <v>On Bill</v>
      </c>
    </row>
    <row r="527" spans="1:9">
      <c r="A527">
        <v>524</v>
      </c>
      <c r="B527" t="str">
        <f>'[1]Non Retail'!A37</f>
        <v>Non Retail</v>
      </c>
      <c r="C527" t="str">
        <f>'[1]Non Retail'!B37</f>
        <v>WS Traditional,
WS Beauty &amp; Pharmacy,
Semi WS Traditional,
Semi WS Beauty &amp; Pharmacy</v>
      </c>
      <c r="D527" s="24">
        <f>'[1]Non Retail'!C37</f>
        <v>44197</v>
      </c>
      <c r="E527" s="24">
        <f>'[1]Non Retail'!D37</f>
        <v>44227</v>
      </c>
      <c r="F527" t="str">
        <f>'[1]Non Retail'!G37</f>
        <v>Gillette PC</v>
      </c>
      <c r="G527" t="str">
        <f>'[1]Non Retail'!H37</f>
        <v>Gillette Foam 8% Plan</v>
      </c>
      <c r="H527" t="str">
        <f>'[1]Non Retail'!I37</f>
        <v>Buy Any Foam worth Rs.2000, get 8% off</v>
      </c>
      <c r="I527" t="str">
        <f>'[1]Non Retail'!K37</f>
        <v>On Bill</v>
      </c>
    </row>
    <row r="528" spans="1:9">
      <c r="A528">
        <v>525</v>
      </c>
      <c r="B528" t="str">
        <f>'[1]Non Retail'!A39</f>
        <v>Non Retail</v>
      </c>
      <c r="C528" t="str">
        <f>'[1]Non Retail'!B39</f>
        <v>WS Traditional,
WS Beauty &amp; Pharmacy,
Semi WS Traditional,
Semi WS Beauty &amp; Pharmacy</v>
      </c>
      <c r="D528" s="24">
        <f>'[1]Non Retail'!C39</f>
        <v>44197</v>
      </c>
      <c r="E528" s="24">
        <f>'[1]Non Retail'!D39</f>
        <v>44227</v>
      </c>
      <c r="F528" t="str">
        <f>'[1]Non Retail'!G39</f>
        <v>Gillette PC</v>
      </c>
      <c r="G528" t="str">
        <f>'[1]Non Retail'!H39</f>
        <v>Guard Razor Cream Jodi Plan</v>
      </c>
      <c r="H528" t="str">
        <f>'[1]Non Retail'!I39</f>
        <v>Buy &gt;=12pcs Guard Small Cream 25g, get 2% on entire Guard portfolio</v>
      </c>
      <c r="I528" t="str">
        <f>'[1]Non Retail'!K39</f>
        <v>On Bill</v>
      </c>
    </row>
    <row r="529" spans="1:9">
      <c r="A529">
        <v>526</v>
      </c>
      <c r="B529" t="str">
        <f>'[1]Non Retail'!A41</f>
        <v>Non Retail</v>
      </c>
      <c r="C529" t="str">
        <f>'[1]Non Retail'!B41</f>
        <v>WS Traditional,
WS Beauty &amp; Pharmacy,
Semi WS Traditional,
Semi WS Beauty &amp; Pharmacy</v>
      </c>
      <c r="D529" s="24">
        <f>'[1]Non Retail'!C41</f>
        <v>44197</v>
      </c>
      <c r="E529" s="24">
        <f>'[1]Non Retail'!D41</f>
        <v>44227</v>
      </c>
      <c r="F529" t="str">
        <f>'[1]Non Retail'!G41</f>
        <v>Gillette PC</v>
      </c>
      <c r="G529" t="str">
        <f>'[1]Non Retail'!H41</f>
        <v>Guard Small Cream Top Slab</v>
      </c>
      <c r="H529" t="str">
        <f>'[1]Non Retail'!I41</f>
        <v>Buy Guard Small Cream worth Rs.1900, get 2% off</v>
      </c>
      <c r="I529" t="str">
        <f>'[1]Non Retail'!K41</f>
        <v>On Bill</v>
      </c>
    </row>
    <row r="530" spans="1:9">
      <c r="A530">
        <v>527</v>
      </c>
      <c r="B530" t="str">
        <f>'[1]Non Retail'!A43</f>
        <v>Non Retail</v>
      </c>
      <c r="C530" t="str">
        <f>'[1]Non Retail'!B43</f>
        <v>WS Beauty &amp; Pharmacy,
WS Traditional,
Semi WS Traditional,
Semi WS Beauty &amp; Pharmacy</v>
      </c>
      <c r="D530" s="24">
        <f>'[1]Non Retail'!C43</f>
        <v>44197</v>
      </c>
      <c r="E530" s="24">
        <f>'[1]Non Retail'!D43</f>
        <v>44227</v>
      </c>
      <c r="F530" t="str">
        <f>'[1]Non Retail'!G43</f>
        <v>Gillette Venus</v>
      </c>
      <c r="G530" t="str">
        <f>'[1]Non Retail'!H43</f>
        <v>SV3 Singles Plan</v>
      </c>
      <c r="H530" t="str">
        <f>'[1]Non Retail'!I43</f>
        <v>Buy 1 streamers (8 Pcs) of SV3 Singles &amp; get 7% off</v>
      </c>
      <c r="I530" t="str">
        <f>'[1]Non Retail'!K43</f>
        <v>On Bill</v>
      </c>
    </row>
    <row r="531" spans="1:9">
      <c r="A531">
        <v>528</v>
      </c>
      <c r="B531" t="str">
        <f>'[1]Non Retail'!A45</f>
        <v>Non Retail</v>
      </c>
      <c r="C531" t="str">
        <f>'[1]Non Retail'!B45</f>
        <v>WS Traditional,
WS Beauty &amp; Pharmacy,
Semi WS Traditional,
Semi WS Beauty &amp; Pharmacy</v>
      </c>
      <c r="D531" s="24">
        <f>'[1]Non Retail'!C45</f>
        <v>44197</v>
      </c>
      <c r="E531" s="24">
        <f>'[1]Non Retail'!D45</f>
        <v>44227</v>
      </c>
      <c r="F531" t="str">
        <f>'[1]Non Retail'!G45</f>
        <v>Oral-B</v>
      </c>
      <c r="G531" t="str">
        <f>'[1]Non Retail'!H45</f>
        <v xml:space="preserve"> Oral-B 15% Plan</v>
      </c>
      <c r="H531" t="str">
        <f>'[1]Non Retail'!I45</f>
        <v>Buy any Oral-B &gt;500 get 15% off
Applicable on all Oral-B SKUs (Multipacks 3s,4s,6s and all promo hang cards included)
EXCEPT RACE TO CASE PACKS</v>
      </c>
      <c r="I531" t="str">
        <f>'[1]Non Retail'!K45</f>
        <v>On Bill</v>
      </c>
    </row>
    <row r="532" spans="1:9">
      <c r="A532">
        <v>529</v>
      </c>
      <c r="B532" t="str">
        <f>'[1]Non Retail'!A47</f>
        <v>Non Retail</v>
      </c>
      <c r="C532" t="str">
        <f>'[1]Non Retail'!B47</f>
        <v>WS Traditional,
WS Beauty &amp; Pharmacy,
Semi WS Traditional,
Semi WS Beauty &amp; Pharmacy</v>
      </c>
      <c r="D532" s="24">
        <f>'[1]Non Retail'!C47</f>
        <v>44197</v>
      </c>
      <c r="E532" s="24">
        <f>'[1]Non Retail'!D47</f>
        <v>44227</v>
      </c>
      <c r="F532" t="str">
        <f>'[1]Non Retail'!G47</f>
        <v>Oral-B</v>
      </c>
      <c r="G532" t="str">
        <f>'[1]Non Retail'!H47</f>
        <v>Oral-B Shiny Clean Race to Case Plan</v>
      </c>
      <c r="H532" t="str">
        <f>'[1]Non Retail'!I47</f>
        <v>Shiny 12+2 CD Free Race to Case
Buy 1 case of Shiny Clean 12+2 CD Free "Race to Case" SKU and get BEST ever WS landing
(Details in Canvass PPT)</v>
      </c>
      <c r="I532" t="str">
        <f>'[1]Non Retail'!K47</f>
        <v>On Bill</v>
      </c>
    </row>
    <row r="533" spans="1:9">
      <c r="A533">
        <v>530</v>
      </c>
      <c r="B533" t="str">
        <f>'[1]Non Retail'!A49</f>
        <v>Non Retail</v>
      </c>
      <c r="C533" t="str">
        <f>'[1]Non Retail'!B49</f>
        <v>WS Traditional,
WS Beauty &amp; Pharmacy,
Semi WS Traditional,
Semi WS Beauty &amp; Pharmacy</v>
      </c>
      <c r="D533" s="24">
        <f>'[1]Non Retail'!C49</f>
        <v>44197</v>
      </c>
      <c r="E533" s="24">
        <f>'[1]Non Retail'!D49</f>
        <v>44227</v>
      </c>
      <c r="F533" t="str">
        <f>'[1]Non Retail'!G49</f>
        <v>Oral-B</v>
      </c>
      <c r="G533" t="str">
        <f>'[1]Non Retail'!H49</f>
        <v>Oral-B Fresh Clean Race to Case Plan</v>
      </c>
      <c r="H533" t="str">
        <f>'[1]Non Retail'!I49</f>
        <v>3+1 Offer
Buy 1 case of Fresh Clean "Race to Case" SKU and get 9 + 3 cards free</v>
      </c>
      <c r="I533" t="str">
        <f>'[1]Non Retail'!K49</f>
        <v>On Bill</v>
      </c>
    </row>
    <row r="534" spans="1:9">
      <c r="A534">
        <v>531</v>
      </c>
      <c r="B534" t="str">
        <f>'[1]Non Retail'!A51</f>
        <v>Non Retail</v>
      </c>
      <c r="C534" t="str">
        <f>'[1]Non Retail'!B51</f>
        <v>WS Traditional,
WS Beauty &amp; Pharmacy,
Semi WS Traditional,
Semi WS Beauty &amp; Pharmacy</v>
      </c>
      <c r="D534" s="24">
        <f>'[1]Non Retail'!C51</f>
        <v>44197</v>
      </c>
      <c r="E534" s="24">
        <f>'[1]Non Retail'!D51</f>
        <v>44227</v>
      </c>
      <c r="F534" t="str">
        <f>'[1]Non Retail'!G51</f>
        <v>Oral-B</v>
      </c>
      <c r="G534" t="str">
        <f>'[1]Non Retail'!H51</f>
        <v>Oral-B Fresh Neem  Race to Case Plan</v>
      </c>
      <c r="H534" t="str">
        <f>'[1]Non Retail'!I51</f>
        <v>3+1 Offer
Buy 1 case of Fresh Clean Neem "Race to Case" SKU and get 9 + 3 cards free</v>
      </c>
      <c r="I534" t="str">
        <f>'[1]Non Retail'!K51</f>
        <v>On Bill</v>
      </c>
    </row>
    <row r="535" spans="1:9">
      <c r="A535">
        <v>532</v>
      </c>
      <c r="B535" t="str">
        <f>'[1]Non Retail'!A53</f>
        <v>Non Retail</v>
      </c>
      <c r="C535" t="str">
        <f>'[1]Non Retail'!B53</f>
        <v>WS Traditional,
WS Beauty &amp; Pharmacy,
Semi WS Traditional,
Semi WS Beauty &amp; Pharmacy</v>
      </c>
      <c r="D535" s="24">
        <f>'[1]Non Retail'!C53</f>
        <v>44197</v>
      </c>
      <c r="E535" s="24">
        <f>'[1]Non Retail'!D53</f>
        <v>44227</v>
      </c>
      <c r="F535" t="str">
        <f>'[1]Non Retail'!G53</f>
        <v>Oral-B</v>
      </c>
      <c r="G535" t="str">
        <f>'[1]Non Retail'!H53</f>
        <v>Oral-B Kids "Race to Case" Top Up Plan (Gold/Silver)</v>
      </c>
      <c r="H535" t="str">
        <f>'[1]Non Retail'!I53</f>
        <v xml:space="preserve">Kids Hangcard 3+1 Free Plan
Get 7.5% Top up on purchase of 4 hangcards of Kids brushes (Gold + Silver)
</v>
      </c>
      <c r="I535" t="str">
        <f>'[1]Non Retail'!K53</f>
        <v>On Bill</v>
      </c>
    </row>
    <row r="536" spans="1:9">
      <c r="A536">
        <v>533</v>
      </c>
      <c r="B536" t="str">
        <f>'[1]Non Retail'!A55</f>
        <v>Non Retail</v>
      </c>
      <c r="C536" t="str">
        <f>'[1]Non Retail'!B55</f>
        <v>WS Traditional,
WS Beauty &amp; Pharmacy,
Semi WS Traditional,
Semi WS Beauty &amp; Pharmacy</v>
      </c>
      <c r="D536" s="24">
        <f>'[1]Non Retail'!C55</f>
        <v>44197</v>
      </c>
      <c r="E536" s="24">
        <f>'[1]Non Retail'!D55</f>
        <v>44227</v>
      </c>
      <c r="F536" t="str">
        <f>'[1]Non Retail'!G55</f>
        <v>Oral-B</v>
      </c>
      <c r="G536" t="str">
        <f>'[1]Non Retail'!H55</f>
        <v>Oral-B Kids "Race to Case" Top Up Plan (Platinum)</v>
      </c>
      <c r="H536" t="str">
        <f>'[1]Non Retail'!I55</f>
        <v>Kids Hangcard 6+2 Free Plan
Get 7.5% Top up on purchase of 8 hangcards of Kids brushes (Platinum)</v>
      </c>
      <c r="I536" t="str">
        <f>'[1]Non Retail'!K55</f>
        <v>On Bill</v>
      </c>
    </row>
    <row r="537" spans="1:9">
      <c r="A537">
        <v>534</v>
      </c>
      <c r="B537" t="str">
        <f>'[1]Non Retail'!A57</f>
        <v>Non Retail</v>
      </c>
      <c r="C537" t="str">
        <f>'[1]Non Retail'!B57</f>
        <v>WS Traditional,
WS Beauty &amp; Pharmacy,
Semi WS Traditional,
Semi WS Beauty &amp; Pharmacy</v>
      </c>
      <c r="D537" s="24">
        <f>'[1]Non Retail'!C57</f>
        <v>44197</v>
      </c>
      <c r="E537" s="24">
        <f>'[1]Non Retail'!D57</f>
        <v>44227</v>
      </c>
      <c r="F537" t="str">
        <f>'[1]Non Retail'!G57</f>
        <v>Oral-B</v>
      </c>
      <c r="G537" t="str">
        <f>'[1]Non Retail'!H57</f>
        <v>Oral-B Cavity Defense  Race to Case Plan</v>
      </c>
      <c r="H537" t="str">
        <f>'[1]Non Retail'!I57</f>
        <v>3+1 Offer
Buy 1 case of Cavity Defense 6+2 SW "Race to Case" SKU and get 15 + 5 cards free</v>
      </c>
      <c r="I537" t="str">
        <f>'[1]Non Retail'!K57</f>
        <v>On Bill</v>
      </c>
    </row>
    <row r="538" spans="1:9">
      <c r="A538">
        <v>535</v>
      </c>
      <c r="B538" t="str">
        <f>'[1]Non Retail'!A59</f>
        <v>Non Retail</v>
      </c>
      <c r="C538" t="str">
        <f>'[1]Non Retail'!B59</f>
        <v>WS Traditional,
WS Beauty &amp; Pharmacy,
Semi WS Traditional,
Semi WS Beauty &amp; Pharmacy</v>
      </c>
      <c r="D538" s="24">
        <f>'[1]Non Retail'!C59</f>
        <v>44197</v>
      </c>
      <c r="E538" s="24">
        <f>'[1]Non Retail'!D59</f>
        <v>44227</v>
      </c>
      <c r="F538" t="str">
        <f>'[1]Non Retail'!G59</f>
        <v>Oral-B</v>
      </c>
      <c r="G538" t="str">
        <f>'[1]Non Retail'!H59</f>
        <v>Oral-B FC Neem and 123 Clove Maximization Top Up (Plat/Gold/Silver)</v>
      </c>
      <c r="H538" t="str">
        <f>'[1]Non Retail'!I59</f>
        <v>FC Neem 3+1 Free Plan
Get 9% Top up on purchase of 4 hangcards of FC Neem 
(on non-Race to Case Inventory for liquidation)
123 Clove  3+1 Free Plan
Get 9% Top up on purchase of 4 hangcards of 123 Clove 6+1</v>
      </c>
      <c r="I538" t="str">
        <f>'[1]Non Retail'!K59</f>
        <v>On Bill</v>
      </c>
    </row>
    <row r="539" spans="1:9">
      <c r="A539">
        <v>536</v>
      </c>
      <c r="B539" t="str">
        <f>'[1]Non Retail'!A61</f>
        <v>Non Retail</v>
      </c>
      <c r="C539" t="str">
        <f>'[1]Non Retail'!B61</f>
        <v>WS Traditional,
WS Beauty &amp; Pharmacy,
Semi WS Traditional,
Semi WS Beauty &amp; Pharmacy</v>
      </c>
      <c r="D539" s="24">
        <f>'[1]Non Retail'!C61</f>
        <v>44197</v>
      </c>
      <c r="E539" s="24">
        <f>'[1]Non Retail'!D61</f>
        <v>44227</v>
      </c>
      <c r="F539" t="str">
        <f>'[1]Non Retail'!G61</f>
        <v>Oral-B</v>
      </c>
      <c r="G539" t="str">
        <f>'[1]Non Retail'!H61</f>
        <v>Oral B Fresh Clean, Fresh Neem &amp; Cav Defense Race to Case Top Up (TN)</v>
      </c>
      <c r="H539" t="str">
        <f>'[1]Non Retail'!I61</f>
        <v>Get 2% Top Up on buying Fresh Clean, Fresh Neem and Cavity Defense Race to Case</v>
      </c>
      <c r="I539" t="str">
        <f>'[1]Non Retail'!K61</f>
        <v>On Bill</v>
      </c>
    </row>
    <row r="540" spans="1:9">
      <c r="A540">
        <v>537</v>
      </c>
      <c r="B540" t="str">
        <f>'[1]Non Retail'!A63</f>
        <v>Non Retail</v>
      </c>
      <c r="C540" t="str">
        <f>'[1]Non Retail'!B63</f>
        <v>WS Traditional,
Semi WS Traditional,
WS Beauty &amp; Pharmacy,
Semi WS Beauty &amp; Pharmacy</v>
      </c>
      <c r="D540" s="24">
        <f>'[1]Non Retail'!C63</f>
        <v>44197</v>
      </c>
      <c r="E540" s="24">
        <f>'[1]Non Retail'!D63</f>
        <v>44227</v>
      </c>
      <c r="F540" t="str">
        <f>'[1]Non Retail'!G63</f>
        <v>Gillette</v>
      </c>
      <c r="G540" t="str">
        <f>'[1]Non Retail'!H63</f>
        <v xml:space="preserve">Gillette DE Plan Platinum - All Sites </v>
      </c>
      <c r="H540" t="str">
        <f>'[1]Non Retail'!I63</f>
        <v>Buy below DE Subbf worth Rs 26000 and Get mega scheme as mentioned below Corporate Plans Extra,  Mixed cases not allowed
(Max Bills 4 ,Max disbustment on 1 Bill Rs.17000)
8.51% - Wilkinson 5s and Wilkinson 50s
8.7% - Wilk Saloon 10s
1.3% - SS 10s,
7.85% - DE 365</v>
      </c>
      <c r="I540" t="str">
        <f>'[1]Non Retail'!K63</f>
        <v>On Bill</v>
      </c>
    </row>
    <row r="541" spans="1:9">
      <c r="A541">
        <v>538</v>
      </c>
      <c r="B541" t="str">
        <f>'[1]Non Retail'!A65</f>
        <v>Non Retail</v>
      </c>
      <c r="C541" t="str">
        <f>'[1]Non Retail'!B65</f>
        <v>WS Traditional,
WS Beauty &amp; Pharmacy,
Semi WS Traditional,
Semi WS Beauty &amp; Pharmacy</v>
      </c>
      <c r="D541" s="24">
        <f>'[1]Non Retail'!C65</f>
        <v>44197</v>
      </c>
      <c r="E541" s="24">
        <f>'[1]Non Retail'!D65</f>
        <v>44227</v>
      </c>
      <c r="F541" t="str">
        <f>'[1]Non Retail'!G65</f>
        <v>Gillette</v>
      </c>
      <c r="G541" t="str">
        <f>'[1]Non Retail'!H65</f>
        <v>Gillette Guard  TPR - Plat</v>
      </c>
      <c r="H541" t="str">
        <f>'[1]Non Retail'!I65</f>
        <v>a. 8% on Guard Razor (min purchase INR 3200)
SKU - Guard Razor SBD, Guard Razor
b. 8% off on Guard Blades (min purchase INR 1500)
SKU -Guard Cart SBD</v>
      </c>
      <c r="I541" t="str">
        <f>'[1]Non Retail'!K65</f>
        <v>On Bill</v>
      </c>
    </row>
    <row r="542" spans="1:9">
      <c r="A542">
        <v>539</v>
      </c>
      <c r="B542" t="e">
        <f>'[1]Non Retail'!#REF!</f>
        <v>#REF!</v>
      </c>
      <c r="C542" t="e">
        <f>'[1]Non Retail'!#REF!</f>
        <v>#REF!</v>
      </c>
      <c r="D542" s="24" t="e">
        <f>'[1]Non Retail'!#REF!</f>
        <v>#REF!</v>
      </c>
      <c r="E542" s="24" t="e">
        <f>'[1]Non Retail'!#REF!</f>
        <v>#REF!</v>
      </c>
      <c r="F542" t="e">
        <f>'[1]Non Retail'!#REF!</f>
        <v>#REF!</v>
      </c>
      <c r="G542" t="e">
        <f>'[1]Non Retail'!#REF!</f>
        <v>#REF!</v>
      </c>
      <c r="H542" t="e">
        <f>'[1]Non Retail'!#REF!</f>
        <v>#REF!</v>
      </c>
      <c r="I542" t="e">
        <f>'[1]Non Retail'!#REF!</f>
        <v>#REF!</v>
      </c>
    </row>
    <row r="543" spans="1:9">
      <c r="A543">
        <v>540</v>
      </c>
      <c r="B543" t="e">
        <f>'[1]Non Retail'!#REF!</f>
        <v>#REF!</v>
      </c>
      <c r="C543" t="e">
        <f>'[1]Non Retail'!#REF!</f>
        <v>#REF!</v>
      </c>
      <c r="D543" s="24" t="e">
        <f>'[1]Non Retail'!#REF!</f>
        <v>#REF!</v>
      </c>
      <c r="E543" s="24" t="e">
        <f>'[1]Non Retail'!#REF!</f>
        <v>#REF!</v>
      </c>
      <c r="F543" t="e">
        <f>'[1]Non Retail'!#REF!</f>
        <v>#REF!</v>
      </c>
      <c r="G543" t="e">
        <f>'[1]Non Retail'!#REF!</f>
        <v>#REF!</v>
      </c>
      <c r="H543" t="e">
        <f>'[1]Non Retail'!#REF!</f>
        <v>#REF!</v>
      </c>
      <c r="I543" t="e">
        <f>'[1]Non Retail'!#REF!</f>
        <v>#REF!</v>
      </c>
    </row>
    <row r="544" spans="1:9">
      <c r="A544">
        <v>541</v>
      </c>
      <c r="B544" t="e">
        <f>'[1]Non Retail'!#REF!</f>
        <v>#REF!</v>
      </c>
      <c r="C544" t="e">
        <f>'[1]Non Retail'!#REF!</f>
        <v>#REF!</v>
      </c>
      <c r="D544" s="24" t="e">
        <f>'[1]Non Retail'!#REF!</f>
        <v>#REF!</v>
      </c>
      <c r="E544" s="24" t="e">
        <f>'[1]Non Retail'!#REF!</f>
        <v>#REF!</v>
      </c>
      <c r="F544" t="e">
        <f>'[1]Non Retail'!#REF!</f>
        <v>#REF!</v>
      </c>
      <c r="G544" t="e">
        <f>'[1]Non Retail'!#REF!</f>
        <v>#REF!</v>
      </c>
      <c r="H544" t="e">
        <f>'[1]Non Retail'!#REF!</f>
        <v>#REF!</v>
      </c>
      <c r="I544" t="e">
        <f>'[1]Non Retail'!#REF!</f>
        <v>#REF!</v>
      </c>
    </row>
    <row r="545" spans="1:9">
      <c r="A545">
        <v>542</v>
      </c>
      <c r="B545" t="e">
        <f>'[1]Non Retail'!#REF!</f>
        <v>#REF!</v>
      </c>
      <c r="C545" t="e">
        <f>'[1]Non Retail'!#REF!</f>
        <v>#REF!</v>
      </c>
      <c r="D545" s="24" t="e">
        <f>'[1]Non Retail'!#REF!</f>
        <v>#REF!</v>
      </c>
      <c r="E545" s="24" t="e">
        <f>'[1]Non Retail'!#REF!</f>
        <v>#REF!</v>
      </c>
      <c r="F545" t="e">
        <f>'[1]Non Retail'!#REF!</f>
        <v>#REF!</v>
      </c>
      <c r="G545" t="e">
        <f>'[1]Non Retail'!#REF!</f>
        <v>#REF!</v>
      </c>
      <c r="H545" t="e">
        <f>'[1]Non Retail'!#REF!</f>
        <v>#REF!</v>
      </c>
      <c r="I545" t="e">
        <f>'[1]Non Retail'!#REF!</f>
        <v>#REF!</v>
      </c>
    </row>
    <row r="546" spans="1:9">
      <c r="A546">
        <v>543</v>
      </c>
      <c r="B546" t="e">
        <f>'[1]Non Retail'!#REF!</f>
        <v>#REF!</v>
      </c>
      <c r="C546" t="e">
        <f>'[1]Non Retail'!#REF!</f>
        <v>#REF!</v>
      </c>
      <c r="D546" s="24" t="e">
        <f>'[1]Non Retail'!#REF!</f>
        <v>#REF!</v>
      </c>
      <c r="E546" s="24" t="e">
        <f>'[1]Non Retail'!#REF!</f>
        <v>#REF!</v>
      </c>
      <c r="F546" t="e">
        <f>'[1]Non Retail'!#REF!</f>
        <v>#REF!</v>
      </c>
      <c r="G546" t="e">
        <f>'[1]Non Retail'!#REF!</f>
        <v>#REF!</v>
      </c>
      <c r="H546" t="e">
        <f>'[1]Non Retail'!#REF!</f>
        <v>#REF!</v>
      </c>
      <c r="I546" t="e">
        <f>'[1]Non Retail'!#REF!</f>
        <v>#REF!</v>
      </c>
    </row>
    <row r="547" spans="1:9">
      <c r="A547">
        <v>544</v>
      </c>
      <c r="B547" t="e">
        <f>'[1]Non Retail'!#REF!</f>
        <v>#REF!</v>
      </c>
      <c r="C547" t="e">
        <f>'[1]Non Retail'!#REF!</f>
        <v>#REF!</v>
      </c>
      <c r="D547" s="24" t="e">
        <f>'[1]Non Retail'!#REF!</f>
        <v>#REF!</v>
      </c>
      <c r="E547" s="24" t="e">
        <f>'[1]Non Retail'!#REF!</f>
        <v>#REF!</v>
      </c>
      <c r="F547" t="e">
        <f>'[1]Non Retail'!#REF!</f>
        <v>#REF!</v>
      </c>
      <c r="G547" t="e">
        <f>'[1]Non Retail'!#REF!</f>
        <v>#REF!</v>
      </c>
      <c r="H547" t="e">
        <f>'[1]Non Retail'!#REF!</f>
        <v>#REF!</v>
      </c>
      <c r="I547" t="e">
        <f>'[1]Non Retail'!#REF!</f>
        <v>#REF!</v>
      </c>
    </row>
    <row r="548" spans="1:9">
      <c r="A548">
        <v>545</v>
      </c>
      <c r="B548" t="e">
        <f>'[1]Non Retail'!#REF!</f>
        <v>#REF!</v>
      </c>
      <c r="C548" t="e">
        <f>'[1]Non Retail'!#REF!</f>
        <v>#REF!</v>
      </c>
      <c r="D548" s="24" t="e">
        <f>'[1]Non Retail'!#REF!</f>
        <v>#REF!</v>
      </c>
      <c r="E548" s="24" t="e">
        <f>'[1]Non Retail'!#REF!</f>
        <v>#REF!</v>
      </c>
      <c r="F548" t="e">
        <f>'[1]Non Retail'!#REF!</f>
        <v>#REF!</v>
      </c>
      <c r="G548" t="e">
        <f>'[1]Non Retail'!#REF!</f>
        <v>#REF!</v>
      </c>
      <c r="H548" t="e">
        <f>'[1]Non Retail'!#REF!</f>
        <v>#REF!</v>
      </c>
      <c r="I548" t="e">
        <f>'[1]Non Retail'!#REF!</f>
        <v>#REF!</v>
      </c>
    </row>
    <row r="549" spans="1:9">
      <c r="A549">
        <v>546</v>
      </c>
      <c r="B549" t="e">
        <f>'[1]Non Retail'!#REF!</f>
        <v>#REF!</v>
      </c>
      <c r="C549" t="e">
        <f>'[1]Non Retail'!#REF!</f>
        <v>#REF!</v>
      </c>
      <c r="D549" s="24" t="e">
        <f>'[1]Non Retail'!#REF!</f>
        <v>#REF!</v>
      </c>
      <c r="E549" s="24" t="e">
        <f>'[1]Non Retail'!#REF!</f>
        <v>#REF!</v>
      </c>
      <c r="F549" t="e">
        <f>'[1]Non Retail'!#REF!</f>
        <v>#REF!</v>
      </c>
      <c r="G549" t="e">
        <f>'[1]Non Retail'!#REF!</f>
        <v>#REF!</v>
      </c>
      <c r="H549" t="e">
        <f>'[1]Non Retail'!#REF!</f>
        <v>#REF!</v>
      </c>
      <c r="I549" t="e">
        <f>'[1]Non Retail'!#REF!</f>
        <v>#REF!</v>
      </c>
    </row>
    <row r="550" spans="1:9">
      <c r="A550">
        <v>547</v>
      </c>
      <c r="B550" t="e">
        <f>'[1]Non Retail'!#REF!</f>
        <v>#REF!</v>
      </c>
      <c r="C550" t="e">
        <f>'[1]Non Retail'!#REF!</f>
        <v>#REF!</v>
      </c>
      <c r="D550" s="24" t="e">
        <f>'[1]Non Retail'!#REF!</f>
        <v>#REF!</v>
      </c>
      <c r="E550" s="24" t="e">
        <f>'[1]Non Retail'!#REF!</f>
        <v>#REF!</v>
      </c>
      <c r="F550" t="e">
        <f>'[1]Non Retail'!#REF!</f>
        <v>#REF!</v>
      </c>
      <c r="G550" t="e">
        <f>'[1]Non Retail'!#REF!</f>
        <v>#REF!</v>
      </c>
      <c r="H550" t="e">
        <f>'[1]Non Retail'!#REF!</f>
        <v>#REF!</v>
      </c>
      <c r="I550" t="e">
        <f>'[1]Non Retail'!#REF!</f>
        <v>#REF!</v>
      </c>
    </row>
    <row r="551" spans="1:9">
      <c r="A551">
        <v>548</v>
      </c>
      <c r="B551" t="e">
        <f>'[1]Non Retail'!#REF!</f>
        <v>#REF!</v>
      </c>
      <c r="C551" t="e">
        <f>'[1]Non Retail'!#REF!</f>
        <v>#REF!</v>
      </c>
      <c r="D551" s="24" t="e">
        <f>'[1]Non Retail'!#REF!</f>
        <v>#REF!</v>
      </c>
      <c r="E551" s="24" t="e">
        <f>'[1]Non Retail'!#REF!</f>
        <v>#REF!</v>
      </c>
      <c r="F551" t="e">
        <f>'[1]Non Retail'!#REF!</f>
        <v>#REF!</v>
      </c>
      <c r="G551" t="e">
        <f>'[1]Non Retail'!#REF!</f>
        <v>#REF!</v>
      </c>
      <c r="H551" t="e">
        <f>'[1]Non Retail'!#REF!</f>
        <v>#REF!</v>
      </c>
      <c r="I551" t="e">
        <f>'[1]Non Retail'!#REF!</f>
        <v>#REF!</v>
      </c>
    </row>
    <row r="552" spans="1:9">
      <c r="A552">
        <v>549</v>
      </c>
      <c r="B552" t="e">
        <f>'[1]Non Retail'!#REF!</f>
        <v>#REF!</v>
      </c>
      <c r="C552" t="e">
        <f>'[1]Non Retail'!#REF!</f>
        <v>#REF!</v>
      </c>
      <c r="D552" s="24" t="e">
        <f>'[1]Non Retail'!#REF!</f>
        <v>#REF!</v>
      </c>
      <c r="E552" s="24" t="e">
        <f>'[1]Non Retail'!#REF!</f>
        <v>#REF!</v>
      </c>
      <c r="F552" t="e">
        <f>'[1]Non Retail'!#REF!</f>
        <v>#REF!</v>
      </c>
      <c r="G552" t="e">
        <f>'[1]Non Retail'!#REF!</f>
        <v>#REF!</v>
      </c>
      <c r="H552" t="e">
        <f>'[1]Non Retail'!#REF!</f>
        <v>#REF!</v>
      </c>
      <c r="I552" t="e">
        <f>'[1]Non Retail'!#REF!</f>
        <v>#REF!</v>
      </c>
    </row>
    <row r="553" spans="1:9">
      <c r="A553">
        <v>550</v>
      </c>
      <c r="B553" t="str">
        <f>'[1]Non Retail'!A67</f>
        <v>Non Retail</v>
      </c>
      <c r="C553" t="str">
        <f>'[1]Non Retail'!B67</f>
        <v>WS Traditional,
Semi WS Traditional,
WS Beauty &amp; Pharmacy,
Semi WS Beauty &amp; Pharmacy</v>
      </c>
      <c r="D553" s="24">
        <f>'[1]Non Retail'!C67</f>
        <v>44197</v>
      </c>
      <c r="E553" s="24">
        <f>'[1]Non Retail'!D67</f>
        <v>44227</v>
      </c>
      <c r="F553" t="str">
        <f>'[1]Non Retail'!G67</f>
        <v>Gillette</v>
      </c>
      <c r="G553" t="str">
        <f>'[1]Non Retail'!H67</f>
        <v>Gillette Dispo TPR Gold &amp; Platinum,Silver</v>
      </c>
      <c r="H553" t="str">
        <f>'[1]Non Retail'!I67</f>
        <v>4% on B3G1 for buying &gt;= 12 units (48 razors/4 cards)
(12% on GPI 1s/5s for 12 units)</v>
      </c>
      <c r="I553" t="str">
        <f>'[1]Non Retail'!K67</f>
        <v>On Bill</v>
      </c>
    </row>
    <row r="554" spans="1:9">
      <c r="A554">
        <v>551</v>
      </c>
      <c r="B554" t="str">
        <f>'[1]Non Retail'!A69</f>
        <v>Non Retail</v>
      </c>
      <c r="C554" t="str">
        <f>'[1]Non Retail'!B69</f>
        <v>WS Beauty &amp; Pharmacy,
WS Traditional,
Semi WS Traditional,
Semi WS Beauty &amp; Pharmacy</v>
      </c>
      <c r="D554" s="24">
        <f>'[1]Non Retail'!C69</f>
        <v>44197</v>
      </c>
      <c r="E554" s="24">
        <f>'[1]Non Retail'!D69</f>
        <v>44227</v>
      </c>
      <c r="F554" t="str">
        <f>'[1]Non Retail'!G69</f>
        <v>Gillette</v>
      </c>
      <c r="G554" t="str">
        <f>'[1]Non Retail'!H69</f>
        <v>Winner Rs 3 DE Plan - WS PLT/SLV/GOLD</v>
      </c>
      <c r="H554" t="str">
        <f>'[1]Non Retail'!I69</f>
        <v>Buy 1000 Winner blades (MRP 260) and get 6% off 
Min Purchase - 1980</v>
      </c>
      <c r="I554" t="str">
        <f>'[1]Non Retail'!K69</f>
        <v>On Bill</v>
      </c>
    </row>
    <row r="555" spans="1:9">
      <c r="A555">
        <v>552</v>
      </c>
      <c r="B555" t="str">
        <f>'[1]Non Retail'!A71</f>
        <v>Non Retail</v>
      </c>
      <c r="C555" t="str">
        <f>'[1]Non Retail'!B71</f>
        <v>WS Beauty &amp; Pharmacy,
WS Traditional,
Semi WS Traditional,
Semi WS Beauty &amp; Pharmacy</v>
      </c>
      <c r="D555" s="24">
        <f>'[1]Non Retail'!C71</f>
        <v>44197</v>
      </c>
      <c r="E555" s="24">
        <f>'[1]Non Retail'!D71</f>
        <v>44227</v>
      </c>
      <c r="F555" t="str">
        <f>'[1]Non Retail'!G71</f>
        <v>Gillette</v>
      </c>
      <c r="G555" t="str">
        <f>'[1]Non Retail'!H71</f>
        <v>Gillette Winner Rs 2 Dhamaka Plan - Plt/Sil/Gold  (Sites - Lucknow, Kanpur, East UP, West UP, Bihar, Jharkhand)</v>
      </c>
      <c r="H555" t="str">
        <f>'[1]Non Retail'!I71</f>
        <v>Buy 1000 Winner blades (MRP 160) and get 13.2% on bill discount, min slab - Rs 1100</v>
      </c>
      <c r="I555" t="str">
        <f>'[1]Non Retail'!K71</f>
        <v>On Bill</v>
      </c>
    </row>
    <row r="556" spans="1:9">
      <c r="A556">
        <v>553</v>
      </c>
      <c r="B556" t="str">
        <f>'[1]Non Retail'!A73</f>
        <v>Non Retail</v>
      </c>
      <c r="C556" t="str">
        <f>'[1]Non Retail'!B73</f>
        <v>WS Traditional</v>
      </c>
      <c r="D556" s="24">
        <f>'[1]Non Retail'!C73</f>
        <v>44197</v>
      </c>
      <c r="E556" s="24">
        <f>'[1]Non Retail'!D73</f>
        <v>44227</v>
      </c>
      <c r="F556" t="str">
        <f>'[1]Non Retail'!G73</f>
        <v>Gillette</v>
      </c>
      <c r="G556" t="str">
        <f>'[1]Non Retail'!H73</f>
        <v>Gillette Guard3 / Guard Top Up Platinum</v>
      </c>
      <c r="H556" t="str">
        <f>'[1]Non Retail'!I73</f>
        <v>Buy Guard 3 Razors and Carts worth Rs 3200 and get 2% off on entire Guard family (Guard Razor &amp; Carts, Guard3 Razor and Carts)</v>
      </c>
      <c r="I556" t="str">
        <f>'[1]Non Retail'!K73</f>
        <v>On Bill</v>
      </c>
    </row>
    <row r="557" spans="1:9">
      <c r="A557">
        <v>554</v>
      </c>
      <c r="B557" t="str">
        <f>'[1]Non Retail'!A75</f>
        <v>Non Retail</v>
      </c>
      <c r="C557" t="str">
        <f>'[1]Non Retail'!B75</f>
        <v>WS Traditional</v>
      </c>
      <c r="D557" s="24">
        <f>'[1]Non Retail'!C75</f>
        <v>44197</v>
      </c>
      <c r="E557" s="24">
        <f>'[1]Non Retail'!D75</f>
        <v>44227</v>
      </c>
      <c r="F557" t="str">
        <f>'[1]Non Retail'!G75</f>
        <v>Gillette</v>
      </c>
      <c r="G557" t="str">
        <f>'[1]Non Retail'!H75</f>
        <v>Gillette Dispo Top Up</v>
      </c>
      <c r="H557" t="str">
        <f>'[1]Non Retail'!I75</f>
        <v>2% on B3G1 for buying &gt;= 24 units (96 razors/ 8 cards) for Platinum,
2% on B3G1 for buying &gt;= 15 units (60 razors/ 5 cards) for Gold,
2% on B3G1 for buying &gt;= 12 units (48 razors/ 4 cards) for Silver</v>
      </c>
      <c r="I557" t="str">
        <f>'[1]Non Retail'!K75</f>
        <v>On Bill</v>
      </c>
    </row>
    <row r="558" spans="1:9">
      <c r="A558">
        <v>555</v>
      </c>
      <c r="B558" t="str">
        <f>'[1]Non Retail'!A77</f>
        <v>Non Retail</v>
      </c>
      <c r="C558" t="str">
        <f>'[1]Non Retail'!B77</f>
        <v>WS Traditional</v>
      </c>
      <c r="D558" s="24">
        <f>'[1]Non Retail'!C77</f>
        <v>44197</v>
      </c>
      <c r="E558" s="24">
        <f>'[1]Non Retail'!D77</f>
        <v>44227</v>
      </c>
      <c r="F558" t="str">
        <f>'[1]Non Retail'!G77</f>
        <v>Gillette</v>
      </c>
      <c r="G558" t="str">
        <f>'[1]Non Retail'!H77</f>
        <v>Guard3</v>
      </c>
      <c r="H558" t="str">
        <f>'[1]Non Retail'!I77</f>
        <v>Buy Guard3 Razor and Carts worth Rs 1600 and get 8% off in WS Platinum</v>
      </c>
      <c r="I558" t="str">
        <f>'[1]Non Retail'!K77</f>
        <v>On Bill</v>
      </c>
    </row>
    <row r="559" spans="1:9">
      <c r="A559">
        <v>556</v>
      </c>
      <c r="B559" t="e">
        <f>'[1]Non Retail'!#REF!</f>
        <v>#REF!</v>
      </c>
      <c r="C559" t="e">
        <f>'[1]Non Retail'!#REF!</f>
        <v>#REF!</v>
      </c>
      <c r="D559" s="24" t="e">
        <f>'[1]Non Retail'!#REF!</f>
        <v>#REF!</v>
      </c>
      <c r="E559" s="24" t="e">
        <f>'[1]Non Retail'!#REF!</f>
        <v>#REF!</v>
      </c>
      <c r="F559" t="e">
        <f>'[1]Non Retail'!#REF!</f>
        <v>#REF!</v>
      </c>
      <c r="G559" t="e">
        <f>'[1]Non Retail'!#REF!</f>
        <v>#REF!</v>
      </c>
      <c r="H559" t="e">
        <f>'[1]Non Retail'!#REF!</f>
        <v>#REF!</v>
      </c>
      <c r="I559" t="e">
        <f>'[1]Non Retail'!#REF!</f>
        <v>#REF!</v>
      </c>
    </row>
    <row r="560" spans="1:9">
      <c r="A560">
        <v>557</v>
      </c>
      <c r="B560" t="e">
        <f>'[1]Non Retail'!#REF!</f>
        <v>#REF!</v>
      </c>
      <c r="C560" t="e">
        <f>'[1]Non Retail'!#REF!</f>
        <v>#REF!</v>
      </c>
      <c r="D560" s="24" t="e">
        <f>'[1]Non Retail'!#REF!</f>
        <v>#REF!</v>
      </c>
      <c r="E560" s="24" t="e">
        <f>'[1]Non Retail'!#REF!</f>
        <v>#REF!</v>
      </c>
      <c r="F560" t="e">
        <f>'[1]Non Retail'!#REF!</f>
        <v>#REF!</v>
      </c>
      <c r="G560" t="e">
        <f>'[1]Non Retail'!#REF!</f>
        <v>#REF!</v>
      </c>
      <c r="H560" t="e">
        <f>'[1]Non Retail'!#REF!</f>
        <v>#REF!</v>
      </c>
      <c r="I560" t="e">
        <f>'[1]Non Retail'!#REF!</f>
        <v>#REF!</v>
      </c>
    </row>
    <row r="561" spans="1:9">
      <c r="A561">
        <v>558</v>
      </c>
      <c r="B561" t="str">
        <f>'[1]Non Retail'!A79</f>
        <v>Non Retail</v>
      </c>
      <c r="C561" t="str">
        <f>'[1]Non Retail'!B79</f>
        <v>WS Traditional,
WS Beauty &amp; Pharmacy,
Semi WS Traditional,
Semi WS Beauty &amp; Pharmacy</v>
      </c>
      <c r="D561" s="24">
        <f>'[1]Non Retail'!C79</f>
        <v>44197</v>
      </c>
      <c r="E561" s="24">
        <f>'[1]Non Retail'!D79</f>
        <v>44227</v>
      </c>
      <c r="F561" t="str">
        <f>'[1]Non Retail'!G79</f>
        <v>H&amp;S</v>
      </c>
      <c r="G561" t="str">
        <f>'[1]Non Retail'!H79</f>
        <v>H&amp;S Base Bottles WS Platinum Plan</v>
      </c>
      <c r="H561" t="str">
        <f>'[1]Non Retail'!I79</f>
        <v>Buy &gt;= 8 pcs of H&amp;S Base Bottles &amp; Get 5% Trade Plan
Buy &gt;= 48 pcs of H&amp;S Base Bottles &amp; Get 10% Trade Plan
Buy &gt;= 96 pcs of H&amp;S Base Bottles &amp; Get 15% Trade Plan
(80/180/340/650ml sizes included)</v>
      </c>
      <c r="I561" t="str">
        <f>'[1]Non Retail'!K79</f>
        <v>On Bill</v>
      </c>
    </row>
    <row r="562" spans="1:9">
      <c r="A562">
        <v>559</v>
      </c>
      <c r="B562" t="str">
        <f>'[1]Non Retail'!A81</f>
        <v>Non Retail</v>
      </c>
      <c r="C562" t="str">
        <f>'[1]Non Retail'!B81</f>
        <v>WS Beauty &amp; Pharmacy,
WS Traditional,
WS Beauty &amp; Pharmacy,
Semi WS Traditional,
Semi WS Beauty &amp; Pharmacy</v>
      </c>
      <c r="D562" s="24">
        <f>'[1]Non Retail'!C81</f>
        <v>44197</v>
      </c>
      <c r="E562" s="24">
        <f>'[1]Non Retail'!D81</f>
        <v>44227</v>
      </c>
      <c r="F562" t="str">
        <f>'[1]Non Retail'!G81</f>
        <v>H&amp;S</v>
      </c>
      <c r="G562" t="str">
        <f>'[1]Non Retail'!H81</f>
        <v>H&amp;S Small Sachet QPS
(WS Plat / Gold / Sil)
(UP Only)</v>
      </c>
      <c r="H562" t="str">
        <f>'[1]Non Retail'!I81</f>
        <v>Platinum: Buy &gt;=20 cases of any H&amp;S Small Sachets &amp; Get 1.5% Top up
Gold: Buy &gt;=15 cases of any H&amp;S Small Sachets &amp; Get 1.5% Top up
Silver: Buy &gt;=10 cases of any H&amp;S Small Sachets &amp; Get 1.5% Top up
(Only Exact Multiples Allowed) 
(Month End - Matrix Audited Disbursement)
 (Applicable only to East UP, West UP, Kanpur, Lucknow)</v>
      </c>
      <c r="I562" t="str">
        <f>'[1]Non Retail'!K81</f>
        <v>Matrix Audited Disbursement</v>
      </c>
    </row>
    <row r="563" spans="1:9">
      <c r="A563">
        <v>560</v>
      </c>
      <c r="B563" t="str">
        <f>'[1]Non Retail'!A83</f>
        <v>Non Retail</v>
      </c>
      <c r="C563" t="str">
        <f>'[1]Non Retail'!B83</f>
        <v>WS Traditional,
WS Beauty &amp; Pharmacy,
Semi WS Traditional,
Semi WS Beauty &amp; Pharmacy</v>
      </c>
      <c r="D563" s="24">
        <f>'[1]Non Retail'!C83</f>
        <v>44197</v>
      </c>
      <c r="E563" s="24">
        <f>'[1]Non Retail'!D83</f>
        <v>44227</v>
      </c>
      <c r="F563" t="str">
        <f>'[1]Non Retail'!G83</f>
        <v>H&amp;S</v>
      </c>
      <c r="G563" t="str">
        <f>'[1]Non Retail'!H83</f>
        <v>H&amp;S Small Sachet WS Platinum Plan
(Non Piggyback Geos)</v>
      </c>
      <c r="H563" t="str">
        <f>'[1]Non Retail'!I83</f>
        <v>Buy &gt;= 2 Cases of any H&amp;S Small Sachet get 8% Off
Buy &gt;= 10 Cases of any H&amp;S Small Sachet get 10.4% Off
Buy &gt;= 15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
      <c r="I563" t="str">
        <f>'[1]Non Retail'!K83</f>
        <v>On Bill</v>
      </c>
    </row>
    <row r="564" spans="1:9">
      <c r="A564">
        <v>561</v>
      </c>
      <c r="B564" t="str">
        <f>'[1]Non Retail'!A85</f>
        <v>Non Retail</v>
      </c>
      <c r="C564" t="str">
        <f>'[1]Non Retail'!B85</f>
        <v>WS Traditional,
WS Beauty &amp; Pharmacy,
Semi WS Traditional,
Semi WS Beauty &amp; Pharmacy</v>
      </c>
      <c r="D564" s="24">
        <f>'[1]Non Retail'!C85</f>
        <v>44197</v>
      </c>
      <c r="E564" s="24">
        <f>'[1]Non Retail'!D85</f>
        <v>44227</v>
      </c>
      <c r="F564" t="str">
        <f>'[1]Non Retail'!G85</f>
        <v>H&amp;S</v>
      </c>
      <c r="G564" t="str">
        <f>'[1]Non Retail'!H85</f>
        <v>H&amp;S Small Sachet WS Platinum Plan
(Piggyback Geos)</v>
      </c>
      <c r="H564" t="str">
        <f>'[1]Non Retail'!I85</f>
        <v>Buy &gt;= 2 Cases of any H&amp;S Small Sachet get 8% Off
Buy &gt;= 10 Cases of any H&amp;S Small Sachet get 10.4% Off
Buy &gt;= 15 Cases of any H&amp;S Small Sachet get 11.5% Off
(Not Applicable on Piggyback) 
Only For - Bihar, Jharkhand, Rajasthan, Bhopal, Indore, Raipur, Jabalpur, Bengal, Orissa, Hyderabad, Tirupati, Vijayawada, Chennai, Madurai, Goa, Nagpur, Mumbai, Pune, Marathwada, Punjab, Delhi, Haryana, Ahmedabad, Surat</v>
      </c>
      <c r="I564" t="str">
        <f>'[1]Non Retail'!K85</f>
        <v>On Bill</v>
      </c>
    </row>
    <row r="565" spans="1:9">
      <c r="A565">
        <v>562</v>
      </c>
      <c r="B565" t="str">
        <f>'[1]Non Retail'!A87</f>
        <v>Non Retail</v>
      </c>
      <c r="C565" t="str">
        <f>'[1]Non Retail'!B87</f>
        <v>WS Traditional,
WS Beauty &amp; Pharmacy,
Semi WS Traditional,
Semi WS Beauty &amp; Pharmacy</v>
      </c>
      <c r="D565" s="24">
        <f>'[1]Non Retail'!C87</f>
        <v>44197</v>
      </c>
      <c r="E565" s="24">
        <f>'[1]Non Retail'!D87</f>
        <v>44227</v>
      </c>
      <c r="F565" t="str">
        <f>'[1]Non Retail'!G87</f>
        <v>H&amp;S</v>
      </c>
      <c r="G565" t="str">
        <f>'[1]Non Retail'!H87</f>
        <v>H&amp;S Small Sachet WS Platinum Plan
(UP Only)</v>
      </c>
      <c r="H565" t="str">
        <f>'[1]Non Retail'!I87</f>
        <v>Buy &gt;= 2 Cases of any H&amp;S Small Sachet get 8% Off
Buy &gt;= 10 Cases of any H&amp;S Small Sachet get 10.4% Off
Buy &gt;= 15 Cases of any H&amp;S Small Sachet get 12.5% Off
(Not Applicable on Piggyback) 
East UP, West UP, Kanpur, Lucknow Only</v>
      </c>
      <c r="I565" t="str">
        <f>'[1]Non Retail'!K87</f>
        <v>On Bill</v>
      </c>
    </row>
    <row r="566" spans="1:9">
      <c r="A566">
        <v>563</v>
      </c>
      <c r="B566" t="e">
        <f>'[1]Non Retail'!#REF!</f>
        <v>#REF!</v>
      </c>
      <c r="C566" t="e">
        <f>'[1]Non Retail'!#REF!</f>
        <v>#REF!</v>
      </c>
      <c r="D566" s="24" t="e">
        <f>'[1]Non Retail'!#REF!</f>
        <v>#REF!</v>
      </c>
      <c r="E566" s="24" t="e">
        <f>'[1]Non Retail'!#REF!</f>
        <v>#REF!</v>
      </c>
      <c r="F566" t="e">
        <f>'[1]Non Retail'!#REF!</f>
        <v>#REF!</v>
      </c>
      <c r="G566" t="e">
        <f>'[1]Non Retail'!#REF!</f>
        <v>#REF!</v>
      </c>
      <c r="H566" t="e">
        <f>'[1]Non Retail'!#REF!</f>
        <v>#REF!</v>
      </c>
      <c r="I566" t="e">
        <f>'[1]Non Retail'!#REF!</f>
        <v>#REF!</v>
      </c>
    </row>
    <row r="567" spans="1:9">
      <c r="A567">
        <v>564</v>
      </c>
      <c r="B567" t="str">
        <f>'[1]Non Retail'!A91</f>
        <v>Non Retail</v>
      </c>
      <c r="C567" t="str">
        <f>'[1]Non Retail'!B91</f>
        <v>WS Traditional,
WS Beauty &amp; Pharmacy,
Semi WS Traditional,
Semi WS Beauty &amp; Pharmacy</v>
      </c>
      <c r="D567" s="24">
        <f>'[1]Non Retail'!C91</f>
        <v>44197</v>
      </c>
      <c r="E567" s="24">
        <f>'[1]Non Retail'!D91</f>
        <v>44227</v>
      </c>
      <c r="F567" t="str">
        <f>'[1]Non Retail'!G91</f>
        <v>H&amp;S</v>
      </c>
      <c r="G567" t="str">
        <f>'[1]Non Retail'!H91</f>
        <v>H&amp;S Small Sachet WS Platinum Plan
(Bihar.Jharkhand Only)</v>
      </c>
      <c r="H567" t="str">
        <f>'[1]Non Retail'!I91</f>
        <v xml:space="preserve">Buy &gt;= 2 Cases of any H&amp;S Small Sachet get 8% Off
Buy &gt;= 10 Cases of any H&amp;S Small Sachet get 10.4% Off
Buy &gt;= 15 Cases of any H&amp;S Small Sachet get 11.5% Off
(Not Applicable on Piggyback) 
</v>
      </c>
      <c r="I567" t="str">
        <f>'[1]Non Retail'!K91</f>
        <v>On Bill</v>
      </c>
    </row>
    <row r="568" spans="1:9">
      <c r="A568">
        <v>565</v>
      </c>
      <c r="B568" t="str">
        <f>'[1]Non Retail'!A99</f>
        <v>Non Retail</v>
      </c>
      <c r="C568" t="str">
        <f>'[1]Non Retail'!B99</f>
        <v>WS Beauty &amp; Pharmacy,
WS Traditional,
Semi WS Traditional,
Semi WS Beauty &amp; Pharmacy</v>
      </c>
      <c r="D568" s="24">
        <f>'[1]Non Retail'!C99</f>
        <v>44197</v>
      </c>
      <c r="E568" s="24">
        <f>'[1]Non Retail'!D99</f>
        <v>44227</v>
      </c>
      <c r="F568" t="str">
        <f>'[1]Non Retail'!G99</f>
        <v>Vicks</v>
      </c>
      <c r="G568" t="str">
        <f>'[1]Non Retail'!H99</f>
        <v>WS VVR Flats Platinum</v>
      </c>
      <c r="H568" t="str">
        <f>'[1]Non Retail'!I99</f>
        <v>Buy worth Rs 1000 get 5% 
Buy worth Rs 16000 get 5.5%</v>
      </c>
      <c r="I568" t="str">
        <f>'[1]Non Retail'!K99</f>
        <v>On Bill</v>
      </c>
    </row>
    <row r="569" spans="1:9">
      <c r="A569">
        <v>566</v>
      </c>
      <c r="B569" t="str">
        <f>'[1]Non Retail'!A101</f>
        <v>Non Retail</v>
      </c>
      <c r="C569" t="str">
        <f>'[1]Non Retail'!B101</f>
        <v>WS Beauty &amp; Pharmacy,
WS Traditional,
Semi WS Traditional,
Semi WS Beauty &amp; Pharmacy</v>
      </c>
      <c r="D569" s="24">
        <f>'[1]Non Retail'!C101</f>
        <v>44197</v>
      </c>
      <c r="E569" s="24">
        <f>'[1]Non Retail'!D101</f>
        <v>44227</v>
      </c>
      <c r="F569" t="str">
        <f>'[1]Non Retail'!G101</f>
        <v>Vicks</v>
      </c>
      <c r="G569" t="str">
        <f>'[1]Non Retail'!H101</f>
        <v>WS VVR Flats Platinum WinIt</v>
      </c>
      <c r="H569" t="str">
        <f>'[1]Non Retail'!I101</f>
        <v>Buy worth Rs 1000 get 5% 
Buy worth Rs 16000 get 5.5%</v>
      </c>
      <c r="I569" t="str">
        <f>'[1]Non Retail'!K101</f>
        <v>On Bill</v>
      </c>
    </row>
    <row r="570" spans="1:9">
      <c r="A570">
        <v>567</v>
      </c>
      <c r="B570" t="str">
        <f>'[1]Non Retail'!A103</f>
        <v>Non Retail</v>
      </c>
      <c r="C570" t="str">
        <f>'[1]Non Retail'!B103</f>
        <v>WS Beauty &amp; Pharmacy,
WS Traditional,
Semi WS Traditional,
Semi WS Beauty &amp; Pharmacy</v>
      </c>
      <c r="D570" s="24">
        <f>'[1]Non Retail'!C103</f>
        <v>44197</v>
      </c>
      <c r="E570" s="24">
        <f>'[1]Non Retail'!D103</f>
        <v>44227</v>
      </c>
      <c r="F570" t="str">
        <f>'[1]Non Retail'!G103</f>
        <v>Vicks</v>
      </c>
      <c r="G570" t="str">
        <f>'[1]Non Retail'!H103</f>
        <v>WS VCD Platinum</v>
      </c>
      <c r="H570" t="str">
        <f>'[1]Non Retail'!I103</f>
        <v>Buy worth Rs 1000 get 5% 
Buy worth Rs 16000 get 5.5%</v>
      </c>
      <c r="I570" t="str">
        <f>'[1]Non Retail'!K103</f>
        <v>On Bill</v>
      </c>
    </row>
    <row r="571" spans="1:9">
      <c r="A571">
        <v>568</v>
      </c>
      <c r="B571" t="str">
        <f>'[1]Non Retail'!A105</f>
        <v>Non Retail</v>
      </c>
      <c r="C571" t="str">
        <f>'[1]Non Retail'!B105</f>
        <v>WS Beauty &amp; Pharmacy,
WS Traditional,
Semi WS Traditional,
Semi WS Beauty &amp; Pharmacy</v>
      </c>
      <c r="D571" s="24">
        <f>'[1]Non Retail'!C105</f>
        <v>44197</v>
      </c>
      <c r="E571" s="24">
        <f>'[1]Non Retail'!D105</f>
        <v>44227</v>
      </c>
      <c r="F571" t="str">
        <f>'[1]Non Retail'!G105</f>
        <v>Vicks</v>
      </c>
      <c r="G571" t="str">
        <f>'[1]Non Retail'!H105</f>
        <v>WS VCD Platinum WinIt</v>
      </c>
      <c r="H571" t="str">
        <f>'[1]Non Retail'!I105</f>
        <v>Buy worth Rs 1000 get 5% 
Buy worth Rs 16000 get 5.5%</v>
      </c>
      <c r="I571" t="str">
        <f>'[1]Non Retail'!K105</f>
        <v>On Bill</v>
      </c>
    </row>
    <row r="572" spans="1:9">
      <c r="A572">
        <v>569</v>
      </c>
      <c r="B572" t="str">
        <f>'[1]Non Retail'!A107</f>
        <v>Non Retail</v>
      </c>
      <c r="C572" t="str">
        <f>'[1]Non Retail'!B107</f>
        <v>WS Beauty &amp; Pharmacy,
WS Traditional,
Semi WS Traditional,
Semi WS Beauty &amp; Pharmacy</v>
      </c>
      <c r="D572" s="24">
        <f>'[1]Non Retail'!C107</f>
        <v>44197</v>
      </c>
      <c r="E572" s="24">
        <f>'[1]Non Retail'!D107</f>
        <v>44227</v>
      </c>
      <c r="F572" t="str">
        <f>'[1]Non Retail'!G107</f>
        <v>Vicks</v>
      </c>
      <c r="G572" t="str">
        <f>'[1]Non Retail'!H107</f>
        <v>WS VCD 125 Jar Test Plat</v>
      </c>
      <c r="H572" t="str">
        <f>'[1]Non Retail'!I107</f>
        <v xml:space="preserve"> Buy 6 Jars &amp; get 11.5%; Buy 12 Jars of VCD 125 &amp; get 12% Off off 
All India
</v>
      </c>
      <c r="I572" t="str">
        <f>'[1]Non Retail'!K107</f>
        <v>On Bill</v>
      </c>
    </row>
    <row r="573" spans="1:9">
      <c r="A573">
        <v>570</v>
      </c>
      <c r="B573" t="str">
        <f>'[1]Non Retail'!A109</f>
        <v>Non Retail</v>
      </c>
      <c r="C573" t="str">
        <f>'[1]Non Retail'!B109</f>
        <v>WS Beauty &amp; Pharmacy,
WS Traditional,
Semi WS Traditional,
Semi WS Beauty &amp; Pharmacy</v>
      </c>
      <c r="D573" s="24">
        <f>'[1]Non Retail'!C109</f>
        <v>44197</v>
      </c>
      <c r="E573" s="24">
        <f>'[1]Non Retail'!D109</f>
        <v>44227</v>
      </c>
      <c r="F573" t="str">
        <f>'[1]Non Retail'!G109</f>
        <v>Vicks</v>
      </c>
      <c r="G573" t="str">
        <f>'[1]Non Retail'!H109</f>
        <v>WS VCD 125 Jar Test Plat WinIt</v>
      </c>
      <c r="H573" t="str">
        <f>'[1]Non Retail'!I109</f>
        <v>Buy 6 Jars &amp; get 11.5%; Buy 12 Jars of VCD 125 &amp; get 12% Off off 
All India</v>
      </c>
      <c r="I573" t="str">
        <f>'[1]Non Retail'!K109</f>
        <v>On Bill</v>
      </c>
    </row>
    <row r="574" spans="1:9">
      <c r="A574">
        <v>571</v>
      </c>
      <c r="B574" t="str">
        <f>'[1]Non Retail'!A111</f>
        <v>Non Retail</v>
      </c>
      <c r="C574" t="str">
        <f>'[1]Non Retail'!B111</f>
        <v>WS Beauty &amp; Pharmacy,
WS Traditional,
Semi WS Traditional,
Semi WS Beauty &amp; Pharmacy</v>
      </c>
      <c r="D574" s="24">
        <f>'[1]Non Retail'!C111</f>
        <v>44197</v>
      </c>
      <c r="E574" s="24">
        <f>'[1]Non Retail'!D111</f>
        <v>44227</v>
      </c>
      <c r="F574" t="str">
        <f>'[1]Non Retail'!G111</f>
        <v>Vicks</v>
      </c>
      <c r="G574" t="str">
        <f>'[1]Non Retail'!H111</f>
        <v>WS Inhaler Platinum</v>
      </c>
      <c r="H574" t="str">
        <f>'[1]Non Retail'!I111</f>
        <v>Buy worth Rs 800 get 5%,
Buy worth Rs 16000 get 5.5% (Inhaler Jumbo Included)</v>
      </c>
      <c r="I574" t="str">
        <f>'[1]Non Retail'!K111</f>
        <v>On Bill</v>
      </c>
    </row>
    <row r="575" spans="1:9">
      <c r="A575">
        <v>572</v>
      </c>
      <c r="B575" t="str">
        <f>'[1]Non Retail'!A113</f>
        <v>Non Retail</v>
      </c>
      <c r="C575" t="str">
        <f>'[1]Non Retail'!B113</f>
        <v>WS Beauty &amp; Pharmacy,
WS Traditional,
Semi WS Traditional,
Semi WS Beauty &amp; Pharmacy</v>
      </c>
      <c r="D575" s="24">
        <f>'[1]Non Retail'!C113</f>
        <v>44197</v>
      </c>
      <c r="E575" s="24">
        <f>'[1]Non Retail'!D113</f>
        <v>44227</v>
      </c>
      <c r="F575" t="str">
        <f>'[1]Non Retail'!G113</f>
        <v>Vicks</v>
      </c>
      <c r="G575" t="str">
        <f>'[1]Non Retail'!H113</f>
        <v>WS Inhaler Platinum WinIt</v>
      </c>
      <c r="H575" t="str">
        <f>'[1]Non Retail'!I113</f>
        <v>Buy worth Rs 800 get 5%,
Buy worth Rs 16000 get 5.5% (Inhaler Jumbo Included)</v>
      </c>
      <c r="I575" t="str">
        <f>'[1]Non Retail'!K113</f>
        <v>On Bill</v>
      </c>
    </row>
    <row r="576" spans="1:9">
      <c r="A576">
        <v>573</v>
      </c>
      <c r="B576" t="str">
        <f>'[1]Non Retail'!A115</f>
        <v>Non Retail</v>
      </c>
      <c r="C576" t="str">
        <f>'[1]Non Retail'!B115</f>
        <v>WS Beauty &amp; Pharmacy,
WS Traditional,
Semi WS Traditional,
Semi WS Beauty &amp; Pharmacy</v>
      </c>
      <c r="D576" s="24">
        <f>'[1]Non Retail'!C115</f>
        <v>44197</v>
      </c>
      <c r="E576" s="24">
        <f>'[1]Non Retail'!D115</f>
        <v>44227</v>
      </c>
      <c r="F576" t="str">
        <f>'[1]Non Retail'!G115</f>
        <v>Vicks</v>
      </c>
      <c r="G576" t="str">
        <f>'[1]Non Retail'!H115</f>
        <v>WS A500 (New MRP) Platinum</v>
      </c>
      <c r="H576" t="str">
        <f>'[1]Non Retail'!I115</f>
        <v>Buy A 500 = &gt; 40 Box  get 10%
Buy A 500 = &gt; 2 Cs  get 13.5%</v>
      </c>
      <c r="I576" t="str">
        <f>'[1]Non Retail'!K115</f>
        <v>On Bill</v>
      </c>
    </row>
    <row r="577" spans="1:9">
      <c r="A577">
        <v>574</v>
      </c>
      <c r="B577" t="str">
        <f>'[1]Non Retail'!A117</f>
        <v>Non Retail</v>
      </c>
      <c r="C577" t="str">
        <f>'[1]Non Retail'!B117</f>
        <v>WS Beauty &amp; Pharmacy,
WS Traditional,
Semi WS Traditional,
Semi WS Beauty &amp; Pharmacy</v>
      </c>
      <c r="D577" s="24">
        <f>'[1]Non Retail'!C117</f>
        <v>44197</v>
      </c>
      <c r="E577" s="24">
        <f>'[1]Non Retail'!D117</f>
        <v>44227</v>
      </c>
      <c r="F577" t="str">
        <f>'[1]Non Retail'!G117</f>
        <v>Vicks</v>
      </c>
      <c r="G577" t="str">
        <f>'[1]Non Retail'!H117</f>
        <v>WS A500 (New MRP) Platinum WinIt</v>
      </c>
      <c r="H577" t="str">
        <f>'[1]Non Retail'!I117</f>
        <v>Buy A 500 = &gt; 40 Box  get 10%
Buy A 500 = &gt; 2 Cs  get 13.5%</v>
      </c>
      <c r="I577" t="str">
        <f>'[1]Non Retail'!K117</f>
        <v>On Bill</v>
      </c>
    </row>
    <row r="578" spans="1:9">
      <c r="A578">
        <v>575</v>
      </c>
      <c r="B578" t="str">
        <f>'[1]Non Retail'!A119</f>
        <v>Non Retail</v>
      </c>
      <c r="C578" t="str">
        <f>'[1]Non Retail'!B119</f>
        <v>WS Beauty &amp; Pharmacy,
WS Traditional,
Semi WS Traditional,
Semi WS Beauty &amp; Pharmacy</v>
      </c>
      <c r="D578" s="24">
        <f>'[1]Non Retail'!C119</f>
        <v>44197</v>
      </c>
      <c r="E578" s="24">
        <f>'[1]Non Retail'!D119</f>
        <v>44227</v>
      </c>
      <c r="F578" t="str">
        <f>'[1]Non Retail'!G119</f>
        <v>Vicks</v>
      </c>
      <c r="G578" t="str">
        <f>'[1]Non Retail'!H119</f>
        <v>WS A500 (Old MRP) (Platinum, Gold, Silver)</v>
      </c>
      <c r="H578" t="str">
        <f>'[1]Non Retail'!I119</f>
        <v>Buy A 500 (Rs 40 SKU) = &gt; 0.5 Cs  get 5.18%</v>
      </c>
      <c r="I578" t="str">
        <f>'[1]Non Retail'!K119</f>
        <v>On Bill</v>
      </c>
    </row>
    <row r="579" spans="1:9">
      <c r="A579">
        <v>576</v>
      </c>
      <c r="B579" t="str">
        <f>'[1]Non Retail'!A121</f>
        <v>Non Retail</v>
      </c>
      <c r="C579" t="str">
        <f>'[1]Non Retail'!B121</f>
        <v>WS Beauty &amp; Pharmacy,
WS Traditional,
Semi WS Traditional,
Semi WS Beauty &amp; Pharmacy</v>
      </c>
      <c r="D579" s="24">
        <f>'[1]Non Retail'!C121</f>
        <v>44197</v>
      </c>
      <c r="E579" s="24">
        <f>'[1]Non Retail'!D121</f>
        <v>44227</v>
      </c>
      <c r="F579" t="str">
        <f>'[1]Non Retail'!G121</f>
        <v>Vicks</v>
      </c>
      <c r="G579" t="str">
        <f>'[1]Non Retail'!H121</f>
        <v>WS A500(Old MRP) WinIt (Platinum,Gold,Silver)</v>
      </c>
      <c r="H579" t="str">
        <f>'[1]Non Retail'!I121</f>
        <v>Buy A 500 (Rs 40 SKU) = &gt; 40 Box  get 5.18%</v>
      </c>
      <c r="I579" t="str">
        <f>'[1]Non Retail'!K121</f>
        <v>On Bill</v>
      </c>
    </row>
    <row r="580" spans="1:9">
      <c r="A580">
        <v>577</v>
      </c>
      <c r="B580" t="str">
        <f>'[1]Non Retail'!A123</f>
        <v>Non Retail</v>
      </c>
      <c r="C580" t="str">
        <f>'[1]Non Retail'!B123</f>
        <v>WS Beauty &amp; Pharmacy,
WS Traditional,
Semi WS Traditional,
Semi WS Beauty &amp; Pharmacy</v>
      </c>
      <c r="D580" s="24">
        <f>'[1]Non Retail'!C123</f>
        <v>44197</v>
      </c>
      <c r="E580" s="24">
        <f>'[1]Non Retail'!D123</f>
        <v>44227</v>
      </c>
      <c r="F580" t="str">
        <f>'[1]Non Retail'!G123</f>
        <v>Vicks</v>
      </c>
      <c r="G580" t="str">
        <f>'[1]Non Retail'!H123</f>
        <v>WS BBR Flats Platinum</v>
      </c>
      <c r="H580" t="str">
        <f>'[1]Non Retail'!I123</f>
        <v>Buy Rs1000 worth of BBR Flats and get 5% off, Buy  Rs 15000 and get 5.5%off (BBR 10ML RTM allowed)</v>
      </c>
      <c r="I580" t="str">
        <f>'[1]Non Retail'!K123</f>
        <v>On Bill</v>
      </c>
    </row>
    <row r="581" spans="1:9">
      <c r="A581">
        <v>578</v>
      </c>
      <c r="B581" t="str">
        <f>'[1]Non Retail'!A125</f>
        <v>Non Retail</v>
      </c>
      <c r="C581" t="str">
        <f>'[1]Non Retail'!B125</f>
        <v>WS Beauty &amp; Pharmacy,
WS Traditional,
Semi WS Traditional,
Semi WS Beauty &amp; Pharmacy</v>
      </c>
      <c r="D581" s="24">
        <f>'[1]Non Retail'!C125</f>
        <v>44197</v>
      </c>
      <c r="E581" s="24">
        <f>'[1]Non Retail'!D125</f>
        <v>44227</v>
      </c>
      <c r="F581" t="str">
        <f>'[1]Non Retail'!G125</f>
        <v>Vicks</v>
      </c>
      <c r="G581" t="str">
        <f>'[1]Non Retail'!H125</f>
        <v>WS BBR Flats Platinum WinIt</v>
      </c>
      <c r="H581" t="str">
        <f>'[1]Non Retail'!I125</f>
        <v>Buy Rs1000 worth of BBR Flats and get 5% off, Buy  Rs 15000 and get 5.5%off (BBR 10ML RTM allowed)</v>
      </c>
      <c r="I581" t="str">
        <f>'[1]Non Retail'!K125</f>
        <v>On Bill</v>
      </c>
    </row>
    <row r="582" spans="1:9">
      <c r="A582">
        <v>579</v>
      </c>
      <c r="B582" t="str">
        <f>'[1]Non Retail'!A127</f>
        <v>Non Retail</v>
      </c>
      <c r="C582" t="str">
        <f>'[1]Non Retail'!B127</f>
        <v>WS Beauty &amp; Pharmacy,
WS Traditional,
Semi WS Traditional,
Semi WS Beauty &amp; Pharmacy</v>
      </c>
      <c r="D582" s="24">
        <f>'[1]Non Retail'!C127</f>
        <v>44197</v>
      </c>
      <c r="E582" s="24">
        <f>'[1]Non Retail'!D127</f>
        <v>44227</v>
      </c>
      <c r="F582" t="str">
        <f>'[1]Non Retail'!G127</f>
        <v>Vicks</v>
      </c>
      <c r="G582" t="str">
        <f>'[1]Non Retail'!H127</f>
        <v>Vicks Season Dhamaka Plan</v>
      </c>
      <c r="H582" t="str">
        <f>'[1]Non Retail'!I127</f>
        <v>Buy Rs.80000 of Vicks in Month &amp; get 0.5% (monthly) 
Earning via Credit Invoice adjustment, applicable only WS Platinum &amp; Gold,( Only Kerala)(multiples allowed)</v>
      </c>
      <c r="I582" t="str">
        <f>'[1]Non Retail'!K127</f>
        <v>Matrix Audited Disbursement</v>
      </c>
    </row>
    <row r="583" spans="1:9">
      <c r="A583">
        <v>580</v>
      </c>
      <c r="B583" t="str">
        <f>'[1]Non Retail'!A129</f>
        <v>Non Retail</v>
      </c>
      <c r="C583" t="str">
        <f>'[1]Non Retail'!B129</f>
        <v>WS Beauty &amp; Pharmacy,
WS Traditional,
Semi WS Traditional,
Semi WS Beauty &amp; Pharmacy</v>
      </c>
      <c r="D583" s="24">
        <f>'[1]Non Retail'!C129</f>
        <v>44197</v>
      </c>
      <c r="E583" s="24">
        <f>'[1]Non Retail'!D129</f>
        <v>44227</v>
      </c>
      <c r="F583" t="str">
        <f>'[1]Non Retail'!G129</f>
        <v>Vicks</v>
      </c>
      <c r="G583" t="str">
        <f>'[1]Non Retail'!H129</f>
        <v>Vicks Season Dhamaka Plan</v>
      </c>
      <c r="H583" t="str">
        <f>'[1]Non Retail'!I129</f>
        <v>Buy 150000 of Vicks in OND &amp; get 0.25% (at OND end) ; Buy 250000 of Vicks in OND &amp; get 0.5% (at OND end) 
Earning via credit invoice adjustment applicable only WS Platinum &amp; Gold( applicable to all sites except Kerala)(multiples allowed)</v>
      </c>
      <c r="I583" t="str">
        <f>'[1]Non Retail'!K129</f>
        <v>Matrix Audited Disbursement</v>
      </c>
    </row>
    <row r="584" spans="1:9">
      <c r="A584">
        <v>581</v>
      </c>
      <c r="B584" t="str">
        <f>'[1]Non Retail'!A131</f>
        <v>Non Retail</v>
      </c>
      <c r="C584" t="str">
        <f>'[1]Non Retail'!B131</f>
        <v>WS Beauty &amp; Pharmacy,
WS Traditional,
Semi WS Traditional,
Semi WS Beauty &amp; Pharmacy</v>
      </c>
      <c r="D584" s="24">
        <f>'[1]Non Retail'!C131</f>
        <v>44197</v>
      </c>
      <c r="E584" s="24">
        <f>'[1]Non Retail'!D131</f>
        <v>44227</v>
      </c>
      <c r="F584" t="str">
        <f>'[1]Non Retail'!G131</f>
        <v>Vicks</v>
      </c>
      <c r="G584" t="str">
        <f>'[1]Non Retail'!H131</f>
        <v>VVR Flats Dozen Dhamaal Plan P/G/S</v>
      </c>
      <c r="H584" t="str">
        <f>'[1]Non Retail'!I131</f>
        <v>Buy 2 Dozens of VVR 10gm Flats and get 2.6% off (RTM included)</v>
      </c>
      <c r="I584" t="str">
        <f>'[1]Non Retail'!K131</f>
        <v>On Bill</v>
      </c>
    </row>
    <row r="585" spans="1:9">
      <c r="A585">
        <v>582</v>
      </c>
      <c r="B585" t="str">
        <f>'[1]Non Retail'!A133</f>
        <v>Non Retail</v>
      </c>
      <c r="C585" t="str">
        <f>'[1]Non Retail'!B133</f>
        <v>WS Beauty &amp; Pharmacy,
WS Traditional,
Semi WS Traditional,
Semi WS Beauty &amp; Pharmacy</v>
      </c>
      <c r="D585" s="24">
        <f>'[1]Non Retail'!C133</f>
        <v>44197</v>
      </c>
      <c r="E585" s="24">
        <f>'[1]Non Retail'!D133</f>
        <v>44227</v>
      </c>
      <c r="F585" t="str">
        <f>'[1]Non Retail'!G133</f>
        <v>Vicks</v>
      </c>
      <c r="G585" t="str">
        <f>'[1]Non Retail'!H133</f>
        <v>VVR Flats Dozen Dhamaal Plan WinIt</v>
      </c>
      <c r="H585" t="str">
        <f>'[1]Non Retail'!I133</f>
        <v>Buy 2 Dozens of VVR 10gm Flats and get 2.6% off (RTM included)</v>
      </c>
      <c r="I585" t="str">
        <f>'[1]Non Retail'!K133</f>
        <v>On Bill</v>
      </c>
    </row>
    <row r="586" spans="1:9">
      <c r="A586">
        <v>583</v>
      </c>
      <c r="B586" t="str">
        <f>'[1]Non Retail'!A135</f>
        <v>Non Retail</v>
      </c>
      <c r="C586" t="str">
        <f>'[1]Non Retail'!B135</f>
        <v>WS Traditional,
Semi WS Traditional,
WS Beauty &amp; Pharmacy,
Semi WS Beauty &amp; Pharmacy</v>
      </c>
      <c r="D586" s="24">
        <f>'[1]Non Retail'!C135</f>
        <v>44197</v>
      </c>
      <c r="E586" s="24">
        <f>'[1]Non Retail'!D135</f>
        <v>44227</v>
      </c>
      <c r="F586" t="str">
        <f>'[1]Non Retail'!G135</f>
        <v>Vicks</v>
      </c>
      <c r="G586" t="str">
        <f>'[1]Non Retail'!H135</f>
        <v>Xtra Strong Platinum</v>
      </c>
      <c r="H586" t="str">
        <f>'[1]Non Retail'!I135</f>
        <v>Buy Xtra Strong Worth Rs.1000 and get 5% off; Rs 3000 and get 5.5% off
Applicable Karnataka, Chennai, Madurai</v>
      </c>
      <c r="I586" t="str">
        <f>'[1]Non Retail'!K135</f>
        <v>On Bill</v>
      </c>
    </row>
    <row r="587" spans="1:9">
      <c r="A587">
        <v>584</v>
      </c>
      <c r="B587" t="str">
        <f>'[1]Non Retail'!A137</f>
        <v>Non Retail</v>
      </c>
      <c r="C587" t="str">
        <f>'[1]Non Retail'!B137</f>
        <v>WS Traditional,
Semi WS Traditional,
WS Traditional,
Semi WS Traditional,
WS Beauty &amp; Pharmacy,
Semi WS Beauty &amp; Pharmacy</v>
      </c>
      <c r="D587" s="24">
        <f>'[1]Non Retail'!C137</f>
        <v>44197</v>
      </c>
      <c r="E587" s="24">
        <f>'[1]Non Retail'!D137</f>
        <v>44227</v>
      </c>
      <c r="F587" t="str">
        <f>'[1]Non Retail'!G137</f>
        <v>Vicks</v>
      </c>
      <c r="G587" t="str">
        <f>'[1]Non Retail'!H137</f>
        <v>Xtra Strong Platinum WINIT</v>
      </c>
      <c r="H587" t="str">
        <f>'[1]Non Retail'!I137</f>
        <v>Buy Xtra Strong Worth Rs.1000 and get 5% off; Rs 3000 and get 5.5% off
Applicable Karnataka, Chennai, Madurai</v>
      </c>
      <c r="I587" t="str">
        <f>'[1]Non Retail'!K137</f>
        <v>On Bill</v>
      </c>
    </row>
    <row r="588" spans="1:9">
      <c r="A588">
        <v>585</v>
      </c>
      <c r="B588" t="str">
        <f>'[1]Non Retail'!A139</f>
        <v>Non Retail</v>
      </c>
      <c r="C588" t="str">
        <f>'[1]Non Retail'!B139</f>
        <v>WS Traditional,
WS Beauty &amp; Pharmacy,
Semi WS Traditional,
Semi WS Beauty &amp; Pharmacy</v>
      </c>
      <c r="D588" s="24">
        <f>'[1]Non Retail'!C139</f>
        <v>44197</v>
      </c>
      <c r="E588" s="24">
        <f>'[1]Non Retail'!D139</f>
        <v>44227</v>
      </c>
      <c r="F588" t="str">
        <f>'[1]Non Retail'!G139</f>
        <v>Pantene</v>
      </c>
      <c r="G588" t="str">
        <f>'[1]Non Retail'!H139</f>
        <v xml:space="preserve">Pantene Large Sachet  Plan  (WS Plt)                             
</v>
      </c>
      <c r="H588" t="str">
        <f>'[1]Non Retail'!I139</f>
        <v>Buy 1/2 case get Rs.110/case  
Buy &gt;=1 case get Rs.130/case</v>
      </c>
      <c r="I588" t="str">
        <f>'[1]Non Retail'!K139</f>
        <v>On Bill</v>
      </c>
    </row>
    <row r="589" spans="1:9">
      <c r="A589">
        <v>586</v>
      </c>
      <c r="B589" t="str">
        <f>'[1]Non Retail'!A141</f>
        <v>Non Retail</v>
      </c>
      <c r="C589" t="str">
        <f>'[1]Non Retail'!B141</f>
        <v>WS Traditional,
WS Beauty &amp; Pharmacy,
Semi WS Traditional,
Semi WS Beauty &amp; Pharmacy</v>
      </c>
      <c r="D589" s="24">
        <f>'[1]Non Retail'!C141</f>
        <v>44197</v>
      </c>
      <c r="E589" s="24">
        <f>'[1]Non Retail'!D141</f>
        <v>44227</v>
      </c>
      <c r="F589" t="str">
        <f>'[1]Non Retail'!G141</f>
        <v>Pantene</v>
      </c>
      <c r="G589" t="str">
        <f>'[1]Non Retail'!H141</f>
        <v xml:space="preserve">Pantene Large Sachet Pehli 2 Peti Plan (WS Plt/Gold)                             </v>
      </c>
      <c r="H589" t="str">
        <f>'[1]Non Retail'!I141</f>
        <v xml:space="preserve">Get Rs.100/case on 1st 2 cases of pantene large sachet 
(Applicable upto 2 Cases)
(Only For Punjab,Haryana,J&amp;K,Delhi,Kerala, Mumbai, Pune, Ahemdabad, Surat) </v>
      </c>
      <c r="I589" t="str">
        <f>'[1]Non Retail'!K141</f>
        <v>On Bill</v>
      </c>
    </row>
    <row r="590" spans="1:9">
      <c r="A590">
        <v>587</v>
      </c>
      <c r="B590" t="str">
        <f>'[1]Non Retail'!A143</f>
        <v>Non Retail</v>
      </c>
      <c r="C590" t="str">
        <f>'[1]Non Retail'!B143</f>
        <v>WS Traditional,
WS Beauty &amp; Pharmacy,
Semi WS Traditional,
Semi WS Beauty &amp; Pharmacy</v>
      </c>
      <c r="D590" s="24">
        <f>'[1]Non Retail'!C143</f>
        <v>44197</v>
      </c>
      <c r="E590" s="24">
        <f>'[1]Non Retail'!D143</f>
        <v>44227</v>
      </c>
      <c r="F590" t="str">
        <f>'[1]Non Retail'!G143</f>
        <v>Pantene</v>
      </c>
      <c r="G590" t="str">
        <f>'[1]Non Retail'!H143</f>
        <v xml:space="preserve">Pantene Large Sachet 4 cross 3 Plan (WS Plan)                   
</v>
      </c>
      <c r="H590" t="str">
        <f>'[1]Non Retail'!I143</f>
        <v>Buy &gt;1/2 case get Rs.170/case  
(Only for Chennai &amp; Madurai)</v>
      </c>
      <c r="I590" t="str">
        <f>'[1]Non Retail'!K143</f>
        <v>On Bill</v>
      </c>
    </row>
    <row r="591" spans="1:9">
      <c r="A591">
        <v>588</v>
      </c>
      <c r="B591" t="str">
        <f>'[1]Non Retail'!A145</f>
        <v>Non Retail</v>
      </c>
      <c r="C591" t="str">
        <f>'[1]Non Retail'!B145</f>
        <v>WS Traditional,
WS Beauty &amp; Pharmacy,
Semi WS Traditional,
Semi WS Beauty &amp; Pharmacy</v>
      </c>
      <c r="D591" s="24">
        <f>'[1]Non Retail'!C145</f>
        <v>44197</v>
      </c>
      <c r="E591" s="24">
        <f>'[1]Non Retail'!D145</f>
        <v>44227</v>
      </c>
      <c r="F591" t="str">
        <f>'[1]Non Retail'!G145</f>
        <v>Pantene</v>
      </c>
      <c r="G591" t="str">
        <f>'[1]Non Retail'!H145</f>
        <v>Pantene Rs 5 Bi-Sachet Plan 
(New Launch)(Plat,Gold)</v>
      </c>
      <c r="H591" t="str">
        <f>'[1]Non Retail'!I145</f>
        <v>Buy &gt;=1/2 Case of Pantene Rs 5 Bi-Sachet get 33.5% (Rs 40 /Str incl. Corp)
(Only for Punjab,Haryana,Delhi, Mumbai, Pune, Bengal, Surat, Ahmedabad)</v>
      </c>
      <c r="I591" t="str">
        <f>'[1]Non Retail'!K145</f>
        <v>On Bill</v>
      </c>
    </row>
    <row r="592" spans="1:9">
      <c r="A592">
        <v>589</v>
      </c>
      <c r="B592" t="str">
        <f>'[1]Non Retail'!A147</f>
        <v>Non Retail</v>
      </c>
      <c r="C592" t="str">
        <f>'[1]Non Retail'!B147</f>
        <v>WS Traditional,
WS Beauty &amp; Pharmacy,
Semi WS Traditional,
Semi WS Beauty &amp; Pharmacy</v>
      </c>
      <c r="D592" s="24">
        <f>'[1]Non Retail'!C147</f>
        <v>44197</v>
      </c>
      <c r="E592" s="24">
        <f>'[1]Non Retail'!D147</f>
        <v>44227</v>
      </c>
      <c r="F592" t="str">
        <f>'[1]Non Retail'!G147</f>
        <v>Pantene</v>
      </c>
      <c r="G592" t="str">
        <f>'[1]Non Retail'!H147</f>
        <v>Pantene Bottles WSPlat Plan
(Only Pantene Base bottles)</v>
      </c>
      <c r="H592" t="str">
        <f>'[1]Non Retail'!I147</f>
        <v xml:space="preserve">Buy &gt;=8 pcs (80/180 ml), get 5%
Buy &gt;=24 pcs (80/180 ml), get 10%
Buy &gt;=48 pcs (80/180 ml), get 15%
</v>
      </c>
      <c r="I592" t="str">
        <f>'[1]Non Retail'!K147</f>
        <v>On Bill</v>
      </c>
    </row>
    <row r="593" spans="1:9">
      <c r="A593">
        <v>590</v>
      </c>
      <c r="B593" t="str">
        <f>'[1]Non Retail'!A149</f>
        <v>Non Retail</v>
      </c>
      <c r="C593" t="str">
        <f>'[1]Non Retail'!B149</f>
        <v>WS Traditional,
WS Beauty &amp; Pharmacy,
Semi WS Traditional,
Semi WS Beauty &amp; Pharmacy</v>
      </c>
      <c r="D593" s="24">
        <f>'[1]Non Retail'!C149</f>
        <v>44197</v>
      </c>
      <c r="E593" s="24">
        <f>'[1]Non Retail'!D149</f>
        <v>44227</v>
      </c>
      <c r="F593" t="str">
        <f>'[1]Non Retail'!G149</f>
        <v>Pantene</v>
      </c>
      <c r="G593" t="str">
        <f>'[1]Non Retail'!H149</f>
        <v>Pantene SH+SH Plan
(Platinum) 
(North East Division +MPCG)</v>
      </c>
      <c r="H593" t="str">
        <f>'[1]Non Retail'!I149</f>
        <v xml:space="preserve">Buy &gt;1/2 case of Pantene SH+SH, Get 8% 
Buy &gt;1 case of Pantene SH+SH, Get 10.4% 
(For All sites except Hyderabad, Vijayawada, Tirupati, Chennai, Goa, Karnataka, Kerala, Coimbatore, Madurai, Mumbai, Pune, Nagpur, North Gujarat, South Gujarat, Aurangabad )
</v>
      </c>
      <c r="I593" t="str">
        <f>'[1]Non Retail'!K149</f>
        <v>On Bill</v>
      </c>
    </row>
    <row r="594" spans="1:9">
      <c r="A594">
        <v>591</v>
      </c>
      <c r="B594" t="e">
        <f>'[1]Non Retail'!#REF!</f>
        <v>#REF!</v>
      </c>
      <c r="C594" t="e">
        <f>'[1]Non Retail'!#REF!</f>
        <v>#REF!</v>
      </c>
      <c r="D594" s="24" t="e">
        <f>'[1]Non Retail'!#REF!</f>
        <v>#REF!</v>
      </c>
      <c r="E594" s="24" t="e">
        <f>'[1]Non Retail'!#REF!</f>
        <v>#REF!</v>
      </c>
      <c r="F594" t="e">
        <f>'[1]Non Retail'!#REF!</f>
        <v>#REF!</v>
      </c>
      <c r="G594" t="e">
        <f>'[1]Non Retail'!#REF!</f>
        <v>#REF!</v>
      </c>
      <c r="H594" t="e">
        <f>'[1]Non Retail'!#REF!</f>
        <v>#REF!</v>
      </c>
      <c r="I594" t="e">
        <f>'[1]Non Retail'!#REF!</f>
        <v>#REF!</v>
      </c>
    </row>
    <row r="595" spans="1:9">
      <c r="A595">
        <v>592</v>
      </c>
      <c r="B595" t="str">
        <f>'[1]Non Retail'!A151</f>
        <v>Non Retail</v>
      </c>
      <c r="C595" t="str">
        <f>'[1]Non Retail'!B151</f>
        <v>WS Traditional,
WS Beauty &amp; Pharmacy,
Semi WS Traditional,
Semi WS Beauty &amp; Pharmacy</v>
      </c>
      <c r="D595" s="24">
        <f>'[1]Non Retail'!C151</f>
        <v>44197</v>
      </c>
      <c r="E595" s="24">
        <f>'[1]Non Retail'!D151</f>
        <v>44227</v>
      </c>
      <c r="F595" t="str">
        <f>'[1]Non Retail'!G151</f>
        <v>Pantene</v>
      </c>
      <c r="G595" t="str">
        <f>'[1]Non Retail'!H151</f>
        <v>Pantene SH+SH Plan
(Platinum) 
(TN, AP.TL, MUM.PUNE, KL, ROM, KAR, Goa)</v>
      </c>
      <c r="H595" t="str">
        <f>'[1]Non Retail'!I151</f>
        <v>Buy &gt;2 case of Pantene SH+SH, Get 5% 
Buy &gt;4 case of Pantene SH+SH, Get 7.5% 
(Only for Hyderabad, Vijayawada, Tirupati, Chennai, Goa, Karnataka, Kerala, Coimbatore, Madurai, Mumbai, Pune, Nagpur, North Gujarat, South Gujarat, Aurangabad )</v>
      </c>
      <c r="I595" t="str">
        <f>'[1]Non Retail'!K151</f>
        <v>On Bill</v>
      </c>
    </row>
    <row r="596" spans="1:9">
      <c r="A596">
        <v>593</v>
      </c>
      <c r="B596" t="str">
        <f>'[1]Non Retail'!A153</f>
        <v>Non Retail</v>
      </c>
      <c r="C596" t="str">
        <f>'[1]Non Retail'!B153</f>
        <v>WS Traditional,
WS Beauty &amp; Pharmacy,
Semi WS Traditional,
Semi WS Beauty &amp; Pharmacy</v>
      </c>
      <c r="D596" s="24">
        <f>'[1]Non Retail'!C153</f>
        <v>44197</v>
      </c>
      <c r="E596" s="24">
        <f>'[1]Non Retail'!D153</f>
        <v>44227</v>
      </c>
      <c r="F596" t="str">
        <f>'[1]Non Retail'!G153</f>
        <v>Pantene</v>
      </c>
      <c r="G596" t="str">
        <f>'[1]Non Retail'!H153</f>
        <v xml:space="preserve">Pantene Plain Small Sachet Liquidation Plan
</v>
      </c>
      <c r="H596" t="str">
        <f>'[1]Non Retail'!I153</f>
        <v xml:space="preserve">Buy&gt;= 1 Cases get 17.5%
(Applicable only for Plain SS and SH+CN)
</v>
      </c>
      <c r="I596" t="str">
        <f>'[1]Non Retail'!K153</f>
        <v>On Bill</v>
      </c>
    </row>
    <row r="597" spans="1:9">
      <c r="A597">
        <v>594</v>
      </c>
      <c r="B597" t="str">
        <f>'[1]Non Retail'!A155</f>
        <v>Non Retail</v>
      </c>
      <c r="C597" t="str">
        <f>'[1]Non Retail'!B155</f>
        <v>WS Traditional,
WS Beauty &amp; Pharmacy,
Semi WS Traditional,
Semi WS Beauty &amp; Pharmacy</v>
      </c>
      <c r="D597" s="24">
        <f>'[1]Non Retail'!C155</f>
        <v>44197</v>
      </c>
      <c r="E597" s="24">
        <f>'[1]Non Retail'!D155</f>
        <v>44227</v>
      </c>
      <c r="F597" t="str">
        <f>'[1]Non Retail'!G155</f>
        <v>Pantene</v>
      </c>
      <c r="G597" t="str">
        <f>'[1]Non Retail'!H155</f>
        <v>Pantene HFP Re 1 Plan
(Platinum) 
(North East Division +MPCG)</v>
      </c>
      <c r="H597" t="str">
        <f>'[1]Non Retail'!I155</f>
        <v xml:space="preserve">Buy &gt;2 case of Pantene SH+SH, Get 5% 
Buy &gt;5 case of Pantene SH+SH, Get 7.5% 
(For All sites except Hyderabad, Vijayawada, Tirupati, Chennai, Goa, Karnataka, Kerala, Coimbatore, Madurai, Mumbai, Pune, Nagpur, North Gujarat, South Gujarat, Aurangabad )
</v>
      </c>
      <c r="I597" t="str">
        <f>'[1]Non Retail'!K155</f>
        <v>On Bill</v>
      </c>
    </row>
    <row r="598" spans="1:9">
      <c r="A598">
        <v>595</v>
      </c>
      <c r="B598" t="str">
        <f>'[1]Non Retail'!A157</f>
        <v>Non Retail</v>
      </c>
      <c r="C598" t="str">
        <f>'[1]Non Retail'!B157</f>
        <v>WS Traditional,
WS Beauty &amp; Pharmacy,
Semi WS Traditional,
Semi WS Beauty &amp; Pharmacy</v>
      </c>
      <c r="D598" s="24">
        <f>'[1]Non Retail'!C157</f>
        <v>44197</v>
      </c>
      <c r="E598" s="24">
        <f>'[1]Non Retail'!D157</f>
        <v>44227</v>
      </c>
      <c r="F598" t="str">
        <f>'[1]Non Retail'!G157</f>
        <v>Whisper</v>
      </c>
      <c r="G598" t="str">
        <f>'[1]Non Retail'!H157</f>
        <v>NEC Special PLT | Longer Length Plan (Choice Ultra + Choice XL + Choice Aloe XL)</v>
      </c>
      <c r="H598" t="str">
        <f>'[1]Non Retail'!I157</f>
        <v>Buy Choice XL and Choice Ultra
Worth Rs. 2900 , Get 7.5% Off
Worth Rs. 6000, Get 10% Off
1 Case Choice XL Compulsory - For 10 %
Applicable Sites | NEC</v>
      </c>
      <c r="I598" t="str">
        <f>'[1]Non Retail'!K157</f>
        <v>On Bill</v>
      </c>
    </row>
    <row r="599" spans="1:9">
      <c r="A599">
        <v>596</v>
      </c>
      <c r="B599" t="str">
        <f>'[1]Non Retail'!A159</f>
        <v>Non Retail</v>
      </c>
      <c r="C599" t="str">
        <f>'[1]Non Retail'!B159</f>
        <v>WS Traditional,
WS Beauty &amp; Pharmacy,
Semi WS Traditional,
Semi WS Beauty &amp; Pharmacy</v>
      </c>
      <c r="D599" s="24">
        <f>'[1]Non Retail'!C159</f>
        <v>44197</v>
      </c>
      <c r="E599" s="24">
        <f>'[1]Non Retail'!D159</f>
        <v>44227</v>
      </c>
      <c r="F599" t="str">
        <f>'[1]Non Retail'!G159</f>
        <v>Whisper</v>
      </c>
      <c r="G599" t="str">
        <f>'[1]Non Retail'!H159</f>
        <v>Whisper - Choice Regular Length Trial Pack Plan</v>
      </c>
      <c r="H599" t="str">
        <f>'[1]Non Retail'!I159</f>
        <v>Buy 60 Pcs (Rs. 1600) of Choice Regular 7s / Aloe Regular 7s Get 6.25%
Mixed Cases Allowed
Applicable Sites |All India Except Punjab,UP</v>
      </c>
      <c r="I599" t="str">
        <f>'[1]Non Retail'!K159</f>
        <v>On Bill</v>
      </c>
    </row>
    <row r="600" spans="1:9">
      <c r="A600">
        <v>597</v>
      </c>
      <c r="B600" t="str">
        <f>'[1]Non Retail'!A161</f>
        <v>Non Retail</v>
      </c>
      <c r="C600" t="str">
        <f>'[1]Non Retail'!B161</f>
        <v>WS Traditional,
WS Beauty &amp; Pharmacy,
Semi WS Traditional,
Semi WS Beauty &amp; Pharmacy</v>
      </c>
      <c r="D600" s="24">
        <f>'[1]Non Retail'!C161</f>
        <v>44197</v>
      </c>
      <c r="E600" s="24">
        <f>'[1]Non Retail'!D161</f>
        <v>44227</v>
      </c>
      <c r="F600" t="str">
        <f>'[1]Non Retail'!G161</f>
        <v>Whisper</v>
      </c>
      <c r="G600" t="str">
        <f>'[1]Non Retail'!H161</f>
        <v>Whisper - Choice Top Up Plan Silver</v>
      </c>
      <c r="H600" t="str">
        <f>'[1]Non Retail'!I161</f>
        <v>Buy Rs.8000 of Any Choice Get 1%   month end
Mixed Cases Allowed
Applicable Sites |  WB, Odisha, EUP,Chattisgarh, Jharkhand,J&amp;K</v>
      </c>
      <c r="I600" t="str">
        <f>'[1]Non Retail'!K161</f>
        <v>Matrix Audited Disbursement</v>
      </c>
    </row>
    <row r="601" spans="1:9">
      <c r="A601">
        <v>598</v>
      </c>
      <c r="B601" t="str">
        <f>'[1]Non Retail'!A163</f>
        <v>Non Retail</v>
      </c>
      <c r="C601" t="str">
        <f>'[1]Non Retail'!B163</f>
        <v>WS Traditional,
WS Beauty &amp; Pharmacy,
Semi WS Traditional,
Semi WS Beauty &amp; Pharmacy</v>
      </c>
      <c r="D601" s="24">
        <f>'[1]Non Retail'!C163</f>
        <v>44197</v>
      </c>
      <c r="E601" s="24">
        <f>'[1]Non Retail'!D163</f>
        <v>44227</v>
      </c>
      <c r="F601" t="str">
        <f>'[1]Non Retail'!G163</f>
        <v>Whisper</v>
      </c>
      <c r="G601" t="str">
        <f>'[1]Non Retail'!H163</f>
        <v xml:space="preserve">WS Choice Top Up Plan WS Gold </v>
      </c>
      <c r="H601" t="str">
        <f>'[1]Non Retail'!I163</f>
        <v>Buy Rs.20000 of Any Choice Get 1%
 month end
Mixed Cases Allowed
Applicable Sites | WB, Odisha, EUP,Chattisgarh, Jharkhand, J&amp;K</v>
      </c>
      <c r="I601" t="str">
        <f>'[1]Non Retail'!K163</f>
        <v>Matrix Audited Disbursement</v>
      </c>
    </row>
    <row r="602" spans="1:9">
      <c r="A602">
        <v>599</v>
      </c>
      <c r="B602" t="str">
        <f>'[1]Non Retail'!A165</f>
        <v>Non Retail</v>
      </c>
      <c r="C602" t="str">
        <f>'[1]Non Retail'!B165</f>
        <v>WS Traditional,
WS Beauty &amp; Pharmacy,
Semi WS Traditional,
Semi WS Beauty &amp; Pharmacy</v>
      </c>
      <c r="D602" s="24">
        <f>'[1]Non Retail'!C165</f>
        <v>44197</v>
      </c>
      <c r="E602" s="24">
        <f>'[1]Non Retail'!D165</f>
        <v>44227</v>
      </c>
      <c r="F602" t="str">
        <f>'[1]Non Retail'!G165</f>
        <v>Whisper</v>
      </c>
      <c r="G602" t="str">
        <f>'[1]Non Retail'!H165</f>
        <v>Whisper - Choice XL Trial Pack Plan</v>
      </c>
      <c r="H602" t="str">
        <f>'[1]Non Retail'!I165</f>
        <v>Buy Rs. 1000 of Choice XL 6/ Aloe XL 6 and  get 7%
Mixed Cases Allowed
Applicable Sites |All India Except NEC</v>
      </c>
      <c r="I602" t="str">
        <f>'[1]Non Retail'!K165</f>
        <v>On Bill</v>
      </c>
    </row>
    <row r="603" spans="1:9">
      <c r="A603">
        <v>600</v>
      </c>
      <c r="B603" t="str">
        <f>'[1]Non Retail'!A167</f>
        <v>Non Retail</v>
      </c>
      <c r="C603" t="str">
        <f>'[1]Non Retail'!B167</f>
        <v>WS Traditional,
WS Beauty &amp; Pharmacy,
Semi WS Traditional,
Semi WS Beauty &amp; Pharmacy</v>
      </c>
      <c r="D603" s="24">
        <f>'[1]Non Retail'!C167</f>
        <v>44197</v>
      </c>
      <c r="E603" s="24">
        <f>'[1]Non Retail'!D167</f>
        <v>44227</v>
      </c>
      <c r="F603" t="str">
        <f>'[1]Non Retail'!G167</f>
        <v>Whisper</v>
      </c>
      <c r="G603" t="str">
        <f>'[1]Non Retail'!H167</f>
        <v>Whisper - Choice Ultra Trial Pack Plan</v>
      </c>
      <c r="H603" t="str">
        <f>'[1]Non Retail'!I167</f>
        <v>Buy Rs.1000 of Choice Ultra 6 and  get 7%
Mixed Cases Allowed
Applicable Sites |All India Except NEC</v>
      </c>
      <c r="I603" t="str">
        <f>'[1]Non Retail'!K167</f>
        <v>On Bill</v>
      </c>
    </row>
    <row r="604" spans="1:9">
      <c r="A604">
        <v>601</v>
      </c>
      <c r="B604" t="e">
        <f>'[1]Non Retail'!#REF!</f>
        <v>#REF!</v>
      </c>
      <c r="C604" t="e">
        <f>'[1]Non Retail'!#REF!</f>
        <v>#REF!</v>
      </c>
      <c r="D604" s="24" t="e">
        <f>'[1]Non Retail'!#REF!</f>
        <v>#REF!</v>
      </c>
      <c r="E604" s="24" t="e">
        <f>'[1]Non Retail'!#REF!</f>
        <v>#REF!</v>
      </c>
      <c r="F604" t="e">
        <f>'[1]Non Retail'!#REF!</f>
        <v>#REF!</v>
      </c>
      <c r="G604" t="e">
        <f>'[1]Non Retail'!#REF!</f>
        <v>#REF!</v>
      </c>
      <c r="H604" t="e">
        <f>'[1]Non Retail'!#REF!</f>
        <v>#REF!</v>
      </c>
      <c r="I604" t="e">
        <f>'[1]Non Retail'!#REF!</f>
        <v>#REF!</v>
      </c>
    </row>
    <row r="605" spans="1:9">
      <c r="A605">
        <v>602</v>
      </c>
      <c r="B605" t="e">
        <f>'[1]Non Retail'!#REF!</f>
        <v>#REF!</v>
      </c>
      <c r="C605" t="e">
        <f>'[1]Non Retail'!#REF!</f>
        <v>#REF!</v>
      </c>
      <c r="D605" s="24" t="e">
        <f>'[1]Non Retail'!#REF!</f>
        <v>#REF!</v>
      </c>
      <c r="E605" s="24" t="e">
        <f>'[1]Non Retail'!#REF!</f>
        <v>#REF!</v>
      </c>
      <c r="F605" t="e">
        <f>'[1]Non Retail'!#REF!</f>
        <v>#REF!</v>
      </c>
      <c r="G605" t="e">
        <f>'[1]Non Retail'!#REF!</f>
        <v>#REF!</v>
      </c>
      <c r="H605" t="e">
        <f>'[1]Non Retail'!#REF!</f>
        <v>#REF!</v>
      </c>
      <c r="I605" t="e">
        <f>'[1]Non Retail'!#REF!</f>
        <v>#REF!</v>
      </c>
    </row>
    <row r="606" spans="1:9">
      <c r="A606">
        <v>603</v>
      </c>
      <c r="B606" t="e">
        <f>'[1]Non Retail'!#REF!</f>
        <v>#REF!</v>
      </c>
      <c r="C606" t="e">
        <f>'[1]Non Retail'!#REF!</f>
        <v>#REF!</v>
      </c>
      <c r="D606" s="24" t="e">
        <f>'[1]Non Retail'!#REF!</f>
        <v>#REF!</v>
      </c>
      <c r="E606" s="24" t="e">
        <f>'[1]Non Retail'!#REF!</f>
        <v>#REF!</v>
      </c>
      <c r="F606" t="e">
        <f>'[1]Non Retail'!#REF!</f>
        <v>#REF!</v>
      </c>
      <c r="G606" t="e">
        <f>'[1]Non Retail'!#REF!</f>
        <v>#REF!</v>
      </c>
      <c r="H606" t="e">
        <f>'[1]Non Retail'!#REF!</f>
        <v>#REF!</v>
      </c>
      <c r="I606" t="e">
        <f>'[1]Non Retail'!#REF!</f>
        <v>#REF!</v>
      </c>
    </row>
    <row r="607" spans="1:9">
      <c r="A607">
        <v>604</v>
      </c>
      <c r="B607" t="str">
        <f>'[1]Non Retail'!A169</f>
        <v>Non Retail</v>
      </c>
      <c r="C607" t="str">
        <f>'[1]Non Retail'!B169</f>
        <v>WS Traditional,
WS Beauty &amp; Pharmacy,
Semi WS Traditional,
Semi WS Beauty &amp; Pharmacy</v>
      </c>
      <c r="D607" s="24">
        <f>'[1]Non Retail'!C169</f>
        <v>44197</v>
      </c>
      <c r="E607" s="24">
        <f>'[1]Non Retail'!D169</f>
        <v>44227</v>
      </c>
      <c r="F607" t="str">
        <f>'[1]Non Retail'!G169</f>
        <v>Whisper</v>
      </c>
      <c r="G607" t="str">
        <f>'[1]Non Retail'!H169</f>
        <v xml:space="preserve">WS Plat GLD SIL | Peti Purchase Plan Consumption Packs
All Sites except Bihar </v>
      </c>
      <c r="H607" t="str">
        <f>'[1]Non Retail'!I169</f>
        <v>Buy 15 Pcs. of Any Whisper Choice Big Packs, Get 1 Pcs. FREE, Seller to bill 15 pieces, 
plan configured as 6.67% Discount on 15 Pieces
(Mixed Purchase Allowed)
Applicable SKUs | Choice Wing 20s, Choice Aloe 20s, Choice Ultra 20s,
Choice XL 18s 
All Sites Except Bihar</v>
      </c>
      <c r="I607" t="str">
        <f>'[1]Non Retail'!K169</f>
        <v>On Bill</v>
      </c>
    </row>
    <row r="608" spans="1:9">
      <c r="A608">
        <v>605</v>
      </c>
      <c r="B608" t="str">
        <f>'[1]Non Retail'!A171</f>
        <v>Non Retail</v>
      </c>
      <c r="C608" t="str">
        <f>'[1]Non Retail'!B171</f>
        <v>WS Traditional,
WS Beauty &amp; Pharmacy,
Semi WS Traditional,
Semi WS Beauty &amp; Pharmacy</v>
      </c>
      <c r="D608" s="24">
        <f>'[1]Non Retail'!C171</f>
        <v>44197</v>
      </c>
      <c r="E608" s="24">
        <f>'[1]Non Retail'!D171</f>
        <v>44227</v>
      </c>
      <c r="F608" t="str">
        <f>'[1]Non Retail'!G171</f>
        <v>Whisper</v>
      </c>
      <c r="G608" t="str">
        <f>'[1]Non Retail'!H171</f>
        <v xml:space="preserve">WS Choice Top Up Plan WS Plat </v>
      </c>
      <c r="H608" t="str">
        <f>'[1]Non Retail'!I171</f>
        <v>Buy Rs.35000 of Any Choice Get 1%
 month end
Mixed Cases Allowed
Applicable Sites | WB, Odisha, EUP, Chattisgarh, Jharkhand, J&amp;K</v>
      </c>
      <c r="I608" t="str">
        <f>'[1]Non Retail'!K171</f>
        <v>Matrix Audited Disbursement</v>
      </c>
    </row>
    <row r="609" spans="1:9">
      <c r="A609">
        <v>606</v>
      </c>
      <c r="B609" t="str">
        <f>'[1]Non Retail'!A173</f>
        <v>Non Retail</v>
      </c>
      <c r="C609" t="str">
        <f>'[1]Non Retail'!B173</f>
        <v>WS Traditional,
WS Beauty &amp; Pharmacy,
Semi WS Traditional,
Semi WS Beauty &amp; Pharmacy</v>
      </c>
      <c r="D609" s="24">
        <f>'[1]Non Retail'!C173</f>
        <v>44197</v>
      </c>
      <c r="E609" s="24">
        <f>'[1]Non Retail'!D173</f>
        <v>44227</v>
      </c>
      <c r="F609" t="str">
        <f>'[1]Non Retail'!G173</f>
        <v>Whisper</v>
      </c>
      <c r="G609" t="str">
        <f>'[1]Non Retail'!H173</f>
        <v>NEC Special PLT/GLD/SIL | Longer Length Plan (Choice Ultra + Choice XL)</v>
      </c>
      <c r="H609" t="str">
        <f>'[1]Non Retail'!I173</f>
        <v>Buy 2 Cs of  Choice XL Get  5% Top Up 
Buy 5 Cs of  Choice XL Get  7% Top Up 
Applicable on Choice XL
Applicable Sites | NEC</v>
      </c>
      <c r="I609" t="str">
        <f>'[1]Non Retail'!K173</f>
        <v>On Bill</v>
      </c>
    </row>
    <row r="610" spans="1:9">
      <c r="A610">
        <v>607</v>
      </c>
      <c r="B610" t="str">
        <f>'[1]Non Retail'!A175</f>
        <v>Non Retail</v>
      </c>
      <c r="C610" t="str">
        <f>'[1]Non Retail'!B175</f>
        <v>WS Traditional,
WS Beauty &amp; Pharmacy,
Semi WS Traditional,
Semi WS Beauty &amp; Pharmacy</v>
      </c>
      <c r="D610" s="24">
        <f>'[1]Non Retail'!C175</f>
        <v>44197</v>
      </c>
      <c r="E610" s="24">
        <f>'[1]Non Retail'!D175</f>
        <v>44227</v>
      </c>
      <c r="F610" t="str">
        <f>'[1]Non Retail'!G175</f>
        <v>Whisper</v>
      </c>
      <c r="G610" t="str">
        <f>'[1]Non Retail'!H175</f>
        <v xml:space="preserve">WS Plat GLD SIL | Peti Purchase Plan Consumption Packs
Only Bihar </v>
      </c>
      <c r="H610" t="str">
        <f>'[1]Non Retail'!I175</f>
        <v xml:space="preserve">Buy 10 Pcs. of Any Whisper Choice Big Packs, Get 1 Pcs. FREE, Seller to bill 11 pieces, 
plan configured as 9.09% Discount on 15 Pieces
(Mixed Purchase Allowed)
Applicable SKUs | Choice Wing 20s, Choice Aloe 20s, Choice Ultra 20s,
Choice XL 18s 
Only Bihar </v>
      </c>
      <c r="I610" t="str">
        <f>'[1]Non Retail'!K175</f>
        <v>On Bill</v>
      </c>
    </row>
    <row r="611" spans="1:9">
      <c r="A611">
        <v>608</v>
      </c>
      <c r="B611" t="str">
        <f>'[1]Non Retail'!A177</f>
        <v>Non Retail</v>
      </c>
      <c r="C611" t="str">
        <f>'[1]Non Retail'!B177</f>
        <v>WS Traditional,
WS Beauty &amp; Pharmacy,
Semi WS Traditional,
Semi WS Beauty &amp; Pharmacy</v>
      </c>
      <c r="D611" s="24">
        <f>'[1]Non Retail'!C177</f>
        <v>44197</v>
      </c>
      <c r="E611" s="24">
        <f>'[1]Non Retail'!D177</f>
        <v>44227</v>
      </c>
      <c r="F611" t="str">
        <f>'[1]Non Retail'!G177</f>
        <v>Whisper</v>
      </c>
      <c r="G611" t="str">
        <f>'[1]Non Retail'!H177</f>
        <v>WS Choice Ultra 2s Plan</v>
      </c>
      <c r="H611" t="str">
        <f>'[1]Non Retail'!I177</f>
        <v>Buy 1 streamer of Whisper Choice Ultra 2s, Get 5% Off 
(Mixed Purchase Allowed)
Applicable SKUs | Choice Ultra 2s 
Only Pune,Aurangabad,NAG, Goa</v>
      </c>
      <c r="I611" t="str">
        <f>'[1]Non Retail'!K177</f>
        <v>On Bill</v>
      </c>
    </row>
    <row r="612" spans="1:9">
      <c r="A612">
        <v>609</v>
      </c>
      <c r="B612" t="e">
        <f>'[1]Non Retail'!#REF!</f>
        <v>#REF!</v>
      </c>
      <c r="C612" t="e">
        <f>'[1]Non Retail'!#REF!</f>
        <v>#REF!</v>
      </c>
      <c r="D612" s="24" t="e">
        <f>'[1]Non Retail'!#REF!</f>
        <v>#REF!</v>
      </c>
      <c r="E612" s="24" t="e">
        <f>'[1]Non Retail'!#REF!</f>
        <v>#REF!</v>
      </c>
      <c r="F612" t="e">
        <f>'[1]Non Retail'!#REF!</f>
        <v>#REF!</v>
      </c>
      <c r="G612" t="e">
        <f>'[1]Non Retail'!#REF!</f>
        <v>#REF!</v>
      </c>
      <c r="H612" t="e">
        <f>'[1]Non Retail'!#REF!</f>
        <v>#REF!</v>
      </c>
      <c r="I612" t="e">
        <f>'[1]Non Retail'!#REF!</f>
        <v>#REF!</v>
      </c>
    </row>
    <row r="613" spans="1:9">
      <c r="A613">
        <v>610</v>
      </c>
      <c r="B613" t="str">
        <f>'[1]Non Retail'!A179</f>
        <v>Non Retail</v>
      </c>
      <c r="C613" t="str">
        <f>'[1]Non Retail'!B179</f>
        <v>WS Traditional,
WS Beauty &amp; Pharmacy,
Semi WS Traditional,
Semi WS Beauty &amp; Pharmacy</v>
      </c>
      <c r="D613" s="24">
        <f>'[1]Non Retail'!C179</f>
        <v>44197</v>
      </c>
      <c r="E613" s="24">
        <f>'[1]Non Retail'!D179</f>
        <v>44227</v>
      </c>
      <c r="F613" t="str">
        <f>'[1]Non Retail'!G179</f>
        <v>Whisper</v>
      </c>
      <c r="G613" t="str">
        <f>'[1]Non Retail'!H179</f>
        <v>WS Choice XL- Pehli Peti Pe Double Munafa</v>
      </c>
      <c r="H613" t="str">
        <f>'[1]Non Retail'!I179</f>
        <v>Buy Rs.2800(1Cs) Case of Whisper Choice XL
Get Rs. 200 Top Up
(Limited to 1 Case Per Month/store) 
All India Except WB, Odisha, EUP,Chattisgarh, Jharkhand,J&amp;K,APTL,KL,KA,TN,Aurangabad,pune,Nag, Goa</v>
      </c>
      <c r="I613" t="str">
        <f>'[1]Non Retail'!K179</f>
        <v>On Bill</v>
      </c>
    </row>
    <row r="614" spans="1:9">
      <c r="A614">
        <v>611</v>
      </c>
      <c r="B614" t="str">
        <f>'[1]Non Retail'!A181</f>
        <v>Non Retail</v>
      </c>
      <c r="C614" t="str">
        <f>'[1]Non Retail'!B181</f>
        <v>WS Traditional,
Semi WS Traditional</v>
      </c>
      <c r="D614" s="24">
        <f>'[1]Non Retail'!C181</f>
        <v>44197</v>
      </c>
      <c r="E614" s="24">
        <f>'[1]Non Retail'!D181</f>
        <v>44227</v>
      </c>
      <c r="F614" t="str">
        <f>'[1]Non Retail'!G181</f>
        <v>Ariel, Tide</v>
      </c>
      <c r="G614" t="str">
        <f>'[1]Non Retail'!H181</f>
        <v>Tide Ariel Ladi Plan - WSP</v>
      </c>
      <c r="H614" t="str">
        <f>'[1]Non Retail'!I181</f>
        <v>Buy &gt;= 5 cases; get off Rs 55/cs
SKUs - Ariel PW Rs10 12+1, Tide Plus Rs10 12+1, Naturals Rs.10
(Mixed cases allowed)</v>
      </c>
      <c r="I614" t="str">
        <f>'[1]Non Retail'!K181</f>
        <v>On Bill</v>
      </c>
    </row>
    <row r="615" spans="1:9">
      <c r="A615">
        <v>612</v>
      </c>
      <c r="B615" t="str">
        <f>'[1]Non Retail'!A183</f>
        <v>Non Retail</v>
      </c>
      <c r="C615" t="str">
        <f>'[1]Non Retail'!B183</f>
        <v>WS Traditional,
Semi WS Traditional</v>
      </c>
      <c r="D615" s="24">
        <f>'[1]Non Retail'!C183</f>
        <v>44197</v>
      </c>
      <c r="E615" s="24">
        <f>'[1]Non Retail'!D183</f>
        <v>44227</v>
      </c>
      <c r="F615" t="str">
        <f>'[1]Non Retail'!G183</f>
        <v>Ariel, Tide</v>
      </c>
      <c r="G615" t="str">
        <f>'[1]Non Retail'!H183</f>
        <v>Ariel Tide Rs.10 NSR Plan - WSP</v>
      </c>
      <c r="H615" t="str">
        <f>'[1]Non Retail'!I183</f>
        <v>Buy &gt;= 5 cases &amp; Get 2.5% off On Bill/-
Applicable SKUs - Ariel PerfctWsh Rs10, Tide Plus Rs10
(Applicable on Plain NSR stock only )</v>
      </c>
      <c r="I615" t="str">
        <f>'[1]Non Retail'!K183</f>
        <v>On Bill</v>
      </c>
    </row>
    <row r="616" spans="1:9">
      <c r="A616">
        <v>613</v>
      </c>
      <c r="B616" t="e">
        <f>'[1]Non Retail'!#REF!</f>
        <v>#REF!</v>
      </c>
      <c r="C616" t="e">
        <f>'[1]Non Retail'!#REF!</f>
        <v>#REF!</v>
      </c>
      <c r="D616" s="24" t="e">
        <f>'[1]Non Retail'!#REF!</f>
        <v>#REF!</v>
      </c>
      <c r="E616" s="24" t="e">
        <f>'[1]Non Retail'!#REF!</f>
        <v>#REF!</v>
      </c>
      <c r="F616" t="e">
        <f>'[1]Non Retail'!#REF!</f>
        <v>#REF!</v>
      </c>
      <c r="G616" t="e">
        <f>'[1]Non Retail'!#REF!</f>
        <v>#REF!</v>
      </c>
      <c r="H616" t="e">
        <f>'[1]Non Retail'!#REF!</f>
        <v>#REF!</v>
      </c>
      <c r="I616" t="e">
        <f>'[1]Non Retail'!#REF!</f>
        <v>#REF!</v>
      </c>
    </row>
    <row r="617" spans="1:9">
      <c r="A617">
        <v>614</v>
      </c>
      <c r="B617" t="e">
        <f>'[1]Non Retail'!#REF!</f>
        <v>#REF!</v>
      </c>
      <c r="C617" t="e">
        <f>'[1]Non Retail'!#REF!</f>
        <v>#REF!</v>
      </c>
      <c r="D617" s="24" t="e">
        <f>'[1]Non Retail'!#REF!</f>
        <v>#REF!</v>
      </c>
      <c r="E617" s="24" t="e">
        <f>'[1]Non Retail'!#REF!</f>
        <v>#REF!</v>
      </c>
      <c r="F617" t="e">
        <f>'[1]Non Retail'!#REF!</f>
        <v>#REF!</v>
      </c>
      <c r="G617" t="e">
        <f>'[1]Non Retail'!#REF!</f>
        <v>#REF!</v>
      </c>
      <c r="H617" t="e">
        <f>'[1]Non Retail'!#REF!</f>
        <v>#REF!</v>
      </c>
      <c r="I617" t="e">
        <f>'[1]Non Retail'!#REF!</f>
        <v>#REF!</v>
      </c>
    </row>
    <row r="618" spans="1:9">
      <c r="A618">
        <v>615</v>
      </c>
      <c r="B618" t="str">
        <f>'[1]Non Retail'!A185</f>
        <v>Non Retail</v>
      </c>
      <c r="C618" t="str">
        <f>'[1]Non Retail'!B185</f>
        <v>WS Traditional,
Semi WS Traditional</v>
      </c>
      <c r="D618" s="24">
        <f>'[1]Non Retail'!C185</f>
        <v>44197</v>
      </c>
      <c r="E618" s="24">
        <f>'[1]Non Retail'!D185</f>
        <v>44227</v>
      </c>
      <c r="F618" t="str">
        <f>'[1]Non Retail'!G185</f>
        <v>Ariel, Tide</v>
      </c>
      <c r="G618" t="str">
        <f>'[1]Non Retail'!H185</f>
        <v>Tide Ariel Ladi Plan - WSP
(Only for TN)</v>
      </c>
      <c r="H618" t="str">
        <f>'[1]Non Retail'!I185</f>
        <v>Buy &gt;= 5 cases; get off Rs 55/cs
SKUs - Ariel PW Rs10 12+1, Tide Plus Rs10 12+1, Naturals Rs.10
(Mixed cases allowed)</v>
      </c>
      <c r="I618" t="str">
        <f>'[1]Non Retail'!K185</f>
        <v>On Bill</v>
      </c>
    </row>
    <row r="619" spans="1:9">
      <c r="A619">
        <v>616</v>
      </c>
      <c r="B619" t="str">
        <f>'[1]Non Retail'!A187</f>
        <v>Non Retail</v>
      </c>
      <c r="C619" t="str">
        <f>'[1]Non Retail'!B187</f>
        <v>WS Traditional,
Semi WS Traditional</v>
      </c>
      <c r="D619" s="24">
        <f>'[1]Non Retail'!C187</f>
        <v>44197</v>
      </c>
      <c r="E619" s="24">
        <f>'[1]Non Retail'!D187</f>
        <v>44227</v>
      </c>
      <c r="F619" t="str">
        <f>'[1]Non Retail'!G187</f>
        <v>Ariel, Tide</v>
      </c>
      <c r="G619" t="str">
        <f>'[1]Non Retail'!H187</f>
        <v>Ariel Tide Rs.10 Grammage increase Plan - WSP
(Only for TN)</v>
      </c>
      <c r="H619" t="str">
        <f>'[1]Non Retail'!I187</f>
        <v>Buy &gt;= 12 cases &amp; Get 2.5% off On Bill/-
Applicable SKUs - Ariel PW Rs10 x 95g, Tide Plus Rs10 125g
(Applicable on higher grammage stock only )</v>
      </c>
      <c r="I619" t="str">
        <f>'[1]Non Retail'!K187</f>
        <v>On Bill</v>
      </c>
    </row>
    <row r="620" spans="1:9">
      <c r="A620">
        <v>617</v>
      </c>
      <c r="B620" t="str">
        <f>'[1]Non Retail'!A189</f>
        <v>Non Retail</v>
      </c>
      <c r="C620" t="str">
        <f>'[1]Non Retail'!B189</f>
        <v>WS Traditional,
Semi WS Traditional</v>
      </c>
      <c r="D620" s="24">
        <f>'[1]Non Retail'!C189</f>
        <v>44197</v>
      </c>
      <c r="E620" s="24">
        <f>'[1]Non Retail'!D189</f>
        <v>44227</v>
      </c>
      <c r="F620" t="str">
        <f>'[1]Non Retail'!G189</f>
        <v>Ariel, Tide</v>
      </c>
      <c r="G620" t="str">
        <f>'[1]Non Retail'!H189</f>
        <v>Ariel Tide Rs.10 Grammage increase Plan - WSP</v>
      </c>
      <c r="H620" t="str">
        <f>'[1]Non Retail'!I189</f>
        <v>Buy &gt;= 5 cases &amp; Get 2.5% off On Bill/-
Applicable SKUs - Ariel PW Rs10 x 95g, Tide Plus Rs10 125g
(Applicable on higher grammage stock only )</v>
      </c>
      <c r="I620" t="str">
        <f>'[1]Non Retail'!K189</f>
        <v>On Bill</v>
      </c>
    </row>
    <row r="621" spans="1:9">
      <c r="A621">
        <v>618</v>
      </c>
      <c r="B621" t="e">
        <f>'[1]Non Retail'!#REF!</f>
        <v>#REF!</v>
      </c>
      <c r="C621" t="e">
        <f>'[1]Non Retail'!#REF!</f>
        <v>#REF!</v>
      </c>
      <c r="D621" s="24" t="e">
        <f>'[1]Non Retail'!#REF!</f>
        <v>#REF!</v>
      </c>
      <c r="E621" s="24" t="e">
        <f>'[1]Non Retail'!#REF!</f>
        <v>#REF!</v>
      </c>
      <c r="F621" t="e">
        <f>'[1]Non Retail'!#REF!</f>
        <v>#REF!</v>
      </c>
      <c r="G621" t="e">
        <f>'[1]Non Retail'!#REF!</f>
        <v>#REF!</v>
      </c>
      <c r="H621" t="e">
        <f>'[1]Non Retail'!#REF!</f>
        <v>#REF!</v>
      </c>
      <c r="I621" t="e">
        <f>'[1]Non Retail'!#REF!</f>
        <v>#REF!</v>
      </c>
    </row>
    <row r="622" spans="1:9">
      <c r="A622">
        <v>619</v>
      </c>
      <c r="B622" t="str">
        <f>'[1]Non Retail'!A191</f>
        <v>Non Retail</v>
      </c>
      <c r="C622" t="str">
        <f>'[1]Non Retail'!B191</f>
        <v>WS Traditional,
Semi WS Traditional</v>
      </c>
      <c r="D622" s="24">
        <f>'[1]Non Retail'!C191</f>
        <v>44197</v>
      </c>
      <c r="E622" s="24">
        <f>'[1]Non Retail'!D191</f>
        <v>44227</v>
      </c>
      <c r="F622" t="str">
        <f>'[1]Non Retail'!G191</f>
        <v>Ariel</v>
      </c>
      <c r="G622" t="str">
        <f>'[1]Non Retail'!H191</f>
        <v xml:space="preserve">Ariel PW Rs.2 6+1 WSP/G/S </v>
      </c>
      <c r="H622" t="str">
        <f>'[1]Non Retail'!I191</f>
        <v xml:space="preserve">Get Ariel PW Rs.2 in 6+1 (built into pricing) </v>
      </c>
      <c r="I622" t="str">
        <f>'[1]Non Retail'!K191</f>
        <v>On Bill</v>
      </c>
    </row>
    <row r="623" spans="1:9">
      <c r="A623">
        <v>620</v>
      </c>
      <c r="B623" t="str">
        <f>'[1]Non Retail'!A193</f>
        <v>Non Retail</v>
      </c>
      <c r="C623" t="str">
        <f>'[1]Non Retail'!B193</f>
        <v>WS Traditional,
Semi WS Traditional</v>
      </c>
      <c r="D623" s="24">
        <f>'[1]Non Retail'!C193</f>
        <v>44197</v>
      </c>
      <c r="E623" s="24">
        <f>'[1]Non Retail'!D193</f>
        <v>44227</v>
      </c>
      <c r="F623" t="str">
        <f>'[1]Non Retail'!G193</f>
        <v>Ariel</v>
      </c>
      <c r="G623" t="str">
        <f>'[1]Non Retail'!H193</f>
        <v xml:space="preserve">Ariel PW Rs.2 Plain Stock WSP/G/S </v>
      </c>
      <c r="H623" t="str">
        <f>'[1]Non Retail'!I193</f>
        <v>Buy 1 cs and get 129 off / cs 
Applicable only on Plain stocks of PW Rs. 2 /-
Applicable for all Sites</v>
      </c>
      <c r="I623" t="str">
        <f>'[1]Non Retail'!K193</f>
        <v>On Bill</v>
      </c>
    </row>
    <row r="624" spans="1:9">
      <c r="A624">
        <v>621</v>
      </c>
      <c r="B624" t="str">
        <f>'[1]Non Retail'!A195</f>
        <v>Non Retail</v>
      </c>
      <c r="C624" t="str">
        <f>'[1]Non Retail'!B195</f>
        <v>WS Traditional,
Semi WS Traditional</v>
      </c>
      <c r="D624" s="24">
        <f>'[1]Non Retail'!C195</f>
        <v>44197</v>
      </c>
      <c r="E624" s="24">
        <f>'[1]Non Retail'!D195</f>
        <v>44227</v>
      </c>
      <c r="F624" t="str">
        <f>'[1]Non Retail'!G195</f>
        <v>Ariel</v>
      </c>
      <c r="G624" t="str">
        <f>'[1]Non Retail'!H195</f>
        <v>Ariel Complete/Matic WSPGS -  Plan</v>
      </c>
      <c r="H624" t="str">
        <f>'[1]Non Retail'!I195</f>
        <v>Buy Ariel Complete/Matic (Except Complete 4Kg/Matic 3Kg/6kg) worth 
Rs.2000 and get 10% off on bill
Aplicable SKUS: 
All Ariel Colour/Complete/Matic SKUs (Except Complete 4Kg)</v>
      </c>
      <c r="I624" t="str">
        <f>'[1]Non Retail'!K195</f>
        <v>On Bill</v>
      </c>
    </row>
    <row r="625" spans="1:9">
      <c r="A625">
        <v>622</v>
      </c>
      <c r="B625" t="str">
        <f>'[1]Non Retail'!A217</f>
        <v>Non Retail</v>
      </c>
      <c r="C625" t="str">
        <f>'[1]Non Retail'!B217</f>
        <v>WS Traditional,
WS Beauty &amp; Pharmacy,
Semi WS Traditional,
Semi WS Beauty &amp; Pharmacy</v>
      </c>
      <c r="D625" s="24">
        <f>'[1]Non Retail'!C217</f>
        <v>44197</v>
      </c>
      <c r="E625" s="24">
        <f>'[1]Non Retail'!D217</f>
        <v>44227</v>
      </c>
      <c r="F625" t="str">
        <f>'[1]Non Retail'!G217</f>
        <v>Old Spice</v>
      </c>
      <c r="G625" t="str">
        <f>'[1]Non Retail'!H217</f>
        <v>Old Spice Pocket Deo - 7+1 FREE</v>
      </c>
      <c r="H625" t="str">
        <f>'[1]Non Retail'!I217</f>
        <v>Buy 12pcs of Old Spice 0% Gas Deo Pocket get 12.5% off (Equivalent to 7+1 OFF)</v>
      </c>
      <c r="I625" t="str">
        <f>'[1]Non Retail'!K217</f>
        <v>On Bill</v>
      </c>
    </row>
    <row r="626" spans="1:9">
      <c r="A626">
        <v>623</v>
      </c>
      <c r="B626" t="str">
        <f>'[1]Non Retail'!A219</f>
        <v>Non Retail</v>
      </c>
      <c r="C626" t="str">
        <f>'[1]Non Retail'!B219</f>
        <v>WS Traditional,
WS Beauty &amp; Pharmacy,
Semi WS Traditional,
Semi WS Beauty &amp; Pharmacy</v>
      </c>
      <c r="D626" s="24">
        <f>'[1]Non Retail'!C219</f>
        <v>44197</v>
      </c>
      <c r="E626" s="24">
        <f>'[1]Non Retail'!D219</f>
        <v>44227</v>
      </c>
      <c r="F626" t="str">
        <f>'[1]Non Retail'!G219</f>
        <v>Ambipur</v>
      </c>
      <c r="G626" t="str">
        <f>'[1]Non Retail'!H219</f>
        <v>Ambipur Car WS Plan</v>
      </c>
      <c r="H626" t="str">
        <f>'[1]Non Retail'!I219</f>
        <v>Slab 1: Buy Ambipur Car (Starters, Refills) worth Rs 8000 and get 15% off 
Slab 2: Buy Ambipur Car (Starters, Refills) worth Rs 30000 and get 25% off</v>
      </c>
      <c r="I626" t="str">
        <f>'[1]Non Retail'!K219</f>
        <v>On Bill</v>
      </c>
    </row>
    <row r="627" spans="1:9">
      <c r="A627">
        <v>624</v>
      </c>
      <c r="B627" t="str">
        <f>'[1]Non Retail'!A221</f>
        <v>Non Retail</v>
      </c>
      <c r="C627" t="str">
        <f>'[1]Non Retail'!B221</f>
        <v>WS Traditional,
WS Beauty &amp; Pharmacy,
Semi WS Traditional,
Semi WS Beauty &amp; Pharmacy</v>
      </c>
      <c r="D627" s="24">
        <f>'[1]Non Retail'!C221</f>
        <v>44197</v>
      </c>
      <c r="E627" s="24">
        <f>'[1]Non Retail'!D221</f>
        <v>44227</v>
      </c>
      <c r="F627" t="str">
        <f>'[1]Non Retail'!G221</f>
        <v>Pampers</v>
      </c>
      <c r="G627" t="str">
        <f>'[1]Non Retail'!H221</f>
        <v>Pampers Value 499 Old Stock Liquidation plan</v>
      </c>
      <c r="H627" t="str">
        <f>'[1]Non Retail'!I221</f>
        <v>Buy 1 Pcs of Pampers 499 Value Pack, Get B2G1 (33.33% Discount)</v>
      </c>
      <c r="I627" t="str">
        <f>'[1]Non Retail'!K221</f>
        <v>On Bill</v>
      </c>
    </row>
    <row r="628" spans="1:9">
      <c r="A628">
        <v>625</v>
      </c>
      <c r="B628" t="str">
        <f>'[1]Non Retail'!A239</f>
        <v>Non Retail</v>
      </c>
      <c r="C628" t="str">
        <f>'[1]Non Retail'!B239</f>
        <v>WS Beauty &amp; Pharmacy,
WS Traditional,
Semi WS Traditional,
Semi WS Beauty &amp; Pharmacy</v>
      </c>
      <c r="D628" s="24">
        <f>'[1]Non Retail'!C239</f>
        <v>44197</v>
      </c>
      <c r="E628" s="24">
        <f>'[1]Non Retail'!D239</f>
        <v>44227</v>
      </c>
      <c r="F628" t="str">
        <f>'[1]Non Retail'!G239</f>
        <v>Pampers</v>
      </c>
      <c r="G628" t="str">
        <f>'[1]Non Retail'!H239</f>
        <v>Pampers Stronghold Plan (1s+2s)
WS Platinum [Zone D]</v>
      </c>
      <c r="H628" t="str">
        <f>'[1]Non Retail'!I239</f>
        <v>Pamper Pants (1s+2s) Stronghold Plan
[7% Discount+3% Corp=27%]
Rs 8000, get 5% off on bill
Rs 16000, get 7%  off on bill
(For Hyderabad, Vijayawada, Tirupati, Bangalore)</v>
      </c>
      <c r="I628" t="str">
        <f>'[1]Non Retail'!K239</f>
        <v>On Bill</v>
      </c>
    </row>
    <row r="629" spans="1:9">
      <c r="A629">
        <v>626</v>
      </c>
      <c r="B629" t="e">
        <f>'[1]Non Retail'!#REF!</f>
        <v>#REF!</v>
      </c>
      <c r="C629" t="e">
        <f>'[1]Non Retail'!#REF!</f>
        <v>#REF!</v>
      </c>
      <c r="D629" s="24" t="e">
        <f>'[1]Non Retail'!#REF!</f>
        <v>#REF!</v>
      </c>
      <c r="E629" s="24" t="e">
        <f>'[1]Non Retail'!#REF!</f>
        <v>#REF!</v>
      </c>
      <c r="F629" t="e">
        <f>'[1]Non Retail'!#REF!</f>
        <v>#REF!</v>
      </c>
      <c r="G629" t="e">
        <f>'[1]Non Retail'!#REF!</f>
        <v>#REF!</v>
      </c>
      <c r="H629" t="e">
        <f>'[1]Non Retail'!#REF!</f>
        <v>#REF!</v>
      </c>
      <c r="I629" t="e">
        <f>'[1]Non Retail'!#REF!</f>
        <v>#REF!</v>
      </c>
    </row>
    <row r="630" spans="1:9">
      <c r="A630">
        <v>627</v>
      </c>
      <c r="B630" t="str">
        <f>'[1]Non Retail'!A241</f>
        <v>Non Retail</v>
      </c>
      <c r="C630" t="str">
        <f>'[1]Non Retail'!B241</f>
        <v>WS Beauty &amp; Pharmacy,
WS Traditional,
Semi WS Traditional,
Semi WS Beauty &amp; Pharmacy</v>
      </c>
      <c r="D630" s="24">
        <f>'[1]Non Retail'!C241</f>
        <v>44197</v>
      </c>
      <c r="E630" s="24">
        <f>'[1]Non Retail'!D241</f>
        <v>44227</v>
      </c>
      <c r="F630" t="str">
        <f>'[1]Non Retail'!G241</f>
        <v>Pampers</v>
      </c>
      <c r="G630" t="str">
        <f>'[1]Non Retail'!H241</f>
        <v>Pampers Stronghold Plan (1s+2s)
WS Platinum [Zone E]</v>
      </c>
      <c r="H630" t="str">
        <f>'[1]Non Retail'!I241</f>
        <v>Pamper Pants (1s+2s) Stronghold Plan
[7% Ducsount+3% Corp=27%]
Rs 10000, get 5% off on bill
Rs 20000, get 7%  off on bill
(For Kerala, Chennai, Madurai, Bengal, Odisha)</v>
      </c>
      <c r="I630" t="str">
        <f>'[1]Non Retail'!K241</f>
        <v>On Bill</v>
      </c>
    </row>
    <row r="631" spans="1:9">
      <c r="A631">
        <v>628</v>
      </c>
      <c r="B631" t="str">
        <f>'[1]Non Retail'!A243</f>
        <v>Non Retail</v>
      </c>
      <c r="C631" t="str">
        <f>'[1]Non Retail'!B243</f>
        <v>WS Beauty &amp; Pharmacy,
WS Traditional,
Semi WS Traditional,
Semi WS Beauty &amp; Pharmacy</v>
      </c>
      <c r="D631" s="24">
        <f>'[1]Non Retail'!C243</f>
        <v>44197</v>
      </c>
      <c r="E631" s="24">
        <f>'[1]Non Retail'!D243</f>
        <v>44227</v>
      </c>
      <c r="F631" t="str">
        <f>'[1]Non Retail'!G243</f>
        <v>Pampers</v>
      </c>
      <c r="G631" t="str">
        <f>'[1]Non Retail'!H243</f>
        <v>Pampers 4s Top Up
WS Platinmum, Gold &amp; Silver | Kerala</v>
      </c>
      <c r="H631" t="str">
        <f>'[1]Non Retail'!I243</f>
        <v>Buy Rs 2000 worth of Pampers 4s &amp; Get 1% Top Up on Pampers Pants 2s Purchase
[Applicable Site: Kerala]</v>
      </c>
      <c r="I631" t="str">
        <f>'[1]Non Retail'!K243</f>
        <v>On Bill</v>
      </c>
    </row>
    <row r="632" spans="1:9">
      <c r="A632">
        <v>629</v>
      </c>
      <c r="B632" t="str">
        <f>'[1]Non Retail'!A245</f>
        <v>Non Retail</v>
      </c>
      <c r="C632" t="str">
        <f>'[1]Non Retail'!B245</f>
        <v>WS Beauty &amp; Pharmacy,
WS Traditional,
Semi WS Traditional,
Semi WS Beauty &amp; Pharmacy</v>
      </c>
      <c r="D632" s="24">
        <f>'[1]Non Retail'!C245</f>
        <v>44197</v>
      </c>
      <c r="E632" s="24">
        <f>'[1]Non Retail'!D245</f>
        <v>44227</v>
      </c>
      <c r="F632" t="str">
        <f>'[1]Non Retail'!G245</f>
        <v>Pampers</v>
      </c>
      <c r="G632" t="str">
        <f>'[1]Non Retail'!H245</f>
        <v>Pampers Wipes B2G1 Plan</v>
      </c>
      <c r="H632" t="str">
        <f>'[1]Non Retail'!I245</f>
        <v>Buy 3 Pcs of Pampers Wipes &amp; Get B2G1</v>
      </c>
      <c r="I632" t="str">
        <f>'[1]Non Retail'!K245</f>
        <v>On Bill</v>
      </c>
    </row>
    <row r="633" spans="1:9">
      <c r="A633">
        <v>630</v>
      </c>
      <c r="B633" t="str">
        <f>'[1]Non Retail'!A247</f>
        <v>Non Retail</v>
      </c>
      <c r="C633" t="str">
        <f>'[1]Non Retail'!B247</f>
        <v>WS Beauty &amp; Pharmacy,
WS Traditional,
Semi WS Traditional,
Semi WS Beauty &amp; Pharmacy</v>
      </c>
      <c r="D633" s="24">
        <f>'[1]Non Retail'!C247</f>
        <v>44197</v>
      </c>
      <c r="E633" s="24">
        <f>'[1]Non Retail'!D247</f>
        <v>44227</v>
      </c>
      <c r="F633" t="str">
        <f>'[1]Non Retail'!G247</f>
        <v>Pampers</v>
      </c>
      <c r="G633" t="str">
        <f>'[1]Non Retail'!H247</f>
        <v>Pampers Stronghold Plan Jammu &amp; Kashmir
WS Platinum/Gold</v>
      </c>
      <c r="H633" t="str">
        <f>'[1]Non Retail'!I247</f>
        <v>Any Pampers
Buy Any Pampers worth &gt;=10000 Get 6% Off  
Buy Any Pampers worth of &gt; =15000 Get 8% Off
(For Jammu, Kashmir)</v>
      </c>
      <c r="I633" t="str">
        <f>'[1]Non Retail'!K247</f>
        <v>On Bill</v>
      </c>
    </row>
    <row r="634" spans="1:9">
      <c r="A634">
        <v>631</v>
      </c>
      <c r="B634" t="str">
        <f>'[1]Non Retail'!A249</f>
        <v>Non Retail</v>
      </c>
      <c r="C634" t="str">
        <f>'[1]Non Retail'!B249</f>
        <v>WS Beauty &amp; Pharmacy,
WS Traditional,
Semi WS Traditional,
Semi WS Beauty &amp; Pharmacy</v>
      </c>
      <c r="D634" s="24">
        <f>'[1]Non Retail'!C249</f>
        <v>44197</v>
      </c>
      <c r="E634" s="24">
        <f>'[1]Non Retail'!D249</f>
        <v>44227</v>
      </c>
      <c r="F634" t="str">
        <f>'[1]Non Retail'!G249</f>
        <v>Pampers</v>
      </c>
      <c r="G634" t="str">
        <f>'[1]Non Retail'!H249</f>
        <v>Pampers Wipes 8s Sampling Plan</v>
      </c>
      <c r="H634" t="str">
        <f>'[1]Non Retail'!I249</f>
        <v>Buy Wipes 8s at 100% off (Free Sample)</v>
      </c>
      <c r="I634" t="str">
        <f>'[1]Non Retail'!K249</f>
        <v>On Bill</v>
      </c>
    </row>
    <row r="635" spans="1:9">
      <c r="A635">
        <v>632</v>
      </c>
      <c r="B635" t="str">
        <f>'[1]Non Retail'!A253</f>
        <v>Non Retail</v>
      </c>
      <c r="C635" t="str">
        <f>'[1]Non Retail'!B253</f>
        <v>WS Traditional,
Semi WS Traditional</v>
      </c>
      <c r="D635" s="24">
        <f>'[1]Non Retail'!C253</f>
        <v>44197</v>
      </c>
      <c r="E635" s="24">
        <f>'[1]Non Retail'!D253</f>
        <v>44227</v>
      </c>
      <c r="F635" t="str">
        <f>'[1]Non Retail'!G253</f>
        <v>Tide</v>
      </c>
      <c r="G635" t="str">
        <f>'[1]Non Retail'!H253</f>
        <v>Tide Bar WS Plan</v>
      </c>
      <c r="H635" t="str">
        <f>'[1]Non Retail'!I253</f>
        <v>Buy Tide bar &gt;= Rs 1000, get 5% off
(Not Applicable on Tide Bar Rs. 10)</v>
      </c>
      <c r="I635" t="str">
        <f>'[1]Non Retail'!K253</f>
        <v>On Bill</v>
      </c>
    </row>
    <row r="636" spans="1:9">
      <c r="A636">
        <v>633</v>
      </c>
      <c r="B636" t="str">
        <f>'[1]Non Retail'!A318</f>
        <v>Non Retail</v>
      </c>
      <c r="C636" t="str">
        <f>'[1]Non Retail'!B318</f>
        <v>WS Beauty &amp; Pharmacy,
WS Traditional,
Semi WS Traditional,
Semi WS Beauty &amp; Pharmacy</v>
      </c>
      <c r="D636" s="24">
        <f>'[1]Non Retail'!C318</f>
        <v>44197</v>
      </c>
      <c r="E636" s="24">
        <f>'[1]Non Retail'!D318</f>
        <v>44227</v>
      </c>
      <c r="F636" t="str">
        <f>'[1]Non Retail'!G318</f>
        <v>Gillette Venus</v>
      </c>
      <c r="G636" t="str">
        <f>'[1]Non Retail'!H318</f>
        <v>Whisper Venus Jodi Rs.100 Top-up</v>
      </c>
      <c r="H636" t="str">
        <f>'[1]Non Retail'!I318</f>
        <v xml:space="preserve">Buy Any Whisper Choice worth Rs.2000 + Simply Venus 1 str (Rs.491), get Rs.100 off 
(Max once per bill per store)
</v>
      </c>
      <c r="I636" t="str">
        <f>'[1]Non Retail'!K318</f>
        <v>On Bill</v>
      </c>
    </row>
    <row r="637" spans="1:9">
      <c r="A637">
        <v>634</v>
      </c>
      <c r="B637" t="str">
        <f>'[1]Non Retail'!A320</f>
        <v>Non Retail</v>
      </c>
      <c r="C637" t="str">
        <f>'[1]Non Retail'!B320</f>
        <v>WS Traditional,
Semi WS Traditional,
WS Beauty &amp; Pharmacy,
Semi WS Beauty &amp; Pharmacy</v>
      </c>
      <c r="D637" s="24">
        <f>'[1]Non Retail'!C320</f>
        <v>44197</v>
      </c>
      <c r="E637" s="24">
        <f>'[1]Non Retail'!D320</f>
        <v>44227</v>
      </c>
      <c r="F637" t="str">
        <f>'[1]Non Retail'!G320</f>
        <v>Gillette</v>
      </c>
      <c r="G637" t="str">
        <f>'[1]Non Retail'!H320</f>
        <v>Gillette DE TPR Gold</v>
      </c>
      <c r="H637" t="str">
        <f>'[1]Non Retail'!I320</f>
        <v>Buy below DE Subbf worth Rs 6000 and Get mega scheme as mentioned below Corporate Plans Extra,  Mixed cases not allowed
(Max Bills 4 ,Max disbursement on 1 Bill Rs.8500)
8.51% - Wilkinson 5s and Wilkinson 50s
8.7% - Wilk Saloon 10s
1.3% - SS 10s,
7.85% - DE 365</v>
      </c>
      <c r="I637" t="str">
        <f>'[1]Non Retail'!K320</f>
        <v>On Bill</v>
      </c>
    </row>
    <row r="638" spans="1:9">
      <c r="A638">
        <v>635</v>
      </c>
      <c r="B638" t="str">
        <f>'[1]Non Retail'!A322</f>
        <v>Non Retail</v>
      </c>
      <c r="C638" t="str">
        <f>'[1]Non Retail'!B322</f>
        <v>WS Traditional,
WS Beauty &amp; Pharmacy,
Semi WS Traditional,
Semi WS Beauty &amp; Pharmacy</v>
      </c>
      <c r="D638" s="24">
        <f>'[1]Non Retail'!C322</f>
        <v>44197</v>
      </c>
      <c r="E638" s="24">
        <f>'[1]Non Retail'!D322</f>
        <v>44227</v>
      </c>
      <c r="F638" t="str">
        <f>'[1]Non Retail'!G322</f>
        <v>Gillette</v>
      </c>
      <c r="G638" t="str">
        <f>'[1]Non Retail'!H322</f>
        <v>Gillette Guard  TPR - Gold</v>
      </c>
      <c r="H638" t="str">
        <f>'[1]Non Retail'!I322</f>
        <v>a. 8% on Guard Razor (min purchase INR 1600)
SKU - Guard Razor SBD, Guard Razor
b. 8% off on Guard Blades (min purchase INR 750)
SKU -Guard Cart SBD</v>
      </c>
      <c r="I638" t="str">
        <f>'[1]Non Retail'!K322</f>
        <v>On Bill</v>
      </c>
    </row>
    <row r="639" spans="1:9">
      <c r="A639">
        <v>636</v>
      </c>
      <c r="B639" t="str">
        <f>'[1]Non Retail'!A324</f>
        <v>Non Retail</v>
      </c>
      <c r="C639" t="str">
        <f>'[1]Non Retail'!B324</f>
        <v>WS Beauty &amp; Pharmacy,
WS Traditional,
Semi WS Traditional,
Semi WS Beauty &amp; Pharmacy</v>
      </c>
      <c r="D639" s="24">
        <f>'[1]Non Retail'!C324</f>
        <v>44197</v>
      </c>
      <c r="E639" s="24">
        <f>'[1]Non Retail'!D324</f>
        <v>44227</v>
      </c>
      <c r="F639" t="str">
        <f>'[1]Non Retail'!G324</f>
        <v>Gillette</v>
      </c>
      <c r="G639" t="str">
        <f>'[1]Non Retail'!H324</f>
        <v>Gillette Winner Rs 2 Dhamaka Plan - Plt/Sil/Gold  (Sites -Guajrat Rajasthan APTL )</v>
      </c>
      <c r="H639" t="str">
        <f>'[1]Non Retail'!I324</f>
        <v>Buy 1000 Winner blades (MRP 160) and get 4.5% on bill discount, min slab - Rs 1100</v>
      </c>
      <c r="I639" t="str">
        <f>'[1]Non Retail'!K324</f>
        <v>On Bill</v>
      </c>
    </row>
    <row r="640" spans="1:9">
      <c r="A640">
        <v>637</v>
      </c>
      <c r="B640" t="str">
        <f>'[1]Non Retail'!A326</f>
        <v>Non Retail</v>
      </c>
      <c r="C640" t="str">
        <f>'[1]Non Retail'!B326</f>
        <v>WS Traditional</v>
      </c>
      <c r="D640" s="24">
        <f>'[1]Non Retail'!C326</f>
        <v>44197</v>
      </c>
      <c r="E640" s="24">
        <f>'[1]Non Retail'!D326</f>
        <v>44227</v>
      </c>
      <c r="F640" t="str">
        <f>'[1]Non Retail'!G326</f>
        <v>Gillette</v>
      </c>
      <c r="G640" t="str">
        <f>'[1]Non Retail'!H326</f>
        <v>Gillette Guard3 / Guard Top Up Gold</v>
      </c>
      <c r="H640" t="str">
        <f>'[1]Non Retail'!I326</f>
        <v>Buy Guard 3 Razors and Carts worth Rs 1600 and get 2% off on entire Guard family (Guard Razor &amp; Carts, Guard3 Razor and Carts)</v>
      </c>
      <c r="I640" t="str">
        <f>'[1]Non Retail'!K326</f>
        <v>On Bill</v>
      </c>
    </row>
    <row r="641" spans="1:9">
      <c r="A641">
        <v>638</v>
      </c>
      <c r="B641" t="str">
        <f>'[1]Non Retail'!A328</f>
        <v>Non Retail</v>
      </c>
      <c r="C641" t="str">
        <f>'[1]Non Retail'!B328</f>
        <v>WS Traditional</v>
      </c>
      <c r="D641" s="24">
        <f>'[1]Non Retail'!C328</f>
        <v>44197</v>
      </c>
      <c r="E641" s="24">
        <f>'[1]Non Retail'!D328</f>
        <v>44227</v>
      </c>
      <c r="F641" t="str">
        <f>'[1]Non Retail'!G328</f>
        <v>Gillette</v>
      </c>
      <c r="G641" t="str">
        <f>'[1]Non Retail'!H328</f>
        <v>Guard3</v>
      </c>
      <c r="H641" t="str">
        <f>'[1]Non Retail'!I328</f>
        <v>Buy Guard3 worth Rs 800 and get 8% off in WS Gold</v>
      </c>
      <c r="I641" t="str">
        <f>'[1]Non Retail'!K328</f>
        <v>On Bill</v>
      </c>
    </row>
    <row r="642" spans="1:9">
      <c r="A642">
        <v>639</v>
      </c>
      <c r="B642" t="str">
        <f>'[1]Non Retail'!A330</f>
        <v>Non Retail</v>
      </c>
      <c r="C642" t="str">
        <f>'[1]Non Retail'!B330</f>
        <v>WS Traditional,
WS Beauty &amp; Pharmacy,
Semi WS Traditional,
Semi WS Beauty &amp; Pharmacy</v>
      </c>
      <c r="D642" s="24">
        <f>'[1]Non Retail'!C330</f>
        <v>44197</v>
      </c>
      <c r="E642" s="24">
        <f>'[1]Non Retail'!D330</f>
        <v>44227</v>
      </c>
      <c r="F642" t="str">
        <f>'[1]Non Retail'!G330</f>
        <v>H&amp;S</v>
      </c>
      <c r="G642" t="str">
        <f>'[1]Non Retail'!H330</f>
        <v>H&amp;S Base Bottles WS Gold Plan</v>
      </c>
      <c r="H642" t="str">
        <f>'[1]Non Retail'!I330</f>
        <v>Buy &gt;= 8 pcs of H&amp;S Base Bottles &amp; Get 5% Trade Plan
Buy &gt;= 36 pcs of H&amp;S Base Bottles &amp; Get 10% Trade Plan
Buy &gt;= 72 pcs of H&amp;S Base Bottles &amp; Get 15% Trade Plan
(80/180/340/650ml sizes included)</v>
      </c>
      <c r="I642" t="str">
        <f>'[1]Non Retail'!K330</f>
        <v>On Bill</v>
      </c>
    </row>
    <row r="643" spans="1:9">
      <c r="A643">
        <v>640</v>
      </c>
      <c r="B643" t="str">
        <f>'[1]Non Retail'!A332</f>
        <v>Non Retail</v>
      </c>
      <c r="C643" t="str">
        <f>'[1]Non Retail'!B332</f>
        <v>WS Traditional,
WS Beauty &amp; Pharmacy,
Semi WS Traditional,
Semi WS Beauty &amp; Pharmacy</v>
      </c>
      <c r="D643" s="24">
        <f>'[1]Non Retail'!C332</f>
        <v>44197</v>
      </c>
      <c r="E643" s="24">
        <f>'[1]Non Retail'!D332</f>
        <v>44227</v>
      </c>
      <c r="F643" t="str">
        <f>'[1]Non Retail'!G332</f>
        <v>H&amp;S</v>
      </c>
      <c r="G643" t="str">
        <f>'[1]Non Retail'!H332</f>
        <v>H&amp;S Small Sachet WS Gold Plan
(Non Piggyback Geos)</v>
      </c>
      <c r="H643" t="str">
        <f>'[1]Non Retail'!I332</f>
        <v>Buy &gt;= 1 Case of any H&amp;S Small Sachet get 8% Off
Buy &gt;= 7 Cases of any H&amp;S Small Sachet get 10.4% Off
Buy &gt;= 10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
      <c r="I643" t="str">
        <f>'[1]Non Retail'!K332</f>
        <v>On Bill</v>
      </c>
    </row>
    <row r="644" spans="1:9">
      <c r="A644">
        <v>641</v>
      </c>
      <c r="B644" t="e">
        <f>'[1]Non Retail'!#REF!</f>
        <v>#REF!</v>
      </c>
      <c r="C644" t="e">
        <f>'[1]Non Retail'!#REF!</f>
        <v>#REF!</v>
      </c>
      <c r="D644" s="24" t="e">
        <f>'[1]Non Retail'!#REF!</f>
        <v>#REF!</v>
      </c>
      <c r="E644" s="24" t="e">
        <f>'[1]Non Retail'!#REF!</f>
        <v>#REF!</v>
      </c>
      <c r="F644" t="e">
        <f>'[1]Non Retail'!#REF!</f>
        <v>#REF!</v>
      </c>
      <c r="G644" t="e">
        <f>'[1]Non Retail'!#REF!</f>
        <v>#REF!</v>
      </c>
      <c r="H644" t="e">
        <f>'[1]Non Retail'!#REF!</f>
        <v>#REF!</v>
      </c>
      <c r="I644" t="e">
        <f>'[1]Non Retail'!#REF!</f>
        <v>#REF!</v>
      </c>
    </row>
    <row r="645" spans="1:9">
      <c r="A645">
        <v>642</v>
      </c>
      <c r="B645" t="e">
        <f>'[1]Non Retail'!#REF!</f>
        <v>#REF!</v>
      </c>
      <c r="C645" t="e">
        <f>'[1]Non Retail'!#REF!</f>
        <v>#REF!</v>
      </c>
      <c r="D645" s="24" t="e">
        <f>'[1]Non Retail'!#REF!</f>
        <v>#REF!</v>
      </c>
      <c r="E645" s="24" t="e">
        <f>'[1]Non Retail'!#REF!</f>
        <v>#REF!</v>
      </c>
      <c r="F645" t="e">
        <f>'[1]Non Retail'!#REF!</f>
        <v>#REF!</v>
      </c>
      <c r="G645" t="e">
        <f>'[1]Non Retail'!#REF!</f>
        <v>#REF!</v>
      </c>
      <c r="H645" t="e">
        <f>'[1]Non Retail'!#REF!</f>
        <v>#REF!</v>
      </c>
      <c r="I645" t="e">
        <f>'[1]Non Retail'!#REF!</f>
        <v>#REF!</v>
      </c>
    </row>
    <row r="646" spans="1:9">
      <c r="A646">
        <v>643</v>
      </c>
      <c r="B646" t="e">
        <f>'[1]Non Retail'!#REF!</f>
        <v>#REF!</v>
      </c>
      <c r="C646" t="e">
        <f>'[1]Non Retail'!#REF!</f>
        <v>#REF!</v>
      </c>
      <c r="D646" s="24" t="e">
        <f>'[1]Non Retail'!#REF!</f>
        <v>#REF!</v>
      </c>
      <c r="E646" s="24" t="e">
        <f>'[1]Non Retail'!#REF!</f>
        <v>#REF!</v>
      </c>
      <c r="F646" t="e">
        <f>'[1]Non Retail'!#REF!</f>
        <v>#REF!</v>
      </c>
      <c r="G646" t="e">
        <f>'[1]Non Retail'!#REF!</f>
        <v>#REF!</v>
      </c>
      <c r="H646" t="e">
        <f>'[1]Non Retail'!#REF!</f>
        <v>#REF!</v>
      </c>
      <c r="I646" t="e">
        <f>'[1]Non Retail'!#REF!</f>
        <v>#REF!</v>
      </c>
    </row>
    <row r="647" spans="1:9">
      <c r="A647">
        <v>644</v>
      </c>
      <c r="B647" t="str">
        <f>'[1]Non Retail'!A334</f>
        <v>Non Retail</v>
      </c>
      <c r="C647" t="str">
        <f>'[1]Non Retail'!B334</f>
        <v>WS Traditional,
WS Beauty &amp; Pharmacy,
Semi WS Traditional,
Semi WS Beauty &amp; Pharmacy</v>
      </c>
      <c r="D647" s="24">
        <f>'[1]Non Retail'!C334</f>
        <v>44197</v>
      </c>
      <c r="E647" s="24">
        <f>'[1]Non Retail'!D334</f>
        <v>44227</v>
      </c>
      <c r="F647" t="str">
        <f>'[1]Non Retail'!G334</f>
        <v>H&amp;S</v>
      </c>
      <c r="G647" t="str">
        <f>'[1]Non Retail'!H334</f>
        <v>H&amp;S Small Sachet WS Gold Plan
(Piggyback Geos)</v>
      </c>
      <c r="H647" t="str">
        <f>'[1]Non Retail'!I334</f>
        <v>Buy &gt;= 1 Case of any H&amp;S Small Sachet get 8% Off
Buy &gt;= 7 Cases of any H&amp;S Small Sachet get 10.4% Off
Buy &gt;= 10 Cases of any H&amp;S Small Sachet get 11.5% Off
(Not Applicable on Piggyback) 
Only For - Bihar, Jharkhand, Rajasthan, Bhopal, Indore, Raipur, Jabalpur, Bengal, Orissa, Hyderabad, Tirupati, Vijayawada, Chennai, Madurai, Goa, Nagpur, Mumbai, Pune, Marathwada, Punjab, Delhi, Haryana, Ahmedabad, Surat</v>
      </c>
      <c r="I647" t="str">
        <f>'[1]Non Retail'!K334</f>
        <v>On Bill</v>
      </c>
    </row>
    <row r="648" spans="1:9">
      <c r="A648">
        <v>645</v>
      </c>
      <c r="B648" t="str">
        <f>'[1]Non Retail'!A342</f>
        <v>Non Retail</v>
      </c>
      <c r="C648" t="str">
        <f>'[1]Non Retail'!B342</f>
        <v>WS Beauty &amp; Pharmacy,
WS Traditional,
Semi WS Traditional,
Semi WS Beauty &amp; Pharmacy</v>
      </c>
      <c r="D648" s="24">
        <f>'[1]Non Retail'!C342</f>
        <v>44197</v>
      </c>
      <c r="E648" s="24">
        <f>'[1]Non Retail'!D342</f>
        <v>44227</v>
      </c>
      <c r="F648" t="str">
        <f>'[1]Non Retail'!G342</f>
        <v>Vicks</v>
      </c>
      <c r="G648" t="str">
        <f>'[1]Non Retail'!H342</f>
        <v>WS VVR Flats Gold</v>
      </c>
      <c r="H648" t="str">
        <f>'[1]Non Retail'!I342</f>
        <v>Buy worth Rs 1000 get 5% 
Buy worth Rs 10000  get 5.5%</v>
      </c>
      <c r="I648" t="str">
        <f>'[1]Non Retail'!K342</f>
        <v>On Bill</v>
      </c>
    </row>
    <row r="649" spans="1:9">
      <c r="A649">
        <v>646</v>
      </c>
      <c r="B649" t="str">
        <f>'[1]Non Retail'!A344</f>
        <v>Non Retail</v>
      </c>
      <c r="C649" t="str">
        <f>'[1]Non Retail'!B344</f>
        <v>WS Beauty &amp; Pharmacy,
WS Traditional,
Semi WS Traditional,
Semi WS Beauty &amp; Pharmacy</v>
      </c>
      <c r="D649" s="24">
        <f>'[1]Non Retail'!C344</f>
        <v>44197</v>
      </c>
      <c r="E649" s="24">
        <f>'[1]Non Retail'!D344</f>
        <v>44227</v>
      </c>
      <c r="F649" t="str">
        <f>'[1]Non Retail'!G344</f>
        <v>Vicks</v>
      </c>
      <c r="G649" t="str">
        <f>'[1]Non Retail'!H344</f>
        <v>WS VVR Flats Gold WinIt</v>
      </c>
      <c r="H649" t="str">
        <f>'[1]Non Retail'!I344</f>
        <v>Buy worth Rs 1000 get 5% 
Buy worth Rs 10000  get 5.5%</v>
      </c>
      <c r="I649" t="str">
        <f>'[1]Non Retail'!K344</f>
        <v>On Bill</v>
      </c>
    </row>
    <row r="650" spans="1:9">
      <c r="A650">
        <v>647</v>
      </c>
      <c r="B650" t="str">
        <f>'[1]Non Retail'!A346</f>
        <v>Non Retail</v>
      </c>
      <c r="C650" t="str">
        <f>'[1]Non Retail'!B346</f>
        <v>WS Beauty &amp; Pharmacy,
WS Traditional,
Semi WS Traditional,
Semi WS Beauty &amp; Pharmacy</v>
      </c>
      <c r="D650" s="24">
        <f>'[1]Non Retail'!C346</f>
        <v>44197</v>
      </c>
      <c r="E650" s="24">
        <f>'[1]Non Retail'!D346</f>
        <v>44227</v>
      </c>
      <c r="F650" t="str">
        <f>'[1]Non Retail'!G346</f>
        <v>Vicks</v>
      </c>
      <c r="G650" t="str">
        <f>'[1]Non Retail'!H346</f>
        <v>WS VCD Gold</v>
      </c>
      <c r="H650" t="str">
        <f>'[1]Non Retail'!I346</f>
        <v>Buy worth Rs 1000 get 5% 
Buy worth Rs 10000  get 5.5%</v>
      </c>
      <c r="I650" t="str">
        <f>'[1]Non Retail'!K346</f>
        <v>On Bill</v>
      </c>
    </row>
    <row r="651" spans="1:9">
      <c r="A651">
        <v>648</v>
      </c>
      <c r="B651" t="e">
        <f>'[1]Non Retail'!#REF!</f>
        <v>#REF!</v>
      </c>
      <c r="C651" t="e">
        <f>'[1]Non Retail'!#REF!</f>
        <v>#REF!</v>
      </c>
      <c r="D651" s="24" t="e">
        <f>'[1]Non Retail'!#REF!</f>
        <v>#REF!</v>
      </c>
      <c r="E651" s="24" t="e">
        <f>'[1]Non Retail'!#REF!</f>
        <v>#REF!</v>
      </c>
      <c r="F651" t="e">
        <f>'[1]Non Retail'!#REF!</f>
        <v>#REF!</v>
      </c>
      <c r="G651" t="e">
        <f>'[1]Non Retail'!#REF!</f>
        <v>#REF!</v>
      </c>
      <c r="H651" t="e">
        <f>'[1]Non Retail'!#REF!</f>
        <v>#REF!</v>
      </c>
      <c r="I651" t="e">
        <f>'[1]Non Retail'!#REF!</f>
        <v>#REF!</v>
      </c>
    </row>
    <row r="652" spans="1:9">
      <c r="A652">
        <v>649</v>
      </c>
      <c r="B652" t="str">
        <f>'[1]Non Retail'!A348</f>
        <v>Non Retail</v>
      </c>
      <c r="C652" t="str">
        <f>'[1]Non Retail'!B348</f>
        <v>WS Beauty &amp; Pharmacy,
WS Traditional,
Semi WS Traditional,
Semi WS Beauty &amp; Pharmacy</v>
      </c>
      <c r="D652" s="24">
        <f>'[1]Non Retail'!C348</f>
        <v>44197</v>
      </c>
      <c r="E652" s="24">
        <f>'[1]Non Retail'!D348</f>
        <v>44227</v>
      </c>
      <c r="F652" t="str">
        <f>'[1]Non Retail'!G348</f>
        <v>Vicks</v>
      </c>
      <c r="G652" t="str">
        <f>'[1]Non Retail'!H348</f>
        <v>WS VCD Gold WinIt</v>
      </c>
      <c r="H652" t="str">
        <f>'[1]Non Retail'!I348</f>
        <v>Buy worth Rs 1000 get 5% 
Buy worth Rs 10000  get 5.5%</v>
      </c>
      <c r="I652" t="str">
        <f>'[1]Non Retail'!K348</f>
        <v>On Bill</v>
      </c>
    </row>
    <row r="653" spans="1:9">
      <c r="A653">
        <v>650</v>
      </c>
      <c r="B653" t="str">
        <f>'[1]Non Retail'!A350</f>
        <v>Non Retail</v>
      </c>
      <c r="C653" t="str">
        <f>'[1]Non Retail'!B350</f>
        <v>WS Beauty &amp; Pharmacy,
WS Traditional,
Semi WS Traditional,
Semi WS Beauty &amp; Pharmacy</v>
      </c>
      <c r="D653" s="24">
        <f>'[1]Non Retail'!C350</f>
        <v>44197</v>
      </c>
      <c r="E653" s="24">
        <f>'[1]Non Retail'!D350</f>
        <v>44227</v>
      </c>
      <c r="F653" t="str">
        <f>'[1]Non Retail'!G350</f>
        <v>Vicks</v>
      </c>
      <c r="G653" t="str">
        <f>'[1]Non Retail'!H350</f>
        <v>WS Inhaler Gold</v>
      </c>
      <c r="H653" t="str">
        <f>'[1]Non Retail'!I350</f>
        <v>Buy worth Rs 800 get 5% 
Buy worth Rs 10000  get 5.5% (Inhaler Jumbo Included)</v>
      </c>
      <c r="I653" t="str">
        <f>'[1]Non Retail'!K350</f>
        <v>On Bill</v>
      </c>
    </row>
    <row r="654" spans="1:9">
      <c r="A654">
        <v>651</v>
      </c>
      <c r="B654" t="str">
        <f>'[1]Non Retail'!A352</f>
        <v>Non Retail</v>
      </c>
      <c r="C654" t="str">
        <f>'[1]Non Retail'!B352</f>
        <v>WS Beauty &amp; Pharmacy,
WS Traditional,
Semi WS Traditional,
Semi WS Beauty &amp; Pharmacy</v>
      </c>
      <c r="D654" s="24">
        <f>'[1]Non Retail'!C352</f>
        <v>44197</v>
      </c>
      <c r="E654" s="24">
        <f>'[1]Non Retail'!D352</f>
        <v>44227</v>
      </c>
      <c r="F654" t="str">
        <f>'[1]Non Retail'!G352</f>
        <v>Vicks</v>
      </c>
      <c r="G654" t="str">
        <f>'[1]Non Retail'!H352</f>
        <v>WS Inhaler Gold WinIt</v>
      </c>
      <c r="H654" t="str">
        <f>'[1]Non Retail'!I352</f>
        <v>Buy worth Rs 800 get 5% 
Buy worth Rs 10000  get 5.5% (Inhaler Jumbo Included)</v>
      </c>
      <c r="I654" t="str">
        <f>'[1]Non Retail'!K352</f>
        <v>On Bill</v>
      </c>
    </row>
    <row r="655" spans="1:9">
      <c r="A655">
        <v>652</v>
      </c>
      <c r="B655" t="str">
        <f>'[1]Non Retail'!A354</f>
        <v>Non Retail</v>
      </c>
      <c r="C655" t="str">
        <f>'[1]Non Retail'!B354</f>
        <v>WS Beauty &amp; Pharmacy,
WS Traditional,
Semi WS Traditional,
Semi WS Beauty &amp; Pharmacy</v>
      </c>
      <c r="D655" s="24">
        <f>'[1]Non Retail'!C354</f>
        <v>44197</v>
      </c>
      <c r="E655" s="24">
        <f>'[1]Non Retail'!D354</f>
        <v>44227</v>
      </c>
      <c r="F655" t="str">
        <f>'[1]Non Retail'!G354</f>
        <v>Vicks</v>
      </c>
      <c r="G655" t="str">
        <f>'[1]Non Retail'!H354</f>
        <v>WS VCD 125 Jar Test GOLD</v>
      </c>
      <c r="H655" t="str">
        <f>'[1]Non Retail'!I354</f>
        <v>Buy 4 Jars &amp; get 11.5% ; Buy 8 Jars of VCD 125 &amp; get 12% Off off 
All India</v>
      </c>
      <c r="I655" t="str">
        <f>'[1]Non Retail'!K354</f>
        <v>On Bill</v>
      </c>
    </row>
    <row r="656" spans="1:9">
      <c r="A656">
        <v>653</v>
      </c>
      <c r="B656" t="str">
        <f>'[1]Non Retail'!A356</f>
        <v>Non Retail</v>
      </c>
      <c r="C656" t="str">
        <f>'[1]Non Retail'!B356</f>
        <v>WS Beauty &amp; Pharmacy,
WS Traditional,
Semi WS Traditional,
Semi WS Beauty &amp; Pharmacy</v>
      </c>
      <c r="D656" s="24">
        <f>'[1]Non Retail'!C356</f>
        <v>44197</v>
      </c>
      <c r="E656" s="24">
        <f>'[1]Non Retail'!D356</f>
        <v>44227</v>
      </c>
      <c r="F656" t="str">
        <f>'[1]Non Retail'!G356</f>
        <v>Vicks</v>
      </c>
      <c r="G656" t="str">
        <f>'[1]Non Retail'!H356</f>
        <v>WS VCD 125 Jar Test GOLD WinIt</v>
      </c>
      <c r="H656" t="str">
        <f>'[1]Non Retail'!I356</f>
        <v>Buy 4 Jars &amp; get 11.5% ; Buy 8 Jars of VCD 125 &amp; get 12% Off off 
All India</v>
      </c>
      <c r="I656" t="str">
        <f>'[1]Non Retail'!K356</f>
        <v>On Bill</v>
      </c>
    </row>
    <row r="657" spans="1:9">
      <c r="A657">
        <v>654</v>
      </c>
      <c r="B657" t="str">
        <f>'[1]Non Retail'!A358</f>
        <v>Non Retail</v>
      </c>
      <c r="C657" t="str">
        <f>'[1]Non Retail'!B358</f>
        <v>WS Beauty &amp; Pharmacy,
WS Traditional,
Semi WS Traditional,
Semi WS Beauty &amp; Pharmacy</v>
      </c>
      <c r="D657" s="24">
        <f>'[1]Non Retail'!C358</f>
        <v>44197</v>
      </c>
      <c r="E657" s="24">
        <f>'[1]Non Retail'!D358</f>
        <v>44227</v>
      </c>
      <c r="F657" t="str">
        <f>'[1]Non Retail'!G358</f>
        <v>Vicks</v>
      </c>
      <c r="G657" t="str">
        <f>'[1]Non Retail'!H358</f>
        <v>WS A500 (New MRP) Gold</v>
      </c>
      <c r="H657" t="str">
        <f>'[1]Non Retail'!I358</f>
        <v>Buy A 500 = &gt; 10 Box  get 10%
Buy A 500 = &gt; 1 Cs  get 13.5%</v>
      </c>
      <c r="I657" t="str">
        <f>'[1]Non Retail'!K358</f>
        <v>On Bill</v>
      </c>
    </row>
    <row r="658" spans="1:9">
      <c r="A658">
        <v>655</v>
      </c>
      <c r="B658" t="str">
        <f>'[1]Non Retail'!A360</f>
        <v>Non Retail</v>
      </c>
      <c r="C658" t="str">
        <f>'[1]Non Retail'!B360</f>
        <v>WS Beauty &amp; Pharmacy,
WS Traditional,
Semi WS Traditional,
Semi WS Beauty &amp; Pharmacy</v>
      </c>
      <c r="D658" s="24">
        <f>'[1]Non Retail'!C360</f>
        <v>44197</v>
      </c>
      <c r="E658" s="24">
        <f>'[1]Non Retail'!D360</f>
        <v>44227</v>
      </c>
      <c r="F658" t="str">
        <f>'[1]Non Retail'!G360</f>
        <v>Vicks</v>
      </c>
      <c r="G658" t="str">
        <f>'[1]Non Retail'!H360</f>
        <v>WS A500 (New MRP) Gold WinIt</v>
      </c>
      <c r="H658" t="str">
        <f>'[1]Non Retail'!I360</f>
        <v>Buy A 500 = &gt; 10 Box  get 10%
Buy A 500 = &gt; 1 Cs  get 13.5%</v>
      </c>
      <c r="I658" t="str">
        <f>'[1]Non Retail'!K360</f>
        <v>On Bill</v>
      </c>
    </row>
    <row r="659" spans="1:9">
      <c r="A659">
        <v>656</v>
      </c>
      <c r="B659" t="str">
        <f>'[1]Non Retail'!A362</f>
        <v>Non Retail</v>
      </c>
      <c r="C659" t="str">
        <f>'[1]Non Retail'!B362</f>
        <v>WS Beauty &amp; Pharmacy,
WS Traditional,
Semi WS Traditional,
Semi WS Beauty &amp; Pharmacy</v>
      </c>
      <c r="D659" s="24">
        <f>'[1]Non Retail'!C362</f>
        <v>44197</v>
      </c>
      <c r="E659" s="24">
        <f>'[1]Non Retail'!D362</f>
        <v>44227</v>
      </c>
      <c r="F659" t="str">
        <f>'[1]Non Retail'!G362</f>
        <v>Vicks</v>
      </c>
      <c r="G659" t="str">
        <f>'[1]Non Retail'!H362</f>
        <v>WS BBR Flats Gold</v>
      </c>
      <c r="H659" t="str">
        <f>'[1]Non Retail'!I362</f>
        <v>Buy worth Rs 1000 get 5% 
Buy worth Rs 8000  get 5.5%
(BBR 10ML RTM allowed)</v>
      </c>
      <c r="I659" t="str">
        <f>'[1]Non Retail'!K362</f>
        <v>On Bill</v>
      </c>
    </row>
    <row r="660" spans="1:9">
      <c r="A660">
        <v>657</v>
      </c>
      <c r="B660" t="str">
        <f>'[1]Non Retail'!A364</f>
        <v>Non Retail</v>
      </c>
      <c r="C660" t="str">
        <f>'[1]Non Retail'!B364</f>
        <v>WS Beauty &amp; Pharmacy,
WS Traditional,
Semi WS Traditional,
Semi WS Beauty &amp; Pharmacy</v>
      </c>
      <c r="D660" s="24">
        <f>'[1]Non Retail'!C364</f>
        <v>44197</v>
      </c>
      <c r="E660" s="24">
        <f>'[1]Non Retail'!D364</f>
        <v>44227</v>
      </c>
      <c r="F660" t="str">
        <f>'[1]Non Retail'!G364</f>
        <v>Vicks</v>
      </c>
      <c r="G660" t="str">
        <f>'[1]Non Retail'!H364</f>
        <v>WS BBR Flats Gold WinIt</v>
      </c>
      <c r="H660" t="str">
        <f>'[1]Non Retail'!I364</f>
        <v>Buy worth Rs 1000 get 5% 
Buy worth Rs 8000  get 5.5%
(BBR 10ML RTM allowed)</v>
      </c>
      <c r="I660" t="str">
        <f>'[1]Non Retail'!K364</f>
        <v>On Bill</v>
      </c>
    </row>
    <row r="661" spans="1:9">
      <c r="A661">
        <v>658</v>
      </c>
      <c r="B661" t="str">
        <f>'[1]Non Retail'!A366</f>
        <v>Non Retail</v>
      </c>
      <c r="C661" t="str">
        <f>'[1]Non Retail'!B366</f>
        <v>WS Beauty &amp; Pharmacy,
WS Traditional,
Semi WS Traditional,
Semi WS Beauty &amp; Pharmacy</v>
      </c>
      <c r="D661" s="24">
        <f>'[1]Non Retail'!C366</f>
        <v>44197</v>
      </c>
      <c r="E661" s="24">
        <f>'[1]Non Retail'!D366</f>
        <v>44227</v>
      </c>
      <c r="F661" t="str">
        <f>'[1]Non Retail'!G366</f>
        <v>Vicks</v>
      </c>
      <c r="G661" t="str">
        <f>'[1]Non Retail'!H366</f>
        <v>WS VVR 25/50ml Jars Dozen Dhamal P/G/S</v>
      </c>
      <c r="H661" t="str">
        <f>'[1]Non Retail'!I366</f>
        <v>Buy 2 Dozen of Vaporub Jars and get 3.22% Off( Configured on Rs 1500 worth of purchase) (Shrink wrap Promo allowed)</v>
      </c>
      <c r="I661" t="str">
        <f>'[1]Non Retail'!K366</f>
        <v>On Bill</v>
      </c>
    </row>
    <row r="662" spans="1:9">
      <c r="A662">
        <v>659</v>
      </c>
      <c r="B662" t="str">
        <f>'[1]Non Retail'!A368</f>
        <v>Non Retail</v>
      </c>
      <c r="C662" t="str">
        <f>'[1]Non Retail'!B368</f>
        <v>WS Traditional,
Semi WS Traditional,
WS Traditional,
Semi WS Traditional,
WS Beauty &amp; Pharmacy,
Semi WS Beauty &amp; Pharmacy</v>
      </c>
      <c r="D662" s="24">
        <f>'[1]Non Retail'!C368</f>
        <v>44197</v>
      </c>
      <c r="E662" s="24">
        <f>'[1]Non Retail'!D368</f>
        <v>44227</v>
      </c>
      <c r="F662" t="str">
        <f>'[1]Non Retail'!G368</f>
        <v>Vicks</v>
      </c>
      <c r="G662" t="str">
        <f>'[1]Non Retail'!H368</f>
        <v>Xtra Strong Gold</v>
      </c>
      <c r="H662" t="str">
        <f>'[1]Non Retail'!I368</f>
        <v>Buy Xtra Strong Worth Rs.1000 and get 5% off; Rs 3000 and get 5.5% off
Applicable Karnataka, Chennai, Madurai</v>
      </c>
      <c r="I662" t="str">
        <f>'[1]Non Retail'!K368</f>
        <v>On Bill</v>
      </c>
    </row>
    <row r="663" spans="1:9">
      <c r="A663">
        <v>660</v>
      </c>
      <c r="B663" t="str">
        <f>'[1]Non Retail'!A370</f>
        <v>Non Retail</v>
      </c>
      <c r="C663" t="str">
        <f>'[1]Non Retail'!B370</f>
        <v>WS Traditional,
Semi WS Traditional,
WS Traditional,
Semi WS Traditional,
WS Beauty &amp; Pharmacy,
Semi WS Beauty &amp; Pharmacy</v>
      </c>
      <c r="D663" s="24">
        <f>'[1]Non Retail'!C370</f>
        <v>44197</v>
      </c>
      <c r="E663" s="24">
        <f>'[1]Non Retail'!D370</f>
        <v>44227</v>
      </c>
      <c r="F663" t="str">
        <f>'[1]Non Retail'!G370</f>
        <v>Vicks</v>
      </c>
      <c r="G663" t="str">
        <f>'[1]Non Retail'!H370</f>
        <v>Xtra Strong Gold WINIT</v>
      </c>
      <c r="H663" t="str">
        <f>'[1]Non Retail'!I370</f>
        <v>Buy Xtra Strong Worth Rs.1000 and get 5% off; Rs 3000 and get 5.5% off
Applicable Karnataka, Chennai, Madurai</v>
      </c>
      <c r="I663" t="str">
        <f>'[1]Non Retail'!K370</f>
        <v>On Bill</v>
      </c>
    </row>
    <row r="664" spans="1:9">
      <c r="A664">
        <v>661</v>
      </c>
      <c r="B664" t="str">
        <f>'[1]Non Retail'!A372</f>
        <v>Non Retail</v>
      </c>
      <c r="C664" t="str">
        <f>'[1]Non Retail'!B372</f>
        <v>WS Traditional,
WS Beauty &amp; Pharmacy,
Semi WS Traditional,
Semi WS Beauty &amp; Pharmacy</v>
      </c>
      <c r="D664" s="24">
        <f>'[1]Non Retail'!C372</f>
        <v>44197</v>
      </c>
      <c r="E664" s="24">
        <f>'[1]Non Retail'!D372</f>
        <v>44227</v>
      </c>
      <c r="F664" t="str">
        <f>'[1]Non Retail'!G372</f>
        <v>Pantene</v>
      </c>
      <c r="G664" t="str">
        <f>'[1]Non Retail'!H372</f>
        <v>Pantene SH+SH Plan
(Gold) 
(North East Division +MPCG)</v>
      </c>
      <c r="H664" t="str">
        <f>'[1]Non Retail'!I372</f>
        <v xml:space="preserve">Buy &gt;1/2 case of Pantene SH+SH, Get 8% 
Buy &gt;1 case of Pantene SH+SH, Get 10.4% 
(For All sites except Hyderabad, Vijayawada, Tirupati, Chennai, Goa, Karnataka, Kerala, Coimbatore, Madurai, Mumbai, Pune, Nagpur, North Gujarat, South Gujarat, Aurangabad )
</v>
      </c>
      <c r="I664" t="str">
        <f>'[1]Non Retail'!K372</f>
        <v>On Bill</v>
      </c>
    </row>
    <row r="665" spans="1:9">
      <c r="A665">
        <v>662</v>
      </c>
      <c r="B665" t="str">
        <f>'[1]Non Retail'!A374</f>
        <v>Non Retail</v>
      </c>
      <c r="C665" t="str">
        <f>'[1]Non Retail'!B374</f>
        <v>WS Traditional,
WS Beauty &amp; Pharmacy,
Semi WS Traditional,
Semi WS Beauty &amp; Pharmacy</v>
      </c>
      <c r="D665" s="24">
        <f>'[1]Non Retail'!C374</f>
        <v>44197</v>
      </c>
      <c r="E665" s="24">
        <f>'[1]Non Retail'!D374</f>
        <v>44227</v>
      </c>
      <c r="F665" t="str">
        <f>'[1]Non Retail'!G374</f>
        <v>Pantene</v>
      </c>
      <c r="G665" t="str">
        <f>'[1]Non Retail'!H374</f>
        <v xml:space="preserve">Pantene Large Sachet  Plan  (WS Gold)                             
</v>
      </c>
      <c r="H665" t="str">
        <f>'[1]Non Retail'!I374</f>
        <v>Buy 1/2 case get Rs.110/case  
Buy &gt;=1 case get Rs.130/case</v>
      </c>
      <c r="I665" t="str">
        <f>'[1]Non Retail'!K374</f>
        <v>On Bill</v>
      </c>
    </row>
    <row r="666" spans="1:9">
      <c r="A666">
        <v>663</v>
      </c>
      <c r="B666" t="str">
        <f>'[1]Non Retail'!A376</f>
        <v>Non Retail</v>
      </c>
      <c r="C666" t="str">
        <f>'[1]Non Retail'!B376</f>
        <v>WS Traditional,
WS Beauty &amp; Pharmacy,
Semi WS Traditional,
Semi WS Beauty &amp; Pharmacy</v>
      </c>
      <c r="D666" s="24">
        <f>'[1]Non Retail'!C376</f>
        <v>44197</v>
      </c>
      <c r="E666" s="24">
        <f>'[1]Non Retail'!D376</f>
        <v>44227</v>
      </c>
      <c r="F666" t="str">
        <f>'[1]Non Retail'!G376</f>
        <v>Pantene</v>
      </c>
      <c r="G666" t="str">
        <f>'[1]Non Retail'!H376</f>
        <v xml:space="preserve">Pantene SH+SH Plan
(Gold) 
(TN, AP.TL, MUM.PUNE, KL, ROM, KAR, Goa)
</v>
      </c>
      <c r="H666" t="str">
        <f>'[1]Non Retail'!I376</f>
        <v>Buy &gt;1 case of Pantene SH+SH, Get 5% 
Buy &gt;2 case of Pantene SH+SH, Get 7.5% 
(Only for Hyderabad, Vijayawada, Tirupati, Chennai, Goa, Karnataka, Kerala, Coimbatore, Madurai, Mumbai, Pune, Nagpur, North Gujarat, South Gujarat, Aurangabad )</v>
      </c>
      <c r="I666" t="str">
        <f>'[1]Non Retail'!K376</f>
        <v>On Bill</v>
      </c>
    </row>
    <row r="667" spans="1:9">
      <c r="A667">
        <v>664</v>
      </c>
      <c r="B667" t="str">
        <f>'[1]Non Retail'!A378</f>
        <v>Non Retail</v>
      </c>
      <c r="C667" t="str">
        <f>'[1]Non Retail'!B378</f>
        <v>WS Traditional,
WS Beauty &amp; Pharmacy,
Semi WS Traditional,
Semi WS Beauty &amp; Pharmacy</v>
      </c>
      <c r="D667" s="24">
        <f>'[1]Non Retail'!C378</f>
        <v>44197</v>
      </c>
      <c r="E667" s="24">
        <f>'[1]Non Retail'!D378</f>
        <v>44227</v>
      </c>
      <c r="F667" t="str">
        <f>'[1]Non Retail'!G378</f>
        <v>Pantene</v>
      </c>
      <c r="G667" t="str">
        <f>'[1]Non Retail'!H378</f>
        <v>Pantene Bottles WS Gold Plan
(Only Pantene Base bottles)</v>
      </c>
      <c r="H667" t="str">
        <f>'[1]Non Retail'!I378</f>
        <v xml:space="preserve">Buy &gt;=6 pcs (80/180 ml), get 5%
Buy &gt;=12 pcs (80/180 ml), get 10%
Buy &gt;=24 pcs (80/180 ml), get 15%
</v>
      </c>
      <c r="I667" t="str">
        <f>'[1]Non Retail'!K378</f>
        <v>On Bill</v>
      </c>
    </row>
    <row r="668" spans="1:9">
      <c r="A668">
        <v>665</v>
      </c>
      <c r="B668" t="str">
        <f>'[1]Non Retail'!A380</f>
        <v>Non Retail</v>
      </c>
      <c r="C668" t="str">
        <f>'[1]Non Retail'!B380</f>
        <v>WS Traditional,
WS Beauty &amp; Pharmacy,
Semi WS Traditional,
Semi WS Beauty &amp; Pharmacy</v>
      </c>
      <c r="D668" s="24">
        <f>'[1]Non Retail'!C380</f>
        <v>44197</v>
      </c>
      <c r="E668" s="24">
        <f>'[1]Non Retail'!D380</f>
        <v>44227</v>
      </c>
      <c r="F668" t="str">
        <f>'[1]Non Retail'!G380</f>
        <v>Pantene</v>
      </c>
      <c r="G668" t="str">
        <f>'[1]Non Retail'!H380</f>
        <v>Pantene HFP Re 1 Plan
(Gold) 
(North East Division +MPCG)</v>
      </c>
      <c r="H668" t="str">
        <f>'[1]Non Retail'!I380</f>
        <v xml:space="preserve">Buy &gt;1 case of Pantene SH+SH, Get 5% 
Buy &gt;2 case of Pantene SH+SH, Get 7.5% 
(For All sites except Hyderabad, Vijayawada, Tirupati, Chennai, Goa, Karnataka, Kerala, Coimbatore, Madurai, Mumbai, Pune, Nagpur, North Gujarat, South Gujarat, Aurangabad )
</v>
      </c>
      <c r="I668" t="str">
        <f>'[1]Non Retail'!K380</f>
        <v>On Bill</v>
      </c>
    </row>
    <row r="669" spans="1:9">
      <c r="A669">
        <v>666</v>
      </c>
      <c r="B669" t="str">
        <f>'[1]Non Retail'!A382</f>
        <v>Non Retail</v>
      </c>
      <c r="C669" t="str">
        <f>'[1]Non Retail'!B382</f>
        <v>WS Traditional,
WS Beauty &amp; Pharmacy,
Semi WS Traditional,
Semi WS Beauty &amp; Pharmacy</v>
      </c>
      <c r="D669" s="24">
        <f>'[1]Non Retail'!C382</f>
        <v>44197</v>
      </c>
      <c r="E669" s="24">
        <f>'[1]Non Retail'!D382</f>
        <v>44227</v>
      </c>
      <c r="F669" t="str">
        <f>'[1]Non Retail'!G382</f>
        <v>Whisper</v>
      </c>
      <c r="G669" t="str">
        <f>'[1]Non Retail'!H382</f>
        <v>WS Choice Ultra- Pehli Peti Pe Double Munafa</v>
      </c>
      <c r="H669" t="str">
        <f>'[1]Non Retail'!I382</f>
        <v>Buy Rs. 4000(1 cs) Case of Whisper Choice Ultra
Get Rs. 200 Top Up
(Limited to 1 Case Per Month/store) 
Only TN</v>
      </c>
      <c r="I669" t="str">
        <f>'[1]Non Retail'!K382</f>
        <v>On Bill</v>
      </c>
    </row>
    <row r="670" spans="1:9">
      <c r="A670">
        <v>667</v>
      </c>
      <c r="B670" t="str">
        <f>'[1]Non Retail'!A384</f>
        <v>Non Retail</v>
      </c>
      <c r="C670" t="str">
        <f>'[1]Non Retail'!B384</f>
        <v>WS Traditional,
Semi WS Traditional</v>
      </c>
      <c r="D670" s="24">
        <f>'[1]Non Retail'!C384</f>
        <v>44197</v>
      </c>
      <c r="E670" s="24">
        <f>'[1]Non Retail'!D384</f>
        <v>44227</v>
      </c>
      <c r="F670" t="str">
        <f>'[1]Non Retail'!G384</f>
        <v>Ariel, Tide</v>
      </c>
      <c r="G670" t="str">
        <f>'[1]Non Retail'!H384</f>
        <v>Ariel-Tide Rs. 10 BIGGEST EVER PLAN</v>
      </c>
      <c r="H670" t="str">
        <f>'[1]Non Retail'!I384</f>
        <v>Buy Ariel PW Rs. 10 and Tdie Plus Rs. 10 &amp; Get up to 4% EXTRA DISCOUNT!!!
(Matrix Audited)</v>
      </c>
      <c r="I670" t="str">
        <f>'[1]Non Retail'!K384</f>
        <v>Matrix Audited Disbursement</v>
      </c>
    </row>
    <row r="671" spans="1:9">
      <c r="A671">
        <v>668</v>
      </c>
      <c r="B671" t="str">
        <f>'[1]Non Retail'!A386</f>
        <v>Non Retail</v>
      </c>
      <c r="C671" t="str">
        <f>'[1]Non Retail'!B386</f>
        <v>WS Traditional,
Semi WS Traditional</v>
      </c>
      <c r="D671" s="24">
        <f>'[1]Non Retail'!C386</f>
        <v>44197</v>
      </c>
      <c r="E671" s="24">
        <f>'[1]Non Retail'!D386</f>
        <v>44227</v>
      </c>
      <c r="F671" t="str">
        <f>'[1]Non Retail'!G386</f>
        <v>Ariel, Tide</v>
      </c>
      <c r="G671" t="str">
        <f>'[1]Non Retail'!H386</f>
        <v>Tide Ariel Ladi Plan - WSG</v>
      </c>
      <c r="H671" t="str">
        <f>'[1]Non Retail'!I386</f>
        <v>Buy &gt;=2 cases - Get off Rs.55/cs  
SKUs - Ariel PW Rs10 12+1, Tide Plus Rs10 12+1, Naturals Rs.10
(Mixed cases allowed)</v>
      </c>
      <c r="I671" t="str">
        <f>'[1]Non Retail'!K386</f>
        <v>On Bill</v>
      </c>
    </row>
    <row r="672" spans="1:9">
      <c r="A672">
        <v>669</v>
      </c>
      <c r="B672" t="str">
        <f>'[1]Non Retail'!A390</f>
        <v>Non Retail</v>
      </c>
      <c r="C672" t="str">
        <f>'[1]Non Retail'!B390</f>
        <v>WS Traditional,
Semi WS Traditional</v>
      </c>
      <c r="D672" s="24">
        <f>'[1]Non Retail'!C390</f>
        <v>44197</v>
      </c>
      <c r="E672" s="24">
        <f>'[1]Non Retail'!D390</f>
        <v>44227</v>
      </c>
      <c r="F672" t="str">
        <f>'[1]Non Retail'!G390</f>
        <v>Ariel, Tide</v>
      </c>
      <c r="G672" t="str">
        <f>'[1]Non Retail'!H390</f>
        <v>Tide Ariel Ladi Plan - WSG
(Only for TN)</v>
      </c>
      <c r="H672" t="str">
        <f>'[1]Non Retail'!I390</f>
        <v>Buy &gt;=2 cases - Get off Rs.55/cs  
SKUs - Ariel PW Rs10 12+1, Tide Plus Rs10 12+1, Naturals Rs.10
(Mixed cases allowed)</v>
      </c>
      <c r="I672" t="str">
        <f>'[1]Non Retail'!K390</f>
        <v>On Bill</v>
      </c>
    </row>
    <row r="673" spans="1:9">
      <c r="A673">
        <v>670</v>
      </c>
      <c r="B673" t="str">
        <f>'[1]Non Retail'!A392</f>
        <v>Non Retail</v>
      </c>
      <c r="C673" t="str">
        <f>'[1]Non Retail'!B392</f>
        <v>WS Traditional,
Semi WS Traditional</v>
      </c>
      <c r="D673" s="24">
        <f>'[1]Non Retail'!C392</f>
        <v>44197</v>
      </c>
      <c r="E673" s="24">
        <f>'[1]Non Retail'!D392</f>
        <v>44227</v>
      </c>
      <c r="F673" t="str">
        <f>'[1]Non Retail'!G392</f>
        <v>Ariel, Tide</v>
      </c>
      <c r="G673" t="str">
        <f>'[1]Non Retail'!H392</f>
        <v>Ariel Tide Rs.10 Grammage Increase Plan - WSG (Only for TN)</v>
      </c>
      <c r="H673" t="str">
        <f>'[1]Non Retail'!I392</f>
        <v>Buy &gt;= 6 cases &amp; Get 2.5% on Bill-
Applicable SKUs - Ariel PW Rs10 x 95g, Tide Plus Rs10 125g
(Applicable on higher grammage stock only )</v>
      </c>
      <c r="I673" t="str">
        <f>'[1]Non Retail'!K392</f>
        <v>On Bill</v>
      </c>
    </row>
    <row r="674" spans="1:9">
      <c r="A674">
        <v>671</v>
      </c>
      <c r="B674" t="str">
        <f>'[1]Non Retail'!A394</f>
        <v>Non Retail</v>
      </c>
      <c r="C674" t="str">
        <f>'[1]Non Retail'!B394</f>
        <v>WS Traditional,
Semi WS Traditional</v>
      </c>
      <c r="D674" s="24">
        <f>'[1]Non Retail'!C394</f>
        <v>44197</v>
      </c>
      <c r="E674" s="24">
        <f>'[1]Non Retail'!D394</f>
        <v>44227</v>
      </c>
      <c r="F674" t="str">
        <f>'[1]Non Retail'!G394</f>
        <v>Ariel, Tide</v>
      </c>
      <c r="G674" t="str">
        <f>'[1]Non Retail'!H394</f>
        <v>Ariel Tide Rs.10 Grammage Increase Plan - WSG</v>
      </c>
      <c r="H674" t="str">
        <f>'[1]Non Retail'!I394</f>
        <v>Buy &gt;= 2 cases &amp; Get 2.5% on Bill-
Applicable SKUs - Ariel PW Rs10 x 95g, Tide Plus Rs10 125g
(Applicable on higher grammage stock only )</v>
      </c>
      <c r="I674" t="str">
        <f>'[1]Non Retail'!K394</f>
        <v>On Bill</v>
      </c>
    </row>
    <row r="675" spans="1:9">
      <c r="A675">
        <v>672</v>
      </c>
      <c r="B675" t="str">
        <f>'[1]Non Retail'!A396</f>
        <v>Non Retail</v>
      </c>
      <c r="C675" t="str">
        <f>'[1]Non Retail'!B396</f>
        <v>WS Traditional,
Semi WS Traditional</v>
      </c>
      <c r="D675" s="24">
        <f>'[1]Non Retail'!C396</f>
        <v>44197</v>
      </c>
      <c r="E675" s="24">
        <f>'[1]Non Retail'!D396</f>
        <v>44227</v>
      </c>
      <c r="F675" t="str">
        <f>'[1]Non Retail'!G396</f>
        <v>Ariel</v>
      </c>
      <c r="G675" t="str">
        <f>'[1]Non Retail'!H396</f>
        <v>Ariel PW Test Plan -WSG
(Only for Kerala, WB, OR,Bangalore, UP, NEC)</v>
      </c>
      <c r="H675" t="str">
        <f>'[1]Non Retail'!I396</f>
        <v xml:space="preserve">Buy  Ariel PW 500g /1Kg worth Rs 4,000 and 
Get 11+1 on bill
Applicable SKUs:
All PW 500g SKUs (Green/Blue)
All PW 1Kg SKUs
</v>
      </c>
      <c r="I675" t="str">
        <f>'[1]Non Retail'!K396</f>
        <v>On Bill</v>
      </c>
    </row>
    <row r="676" spans="1:9">
      <c r="A676">
        <v>673</v>
      </c>
      <c r="B676" t="str">
        <f>'[1]Non Retail'!A398</f>
        <v>Non Retail</v>
      </c>
      <c r="C676" t="str">
        <f>'[1]Non Retail'!B398</f>
        <v>WS Traditional,
Semi WS Traditional</v>
      </c>
      <c r="D676" s="24">
        <f>'[1]Non Retail'!C398</f>
        <v>44197</v>
      </c>
      <c r="E676" s="24">
        <f>'[1]Non Retail'!D398</f>
        <v>44227</v>
      </c>
      <c r="F676" t="str">
        <f>'[1]Non Retail'!G398</f>
        <v>Ariel</v>
      </c>
      <c r="G676" t="str">
        <f>'[1]Non Retail'!H398</f>
        <v>Ariel PW Plan -WSG
(All Sites except Kerala, WB, OR,Bangalore, UP, NEC)</v>
      </c>
      <c r="H676" t="str">
        <f>'[1]Non Retail'!I398</f>
        <v>Buy Ariel PW 500g/1Kg worth Rs 2,500 and Get 4% off on bill
(All Sites except Kerala, WB, OR,Bangalore, UP, NEC)</v>
      </c>
      <c r="I676" t="str">
        <f>'[1]Non Retail'!K398</f>
        <v>On Bill</v>
      </c>
    </row>
    <row r="677" spans="1:9">
      <c r="A677">
        <v>674</v>
      </c>
      <c r="B677" t="str">
        <f>'[1]Non Retail'!A400</f>
        <v>Non Retail</v>
      </c>
      <c r="C677" t="str">
        <f>'[1]Non Retail'!B400</f>
        <v>WS Traditional,
Semi WS Traditional</v>
      </c>
      <c r="D677" s="24">
        <f>'[1]Non Retail'!C400</f>
        <v>44197</v>
      </c>
      <c r="E677" s="24">
        <f>'[1]Non Retail'!D400</f>
        <v>44227</v>
      </c>
      <c r="F677" t="str">
        <f>'[1]Non Retail'!G400</f>
        <v>Ariel</v>
      </c>
      <c r="G677" t="str">
        <f>'[1]Non Retail'!H400</f>
        <v>Ariel Matic Consumption WSG -  Plan</v>
      </c>
      <c r="H677" t="str">
        <f>'[1]Non Retail'!I400</f>
        <v xml:space="preserve">Buy Ariel Matic 3Kg/6kg worth 
Rs.1000 and get 4% off on bill
Aplicable SKUS: 
All Ariel Matic 3Kg/6Kg SKUs </v>
      </c>
      <c r="I677" t="str">
        <f>'[1]Non Retail'!K400</f>
        <v>On Bill</v>
      </c>
    </row>
    <row r="678" spans="1:9">
      <c r="A678">
        <v>675</v>
      </c>
      <c r="B678" t="str">
        <f>'[1]Non Retail'!A402</f>
        <v>Non Retail</v>
      </c>
      <c r="C678" t="str">
        <f>'[1]Non Retail'!B402</f>
        <v>WS Traditional,
Semi WS Traditional</v>
      </c>
      <c r="D678" s="24">
        <f>'[1]Non Retail'!C402</f>
        <v>44197</v>
      </c>
      <c r="E678" s="24">
        <f>'[1]Non Retail'!D402</f>
        <v>44227</v>
      </c>
      <c r="F678" t="str">
        <f>'[1]Non Retail'!G402</f>
        <v>Ariel</v>
      </c>
      <c r="G678" t="str">
        <f>'[1]Non Retail'!H402</f>
        <v>Ariel Complete 4Kg WSG -  Plan</v>
      </c>
      <c r="H678" t="str">
        <f>'[1]Non Retail'!I402</f>
        <v>Buy 1 CS Of Ariel Complete 4Kg and 
get 16% off on bill
Aplicable SKUS: 
Ariel Complete 4Kg</v>
      </c>
      <c r="I678" t="str">
        <f>'[1]Non Retail'!K402</f>
        <v>On Bill</v>
      </c>
    </row>
    <row r="679" spans="1:9">
      <c r="A679">
        <v>676</v>
      </c>
      <c r="B679" t="str">
        <f>'[1]Non Retail'!A404</f>
        <v>Non Retail</v>
      </c>
      <c r="C679" t="str">
        <f>'[1]Non Retail'!B404</f>
        <v>WS Traditional,
Semi WS Traditional</v>
      </c>
      <c r="D679" s="24">
        <f>'[1]Non Retail'!C404</f>
        <v>44197</v>
      </c>
      <c r="E679" s="24">
        <f>'[1]Non Retail'!D404</f>
        <v>44227</v>
      </c>
      <c r="F679" t="str">
        <f>'[1]Non Retail'!G404</f>
        <v>Ariel</v>
      </c>
      <c r="G679" t="str">
        <f>'[1]Non Retail'!H404</f>
        <v>Ariel Liquid WS Plan -WSG
(Only for APTL, Kerala,Karanataka,Mumbai,Pune)</v>
      </c>
      <c r="H679" t="str">
        <f>'[1]Non Retail'!I404</f>
        <v xml:space="preserve">Buy 1 case of Ariel Liquid,500ml/1L (Plain/FL/TL)and  
Get 11+1 on bill
(Not applicable for Promo Stocks)
</v>
      </c>
      <c r="I679" t="str">
        <f>'[1]Non Retail'!K404</f>
        <v>On Bill</v>
      </c>
    </row>
    <row r="680" spans="1:9">
      <c r="A680">
        <v>677</v>
      </c>
      <c r="B680" t="e">
        <f>'[1]Non Retail'!#REF!</f>
        <v>#REF!</v>
      </c>
      <c r="C680" t="e">
        <f>'[1]Non Retail'!#REF!</f>
        <v>#REF!</v>
      </c>
      <c r="D680" s="24" t="e">
        <f>'[1]Non Retail'!#REF!</f>
        <v>#REF!</v>
      </c>
      <c r="E680" s="24" t="e">
        <f>'[1]Non Retail'!#REF!</f>
        <v>#REF!</v>
      </c>
      <c r="F680" t="e">
        <f>'[1]Non Retail'!#REF!</f>
        <v>#REF!</v>
      </c>
      <c r="G680" t="e">
        <f>'[1]Non Retail'!#REF!</f>
        <v>#REF!</v>
      </c>
      <c r="H680" t="e">
        <f>'[1]Non Retail'!#REF!</f>
        <v>#REF!</v>
      </c>
      <c r="I680" t="e">
        <f>'[1]Non Retail'!#REF!</f>
        <v>#REF!</v>
      </c>
    </row>
    <row r="681" spans="1:9">
      <c r="A681">
        <v>678</v>
      </c>
      <c r="B681" t="str">
        <f>'[1]Non Retail'!A406</f>
        <v>Non Retail</v>
      </c>
      <c r="C681" t="str">
        <f>'[1]Non Retail'!B406</f>
        <v>WS Beauty &amp; Pharmacy,
WS Traditional,
Semi WS Traditional,
Semi WS Beauty &amp; Pharmacy</v>
      </c>
      <c r="D681" s="24">
        <f>'[1]Non Retail'!C406</f>
        <v>44197</v>
      </c>
      <c r="E681" s="24">
        <f>'[1]Non Retail'!D406</f>
        <v>44227</v>
      </c>
      <c r="F681" t="str">
        <f>'[1]Non Retail'!G406</f>
        <v>Pampers</v>
      </c>
      <c r="G681" t="str">
        <f>'[1]Non Retail'!H406</f>
        <v>Pamper Dabang (1s+2s) Plan
WS Gold (Zone A)</v>
      </c>
      <c r="H681" t="str">
        <f>'[1]Non Retail'!I406</f>
        <v>Pamper Pants (1s+2s) Dabang Plan
[10% Discount+3% Corp=30%]
Rs 5000, get 8% off on bill
Rs 10000, get 10%  off on bill
[Zone A:Only for Punjab, Haryana, Delhi, Himachal Pradesh, Dehradun,RoNEC</v>
      </c>
      <c r="I681" t="str">
        <f>'[1]Non Retail'!K406</f>
        <v>On Bill</v>
      </c>
    </row>
    <row r="682" spans="1:9">
      <c r="A682">
        <v>679</v>
      </c>
      <c r="B682" t="str">
        <f>'[1]Non Retail'!A408</f>
        <v>Non Retail</v>
      </c>
      <c r="C682" t="str">
        <f>'[1]Non Retail'!B408</f>
        <v>WS Beauty &amp; Pharmacy,
WS Traditional,
Semi WS Traditional,
Semi WS Beauty &amp; Pharmacy</v>
      </c>
      <c r="D682" s="24">
        <f>'[1]Non Retail'!C408</f>
        <v>44197</v>
      </c>
      <c r="E682" s="24">
        <f>'[1]Non Retail'!D408</f>
        <v>44227</v>
      </c>
      <c r="F682" t="str">
        <f>'[1]Non Retail'!G408</f>
        <v>Pampers</v>
      </c>
      <c r="G682" t="str">
        <f>'[1]Non Retail'!H408</f>
        <v>Pamper Dabang (1s+2s) Plan
WS Gold (Zone B)</v>
      </c>
      <c r="H682" t="str">
        <f>'[1]Non Retail'!I408</f>
        <v>Pamper Pants (1s+2s) Dabang Plan
[10% Discount+3% Corp=30%]
Rs 2000, get 8% off on bill
Rs 4000, get 10%  off on bill
[Zone B:Only for Rajasthan]</v>
      </c>
      <c r="I682" t="str">
        <f>'[1]Non Retail'!K408</f>
        <v>On Bill</v>
      </c>
    </row>
    <row r="683" spans="1:9">
      <c r="A683">
        <v>680</v>
      </c>
      <c r="B683" t="str">
        <f>'[1]Non Retail'!A410</f>
        <v>Non Retail</v>
      </c>
      <c r="C683" t="str">
        <f>'[1]Non Retail'!B410</f>
        <v>WS Beauty &amp; Pharmacy,
WS Traditional,
Semi WS Traditional,
Semi WS Beauty &amp; Pharmacy</v>
      </c>
      <c r="D683" s="24">
        <f>'[1]Non Retail'!C410</f>
        <v>44197</v>
      </c>
      <c r="E683" s="24">
        <f>'[1]Non Retail'!D410</f>
        <v>44227</v>
      </c>
      <c r="F683" t="str">
        <f>'[1]Non Retail'!G410</f>
        <v>Pampers</v>
      </c>
      <c r="G683" t="str">
        <f>'[1]Non Retail'!H410</f>
        <v>Pampers Stronghold Plan (1s+2s)
WS Gold [Zone D]</v>
      </c>
      <c r="H683" t="str">
        <f>'[1]Non Retail'!I410</f>
        <v>Pamper Pants (1s+2s) Stronghold Plan
[7% Discount+3% Corp=27%]
Rs 5000, get 5% off on bill
Rs 10000, get 7%  off on bill
(For Hyderabad, Vijayawada, Tirupati, Bangalore)</v>
      </c>
      <c r="I683" t="str">
        <f>'[1]Non Retail'!K410</f>
        <v>On Bill</v>
      </c>
    </row>
    <row r="684" spans="1:9">
      <c r="A684">
        <v>681</v>
      </c>
      <c r="B684" t="e">
        <f>'[1]Non Retail'!#REF!</f>
        <v>#REF!</v>
      </c>
      <c r="C684" t="e">
        <f>'[1]Non Retail'!#REF!</f>
        <v>#REF!</v>
      </c>
      <c r="D684" s="24" t="e">
        <f>'[1]Non Retail'!#REF!</f>
        <v>#REF!</v>
      </c>
      <c r="E684" s="24" t="e">
        <f>'[1]Non Retail'!#REF!</f>
        <v>#REF!</v>
      </c>
      <c r="F684" t="e">
        <f>'[1]Non Retail'!#REF!</f>
        <v>#REF!</v>
      </c>
      <c r="G684" t="e">
        <f>'[1]Non Retail'!#REF!</f>
        <v>#REF!</v>
      </c>
      <c r="H684" t="e">
        <f>'[1]Non Retail'!#REF!</f>
        <v>#REF!</v>
      </c>
      <c r="I684" t="e">
        <f>'[1]Non Retail'!#REF!</f>
        <v>#REF!</v>
      </c>
    </row>
    <row r="685" spans="1:9">
      <c r="A685">
        <v>682</v>
      </c>
      <c r="B685" t="str">
        <f>'[1]Non Retail'!A449</f>
        <v>Non Retail</v>
      </c>
      <c r="C685" t="str">
        <f>'[1]Non Retail'!B449</f>
        <v>WS Traditional,
Semi WS Traditional,
WS Beauty &amp; Pharmacy,
Semi WS Beauty &amp; Pharmacy</v>
      </c>
      <c r="D685" s="24">
        <f>'[1]Non Retail'!C449</f>
        <v>44197</v>
      </c>
      <c r="E685" s="24">
        <f>'[1]Non Retail'!D449</f>
        <v>44227</v>
      </c>
      <c r="F685" t="str">
        <f>'[1]Non Retail'!G449</f>
        <v>Gillette</v>
      </c>
      <c r="G685" t="str">
        <f>'[1]Non Retail'!H449</f>
        <v>Gillette DE TPR Silver</v>
      </c>
      <c r="H685" t="str">
        <f>'[1]Non Retail'!I449</f>
        <v>Buy below DE Subbf worth Rs 1000 and Get mega scheme as mentioned below Corporate Plans Extra,  Mixed cases not allowed
(Max Bills 2 ,Max disbustment on 1 Bill Rs.850)
8.51% - Wilkinson 5s and Wilkinson 50s
8.7% - Wilk Saloon 10s
1.3% - SS 10s,
7.85% - DE 365</v>
      </c>
      <c r="I685" t="str">
        <f>'[1]Non Retail'!K449</f>
        <v>On Bill</v>
      </c>
    </row>
    <row r="686" spans="1:9">
      <c r="A686">
        <v>683</v>
      </c>
      <c r="B686" t="str">
        <f>'[1]Non Retail'!A451</f>
        <v>Non Retail</v>
      </c>
      <c r="C686" t="str">
        <f>'[1]Non Retail'!B451</f>
        <v>WS Traditional</v>
      </c>
      <c r="D686" s="24">
        <f>'[1]Non Retail'!C451</f>
        <v>44197</v>
      </c>
      <c r="E686" s="24">
        <f>'[1]Non Retail'!D451</f>
        <v>44227</v>
      </c>
      <c r="F686" t="str">
        <f>'[1]Non Retail'!G451</f>
        <v>Gillette</v>
      </c>
      <c r="G686" t="str">
        <f>'[1]Non Retail'!H451</f>
        <v>Gillette Guard  TPR - Silver</v>
      </c>
      <c r="H686" t="str">
        <f>'[1]Non Retail'!I451</f>
        <v>a. 8% on Guard Razor (min purchase INR 250)
SKU - Guard Razor SBD, Guard Razor
b. 8% off on Guard Blades (min purchase INR 250)
SKU -Guard Cart SBD</v>
      </c>
      <c r="I686" t="str">
        <f>'[1]Non Retail'!K451</f>
        <v>On Bill</v>
      </c>
    </row>
    <row r="687" spans="1:9">
      <c r="A687">
        <v>684</v>
      </c>
      <c r="B687" t="str">
        <f>'[1]Non Retail'!A453</f>
        <v>Non Retail</v>
      </c>
      <c r="C687" t="str">
        <f>'[1]Non Retail'!B453</f>
        <v>WS Traditional</v>
      </c>
      <c r="D687" s="24">
        <f>'[1]Non Retail'!C453</f>
        <v>44197</v>
      </c>
      <c r="E687" s="24">
        <f>'[1]Non Retail'!D453</f>
        <v>44227</v>
      </c>
      <c r="F687" t="str">
        <f>'[1]Non Retail'!G453</f>
        <v>Gillette</v>
      </c>
      <c r="G687" t="str">
        <f>'[1]Non Retail'!H453</f>
        <v>Guard3</v>
      </c>
      <c r="H687" t="str">
        <f>'[1]Non Retail'!I453</f>
        <v>Buy Guard3 worth Rs 800 and get 8% off in WS Silver</v>
      </c>
      <c r="I687" t="str">
        <f>'[1]Non Retail'!K453</f>
        <v>On Bill</v>
      </c>
    </row>
    <row r="688" spans="1:9">
      <c r="A688">
        <v>685</v>
      </c>
      <c r="B688" t="str">
        <f>'[1]Non Retail'!A455</f>
        <v>Non Retail</v>
      </c>
      <c r="C688" t="str">
        <f>'[1]Non Retail'!B455</f>
        <v>WS Traditional</v>
      </c>
      <c r="D688" s="24">
        <f>'[1]Non Retail'!C455</f>
        <v>44197</v>
      </c>
      <c r="E688" s="24">
        <f>'[1]Non Retail'!D455</f>
        <v>44227</v>
      </c>
      <c r="F688" t="str">
        <f>'[1]Non Retail'!G455</f>
        <v>Gillette</v>
      </c>
      <c r="G688" t="str">
        <f>'[1]Non Retail'!H455</f>
        <v>Gillette Guard3 / Guard Top Up Silver</v>
      </c>
      <c r="H688" t="str">
        <f>'[1]Non Retail'!I455</f>
        <v>Buy Guard 3 Razors and Carts worth Rs 800 and get 2% off on entire Guard family (Guard Razor &amp; Carts, Guard3 Razor and Carts)</v>
      </c>
      <c r="I688" t="str">
        <f>'[1]Non Retail'!K455</f>
        <v>On Bill</v>
      </c>
    </row>
    <row r="689" spans="1:9">
      <c r="A689">
        <v>686</v>
      </c>
      <c r="B689" t="str">
        <f>'[1]Non Retail'!A457</f>
        <v>Non Retail</v>
      </c>
      <c r="C689" t="str">
        <f>'[1]Non Retail'!B457</f>
        <v>WS Traditional,
WS Beauty &amp; Pharmacy,
Semi WS Traditional,
Semi WS Beauty &amp; Pharmacy</v>
      </c>
      <c r="D689" s="24">
        <f>'[1]Non Retail'!C457</f>
        <v>44197</v>
      </c>
      <c r="E689" s="24">
        <f>'[1]Non Retail'!D457</f>
        <v>44227</v>
      </c>
      <c r="F689" t="str">
        <f>'[1]Non Retail'!G457</f>
        <v>H&amp;S</v>
      </c>
      <c r="G689" t="str">
        <f>'[1]Non Retail'!H457</f>
        <v>H&amp;S Base Bottles WS Silver Plan</v>
      </c>
      <c r="H689" t="str">
        <f>'[1]Non Retail'!I457</f>
        <v>Buy &gt;= 10 pcs of H&amp;S Bottles &amp; Get 10% Trade Plan
Buy &gt;= 30 pcs of H&amp;S Bottles &amp; Get 15% Trade Plan
(80/180/340/650ml sizes included)</v>
      </c>
      <c r="I689" t="str">
        <f>'[1]Non Retail'!K457</f>
        <v>On Bill</v>
      </c>
    </row>
    <row r="690" spans="1:9">
      <c r="A690">
        <v>687</v>
      </c>
      <c r="B690" t="str">
        <f>'[1]Non Retail'!A459</f>
        <v>Non Retail</v>
      </c>
      <c r="C690" t="str">
        <f>'[1]Non Retail'!B459</f>
        <v>WS Traditional,
WS Beauty &amp; Pharmacy,
Semi WS Traditional,
Semi WS Beauty &amp; Pharmacy</v>
      </c>
      <c r="D690" s="24">
        <f>'[1]Non Retail'!C459</f>
        <v>44197</v>
      </c>
      <c r="E690" s="24">
        <f>'[1]Non Retail'!D459</f>
        <v>44227</v>
      </c>
      <c r="F690" t="str">
        <f>'[1]Non Retail'!G459</f>
        <v>H&amp;S</v>
      </c>
      <c r="G690" t="str">
        <f>'[1]Non Retail'!H459</f>
        <v>H&amp;S Small Sachet WS Silver Plan
(Non Piggyback Geos)</v>
      </c>
      <c r="H690" t="str">
        <f>'[1]Non Retail'!I459</f>
        <v>Buy &gt;= 1/2 Case of any H&amp;S Small Sachet get 8% Off
Buy &gt;= 4 Cases of any H&amp;S Small Sachet get 10.4% Off
Buy &gt;= 6 Cases of any H&amp;S Small Sachet get 12.5% Off
(Not Applicable on Piggyback) 
Applicable for All Sites Except - Bihar, Jharkhand, Rajasthan, Bhopal, Indore, Raipur, Jabalpur, Bengal, Orissa, Hyderabad, Tirupati, Vijayawada, Chennai, Madurai, Goa, Nagpur, Mumbai, Pune, Marathwada, Punjab, Delhi, Haryana, Ahmedabad, Surat</v>
      </c>
      <c r="I690" t="str">
        <f>'[1]Non Retail'!K459</f>
        <v>On Bill</v>
      </c>
    </row>
    <row r="691" spans="1:9">
      <c r="A691">
        <v>688</v>
      </c>
      <c r="B691" t="str">
        <f>'[1]Non Retail'!A461</f>
        <v>Non Retail</v>
      </c>
      <c r="C691" t="str">
        <f>'[1]Non Retail'!B461</f>
        <v>WS Traditional,
WS Beauty &amp; Pharmacy,
Semi WS Traditional,
Semi WS Beauty &amp; Pharmacy</v>
      </c>
      <c r="D691" s="24">
        <f>'[1]Non Retail'!C461</f>
        <v>44197</v>
      </c>
      <c r="E691" s="24">
        <f>'[1]Non Retail'!D461</f>
        <v>44227</v>
      </c>
      <c r="F691" t="str">
        <f>'[1]Non Retail'!G461</f>
        <v>H&amp;S</v>
      </c>
      <c r="G691" t="str">
        <f>'[1]Non Retail'!H461</f>
        <v>H&amp;S Small Sachet WS Silver Plan
(Piggyback Geos)</v>
      </c>
      <c r="H691" t="str">
        <f>'[1]Non Retail'!I461</f>
        <v>Buy &gt;= 1/2 Case of any H&amp;S Small Sachet get 8% Off
Buy &gt;= 4 Cases of any H&amp;S Small Sachet get 10.4% Off
Buy &gt;= 6 Cases of any H&amp;S Small Sachet get 11.5% Off
(Not Applicable on Piggyback) 
Only For - Bihar, Jharkhand, Rajasthan, Bhopal, Indore, Raipur, Jabalpur, Bengal, Orissa, Hyderabad, Tirupati, Vijayawada, Chennai, Madurai, Goa, Nagpur, Mumbai, Pune, Marathwada, Punjab, Delhi, Haryana, Ahmedabad, Surat</v>
      </c>
      <c r="I691" t="str">
        <f>'[1]Non Retail'!K461</f>
        <v>On Bill</v>
      </c>
    </row>
    <row r="692" spans="1:9">
      <c r="A692">
        <v>689</v>
      </c>
      <c r="B692" t="str">
        <f>'[1]Non Retail'!A469</f>
        <v>Non Retail</v>
      </c>
      <c r="C692" t="str">
        <f>'[1]Non Retail'!B469</f>
        <v>WS Beauty &amp; Pharmacy,
WS Traditional,
Semi WS Traditional,
Semi WS Beauty &amp; Pharmacy</v>
      </c>
      <c r="D692" s="24">
        <f>'[1]Non Retail'!C469</f>
        <v>44197</v>
      </c>
      <c r="E692" s="24">
        <f>'[1]Non Retail'!D469</f>
        <v>44227</v>
      </c>
      <c r="F692" t="str">
        <f>'[1]Non Retail'!G469</f>
        <v>Vicks</v>
      </c>
      <c r="G692" t="str">
        <f>'[1]Non Retail'!H469</f>
        <v>WS VVR Flats Silver</v>
      </c>
      <c r="H692" t="str">
        <f>'[1]Non Retail'!I469</f>
        <v>Buy worth Rs 1000 get 5% 
Buy worth Rs 6000  get 5.5%</v>
      </c>
      <c r="I692" t="str">
        <f>'[1]Non Retail'!K469</f>
        <v>On Bill</v>
      </c>
    </row>
    <row r="693" spans="1:9">
      <c r="A693">
        <v>690</v>
      </c>
      <c r="B693" t="str">
        <f>'[1]Non Retail'!A471</f>
        <v>Non Retail</v>
      </c>
      <c r="C693" t="str">
        <f>'[1]Non Retail'!B471</f>
        <v>WS Beauty &amp; Pharmacy,
WS Traditional,
Semi WS Traditional,
Semi WS Beauty &amp; Pharmacy</v>
      </c>
      <c r="D693" s="24">
        <f>'[1]Non Retail'!C471</f>
        <v>44197</v>
      </c>
      <c r="E693" s="24">
        <f>'[1]Non Retail'!D471</f>
        <v>44227</v>
      </c>
      <c r="F693" t="str">
        <f>'[1]Non Retail'!G471</f>
        <v>Vicks</v>
      </c>
      <c r="G693" t="str">
        <f>'[1]Non Retail'!H471</f>
        <v>WS VVR Flats Silver WinIt</v>
      </c>
      <c r="H693" t="str">
        <f>'[1]Non Retail'!I471</f>
        <v>Buy worth Rs 1000 get 5% 
Buy worth Rs 6000  get 5.5%</v>
      </c>
      <c r="I693" t="str">
        <f>'[1]Non Retail'!K471</f>
        <v>On Bill</v>
      </c>
    </row>
    <row r="694" spans="1:9">
      <c r="A694">
        <v>691</v>
      </c>
      <c r="B694" t="str">
        <f>'[1]Non Retail'!A473</f>
        <v>Non Retail</v>
      </c>
      <c r="C694" t="str">
        <f>'[1]Non Retail'!B473</f>
        <v>WS Beauty &amp; Pharmacy,
WS Traditional,
Semi WS Traditional,
Semi WS Beauty &amp; Pharmacy</v>
      </c>
      <c r="D694" s="24">
        <f>'[1]Non Retail'!C473</f>
        <v>44197</v>
      </c>
      <c r="E694" s="24">
        <f>'[1]Non Retail'!D473</f>
        <v>44227</v>
      </c>
      <c r="F694" t="str">
        <f>'[1]Non Retail'!G473</f>
        <v>Vicks</v>
      </c>
      <c r="G694" t="str">
        <f>'[1]Non Retail'!H473</f>
        <v>WS VCD Silver</v>
      </c>
      <c r="H694" t="str">
        <f>'[1]Non Retail'!I473</f>
        <v>Buy worth Rs 1000 get 5% 
Buy worth Rs 6000  get 5.5%(All except Kerala)</v>
      </c>
      <c r="I694" t="str">
        <f>'[1]Non Retail'!K473</f>
        <v>On Bill</v>
      </c>
    </row>
    <row r="695" spans="1:9">
      <c r="A695">
        <v>692</v>
      </c>
      <c r="B695" t="e">
        <f>'[1]Non Retail'!#REF!</f>
        <v>#REF!</v>
      </c>
      <c r="C695" t="e">
        <f>'[1]Non Retail'!#REF!</f>
        <v>#REF!</v>
      </c>
      <c r="D695" s="24" t="e">
        <f>'[1]Non Retail'!#REF!</f>
        <v>#REF!</v>
      </c>
      <c r="E695" s="24" t="e">
        <f>'[1]Non Retail'!#REF!</f>
        <v>#REF!</v>
      </c>
      <c r="F695" t="e">
        <f>'[1]Non Retail'!#REF!</f>
        <v>#REF!</v>
      </c>
      <c r="G695" t="e">
        <f>'[1]Non Retail'!#REF!</f>
        <v>#REF!</v>
      </c>
      <c r="H695" t="e">
        <f>'[1]Non Retail'!#REF!</f>
        <v>#REF!</v>
      </c>
      <c r="I695" t="e">
        <f>'[1]Non Retail'!#REF!</f>
        <v>#REF!</v>
      </c>
    </row>
    <row r="696" spans="1:9">
      <c r="A696">
        <v>693</v>
      </c>
      <c r="B696" t="e">
        <f>'[1]Non Retail'!#REF!</f>
        <v>#REF!</v>
      </c>
      <c r="C696" t="e">
        <f>'[1]Non Retail'!#REF!</f>
        <v>#REF!</v>
      </c>
      <c r="D696" s="24" t="e">
        <f>'[1]Non Retail'!#REF!</f>
        <v>#REF!</v>
      </c>
      <c r="E696" s="24" t="e">
        <f>'[1]Non Retail'!#REF!</f>
        <v>#REF!</v>
      </c>
      <c r="F696" t="e">
        <f>'[1]Non Retail'!#REF!</f>
        <v>#REF!</v>
      </c>
      <c r="G696" t="e">
        <f>'[1]Non Retail'!#REF!</f>
        <v>#REF!</v>
      </c>
      <c r="H696" t="e">
        <f>'[1]Non Retail'!#REF!</f>
        <v>#REF!</v>
      </c>
      <c r="I696" t="e">
        <f>'[1]Non Retail'!#REF!</f>
        <v>#REF!</v>
      </c>
    </row>
    <row r="697" spans="1:9">
      <c r="A697">
        <v>694</v>
      </c>
      <c r="B697" t="e">
        <f>'[1]Non Retail'!#REF!</f>
        <v>#REF!</v>
      </c>
      <c r="C697" t="e">
        <f>'[1]Non Retail'!#REF!</f>
        <v>#REF!</v>
      </c>
      <c r="D697" s="24" t="e">
        <f>'[1]Non Retail'!#REF!</f>
        <v>#REF!</v>
      </c>
      <c r="E697" s="24" t="e">
        <f>'[1]Non Retail'!#REF!</f>
        <v>#REF!</v>
      </c>
      <c r="F697" t="e">
        <f>'[1]Non Retail'!#REF!</f>
        <v>#REF!</v>
      </c>
      <c r="G697" t="e">
        <f>'[1]Non Retail'!#REF!</f>
        <v>#REF!</v>
      </c>
      <c r="H697" t="e">
        <f>'[1]Non Retail'!#REF!</f>
        <v>#REF!</v>
      </c>
      <c r="I697" t="e">
        <f>'[1]Non Retail'!#REF!</f>
        <v>#REF!</v>
      </c>
    </row>
    <row r="698" spans="1:9">
      <c r="A698">
        <v>695</v>
      </c>
      <c r="B698" t="str">
        <f>'[1]Non Retail'!A475</f>
        <v>Non Retail</v>
      </c>
      <c r="C698" t="str">
        <f>'[1]Non Retail'!B475</f>
        <v>WS Beauty &amp; Pharmacy,
WS Traditional,
Semi WS Traditional,
Semi WS Beauty &amp; Pharmacy</v>
      </c>
      <c r="D698" s="24">
        <f>'[1]Non Retail'!C475</f>
        <v>44197</v>
      </c>
      <c r="E698" s="24">
        <f>'[1]Non Retail'!D475</f>
        <v>44227</v>
      </c>
      <c r="F698" t="str">
        <f>'[1]Non Retail'!G475</f>
        <v>Vicks</v>
      </c>
      <c r="G698" t="str">
        <f>'[1]Non Retail'!H475</f>
        <v>WS VCD Silver WinIt</v>
      </c>
      <c r="H698" t="str">
        <f>'[1]Non Retail'!I475</f>
        <v>Buy worth Rs 1000 get 5% 
Buy worth Rs 6000  get 5.5%</v>
      </c>
      <c r="I698" t="str">
        <f>'[1]Non Retail'!K475</f>
        <v>On Bill</v>
      </c>
    </row>
    <row r="699" spans="1:9">
      <c r="A699">
        <v>696</v>
      </c>
      <c r="B699" t="str">
        <f>'[1]Non Retail'!A477</f>
        <v>Non Retail</v>
      </c>
      <c r="C699" t="str">
        <f>'[1]Non Retail'!B477</f>
        <v>WS Beauty &amp; Pharmacy,
WS Traditional,
Semi WS Traditional,
Semi WS Beauty &amp; Pharmacy</v>
      </c>
      <c r="D699" s="24">
        <f>'[1]Non Retail'!C477</f>
        <v>44197</v>
      </c>
      <c r="E699" s="24">
        <f>'[1]Non Retail'!D477</f>
        <v>44227</v>
      </c>
      <c r="F699" t="str">
        <f>'[1]Non Retail'!G477</f>
        <v>Vicks</v>
      </c>
      <c r="G699" t="str">
        <f>'[1]Non Retail'!H477</f>
        <v>WS VCD 125 Jar Test Silver</v>
      </c>
      <c r="H699" t="str">
        <f>'[1]Non Retail'!I477</f>
        <v xml:space="preserve"> Buy 3 Jars &amp; get 11.5% off ;Buy 6 Jars of VCD 125 &amp; get 12% 
All India</v>
      </c>
      <c r="I699" t="str">
        <f>'[1]Non Retail'!K477</f>
        <v>On Bill</v>
      </c>
    </row>
    <row r="700" spans="1:9">
      <c r="A700">
        <v>697</v>
      </c>
      <c r="B700" t="str">
        <f>'[1]Non Retail'!A479</f>
        <v>Non Retail</v>
      </c>
      <c r="C700" t="str">
        <f>'[1]Non Retail'!B479</f>
        <v>WS Beauty &amp; Pharmacy,
WS Traditional,
Semi WS Traditional,
Semi WS Beauty &amp; Pharmacy</v>
      </c>
      <c r="D700" s="24">
        <f>'[1]Non Retail'!C479</f>
        <v>44197</v>
      </c>
      <c r="E700" s="24">
        <f>'[1]Non Retail'!D479</f>
        <v>44227</v>
      </c>
      <c r="F700" t="str">
        <f>'[1]Non Retail'!G479</f>
        <v>Vicks</v>
      </c>
      <c r="G700" t="str">
        <f>'[1]Non Retail'!H479</f>
        <v>WS VCD 125 Jar Test Silver WinIt</v>
      </c>
      <c r="H700" t="str">
        <f>'[1]Non Retail'!I479</f>
        <v xml:space="preserve"> Buy 3 Jars &amp; get 11.5% off ;Buy 6 Jars of VCD 125 &amp; get 12% 
All India</v>
      </c>
      <c r="I700" t="str">
        <f>'[1]Non Retail'!K479</f>
        <v>On Bill</v>
      </c>
    </row>
    <row r="701" spans="1:9">
      <c r="A701">
        <v>698</v>
      </c>
      <c r="B701" t="str">
        <f>'[1]Non Retail'!A487</f>
        <v>Non Retail</v>
      </c>
      <c r="C701" t="str">
        <f>'[1]Non Retail'!B487</f>
        <v>WS Beauty &amp; Pharmacy,
WS Traditional,
Semi WS Traditional,
Semi WS Beauty &amp; Pharmacy</v>
      </c>
      <c r="D701" s="24">
        <f>'[1]Non Retail'!C487</f>
        <v>44197</v>
      </c>
      <c r="E701" s="24">
        <f>'[1]Non Retail'!D487</f>
        <v>44227</v>
      </c>
      <c r="F701" t="str">
        <f>'[1]Non Retail'!G487</f>
        <v>Vicks</v>
      </c>
      <c r="G701" t="str">
        <f>'[1]Non Retail'!H487</f>
        <v>WS A500 (New  MRP) Silver WinIt</v>
      </c>
      <c r="H701" t="str">
        <f>'[1]Non Retail'!I487</f>
        <v>Buy A 500 = &gt; 10 Box  get 10%
Buy A 500 = &gt; 0.5 Cs  get 13.5%</v>
      </c>
      <c r="I701" t="str">
        <f>'[1]Non Retail'!K487</f>
        <v>On Bill</v>
      </c>
    </row>
    <row r="702" spans="1:9">
      <c r="A702">
        <v>699</v>
      </c>
      <c r="B702" t="str">
        <f>'[1]Non Retail'!A489</f>
        <v>Non Retail</v>
      </c>
      <c r="C702" t="str">
        <f>'[1]Non Retail'!B489</f>
        <v>WS Beauty &amp; Pharmacy,
WS Traditional,
Semi WS Traditional,
Semi WS Beauty &amp; Pharmacy</v>
      </c>
      <c r="D702" s="24">
        <f>'[1]Non Retail'!C489</f>
        <v>44197</v>
      </c>
      <c r="E702" s="24">
        <f>'[1]Non Retail'!D489</f>
        <v>44227</v>
      </c>
      <c r="F702" t="str">
        <f>'[1]Non Retail'!G489</f>
        <v>Vicks</v>
      </c>
      <c r="G702" t="str">
        <f>'[1]Non Retail'!H489</f>
        <v>WS BBR Flats Silver</v>
      </c>
      <c r="H702" t="str">
        <f>'[1]Non Retail'!I489</f>
        <v>Buy worth Rs 1000 get 5% 
Buy worth Rs 5000  get 5.5%
(BBR 10ML RTM allowed)</v>
      </c>
      <c r="I702" t="str">
        <f>'[1]Non Retail'!K489</f>
        <v>On Bill</v>
      </c>
    </row>
    <row r="703" spans="1:9">
      <c r="A703">
        <v>700</v>
      </c>
      <c r="B703" t="str">
        <f>'[1]Non Retail'!A491</f>
        <v>Non Retail</v>
      </c>
      <c r="C703" t="str">
        <f>'[1]Non Retail'!B491</f>
        <v>WS Beauty &amp; Pharmacy,
WS Traditional,
Semi WS Traditional,
Semi WS Beauty &amp; Pharmacy</v>
      </c>
      <c r="D703" s="24">
        <f>'[1]Non Retail'!C491</f>
        <v>44197</v>
      </c>
      <c r="E703" s="24">
        <f>'[1]Non Retail'!D491</f>
        <v>44227</v>
      </c>
      <c r="F703" t="str">
        <f>'[1]Non Retail'!G491</f>
        <v>Vicks</v>
      </c>
      <c r="G703" t="str">
        <f>'[1]Non Retail'!H491</f>
        <v>WS BBR Flats Silver WinIt</v>
      </c>
      <c r="H703" t="str">
        <f>'[1]Non Retail'!I491</f>
        <v>Buy worth Rs 1000 get 5% 
Buy worth Rs 5000  get 5.5%
(BBR 10ML RTM allowed)</v>
      </c>
      <c r="I703" t="str">
        <f>'[1]Non Retail'!K491</f>
        <v>On Bill</v>
      </c>
    </row>
    <row r="704" spans="1:9">
      <c r="A704">
        <v>701</v>
      </c>
      <c r="B704" t="str">
        <f>'[1]Non Retail'!A493</f>
        <v>Non Retail</v>
      </c>
      <c r="C704" t="str">
        <f>'[1]Non Retail'!B493</f>
        <v>WS Beauty &amp; Pharmacy,
WS Traditional,
Semi WS Traditional,
Semi WS Beauty &amp; Pharmacy</v>
      </c>
      <c r="D704" s="24">
        <f>'[1]Non Retail'!C493</f>
        <v>44197</v>
      </c>
      <c r="E704" s="24">
        <f>'[1]Non Retail'!D493</f>
        <v>44227</v>
      </c>
      <c r="F704" t="str">
        <f>'[1]Non Retail'!G493</f>
        <v>Vicks</v>
      </c>
      <c r="G704" t="str">
        <f>'[1]Non Retail'!H493</f>
        <v>WS 3IN1 Jars P/G/Silver</v>
      </c>
      <c r="H704" t="str">
        <f>'[1]Non Retail'!I493</f>
        <v>Buy 3 Jars of 3in1, get 8.5%off and Buy 6Jars of 3in1 and get 10% Off
All India</v>
      </c>
      <c r="I704" t="str">
        <f>'[1]Non Retail'!K493</f>
        <v>On Bill</v>
      </c>
    </row>
    <row r="705" spans="1:9">
      <c r="A705">
        <v>702</v>
      </c>
      <c r="B705" t="str">
        <f>'[1]Non Retail'!A495</f>
        <v>Non Retail</v>
      </c>
      <c r="C705" t="str">
        <f>'[1]Non Retail'!B495</f>
        <v>WS Beauty &amp; Pharmacy,
WS Traditional,
Semi WS Traditional,
Semi WS Beauty &amp; Pharmacy</v>
      </c>
      <c r="D705" s="24">
        <f>'[1]Non Retail'!C495</f>
        <v>44197</v>
      </c>
      <c r="E705" s="24">
        <f>'[1]Non Retail'!D495</f>
        <v>44227</v>
      </c>
      <c r="F705" t="str">
        <f>'[1]Non Retail'!G495</f>
        <v>Vicks</v>
      </c>
      <c r="G705" t="str">
        <f>'[1]Non Retail'!H495</f>
        <v>WS VVR 110ml/BBR Jars P/G/Silver</v>
      </c>
      <c r="H705" t="str">
        <f>'[1]Non Retail'!I495</f>
        <v>12+1 Offer on any VVR 110ml and BBR Jars ( mix allowed)</v>
      </c>
      <c r="I705" t="str">
        <f>'[1]Non Retail'!K495</f>
        <v>On Bill</v>
      </c>
    </row>
    <row r="706" spans="1:9">
      <c r="A706">
        <v>703</v>
      </c>
      <c r="B706" t="str">
        <f>'[1]Non Retail'!A497</f>
        <v>Non Retail</v>
      </c>
      <c r="C706" t="str">
        <f>'[1]Non Retail'!B497</f>
        <v>WS Beauty &amp; Pharmacy,
WS Traditional,
Semi WS Traditional,
Semi WS Beauty &amp; Pharmacy</v>
      </c>
      <c r="D706" s="24">
        <f>'[1]Non Retail'!C497</f>
        <v>44197</v>
      </c>
      <c r="E706" s="24">
        <f>'[1]Non Retail'!D497</f>
        <v>44227</v>
      </c>
      <c r="F706" t="str">
        <f>'[1]Non Retail'!G497</f>
        <v>Vicks</v>
      </c>
      <c r="G706" t="str">
        <f>'[1]Non Retail'!H497</f>
        <v>WS VCD Silver Kerala</v>
      </c>
      <c r="H706" t="str">
        <f>'[1]Non Retail'!I497</f>
        <v>Buy worth Rs 1000 get 4.5% ; Rs 2000 get 5%
Buy worth Rs 6000  get 5.5%(Only to Kerala)</v>
      </c>
      <c r="I706" t="str">
        <f>'[1]Non Retail'!K497</f>
        <v>On Bill</v>
      </c>
    </row>
    <row r="707" spans="1:9">
      <c r="A707">
        <v>704</v>
      </c>
      <c r="B707" t="str">
        <f>'[1]Non Retail'!A499</f>
        <v>Non Retail</v>
      </c>
      <c r="C707" t="str">
        <f>'[1]Non Retail'!B499</f>
        <v>WS Beauty &amp; Pharmacy,
WS Traditional,
Semi WS Traditional,
Semi WS Beauty &amp; Pharmacy</v>
      </c>
      <c r="D707" s="24">
        <f>'[1]Non Retail'!C499</f>
        <v>44197</v>
      </c>
      <c r="E707" s="24">
        <f>'[1]Non Retail'!D499</f>
        <v>44227</v>
      </c>
      <c r="F707" t="str">
        <f>'[1]Non Retail'!G499</f>
        <v>Vicks</v>
      </c>
      <c r="G707" t="str">
        <f>'[1]Non Retail'!H499</f>
        <v>Galaxy WS Test</v>
      </c>
      <c r="H707" t="str">
        <f>'[1]Non Retail'!I499</f>
        <v>Buy Old Galaxy PPU &amp; get 5.5%off
All India</v>
      </c>
      <c r="I707" t="str">
        <f>'[1]Non Retail'!K499</f>
        <v>On Bill</v>
      </c>
    </row>
    <row r="708" spans="1:9">
      <c r="A708">
        <v>705</v>
      </c>
      <c r="B708" t="str">
        <f>'[1]Non Retail'!A501</f>
        <v>Non Retail</v>
      </c>
      <c r="C708" t="str">
        <f>'[1]Non Retail'!B501</f>
        <v>WS Traditional,
Semi WS Traditional,
WS Beauty &amp; Pharmacy,
Semi WS Beauty &amp; Pharmacy</v>
      </c>
      <c r="D708" s="24">
        <f>'[1]Non Retail'!C501</f>
        <v>44197</v>
      </c>
      <c r="E708" s="24">
        <f>'[1]Non Retail'!D501</f>
        <v>44227</v>
      </c>
      <c r="F708" t="str">
        <f>'[1]Non Retail'!G501</f>
        <v>Vicks</v>
      </c>
      <c r="G708" t="str">
        <f>'[1]Non Retail'!H501</f>
        <v>Care Hero Top Up - Silver</v>
      </c>
      <c r="H708" t="str">
        <f>'[1]Non Retail'!I501</f>
        <v xml:space="preserve">Buy PHC Worth &gt;=Rs. 15000 monthly for Nov Dec and get 0.5% off month end;
Earning via Credit Invoice adjustment
</v>
      </c>
      <c r="I708" t="str">
        <f>'[1]Non Retail'!K501</f>
        <v>Matrix Audited Disbursement</v>
      </c>
    </row>
    <row r="709" spans="1:9">
      <c r="A709">
        <v>706</v>
      </c>
      <c r="B709" t="str">
        <f>'[1]Non Retail'!A503</f>
        <v>Non Retail</v>
      </c>
      <c r="C709" t="str">
        <f>'[1]Non Retail'!B503</f>
        <v>WS Traditional,
Semi WS Traditional,
WS Traditional,
Semi WS Traditional,
WS Beauty &amp; Pharmacy,
Semi WS Beauty &amp; Pharmacy</v>
      </c>
      <c r="D709" s="24">
        <f>'[1]Non Retail'!C503</f>
        <v>44197</v>
      </c>
      <c r="E709" s="24">
        <f>'[1]Non Retail'!D503</f>
        <v>44227</v>
      </c>
      <c r="F709" t="str">
        <f>'[1]Non Retail'!G503</f>
        <v>Vicks</v>
      </c>
      <c r="G709" t="str">
        <f>'[1]Non Retail'!H503</f>
        <v>Xtra Strong Silver</v>
      </c>
      <c r="H709" t="str">
        <f>'[1]Non Retail'!I503</f>
        <v>Buy Xtra Strong Worth Rs.1000 and get 5% off; Rs 3000 and get 5.5% off
Applicable Karnataka, Chennai, Madurai</v>
      </c>
      <c r="I709" t="str">
        <f>'[1]Non Retail'!K503</f>
        <v>On Bill</v>
      </c>
    </row>
    <row r="710" spans="1:9">
      <c r="A710">
        <v>707</v>
      </c>
      <c r="B710" t="str">
        <f>'[1]Non Retail'!A505</f>
        <v>Non Retail</v>
      </c>
      <c r="C710" t="str">
        <f>'[1]Non Retail'!B505</f>
        <v>WS Traditional,
Semi WS Traditional,
WS Traditional,
Semi WS Traditional,
WS Beauty &amp; Pharmacy,
Semi WS Beauty &amp; Pharmacy</v>
      </c>
      <c r="D710" s="24">
        <f>'[1]Non Retail'!C505</f>
        <v>44197</v>
      </c>
      <c r="E710" s="24">
        <f>'[1]Non Retail'!D505</f>
        <v>44227</v>
      </c>
      <c r="F710" t="str">
        <f>'[1]Non Retail'!G505</f>
        <v>Vicks</v>
      </c>
      <c r="G710" t="str">
        <f>'[1]Non Retail'!H505</f>
        <v>Xtra Strong silver WINIT</v>
      </c>
      <c r="H710" t="str">
        <f>'[1]Non Retail'!I505</f>
        <v>Buy Xtra Strong Worth Rs.1000 and get 5% off; Rs 3000 and get 5.5% off
Applicable Karnataka, Chennai, Madurai</v>
      </c>
      <c r="I710" t="str">
        <f>'[1]Non Retail'!K505</f>
        <v>On Bill</v>
      </c>
    </row>
    <row r="711" spans="1:9">
      <c r="A711">
        <v>708</v>
      </c>
      <c r="B711" t="str">
        <f>'[1]Non Retail'!A507</f>
        <v>Non Retail</v>
      </c>
      <c r="C711" t="str">
        <f>'[1]Non Retail'!B507</f>
        <v>WS Traditional,
WS Beauty &amp; Pharmacy,
Semi WS Traditional,
Semi WS Beauty &amp; Pharmacy</v>
      </c>
      <c r="D711" s="24">
        <f>'[1]Non Retail'!C507</f>
        <v>44197</v>
      </c>
      <c r="E711" s="24">
        <f>'[1]Non Retail'!D507</f>
        <v>44227</v>
      </c>
      <c r="F711" t="str">
        <f>'[1]Non Retail'!G507</f>
        <v>Pantene</v>
      </c>
      <c r="G711" t="str">
        <f>'[1]Non Retail'!H507</f>
        <v xml:space="preserve">Pantene SH+SH Plan
(Silver) 
(North East Division +MPCG)
</v>
      </c>
      <c r="H711" t="str">
        <f>'[1]Non Retail'!I507</f>
        <v>Buy &gt;1/2 case of Pantene SH+SH, Get 8% 
Buy &gt;1 case of Pantene SH+SH, Get 10.4% 
(For All sites except Hyderabad, Vijayawada, Tirupati, Chennai, Goa, Karnataka, Kerala, Coimbatore, Madurai, Mumbai, Pune, Nagpur, North Gujarat, South Gujarat, Aurangabad )</v>
      </c>
      <c r="I711" t="str">
        <f>'[1]Non Retail'!K507</f>
        <v>On Bill</v>
      </c>
    </row>
    <row r="712" spans="1:9">
      <c r="A712">
        <v>709</v>
      </c>
      <c r="B712" t="str">
        <f>'[1]Non Retail'!A509</f>
        <v>Non Retail</v>
      </c>
      <c r="C712" t="str">
        <f>'[1]Non Retail'!B509</f>
        <v>WS Traditional,
WS Beauty &amp; Pharmacy,
Semi WS Traditional,
Semi WS Beauty &amp; Pharmacy</v>
      </c>
      <c r="D712" s="24">
        <f>'[1]Non Retail'!C509</f>
        <v>44197</v>
      </c>
      <c r="E712" s="24">
        <f>'[1]Non Retail'!D509</f>
        <v>44227</v>
      </c>
      <c r="F712" t="str">
        <f>'[1]Non Retail'!G509</f>
        <v>Pantene</v>
      </c>
      <c r="G712" t="str">
        <f>'[1]Non Retail'!H509</f>
        <v>Pantene SH+SH Plan
(Silver) 
(TN, AP.TL, MUM.PUNE, KL, ROM, KAR, Goa)</v>
      </c>
      <c r="H712" t="str">
        <f>'[1]Non Retail'!I509</f>
        <v xml:space="preserve">Buy &gt;1/2 case of Pantene SH+SH, Get 5% 
Buy &gt;1 case of Pantene SH+SH, Get 7.5% 
(Only for Hyderabad, Vijayawada, Tirupati, Chennai, Goa, Karnataka, Kerala, Coimbatore, Madurai, Mumbai, Pune, Nagpur, North Gujarat, South Gujarat, Aurangabad )
</v>
      </c>
      <c r="I712" t="str">
        <f>'[1]Non Retail'!K509</f>
        <v>On Bill</v>
      </c>
    </row>
    <row r="713" spans="1:9">
      <c r="A713">
        <v>710</v>
      </c>
      <c r="B713" t="str">
        <f>'[1]Non Retail'!A511</f>
        <v>Non Retail</v>
      </c>
      <c r="C713" t="str">
        <f>'[1]Non Retail'!B511</f>
        <v>WS Traditional,
WS Beauty &amp; Pharmacy,
Semi WS Traditional,
Semi WS Beauty &amp; Pharmacy</v>
      </c>
      <c r="D713" s="24">
        <f>'[1]Non Retail'!C511</f>
        <v>44197</v>
      </c>
      <c r="E713" s="24">
        <f>'[1]Non Retail'!D511</f>
        <v>44227</v>
      </c>
      <c r="F713" t="str">
        <f>'[1]Non Retail'!G511</f>
        <v>Pantene</v>
      </c>
      <c r="G713" t="str">
        <f>'[1]Non Retail'!H511</f>
        <v xml:space="preserve">Pantene Large Sachet  Plan  Pehli 2 Peti(WS Sil)                            </v>
      </c>
      <c r="H713" t="str">
        <f>'[1]Non Retail'!I511</f>
        <v xml:space="preserve">Buy 1/2 case of pantene large sachet get Rs.100/case 
(Applicable upto 2 Cases)
(Only For Punjab,Haryana,J&amp;K,Delhi,Kerala, Mumbai, Pune, Ahmedabad, Surat) </v>
      </c>
      <c r="I713" t="str">
        <f>'[1]Non Retail'!K511</f>
        <v>On Bill</v>
      </c>
    </row>
    <row r="714" spans="1:9">
      <c r="A714">
        <v>711</v>
      </c>
      <c r="B714" t="str">
        <f>'[1]Non Retail'!A513</f>
        <v>Non Retail</v>
      </c>
      <c r="C714" t="str">
        <f>'[1]Non Retail'!B513</f>
        <v>WS Traditional,
WS Beauty &amp; Pharmacy,
Semi WS Traditional,
Semi WS Beauty &amp; Pharmacy</v>
      </c>
      <c r="D714" s="24">
        <f>'[1]Non Retail'!C513</f>
        <v>44197</v>
      </c>
      <c r="E714" s="24">
        <f>'[1]Non Retail'!D513</f>
        <v>44227</v>
      </c>
      <c r="F714" t="str">
        <f>'[1]Non Retail'!G513</f>
        <v>Pantene</v>
      </c>
      <c r="G714" t="str">
        <f>'[1]Non Retail'!H513</f>
        <v xml:space="preserve">Pantene Large Sachet  Plan  (WS Silver)                             
</v>
      </c>
      <c r="H714" t="str">
        <f>'[1]Non Retail'!I513</f>
        <v>Buy &gt;=1/2 case get Rs.130/case</v>
      </c>
      <c r="I714" t="str">
        <f>'[1]Non Retail'!K513</f>
        <v>On Bill</v>
      </c>
    </row>
    <row r="715" spans="1:9">
      <c r="A715">
        <v>712</v>
      </c>
      <c r="B715" t="str">
        <f>'[1]Non Retail'!A515</f>
        <v>Non Retail</v>
      </c>
      <c r="C715" t="str">
        <f>'[1]Non Retail'!B515</f>
        <v>WS Traditional,
WS Beauty &amp; Pharmacy,
Semi WS Traditional,
Semi WS Beauty &amp; Pharmacy</v>
      </c>
      <c r="D715" s="24">
        <f>'[1]Non Retail'!C515</f>
        <v>44197</v>
      </c>
      <c r="E715" s="24">
        <f>'[1]Non Retail'!D515</f>
        <v>44227</v>
      </c>
      <c r="F715" t="str">
        <f>'[1]Non Retail'!G515</f>
        <v>Pantene</v>
      </c>
      <c r="G715" t="str">
        <f>'[1]Non Retail'!H515</f>
        <v>Pantene Rs 5 Bi-Sachet Plan 
(Silver)</v>
      </c>
      <c r="H715" t="str">
        <f>'[1]Non Retail'!I515</f>
        <v>Buy &gt;=1/2 Case of Pantene Rs 5 Bi-Sachet get 33.5% (Rs 40 /Str incl. Corp)
(Only for Punjab,Haryana,Delhi, Mumbai, Pune, Bengal, Surat, Ahmedabad)</v>
      </c>
      <c r="I715" t="str">
        <f>'[1]Non Retail'!K515</f>
        <v>On Bill</v>
      </c>
    </row>
    <row r="716" spans="1:9">
      <c r="A716">
        <v>713</v>
      </c>
      <c r="B716" t="str">
        <f>'[1]Non Retail'!A517</f>
        <v>Non Retail</v>
      </c>
      <c r="C716" t="str">
        <f>'[1]Non Retail'!B517</f>
        <v>WS Traditional,
WS Beauty &amp; Pharmacy,
Semi WS Traditional,
Semi WS Beauty &amp; Pharmacy</v>
      </c>
      <c r="D716" s="24">
        <f>'[1]Non Retail'!C517</f>
        <v>44197</v>
      </c>
      <c r="E716" s="24">
        <f>'[1]Non Retail'!D517</f>
        <v>44227</v>
      </c>
      <c r="F716" t="str">
        <f>'[1]Non Retail'!G517</f>
        <v>Pantene</v>
      </c>
      <c r="G716" t="str">
        <f>'[1]Non Retail'!H517</f>
        <v>Pantene Bottles WS Silver Plan
(Only Pantene Base bottles)</v>
      </c>
      <c r="H716" t="str">
        <f>'[1]Non Retail'!I517</f>
        <v xml:space="preserve">Buy &gt;=4 pcs (80/180 mll), get 5%
Buy &gt;=8 pcs (80/180 ml), get 10%
Buy &gt;=15 pcs (80/180 ml), get 15%
</v>
      </c>
      <c r="I716" t="str">
        <f>'[1]Non Retail'!K517</f>
        <v>On Bill</v>
      </c>
    </row>
    <row r="717" spans="1:9">
      <c r="A717">
        <v>714</v>
      </c>
      <c r="B717" t="str">
        <f>'[1]Non Retail'!A519</f>
        <v>Non Retail</v>
      </c>
      <c r="C717" t="str">
        <f>'[1]Non Retail'!B519</f>
        <v>WS Traditional,
WS Beauty &amp; Pharmacy,
Semi WS Traditional,
Semi WS Beauty &amp; Pharmacy</v>
      </c>
      <c r="D717" s="24">
        <f>'[1]Non Retail'!C519</f>
        <v>44197</v>
      </c>
      <c r="E717" s="24">
        <f>'[1]Non Retail'!D519</f>
        <v>44227</v>
      </c>
      <c r="F717" t="str">
        <f>'[1]Non Retail'!G519</f>
        <v>Pantene</v>
      </c>
      <c r="G717" t="str">
        <f>'[1]Non Retail'!H519</f>
        <v xml:space="preserve">Pantene HFP Re 1 Plan
(Silver) 
(North East Division +MPCG)
</v>
      </c>
      <c r="H717" t="str">
        <f>'[1]Non Retail'!I519</f>
        <v>Buy &gt;1/2 case of Pantene SH+SH, Get 5% 
Buy &gt;1 case of Pantene SH+SH, Get 7.5% 
(For All sites except Hyderabad, Vijayawada, Tirupati, Chennai, Goa, Karnataka, Kerala, Coimbatore, Madurai, Mumbai, Pune, Nagpur, North Gujarat, South Gujarat, Aurangabad )</v>
      </c>
      <c r="I717" t="str">
        <f>'[1]Non Retail'!K519</f>
        <v>On Bill</v>
      </c>
    </row>
    <row r="718" spans="1:9">
      <c r="A718">
        <v>715</v>
      </c>
      <c r="B718" t="str">
        <f>'[1]Non Retail'!A521</f>
        <v>Non Retail</v>
      </c>
      <c r="C718" t="str">
        <f>'[1]Non Retail'!B521</f>
        <v>WS Traditional,
WS Beauty &amp; Pharmacy,
Semi WS Traditional,
Semi WS Beauty &amp; Pharmacy</v>
      </c>
      <c r="D718" s="24">
        <f>'[1]Non Retail'!C521</f>
        <v>44197</v>
      </c>
      <c r="E718" s="24">
        <f>'[1]Non Retail'!D521</f>
        <v>44227</v>
      </c>
      <c r="F718" t="str">
        <f>'[1]Non Retail'!G521</f>
        <v>Whisper</v>
      </c>
      <c r="G718" t="str">
        <f>'[1]Non Retail'!H521</f>
        <v>Whisper Aloe 36s 5+1 Plan</v>
      </c>
      <c r="H718" t="str">
        <f>'[1]Non Retail'!I521</f>
        <v>Buy 1 Pc of Whisper Choice Aloe 36s, Get 5 +1  plan
configured as 16.7% on purchase of 1 Pc
Applicable SKUs | Choice Aloe 36s
Delhi, NEC, Pune, Marathwada, Mumbai,Goa, Odisha Only Plan</v>
      </c>
      <c r="I718" t="str">
        <f>'[1]Non Retail'!K521</f>
        <v>On Bill</v>
      </c>
    </row>
    <row r="719" spans="1:9">
      <c r="A719">
        <v>716</v>
      </c>
      <c r="B719" t="str">
        <f>'[1]Non Retail'!A523</f>
        <v>Non Retail</v>
      </c>
      <c r="C719" t="str">
        <f>'[1]Non Retail'!B523</f>
        <v>WS Traditional,
WS Beauty &amp; Pharmacy,
Semi WS Traditional,
Semi WS Beauty &amp; Pharmacy</v>
      </c>
      <c r="D719" s="24">
        <f>'[1]Non Retail'!C523</f>
        <v>44197</v>
      </c>
      <c r="E719" s="24">
        <f>'[1]Non Retail'!D523</f>
        <v>44227</v>
      </c>
      <c r="F719" t="str">
        <f>'[1]Non Retail'!G523</f>
        <v>Whisper</v>
      </c>
      <c r="G719" t="str">
        <f>'[1]Non Retail'!H523</f>
        <v>Whisper - Choice Regular Length Trial Pack Plan
Only Punjab</v>
      </c>
      <c r="H719" t="str">
        <f>'[1]Non Retail'!I523</f>
        <v>Buy 60 Pcs (Rs. 1600) of Choice Regular 7s / Aloe Regular 7s Get 6.25%
Mixed Cases Allowed
Applicable Sites |Only Punjab</v>
      </c>
      <c r="I719" t="str">
        <f>'[1]Non Retail'!K523</f>
        <v>On Bill</v>
      </c>
    </row>
    <row r="720" spans="1:9">
      <c r="A720">
        <v>717</v>
      </c>
      <c r="B720" t="str">
        <f>'[1]Non Retail'!A525</f>
        <v>Non Retail</v>
      </c>
      <c r="C720" t="str">
        <f>'[1]Non Retail'!B525</f>
        <v>WS Traditional,
WS Beauty &amp; Pharmacy,
Semi WS Traditional,
Semi WS Beauty &amp; Pharmacy</v>
      </c>
      <c r="D720" s="24">
        <f>'[1]Non Retail'!C525</f>
        <v>44197</v>
      </c>
      <c r="E720" s="24">
        <f>'[1]Non Retail'!D525</f>
        <v>44227</v>
      </c>
      <c r="F720" t="str">
        <f>'[1]Non Retail'!G525</f>
        <v>Whisper</v>
      </c>
      <c r="G720" t="str">
        <f>'[1]Non Retail'!H525</f>
        <v>Whisper - Choice Regular Length Trial Pack Plan 
Top Up
Only Punjab</v>
      </c>
      <c r="H720" t="str">
        <f>'[1]Non Retail'!I525</f>
        <v>Get 3% Top up on purcase of more than INR 1600
Capped at 2 cases
Mixed Cases Allowed
Applicable Sites |Only Punjab</v>
      </c>
      <c r="I720" t="str">
        <f>'[1]Non Retail'!K525</f>
        <v>On Bill</v>
      </c>
    </row>
    <row r="721" spans="1:9">
      <c r="A721">
        <v>718</v>
      </c>
      <c r="B721" t="str">
        <f>'[1]Non Retail'!A527</f>
        <v>Non Retail</v>
      </c>
      <c r="C721" t="str">
        <f>'[1]Non Retail'!B527</f>
        <v>WS Traditional,
WS Beauty &amp; Pharmacy,
Semi WS Traditional,
Semi WS Beauty &amp; Pharmacy</v>
      </c>
      <c r="D721" s="24">
        <f>'[1]Non Retail'!C527</f>
        <v>44197</v>
      </c>
      <c r="E721" s="24">
        <f>'[1]Non Retail'!D527</f>
        <v>44227</v>
      </c>
      <c r="F721" t="str">
        <f>'[1]Non Retail'!G527</f>
        <v>Whisper</v>
      </c>
      <c r="G721" t="str">
        <f>'[1]Non Retail'!H527</f>
        <v>Whisper Choice Ultra Trialpack Case Plan</v>
      </c>
      <c r="H721" t="str">
        <f>'[1]Non Retail'!I527</f>
        <v>Buy Rs. 4000 (1case) of choice ultra 6 get 5.5% off .  Applicable sites (Aurangabad,Pune,Nag, Goa, APTL,KA,KL)</v>
      </c>
      <c r="I721" t="str">
        <f>'[1]Non Retail'!K527</f>
        <v>On Bill</v>
      </c>
    </row>
    <row r="722" spans="1:9">
      <c r="A722">
        <v>719</v>
      </c>
      <c r="B722" t="str">
        <f>'[1]Non Retail'!A529</f>
        <v>Non Retail</v>
      </c>
      <c r="C722" t="str">
        <f>'[1]Non Retail'!B529</f>
        <v>WS Traditional,
WS Beauty &amp; Pharmacy,
Semi WS Traditional,
Semi WS Beauty &amp; Pharmacy</v>
      </c>
      <c r="D722" s="24">
        <f>'[1]Non Retail'!C529</f>
        <v>44197</v>
      </c>
      <c r="E722" s="24">
        <f>'[1]Non Retail'!D529</f>
        <v>44227</v>
      </c>
      <c r="F722" t="str">
        <f>'[1]Non Retail'!G529</f>
        <v>Whisper</v>
      </c>
      <c r="G722" t="str">
        <f>'[1]Non Retail'!H529</f>
        <v>Whisper Choice XL Trialpack Case Plan</v>
      </c>
      <c r="H722" t="str">
        <f>'[1]Non Retail'!I529</f>
        <v>Buy Rs. 2800 (1case) of choice XL 6 get 5.5% Off. 
Applicable sites (Pune,Aurangabad Hyderabad,Nag, Goa)</v>
      </c>
      <c r="I722" t="str">
        <f>'[1]Non Retail'!K529</f>
        <v>On Bill</v>
      </c>
    </row>
    <row r="723" spans="1:9">
      <c r="A723">
        <v>720</v>
      </c>
      <c r="B723" t="str">
        <f>'[1]Non Retail'!A531</f>
        <v>Non Retail</v>
      </c>
      <c r="C723" t="str">
        <f>'[1]Non Retail'!B531</f>
        <v>WS Traditional,
WS Beauty &amp; Pharmacy,
Semi WS Traditional,
Semi WS Beauty &amp; Pharmacy</v>
      </c>
      <c r="D723" s="24">
        <f>'[1]Non Retail'!C531</f>
        <v>44197</v>
      </c>
      <c r="E723" s="24">
        <f>'[1]Non Retail'!D531</f>
        <v>44227</v>
      </c>
      <c r="F723" t="str">
        <f>'[1]Non Retail'!G531</f>
        <v>Whisper</v>
      </c>
      <c r="G723" t="str">
        <f>'[1]Non Retail'!H531</f>
        <v>Whisper Choice Regular Trialpack Case Plan</v>
      </c>
      <c r="H723" t="str">
        <f>'[1]Non Retail'!I531</f>
        <v>Buy Rs. 3200 (1case) of choice Regular 7 get 1.44% off. Applicable sites (Pune,Aurangabad Hyderabad,Nag, Goa)</v>
      </c>
      <c r="I723" t="str">
        <f>'[1]Non Retail'!K531</f>
        <v>On Bill</v>
      </c>
    </row>
    <row r="724" spans="1:9">
      <c r="A724">
        <v>721</v>
      </c>
      <c r="B724" t="e">
        <f>'[1]Non Retail'!#REF!</f>
        <v>#REF!</v>
      </c>
      <c r="C724" t="e">
        <f>'[1]Non Retail'!#REF!</f>
        <v>#REF!</v>
      </c>
      <c r="D724" s="24" t="e">
        <f>'[1]Non Retail'!#REF!</f>
        <v>#REF!</v>
      </c>
      <c r="E724" s="24" t="e">
        <f>'[1]Non Retail'!#REF!</f>
        <v>#REF!</v>
      </c>
      <c r="F724" t="e">
        <f>'[1]Non Retail'!#REF!</f>
        <v>#REF!</v>
      </c>
      <c r="G724" t="e">
        <f>'[1]Non Retail'!#REF!</f>
        <v>#REF!</v>
      </c>
      <c r="H724" t="e">
        <f>'[1]Non Retail'!#REF!</f>
        <v>#REF!</v>
      </c>
      <c r="I724" t="e">
        <f>'[1]Non Retail'!#REF!</f>
        <v>#REF!</v>
      </c>
    </row>
    <row r="725" spans="1:9">
      <c r="A725">
        <v>722</v>
      </c>
      <c r="B725" t="e">
        <f>'[1]Non Retail'!#REF!</f>
        <v>#REF!</v>
      </c>
      <c r="C725" t="e">
        <f>'[1]Non Retail'!#REF!</f>
        <v>#REF!</v>
      </c>
      <c r="D725" s="24" t="e">
        <f>'[1]Non Retail'!#REF!</f>
        <v>#REF!</v>
      </c>
      <c r="E725" s="24" t="e">
        <f>'[1]Non Retail'!#REF!</f>
        <v>#REF!</v>
      </c>
      <c r="F725" t="e">
        <f>'[1]Non Retail'!#REF!</f>
        <v>#REF!</v>
      </c>
      <c r="G725" t="e">
        <f>'[1]Non Retail'!#REF!</f>
        <v>#REF!</v>
      </c>
      <c r="H725" t="e">
        <f>'[1]Non Retail'!#REF!</f>
        <v>#REF!</v>
      </c>
      <c r="I725" t="e">
        <f>'[1]Non Retail'!#REF!</f>
        <v>#REF!</v>
      </c>
    </row>
    <row r="726" spans="1:9">
      <c r="A726">
        <v>723</v>
      </c>
      <c r="B726" t="str">
        <f>'[1]Non Retail'!A533</f>
        <v>Non Retail</v>
      </c>
      <c r="C726" t="str">
        <f>'[1]Non Retail'!B533</f>
        <v>WS Traditional,
Semi WS Traditional</v>
      </c>
      <c r="D726" s="24">
        <f>'[1]Non Retail'!C533</f>
        <v>44197</v>
      </c>
      <c r="E726" s="24">
        <f>'[1]Non Retail'!D533</f>
        <v>44227</v>
      </c>
      <c r="F726" t="str">
        <f>'[1]Non Retail'!G533</f>
        <v>Ariel, Tide</v>
      </c>
      <c r="G726" t="str">
        <f>'[1]Non Retail'!H533</f>
        <v>Tide Ariel Ladi Plan - WSS</v>
      </c>
      <c r="H726" t="str">
        <f>'[1]Non Retail'!I533</f>
        <v>Buy &gt;=1 case - Get Rs.55/ off per cs 
SKUs - Ariel PW Rs10 12+1, Tide Plus Rs10 12+1, Naturals Rs.10
(Mixed cases allowed)</v>
      </c>
      <c r="I726" t="str">
        <f>'[1]Non Retail'!K533</f>
        <v>On Bill</v>
      </c>
    </row>
    <row r="727" spans="1:9">
      <c r="A727">
        <v>724</v>
      </c>
      <c r="B727" t="str">
        <f>'[1]Non Retail'!A539</f>
        <v>Non Retail</v>
      </c>
      <c r="C727" t="str">
        <f>'[1]Non Retail'!B539</f>
        <v>WS Traditional,
Semi WS Traditional</v>
      </c>
      <c r="D727" s="24">
        <f>'[1]Non Retail'!C539</f>
        <v>44197</v>
      </c>
      <c r="E727" s="24">
        <f>'[1]Non Retail'!D539</f>
        <v>44227</v>
      </c>
      <c r="F727" t="str">
        <f>'[1]Non Retail'!G539</f>
        <v>Ariel, Tide</v>
      </c>
      <c r="G727" t="str">
        <f>'[1]Non Retail'!H539</f>
        <v>Ariel Tide Rs.10 NSR / GI Plan WSS
(Only for TN)</v>
      </c>
      <c r="H727" t="str">
        <f>'[1]Non Retail'!I539</f>
        <v>Buy &gt;= 3 cases &amp; Get 2.5% On Bill/-
Applicable SKUs - Ariel PerfctWsh Rs10, Tide Plus Rs10
(Applicable on Plain NSR and higher grammage stock only )</v>
      </c>
      <c r="I727" t="str">
        <f>'[1]Non Retail'!K539</f>
        <v>On Bill</v>
      </c>
    </row>
    <row r="728" spans="1:9">
      <c r="A728">
        <v>725</v>
      </c>
      <c r="B728" t="str">
        <f>'[1]Non Retail'!A541</f>
        <v>Non Retail</v>
      </c>
      <c r="C728" t="str">
        <f>'[1]Non Retail'!B541</f>
        <v>WS Traditional,
Semi WS Traditional</v>
      </c>
      <c r="D728" s="24">
        <f>'[1]Non Retail'!C541</f>
        <v>44197</v>
      </c>
      <c r="E728" s="24">
        <f>'[1]Non Retail'!D541</f>
        <v>44227</v>
      </c>
      <c r="F728" t="str">
        <f>'[1]Non Retail'!G541</f>
        <v>Ariel</v>
      </c>
      <c r="G728" t="str">
        <f>'[1]Non Retail'!H541</f>
        <v>Ariel PW Test Plan -WSS
(Only for Kerala, WB, OR,Bangalore, UP, NEC)</v>
      </c>
      <c r="H728" t="str">
        <f>'[1]Non Retail'!I541</f>
        <v xml:space="preserve">Buy  Ariel PW 500g /1Kg worth Rs 1,000 and 
Get 11+1 on bill
Applicable SKUs:
All PW 500g SKUs (Green/Blue)
All PW 1Kg SKUs
</v>
      </c>
      <c r="I728" t="str">
        <f>'[1]Non Retail'!K541</f>
        <v>On Bill</v>
      </c>
    </row>
    <row r="729" spans="1:9">
      <c r="A729">
        <v>726</v>
      </c>
      <c r="B729" t="e">
        <f>'[1]Non Retail'!#REF!</f>
        <v>#REF!</v>
      </c>
      <c r="C729" t="e">
        <f>'[1]Non Retail'!#REF!</f>
        <v>#REF!</v>
      </c>
      <c r="D729" s="24" t="e">
        <f>'[1]Non Retail'!#REF!</f>
        <v>#REF!</v>
      </c>
      <c r="E729" s="24" t="e">
        <f>'[1]Non Retail'!#REF!</f>
        <v>#REF!</v>
      </c>
      <c r="F729" t="e">
        <f>'[1]Non Retail'!#REF!</f>
        <v>#REF!</v>
      </c>
      <c r="G729" t="e">
        <f>'[1]Non Retail'!#REF!</f>
        <v>#REF!</v>
      </c>
      <c r="H729" t="e">
        <f>'[1]Non Retail'!#REF!</f>
        <v>#REF!</v>
      </c>
      <c r="I729" t="e">
        <f>'[1]Non Retail'!#REF!</f>
        <v>#REF!</v>
      </c>
    </row>
    <row r="730" spans="1:9">
      <c r="A730">
        <v>727</v>
      </c>
      <c r="B730" t="e">
        <f>'[1]Non Retail'!#REF!</f>
        <v>#REF!</v>
      </c>
      <c r="C730" t="e">
        <f>'[1]Non Retail'!#REF!</f>
        <v>#REF!</v>
      </c>
      <c r="D730" s="24" t="e">
        <f>'[1]Non Retail'!#REF!</f>
        <v>#REF!</v>
      </c>
      <c r="E730" s="24" t="e">
        <f>'[1]Non Retail'!#REF!</f>
        <v>#REF!</v>
      </c>
      <c r="F730" t="e">
        <f>'[1]Non Retail'!#REF!</f>
        <v>#REF!</v>
      </c>
      <c r="G730" t="e">
        <f>'[1]Non Retail'!#REF!</f>
        <v>#REF!</v>
      </c>
      <c r="H730" t="e">
        <f>'[1]Non Retail'!#REF!</f>
        <v>#REF!</v>
      </c>
      <c r="I730" t="e">
        <f>'[1]Non Retail'!#REF!</f>
        <v>#REF!</v>
      </c>
    </row>
    <row r="731" spans="1:9">
      <c r="A731">
        <v>728</v>
      </c>
      <c r="B731" t="str">
        <f>'[1]Non Retail'!A543</f>
        <v>Non Retail</v>
      </c>
      <c r="C731" t="str">
        <f>'[1]Non Retail'!B543</f>
        <v>WS Traditional,
Semi WS Traditional</v>
      </c>
      <c r="D731" s="24">
        <f>'[1]Non Retail'!C543</f>
        <v>44197</v>
      </c>
      <c r="E731" s="24">
        <f>'[1]Non Retail'!D543</f>
        <v>44227</v>
      </c>
      <c r="F731" t="str">
        <f>'[1]Non Retail'!G543</f>
        <v>Ariel</v>
      </c>
      <c r="G731" t="str">
        <f>'[1]Non Retail'!H543</f>
        <v>Ariel PW Plan -WSS
(All Sites except Kerala, WB, OR,Bangalore, UP, NEC)'</v>
      </c>
      <c r="H731" t="str">
        <f>'[1]Non Retail'!I543</f>
        <v>Buy Ariel PW 500g/1Kg worth Rs 1,000 and Get 4% off on bill
(All Sites except Kerala, WB, OR,Bangalore, UP, NEC)</v>
      </c>
      <c r="I731" t="str">
        <f>'[1]Non Retail'!K543</f>
        <v>On Bill</v>
      </c>
    </row>
    <row r="732" spans="1:9">
      <c r="A732">
        <v>729</v>
      </c>
      <c r="B732" t="str">
        <f>'[1]Non Retail'!A545</f>
        <v>Non Retail</v>
      </c>
      <c r="C732" t="str">
        <f>'[1]Non Retail'!B545</f>
        <v>WS Traditional,
Semi WS Traditional</v>
      </c>
      <c r="D732" s="24">
        <f>'[1]Non Retail'!C545</f>
        <v>44197</v>
      </c>
      <c r="E732" s="24">
        <f>'[1]Non Retail'!D545</f>
        <v>44227</v>
      </c>
      <c r="F732" t="str">
        <f>'[1]Non Retail'!G545</f>
        <v>Ariel</v>
      </c>
      <c r="G732" t="str">
        <f>'[1]Non Retail'!H545</f>
        <v>Ariel Matic Consumption WSS -  Plan</v>
      </c>
      <c r="H732" t="str">
        <f>'[1]Non Retail'!I545</f>
        <v xml:space="preserve">Buy Ariel Matic 3Kg/6kg worth 
Rs.1000 and get 4% off on bill
Aplicable SKUS: 
All Ariel Matic 3Kg/6Kg SKUs </v>
      </c>
      <c r="I732" t="str">
        <f>'[1]Non Retail'!K545</f>
        <v>On Bill</v>
      </c>
    </row>
    <row r="733" spans="1:9">
      <c r="A733">
        <v>730</v>
      </c>
      <c r="B733" t="e">
        <f>'[1]Non Retail'!#REF!</f>
        <v>#REF!</v>
      </c>
      <c r="C733" t="e">
        <f>'[1]Non Retail'!#REF!</f>
        <v>#REF!</v>
      </c>
      <c r="D733" s="24" t="e">
        <f>'[1]Non Retail'!#REF!</f>
        <v>#REF!</v>
      </c>
      <c r="E733" s="24" t="e">
        <f>'[1]Non Retail'!#REF!</f>
        <v>#REF!</v>
      </c>
      <c r="F733" t="e">
        <f>'[1]Non Retail'!#REF!</f>
        <v>#REF!</v>
      </c>
      <c r="G733" t="e">
        <f>'[1]Non Retail'!#REF!</f>
        <v>#REF!</v>
      </c>
      <c r="H733" t="e">
        <f>'[1]Non Retail'!#REF!</f>
        <v>#REF!</v>
      </c>
      <c r="I733" t="e">
        <f>'[1]Non Retail'!#REF!</f>
        <v>#REF!</v>
      </c>
    </row>
    <row r="734" spans="1:9">
      <c r="A734">
        <v>731</v>
      </c>
      <c r="B734" t="e">
        <f>'[1]Non Retail'!#REF!</f>
        <v>#REF!</v>
      </c>
      <c r="C734" t="e">
        <f>'[1]Non Retail'!#REF!</f>
        <v>#REF!</v>
      </c>
      <c r="D734" s="24" t="e">
        <f>'[1]Non Retail'!#REF!</f>
        <v>#REF!</v>
      </c>
      <c r="E734" s="24" t="e">
        <f>'[1]Non Retail'!#REF!</f>
        <v>#REF!</v>
      </c>
      <c r="F734" t="e">
        <f>'[1]Non Retail'!#REF!</f>
        <v>#REF!</v>
      </c>
      <c r="G734" t="e">
        <f>'[1]Non Retail'!#REF!</f>
        <v>#REF!</v>
      </c>
      <c r="H734" t="e">
        <f>'[1]Non Retail'!#REF!</f>
        <v>#REF!</v>
      </c>
      <c r="I734" t="e">
        <f>'[1]Non Retail'!#REF!</f>
        <v>#REF!</v>
      </c>
    </row>
    <row r="735" spans="1:9">
      <c r="A735">
        <v>732</v>
      </c>
      <c r="B735" t="e">
        <f>'[1]Non Retail'!#REF!</f>
        <v>#REF!</v>
      </c>
      <c r="C735" t="e">
        <f>'[1]Non Retail'!#REF!</f>
        <v>#REF!</v>
      </c>
      <c r="D735" s="24" t="e">
        <f>'[1]Non Retail'!#REF!</f>
        <v>#REF!</v>
      </c>
      <c r="E735" s="24" t="e">
        <f>'[1]Non Retail'!#REF!</f>
        <v>#REF!</v>
      </c>
      <c r="F735" t="e">
        <f>'[1]Non Retail'!#REF!</f>
        <v>#REF!</v>
      </c>
      <c r="G735" t="e">
        <f>'[1]Non Retail'!#REF!</f>
        <v>#REF!</v>
      </c>
      <c r="H735" t="e">
        <f>'[1]Non Retail'!#REF!</f>
        <v>#REF!</v>
      </c>
      <c r="I735" t="e">
        <f>'[1]Non Retail'!#REF!</f>
        <v>#REF!</v>
      </c>
    </row>
    <row r="736" spans="1:9">
      <c r="A736">
        <v>733</v>
      </c>
      <c r="B736" t="str">
        <f>'[1]Non Retail'!A547</f>
        <v>Non Retail</v>
      </c>
      <c r="C736" t="str">
        <f>'[1]Non Retail'!B547</f>
        <v>WS Traditional,
Semi WS Traditional</v>
      </c>
      <c r="D736" s="24">
        <f>'[1]Non Retail'!C547</f>
        <v>44197</v>
      </c>
      <c r="E736" s="24">
        <f>'[1]Non Retail'!D547</f>
        <v>44227</v>
      </c>
      <c r="F736" t="str">
        <f>'[1]Non Retail'!G547</f>
        <v>Ariel</v>
      </c>
      <c r="G736" t="str">
        <f>'[1]Non Retail'!H547</f>
        <v>Ariel Complete 4Kg WSS -  Plan</v>
      </c>
      <c r="H736" t="str">
        <f>'[1]Non Retail'!I547</f>
        <v>Buy 1 CS Of Ariel Complete 4Kg and 
get 16% off on bill
Aplicable SKUS: 
Ariel Complete 4Kg</v>
      </c>
      <c r="I736" t="str">
        <f>'[1]Non Retail'!K547</f>
        <v>On Bill</v>
      </c>
    </row>
    <row r="737" spans="1:9">
      <c r="A737">
        <v>734</v>
      </c>
      <c r="B737" t="str">
        <f>'[1]Non Retail'!A549</f>
        <v>Non Retail</v>
      </c>
      <c r="C737" t="str">
        <f>'[1]Non Retail'!B549</f>
        <v>WS Traditional,
Semi WS Traditional</v>
      </c>
      <c r="D737" s="24">
        <f>'[1]Non Retail'!C549</f>
        <v>44197</v>
      </c>
      <c r="E737" s="24">
        <f>'[1]Non Retail'!D549</f>
        <v>44227</v>
      </c>
      <c r="F737" t="str">
        <f>'[1]Non Retail'!G549</f>
        <v>Ariel</v>
      </c>
      <c r="G737" t="str">
        <f>'[1]Non Retail'!H549</f>
        <v>Ariel Liquid WS Plan -WSS
(Only for APTL, Kerala,Karanataka,Mumbai,Pune)</v>
      </c>
      <c r="H737" t="str">
        <f>'[1]Non Retail'!I549</f>
        <v xml:space="preserve">Buy 1 case of Ariel Liquid,500ml/1L (Plain/FL/TL)and  
Get 11+1 on bill
(Not applicable for Promo Stocks)
</v>
      </c>
      <c r="I737" t="str">
        <f>'[1]Non Retail'!K549</f>
        <v>On Bill</v>
      </c>
    </row>
    <row r="738" spans="1:9">
      <c r="A738">
        <v>735</v>
      </c>
      <c r="B738" t="e">
        <f>'[1]Non Retail'!#REF!</f>
        <v>#REF!</v>
      </c>
      <c r="C738" t="e">
        <f>'[1]Non Retail'!#REF!</f>
        <v>#REF!</v>
      </c>
      <c r="D738" s="24" t="e">
        <f>'[1]Non Retail'!#REF!</f>
        <v>#REF!</v>
      </c>
      <c r="E738" s="24" t="e">
        <f>'[1]Non Retail'!#REF!</f>
        <v>#REF!</v>
      </c>
      <c r="F738" t="e">
        <f>'[1]Non Retail'!#REF!</f>
        <v>#REF!</v>
      </c>
      <c r="G738" t="e">
        <f>'[1]Non Retail'!#REF!</f>
        <v>#REF!</v>
      </c>
      <c r="H738" t="e">
        <f>'[1]Non Retail'!#REF!</f>
        <v>#REF!</v>
      </c>
      <c r="I738" t="e">
        <f>'[1]Non Retail'!#REF!</f>
        <v>#REF!</v>
      </c>
    </row>
    <row r="739" spans="1:9">
      <c r="A739">
        <v>736</v>
      </c>
      <c r="B739" t="str">
        <f>'[1]Non Retail'!A551</f>
        <v>Non Retail</v>
      </c>
      <c r="C739" t="str">
        <f>'[1]Non Retail'!B551</f>
        <v>WS Beauty &amp; Pharmacy,
WS Traditional,
Semi WS Traditional,
Semi WS Beauty &amp; Pharmacy</v>
      </c>
      <c r="D739" s="24">
        <f>'[1]Non Retail'!C551</f>
        <v>44197</v>
      </c>
      <c r="E739" s="24">
        <f>'[1]Non Retail'!D551</f>
        <v>44227</v>
      </c>
      <c r="F739" t="str">
        <f>'[1]Non Retail'!G551</f>
        <v>Pampers</v>
      </c>
      <c r="G739" t="str">
        <f>'[1]Non Retail'!H551</f>
        <v>Pampers Stronghold Plan (1s+2s)
WS Silver
[Zone D+E]</v>
      </c>
      <c r="H739" t="str">
        <f>'[1]Non Retail'!I551</f>
        <v>Pamper Pants (1s+2s) Stronghold Plan
[7% Discount+3% Corp=27%]
Rs 800, get 7%  off on bill
[For Hyderabad, Vijayawada, Tirupati, Bangalore, Bengal, Odisha, kerala, Chennai, Madurai)</v>
      </c>
      <c r="I739" t="str">
        <f>'[1]Non Retail'!K551</f>
        <v>On Bill</v>
      </c>
    </row>
    <row r="740" spans="1:9">
      <c r="A740">
        <v>737</v>
      </c>
      <c r="B740" t="str">
        <f>'[1]Non Retail'!A553</f>
        <v>Non Retail</v>
      </c>
      <c r="C740" t="str">
        <f>'[1]Non Retail'!B553</f>
        <v>WS Beauty &amp; Pharmacy,
WS Traditional,
Semi WS Traditional,
Semi WS Beauty &amp; Pharmacy</v>
      </c>
      <c r="D740" s="24">
        <f>'[1]Non Retail'!C553</f>
        <v>44197</v>
      </c>
      <c r="E740" s="24">
        <f>'[1]Non Retail'!D553</f>
        <v>44227</v>
      </c>
      <c r="F740" t="str">
        <f>'[1]Non Retail'!G553</f>
        <v>Pampers</v>
      </c>
      <c r="G740" t="str">
        <f>'[1]Non Retail'!H553</f>
        <v>Pampers Stronghold Plan Jammu &amp; Kashmir
WS Silver</v>
      </c>
      <c r="H740" t="str">
        <f>'[1]Non Retail'!I553</f>
        <v>Any Pampers 
Buy Any Pampers worth &gt;=3000 Get 6% Off  
Buy Any Pampers worth of &gt; =6000 Get 8% Off
(For Jammu, Kashmir)</v>
      </c>
      <c r="I740" t="str">
        <f>'[1]Non Retail'!K553</f>
        <v>On Bill</v>
      </c>
    </row>
  </sheetData>
  <pageMargins left="0.7" right="0.7" top="0.75" bottom="0.75" header="0.3" footer="0.3"/>
  <pageSetup paperSize="9" orientation="portrait" r:id="rId1"/>
  <headerFooter>
    <oddHeader>&amp;R&amp;"Calibri"&amp;10&amp;K000000Highly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6D698-5AF0-40A2-A9BE-CA6116F45CAB}">
  <sheetPr codeName="Sheet5">
    <tabColor rgb="FF00FF00"/>
  </sheetPr>
  <dimension ref="A1:AM233"/>
  <sheetViews>
    <sheetView showGridLines="0" zoomScaleNormal="100" workbookViewId="0">
      <pane xSplit="1" ySplit="10" topLeftCell="B11" activePane="bottomRight" state="frozen"/>
      <selection activeCell="D4" sqref="D4"/>
      <selection pane="topRight" activeCell="D4" sqref="D4"/>
      <selection pane="bottomLeft" activeCell="D4" sqref="D4"/>
      <selection pane="bottomRight" activeCell="D4" sqref="D4"/>
    </sheetView>
  </sheetViews>
  <sheetFormatPr defaultColWidth="9.33203125" defaultRowHeight="11.25"/>
  <cols>
    <col min="1" max="1" width="18" style="26" customWidth="1"/>
    <col min="2" max="3" width="14.6640625" style="26" customWidth="1"/>
    <col min="4" max="4" width="16.5" style="26" customWidth="1"/>
    <col min="5" max="37" width="15.5" style="26" customWidth="1"/>
    <col min="38" max="38" width="17.6640625" style="26" customWidth="1"/>
    <col min="39" max="16384" width="9.33203125" style="26"/>
  </cols>
  <sheetData>
    <row r="1" spans="1:38">
      <c r="A1"/>
      <c r="B1"/>
      <c r="C1"/>
      <c r="D1"/>
      <c r="E1"/>
      <c r="F1"/>
      <c r="G1"/>
      <c r="H1"/>
      <c r="I1"/>
      <c r="J1"/>
      <c r="K1"/>
      <c r="L1"/>
      <c r="M1"/>
    </row>
    <row r="2" spans="1:38">
      <c r="A2"/>
      <c r="B2"/>
      <c r="C2"/>
      <c r="D2"/>
      <c r="E2"/>
      <c r="F2"/>
      <c r="G2"/>
      <c r="H2"/>
      <c r="I2"/>
      <c r="J2"/>
      <c r="K2"/>
      <c r="L2"/>
      <c r="M2"/>
    </row>
    <row r="3" spans="1:38">
      <c r="A3"/>
      <c r="B3"/>
      <c r="C3"/>
      <c r="D3"/>
      <c r="E3"/>
      <c r="F3"/>
      <c r="G3"/>
      <c r="H3"/>
      <c r="I3"/>
      <c r="J3"/>
      <c r="K3"/>
      <c r="L3"/>
      <c r="M3"/>
    </row>
    <row r="4" spans="1:38">
      <c r="A4"/>
      <c r="B4"/>
      <c r="C4"/>
      <c r="D4"/>
      <c r="E4"/>
      <c r="F4"/>
      <c r="G4"/>
      <c r="H4"/>
      <c r="I4"/>
      <c r="J4"/>
      <c r="K4"/>
      <c r="L4"/>
      <c r="M4"/>
    </row>
    <row r="5" spans="1:38">
      <c r="A5"/>
      <c r="B5"/>
      <c r="C5"/>
      <c r="D5"/>
      <c r="E5"/>
      <c r="F5"/>
      <c r="G5"/>
      <c r="H5"/>
      <c r="I5"/>
      <c r="J5"/>
      <c r="K5"/>
      <c r="L5"/>
      <c r="M5"/>
    </row>
    <row r="6" spans="1:38">
      <c r="A6"/>
      <c r="B6"/>
      <c r="C6"/>
      <c r="D6"/>
      <c r="E6"/>
      <c r="F6"/>
      <c r="G6"/>
      <c r="H6"/>
      <c r="I6"/>
      <c r="J6"/>
      <c r="K6"/>
      <c r="L6"/>
      <c r="M6"/>
    </row>
    <row r="7" spans="1:38" ht="18">
      <c r="A7" s="27" t="s">
        <v>62</v>
      </c>
      <c r="B7" s="27"/>
      <c r="C7" s="27"/>
    </row>
    <row r="8" spans="1:38" ht="18">
      <c r="A8" s="27" t="s">
        <v>63</v>
      </c>
      <c r="B8" s="27"/>
      <c r="C8" s="27"/>
      <c r="D8" s="27"/>
    </row>
    <row r="9" spans="1:38">
      <c r="E9" s="26" t="s">
        <v>64</v>
      </c>
      <c r="F9" s="26" t="s">
        <v>65</v>
      </c>
      <c r="G9" s="26" t="s">
        <v>66</v>
      </c>
      <c r="H9" s="26" t="s">
        <v>67</v>
      </c>
      <c r="I9" s="26" t="s">
        <v>68</v>
      </c>
      <c r="J9" s="26" t="s">
        <v>69</v>
      </c>
      <c r="K9" s="26" t="s">
        <v>70</v>
      </c>
      <c r="L9" s="26" t="s">
        <v>71</v>
      </c>
      <c r="M9" s="26" t="s">
        <v>72</v>
      </c>
      <c r="N9" s="26" t="s">
        <v>73</v>
      </c>
      <c r="O9" s="26" t="s">
        <v>74</v>
      </c>
      <c r="P9" s="26" t="s">
        <v>75</v>
      </c>
      <c r="Q9" s="26" t="s">
        <v>76</v>
      </c>
      <c r="R9" s="26" t="s">
        <v>77</v>
      </c>
      <c r="S9" s="26" t="s">
        <v>78</v>
      </c>
      <c r="T9" s="26" t="s">
        <v>79</v>
      </c>
      <c r="U9" s="26" t="s">
        <v>80</v>
      </c>
      <c r="V9" s="26" t="s">
        <v>81</v>
      </c>
      <c r="W9" s="26" t="s">
        <v>82</v>
      </c>
      <c r="X9" s="26" t="s">
        <v>83</v>
      </c>
      <c r="Y9" s="26" t="s">
        <v>84</v>
      </c>
      <c r="Z9" s="26" t="s">
        <v>85</v>
      </c>
      <c r="AA9" s="26" t="s">
        <v>86</v>
      </c>
      <c r="AB9" s="26" t="s">
        <v>87</v>
      </c>
      <c r="AC9" s="26" t="s">
        <v>88</v>
      </c>
      <c r="AD9" s="26" t="s">
        <v>89</v>
      </c>
      <c r="AE9" s="26" t="s">
        <v>90</v>
      </c>
      <c r="AF9" s="26" t="s">
        <v>91</v>
      </c>
      <c r="AG9" s="26" t="s">
        <v>92</v>
      </c>
      <c r="AH9" s="26" t="s">
        <v>93</v>
      </c>
      <c r="AI9" s="26" t="s">
        <v>94</v>
      </c>
      <c r="AJ9" s="26" t="s">
        <v>95</v>
      </c>
      <c r="AK9" s="28" t="s">
        <v>96</v>
      </c>
    </row>
    <row r="10" spans="1:38" s="32" customFormat="1" ht="38.25">
      <c r="A10" s="29" t="s">
        <v>97</v>
      </c>
      <c r="B10" s="30"/>
      <c r="C10" s="29" t="s">
        <v>98</v>
      </c>
      <c r="D10" s="30" t="s">
        <v>99</v>
      </c>
      <c r="E10" s="30" t="s">
        <v>100</v>
      </c>
      <c r="F10" s="30" t="s">
        <v>101</v>
      </c>
      <c r="G10" s="30" t="s">
        <v>102</v>
      </c>
      <c r="H10" s="30" t="s">
        <v>103</v>
      </c>
      <c r="I10" s="30" t="s">
        <v>104</v>
      </c>
      <c r="J10" s="30" t="s">
        <v>105</v>
      </c>
      <c r="K10" s="30" t="s">
        <v>106</v>
      </c>
      <c r="L10" s="30" t="s">
        <v>107</v>
      </c>
      <c r="M10" s="30" t="s">
        <v>108</v>
      </c>
      <c r="N10" s="30" t="s">
        <v>109</v>
      </c>
      <c r="O10" s="30" t="s">
        <v>110</v>
      </c>
      <c r="P10" s="30" t="s">
        <v>111</v>
      </c>
      <c r="Q10" s="30" t="s">
        <v>112</v>
      </c>
      <c r="R10" s="30" t="s">
        <v>113</v>
      </c>
      <c r="S10" s="30" t="s">
        <v>114</v>
      </c>
      <c r="T10" s="30" t="s">
        <v>108</v>
      </c>
      <c r="U10" s="30" t="s">
        <v>115</v>
      </c>
      <c r="V10" s="30" t="s">
        <v>116</v>
      </c>
      <c r="W10" s="30" t="s">
        <v>117</v>
      </c>
      <c r="X10" s="30" t="s">
        <v>118</v>
      </c>
      <c r="Y10" s="30" t="s">
        <v>119</v>
      </c>
      <c r="Z10" s="30" t="s">
        <v>120</v>
      </c>
      <c r="AA10" s="30" t="s">
        <v>121</v>
      </c>
      <c r="AB10" s="30" t="s">
        <v>122</v>
      </c>
      <c r="AC10" s="30" t="s">
        <v>123</v>
      </c>
      <c r="AD10" s="30" t="s">
        <v>124</v>
      </c>
      <c r="AE10" s="30" t="s">
        <v>125</v>
      </c>
      <c r="AF10" s="30" t="s">
        <v>126</v>
      </c>
      <c r="AG10" s="30" t="s">
        <v>127</v>
      </c>
      <c r="AH10" s="30" t="s">
        <v>128</v>
      </c>
      <c r="AI10" s="30" t="s">
        <v>129</v>
      </c>
      <c r="AJ10" s="30" t="s">
        <v>130</v>
      </c>
      <c r="AK10" s="31" t="s">
        <v>131</v>
      </c>
    </row>
    <row r="11" spans="1:38" s="35" customFormat="1" ht="38.25">
      <c r="A11" s="29"/>
      <c r="B11" s="30" t="s">
        <v>132</v>
      </c>
      <c r="C11" s="29"/>
      <c r="D11" s="30"/>
      <c r="E11" s="33" t="s">
        <v>133</v>
      </c>
      <c r="F11" s="33" t="s">
        <v>134</v>
      </c>
      <c r="G11" s="33" t="s">
        <v>135</v>
      </c>
      <c r="H11" s="33" t="s">
        <v>136</v>
      </c>
      <c r="I11" s="33" t="s">
        <v>137</v>
      </c>
      <c r="J11" s="33" t="s">
        <v>138</v>
      </c>
      <c r="K11" s="33" t="s">
        <v>139</v>
      </c>
      <c r="L11" s="33" t="s">
        <v>140</v>
      </c>
      <c r="M11" s="30" t="s">
        <v>141</v>
      </c>
      <c r="N11" s="33" t="s">
        <v>142</v>
      </c>
      <c r="O11" s="33" t="s">
        <v>143</v>
      </c>
      <c r="P11" s="30" t="s">
        <v>144</v>
      </c>
      <c r="Q11" s="33" t="s">
        <v>145</v>
      </c>
      <c r="R11" s="33" t="s">
        <v>146</v>
      </c>
      <c r="S11" s="33" t="s">
        <v>147</v>
      </c>
      <c r="T11" s="33" t="s">
        <v>148</v>
      </c>
      <c r="U11" s="33" t="s">
        <v>149</v>
      </c>
      <c r="V11" s="33" t="s">
        <v>150</v>
      </c>
      <c r="W11" s="30" t="s">
        <v>151</v>
      </c>
      <c r="X11" s="33" t="s">
        <v>152</v>
      </c>
      <c r="Y11" s="30" t="s">
        <v>153</v>
      </c>
      <c r="Z11" s="30" t="s">
        <v>154</v>
      </c>
      <c r="AA11" s="33" t="s">
        <v>155</v>
      </c>
      <c r="AB11" s="33" t="s">
        <v>156</v>
      </c>
      <c r="AC11" s="33" t="s">
        <v>157</v>
      </c>
      <c r="AD11" s="33" t="s">
        <v>158</v>
      </c>
      <c r="AE11" s="33" t="s">
        <v>159</v>
      </c>
      <c r="AF11" s="33" t="s">
        <v>160</v>
      </c>
      <c r="AG11" s="30" t="s">
        <v>161</v>
      </c>
      <c r="AH11" s="33" t="s">
        <v>162</v>
      </c>
      <c r="AI11" s="33" t="s">
        <v>163</v>
      </c>
      <c r="AJ11" s="33" t="s">
        <v>164</v>
      </c>
      <c r="AK11" s="34" t="s">
        <v>165</v>
      </c>
    </row>
    <row r="12" spans="1:38" ht="26.25" customHeight="1">
      <c r="A12" s="36" t="s">
        <v>166</v>
      </c>
      <c r="B12" s="37" t="s">
        <v>167</v>
      </c>
      <c r="C12" s="37">
        <f>SUM(E12:AK12)</f>
        <v>199403.38439383</v>
      </c>
      <c r="D12" s="38" t="s">
        <v>168</v>
      </c>
      <c r="E12" s="39">
        <v>937.89825106377384</v>
      </c>
      <c r="F12" s="39">
        <v>1201.3065162188486</v>
      </c>
      <c r="G12" s="39">
        <v>627.11643241403158</v>
      </c>
      <c r="H12" s="39">
        <v>18650.627519668564</v>
      </c>
      <c r="I12" s="39">
        <v>2615.0399848584293</v>
      </c>
      <c r="J12" s="39">
        <v>3324.0310757850702</v>
      </c>
      <c r="K12" s="39">
        <v>4815.4281254324978</v>
      </c>
      <c r="L12" s="39">
        <v>2831.9632978772811</v>
      </c>
      <c r="M12" s="39">
        <v>4972.1851275158651</v>
      </c>
      <c r="N12" s="39">
        <v>7850.5214819255698</v>
      </c>
      <c r="O12" s="39">
        <v>5739.0014858557415</v>
      </c>
      <c r="P12" s="39">
        <v>8946.3607662073427</v>
      </c>
      <c r="Q12" s="39">
        <v>1726.9688646274553</v>
      </c>
      <c r="R12" s="39">
        <v>1900.0271516413461</v>
      </c>
      <c r="S12" s="39">
        <v>2876.4066776120794</v>
      </c>
      <c r="T12" s="39">
        <v>6577.1759057484051</v>
      </c>
      <c r="U12" s="39">
        <v>1033.7620818311</v>
      </c>
      <c r="V12" s="39">
        <v>24128.411637745809</v>
      </c>
      <c r="W12" s="39">
        <v>21493.379947213714</v>
      </c>
      <c r="X12" s="39">
        <v>3189.0483455090862</v>
      </c>
      <c r="Y12" s="39">
        <v>4149.904493937699</v>
      </c>
      <c r="Z12" s="39">
        <v>13803.640230045999</v>
      </c>
      <c r="AA12" s="39">
        <v>4165.1378221017176</v>
      </c>
      <c r="AB12" s="39">
        <v>4091.4785464739939</v>
      </c>
      <c r="AC12" s="39">
        <v>20838.748236223109</v>
      </c>
      <c r="AD12" s="39">
        <v>6819.5958075548551</v>
      </c>
      <c r="AE12" s="39">
        <v>4150.0819370755125</v>
      </c>
      <c r="AF12" s="39">
        <v>3013.4976892035029</v>
      </c>
      <c r="AG12" s="39">
        <v>2656.7467178794141</v>
      </c>
      <c r="AH12" s="39">
        <v>4546.4885800975435</v>
      </c>
      <c r="AI12" s="39">
        <v>3783.5506699826769</v>
      </c>
      <c r="AJ12" s="39">
        <v>1640.1128597221223</v>
      </c>
      <c r="AK12" s="39">
        <v>307.74012677990027</v>
      </c>
      <c r="AL12" s="40"/>
    </row>
    <row r="13" spans="1:38" ht="26.25" customHeight="1">
      <c r="A13" s="41"/>
      <c r="B13" s="37"/>
      <c r="C13" s="37"/>
      <c r="D13" s="38" t="s">
        <v>169</v>
      </c>
      <c r="E13" s="42" t="s">
        <v>170</v>
      </c>
      <c r="F13" s="42" t="s">
        <v>171</v>
      </c>
      <c r="G13" s="42" t="s">
        <v>172</v>
      </c>
      <c r="H13" s="42" t="s">
        <v>173</v>
      </c>
      <c r="I13" s="42" t="s">
        <v>174</v>
      </c>
      <c r="J13" s="42" t="s">
        <v>175</v>
      </c>
      <c r="K13" s="42" t="s">
        <v>176</v>
      </c>
      <c r="L13" s="42" t="s">
        <v>177</v>
      </c>
      <c r="M13" s="42" t="s">
        <v>178</v>
      </c>
      <c r="N13" s="42" t="s">
        <v>179</v>
      </c>
      <c r="O13" s="42" t="s">
        <v>180</v>
      </c>
      <c r="P13" s="42" t="s">
        <v>181</v>
      </c>
      <c r="Q13" s="42" t="s">
        <v>182</v>
      </c>
      <c r="R13" s="42" t="s">
        <v>183</v>
      </c>
      <c r="S13" s="42" t="s">
        <v>184</v>
      </c>
      <c r="T13" s="42" t="s">
        <v>185</v>
      </c>
      <c r="U13" s="42" t="s">
        <v>186</v>
      </c>
      <c r="V13" s="42" t="s">
        <v>187</v>
      </c>
      <c r="W13" s="42" t="s">
        <v>188</v>
      </c>
      <c r="X13" s="42" t="s">
        <v>189</v>
      </c>
      <c r="Y13" s="42" t="s">
        <v>190</v>
      </c>
      <c r="Z13" s="42" t="s">
        <v>191</v>
      </c>
      <c r="AA13" s="42" t="s">
        <v>192</v>
      </c>
      <c r="AB13" s="42" t="s">
        <v>193</v>
      </c>
      <c r="AC13" s="42" t="s">
        <v>194</v>
      </c>
      <c r="AD13" s="42" t="s">
        <v>195</v>
      </c>
      <c r="AE13" s="42" t="s">
        <v>196</v>
      </c>
      <c r="AF13" s="42" t="s">
        <v>197</v>
      </c>
      <c r="AG13" s="42" t="s">
        <v>198</v>
      </c>
      <c r="AH13" s="42" t="s">
        <v>199</v>
      </c>
      <c r="AI13" s="42" t="s">
        <v>200</v>
      </c>
      <c r="AJ13" s="42" t="s">
        <v>201</v>
      </c>
      <c r="AK13" s="42" t="s">
        <v>202</v>
      </c>
      <c r="AL13" s="40"/>
    </row>
    <row r="14" spans="1:38" ht="26.25" customHeight="1">
      <c r="A14" s="41"/>
      <c r="B14" s="43" t="s">
        <v>33</v>
      </c>
      <c r="C14" s="37">
        <f>SUM(E14:AK14)</f>
        <v>18588073.297766984</v>
      </c>
      <c r="D14" s="38" t="s">
        <v>168</v>
      </c>
      <c r="E14" s="39">
        <v>1087193.2324142545</v>
      </c>
      <c r="F14" s="39">
        <v>1368526.6125488868</v>
      </c>
      <c r="G14" s="39">
        <v>731065.7272035497</v>
      </c>
      <c r="H14" s="39">
        <v>166264.01582324356</v>
      </c>
      <c r="I14" s="39">
        <v>413452.28990847769</v>
      </c>
      <c r="J14" s="39">
        <v>383994.61635862716</v>
      </c>
      <c r="K14" s="39">
        <v>169632.12068581604</v>
      </c>
      <c r="L14" s="39">
        <v>947743.8229961436</v>
      </c>
      <c r="M14" s="39">
        <v>588951.2831575782</v>
      </c>
      <c r="N14" s="39">
        <v>968801.66813261725</v>
      </c>
      <c r="O14" s="39">
        <v>284724.96752752532</v>
      </c>
      <c r="P14" s="39">
        <v>250899.04011953311</v>
      </c>
      <c r="Q14" s="39">
        <v>293978.7598649931</v>
      </c>
      <c r="R14" s="39">
        <v>24367.136669189611</v>
      </c>
      <c r="S14" s="39">
        <v>191828.87963079844</v>
      </c>
      <c r="T14" s="39">
        <v>1137965.4600971083</v>
      </c>
      <c r="U14" s="39">
        <v>6530.1269627279062</v>
      </c>
      <c r="V14" s="39">
        <v>714891.12109078269</v>
      </c>
      <c r="W14" s="39">
        <v>1051330.8545674053</v>
      </c>
      <c r="X14" s="39">
        <v>335100.91338270123</v>
      </c>
      <c r="Y14" s="39">
        <v>1811129.9295256608</v>
      </c>
      <c r="Z14" s="39">
        <v>2177105.2571691121</v>
      </c>
      <c r="AA14" s="39">
        <v>440441.32905023487</v>
      </c>
      <c r="AB14" s="39">
        <v>700449.04678600735</v>
      </c>
      <c r="AC14" s="39">
        <v>267496.39784919383</v>
      </c>
      <c r="AD14" s="39">
        <v>168755.80452726746</v>
      </c>
      <c r="AE14" s="39">
        <v>272330.79474965692</v>
      </c>
      <c r="AF14" s="39">
        <v>589377.30462203943</v>
      </c>
      <c r="AG14" s="39">
        <v>375573.13063372008</v>
      </c>
      <c r="AH14" s="39">
        <v>89514.862347717703</v>
      </c>
      <c r="AI14" s="39">
        <v>133282.38053885545</v>
      </c>
      <c r="AJ14" s="39">
        <v>401797.27667702985</v>
      </c>
      <c r="AK14" s="39">
        <v>43577.134148522244</v>
      </c>
      <c r="AL14" s="40"/>
    </row>
    <row r="15" spans="1:38" ht="26.25" customHeight="1">
      <c r="A15" s="41"/>
      <c r="B15" s="43"/>
      <c r="C15" s="37"/>
      <c r="D15" s="38" t="s">
        <v>169</v>
      </c>
      <c r="E15" s="42" t="s">
        <v>203</v>
      </c>
      <c r="F15" s="42" t="s">
        <v>204</v>
      </c>
      <c r="G15" s="42" t="s">
        <v>205</v>
      </c>
      <c r="H15" s="42" t="s">
        <v>206</v>
      </c>
      <c r="I15" s="42" t="s">
        <v>207</v>
      </c>
      <c r="J15" s="42" t="s">
        <v>208</v>
      </c>
      <c r="K15" s="42" t="s">
        <v>209</v>
      </c>
      <c r="L15" s="42" t="s">
        <v>210</v>
      </c>
      <c r="M15" s="42" t="s">
        <v>211</v>
      </c>
      <c r="N15" s="42" t="s">
        <v>212</v>
      </c>
      <c r="O15" s="42" t="s">
        <v>213</v>
      </c>
      <c r="P15" s="42" t="s">
        <v>214</v>
      </c>
      <c r="Q15" s="42" t="s">
        <v>215</v>
      </c>
      <c r="R15" s="42" t="s">
        <v>216</v>
      </c>
      <c r="S15" s="42" t="s">
        <v>217</v>
      </c>
      <c r="T15" s="42" t="s">
        <v>218</v>
      </c>
      <c r="U15" s="42" t="s">
        <v>219</v>
      </c>
      <c r="V15" s="42" t="s">
        <v>220</v>
      </c>
      <c r="W15" s="42" t="s">
        <v>221</v>
      </c>
      <c r="X15" s="42" t="s">
        <v>222</v>
      </c>
      <c r="Y15" s="42" t="s">
        <v>223</v>
      </c>
      <c r="Z15" s="42" t="s">
        <v>224</v>
      </c>
      <c r="AA15" s="42" t="s">
        <v>225</v>
      </c>
      <c r="AB15" s="42" t="s">
        <v>226</v>
      </c>
      <c r="AC15" s="42" t="s">
        <v>227</v>
      </c>
      <c r="AD15" s="42" t="s">
        <v>228</v>
      </c>
      <c r="AE15" s="42" t="s">
        <v>229</v>
      </c>
      <c r="AF15" s="42" t="s">
        <v>230</v>
      </c>
      <c r="AG15" s="42" t="s">
        <v>231</v>
      </c>
      <c r="AH15" s="42" t="s">
        <v>232</v>
      </c>
      <c r="AI15" s="42" t="s">
        <v>233</v>
      </c>
      <c r="AJ15" s="42" t="s">
        <v>234</v>
      </c>
      <c r="AK15" s="42" t="s">
        <v>235</v>
      </c>
      <c r="AL15" s="40"/>
    </row>
    <row r="16" spans="1:38" ht="26.25" customHeight="1">
      <c r="A16" s="41"/>
      <c r="B16" s="43" t="s">
        <v>236</v>
      </c>
      <c r="C16" s="37">
        <f>SUM(E16:AK16)</f>
        <v>24750569.766895443</v>
      </c>
      <c r="D16" s="38" t="s">
        <v>168</v>
      </c>
      <c r="E16" s="39">
        <v>856168.76691482216</v>
      </c>
      <c r="F16" s="39">
        <v>750105.20081017981</v>
      </c>
      <c r="G16" s="39">
        <v>395194.17251431278</v>
      </c>
      <c r="H16" s="39">
        <v>787020.96022370993</v>
      </c>
      <c r="I16" s="39">
        <v>660504.09742049919</v>
      </c>
      <c r="J16" s="39">
        <v>575546.62023154506</v>
      </c>
      <c r="K16" s="39">
        <v>322076.46494251559</v>
      </c>
      <c r="L16" s="39">
        <v>610034.65544084727</v>
      </c>
      <c r="M16" s="39">
        <v>851492.18327975925</v>
      </c>
      <c r="N16" s="39">
        <v>1443320.5953007047</v>
      </c>
      <c r="O16" s="39">
        <v>537730.99953119177</v>
      </c>
      <c r="P16" s="39">
        <v>1076036.5500538156</v>
      </c>
      <c r="Q16" s="39">
        <v>394438.82460810762</v>
      </c>
      <c r="R16" s="39">
        <v>128362.34967845294</v>
      </c>
      <c r="S16" s="39">
        <v>489627.7585645754</v>
      </c>
      <c r="T16" s="39">
        <v>1446596.5133786115</v>
      </c>
      <c r="U16" s="39">
        <v>36199.474150643298</v>
      </c>
      <c r="V16" s="39">
        <v>1115993.5655816791</v>
      </c>
      <c r="W16" s="39">
        <v>2490242.5529829422</v>
      </c>
      <c r="X16" s="39">
        <v>463558.05855552101</v>
      </c>
      <c r="Y16" s="39">
        <v>1333536.6070510133</v>
      </c>
      <c r="Z16" s="39">
        <v>1925453.5165718051</v>
      </c>
      <c r="AA16" s="39">
        <v>671343.53874638525</v>
      </c>
      <c r="AB16" s="39">
        <v>752175.15015505499</v>
      </c>
      <c r="AC16" s="39">
        <v>737724.29343131743</v>
      </c>
      <c r="AD16" s="39">
        <v>514137.37751441408</v>
      </c>
      <c r="AE16" s="39">
        <v>860794.01405340317</v>
      </c>
      <c r="AF16" s="39">
        <v>510833.48920410819</v>
      </c>
      <c r="AG16" s="39">
        <v>806833.80701661191</v>
      </c>
      <c r="AH16" s="39">
        <v>382717.90541579394</v>
      </c>
      <c r="AI16" s="39">
        <v>253060.07959769078</v>
      </c>
      <c r="AJ16" s="39">
        <v>478352.0714330356</v>
      </c>
      <c r="AK16" s="39">
        <v>93357.552540374483</v>
      </c>
      <c r="AL16" s="40"/>
    </row>
    <row r="17" spans="1:38" ht="26.25" customHeight="1">
      <c r="A17" s="41"/>
      <c r="B17" s="43"/>
      <c r="C17" s="37"/>
      <c r="D17" s="38" t="s">
        <v>169</v>
      </c>
      <c r="E17" s="42" t="s">
        <v>237</v>
      </c>
      <c r="F17" s="42" t="s">
        <v>238</v>
      </c>
      <c r="G17" s="42" t="s">
        <v>239</v>
      </c>
      <c r="H17" s="42" t="s">
        <v>240</v>
      </c>
      <c r="I17" s="42" t="s">
        <v>241</v>
      </c>
      <c r="J17" s="42" t="s">
        <v>242</v>
      </c>
      <c r="K17" s="42" t="s">
        <v>243</v>
      </c>
      <c r="L17" s="42" t="s">
        <v>244</v>
      </c>
      <c r="M17" s="42" t="s">
        <v>245</v>
      </c>
      <c r="N17" s="42" t="s">
        <v>246</v>
      </c>
      <c r="O17" s="42" t="s">
        <v>247</v>
      </c>
      <c r="P17" s="42" t="s">
        <v>248</v>
      </c>
      <c r="Q17" s="42" t="s">
        <v>249</v>
      </c>
      <c r="R17" s="42" t="s">
        <v>250</v>
      </c>
      <c r="S17" s="42" t="s">
        <v>251</v>
      </c>
      <c r="T17" s="42" t="s">
        <v>252</v>
      </c>
      <c r="U17" s="42" t="s">
        <v>253</v>
      </c>
      <c r="V17" s="42" t="s">
        <v>254</v>
      </c>
      <c r="W17" s="42" t="s">
        <v>255</v>
      </c>
      <c r="X17" s="42" t="s">
        <v>256</v>
      </c>
      <c r="Y17" s="42" t="s">
        <v>257</v>
      </c>
      <c r="Z17" s="42" t="s">
        <v>258</v>
      </c>
      <c r="AA17" s="42" t="s">
        <v>259</v>
      </c>
      <c r="AB17" s="42" t="s">
        <v>260</v>
      </c>
      <c r="AC17" s="42" t="s">
        <v>261</v>
      </c>
      <c r="AD17" s="42" t="s">
        <v>262</v>
      </c>
      <c r="AE17" s="42" t="s">
        <v>263</v>
      </c>
      <c r="AF17" s="42" t="s">
        <v>264</v>
      </c>
      <c r="AG17" s="42" t="s">
        <v>265</v>
      </c>
      <c r="AH17" s="42" t="s">
        <v>266</v>
      </c>
      <c r="AI17" s="42" t="s">
        <v>267</v>
      </c>
      <c r="AJ17" s="42" t="s">
        <v>268</v>
      </c>
      <c r="AK17" s="42" t="s">
        <v>269</v>
      </c>
      <c r="AL17" s="40"/>
    </row>
    <row r="18" spans="1:38" ht="26.25" customHeight="1">
      <c r="A18" s="41"/>
      <c r="B18" s="43" t="s">
        <v>270</v>
      </c>
      <c r="C18" s="37">
        <f>SUM(E18:AK18)</f>
        <v>14640714.521582626</v>
      </c>
      <c r="D18" s="38" t="s">
        <v>168</v>
      </c>
      <c r="E18" s="39">
        <v>717210.50490394561</v>
      </c>
      <c r="F18" s="39">
        <v>719910.66384812095</v>
      </c>
      <c r="G18" s="39">
        <v>330448.90019963431</v>
      </c>
      <c r="H18" s="39">
        <v>525114.83403545048</v>
      </c>
      <c r="I18" s="39">
        <v>447911.11899777484</v>
      </c>
      <c r="J18" s="39">
        <v>329053.81974114716</v>
      </c>
      <c r="K18" s="39">
        <v>168239.1810578701</v>
      </c>
      <c r="L18" s="39">
        <v>466041.93743192399</v>
      </c>
      <c r="M18" s="39">
        <v>520853.68396529404</v>
      </c>
      <c r="N18" s="39">
        <v>1068740.4923809313</v>
      </c>
      <c r="O18" s="39">
        <v>184635.89436680378</v>
      </c>
      <c r="P18" s="39">
        <v>484460.1732433869</v>
      </c>
      <c r="Q18" s="39">
        <v>192943.30075613302</v>
      </c>
      <c r="R18" s="39">
        <v>66403.379312134886</v>
      </c>
      <c r="S18" s="39">
        <v>281667.61762367026</v>
      </c>
      <c r="T18" s="39">
        <v>897919.72685820959</v>
      </c>
      <c r="U18" s="39">
        <v>26590.792537322006</v>
      </c>
      <c r="V18" s="39">
        <v>238808.57168281608</v>
      </c>
      <c r="W18" s="39">
        <v>1443423.5479114156</v>
      </c>
      <c r="X18" s="39">
        <v>228709.12913404609</v>
      </c>
      <c r="Y18" s="39">
        <v>656436.94770982931</v>
      </c>
      <c r="Z18" s="39">
        <v>1229183.3885892332</v>
      </c>
      <c r="AA18" s="39">
        <v>292013.90592910937</v>
      </c>
      <c r="AB18" s="39">
        <v>366032.63265157229</v>
      </c>
      <c r="AC18" s="39">
        <v>492927.98607981059</v>
      </c>
      <c r="AD18" s="39">
        <v>411449.42783537495</v>
      </c>
      <c r="AE18" s="39">
        <v>350266.20110854728</v>
      </c>
      <c r="AF18" s="39">
        <v>364364.98631131934</v>
      </c>
      <c r="AG18" s="39">
        <v>487090.07987391233</v>
      </c>
      <c r="AH18" s="39">
        <v>194007.40948060411</v>
      </c>
      <c r="AI18" s="39">
        <v>132187.92797404077</v>
      </c>
      <c r="AJ18" s="39">
        <v>297599.05973943451</v>
      </c>
      <c r="AK18" s="39">
        <v>28067.298311806797</v>
      </c>
      <c r="AL18" s="40"/>
    </row>
    <row r="19" spans="1:38" ht="26.25" customHeight="1">
      <c r="A19" s="41"/>
      <c r="B19" s="43"/>
      <c r="C19" s="37"/>
      <c r="D19" s="38" t="s">
        <v>169</v>
      </c>
      <c r="E19" s="42" t="s">
        <v>271</v>
      </c>
      <c r="F19" s="42" t="s">
        <v>272</v>
      </c>
      <c r="G19" s="42" t="s">
        <v>273</v>
      </c>
      <c r="H19" s="42" t="s">
        <v>274</v>
      </c>
      <c r="I19" s="42" t="s">
        <v>275</v>
      </c>
      <c r="J19" s="42" t="s">
        <v>276</v>
      </c>
      <c r="K19" s="42" t="s">
        <v>277</v>
      </c>
      <c r="L19" s="42" t="s">
        <v>278</v>
      </c>
      <c r="M19" s="42" t="s">
        <v>279</v>
      </c>
      <c r="N19" s="42" t="s">
        <v>280</v>
      </c>
      <c r="O19" s="42" t="s">
        <v>281</v>
      </c>
      <c r="P19" s="42" t="s">
        <v>282</v>
      </c>
      <c r="Q19" s="42" t="s">
        <v>283</v>
      </c>
      <c r="R19" s="42" t="s">
        <v>284</v>
      </c>
      <c r="S19" s="42" t="s">
        <v>285</v>
      </c>
      <c r="T19" s="42" t="s">
        <v>286</v>
      </c>
      <c r="U19" s="42" t="s">
        <v>287</v>
      </c>
      <c r="V19" s="42" t="s">
        <v>288</v>
      </c>
      <c r="W19" s="42" t="s">
        <v>289</v>
      </c>
      <c r="X19" s="42" t="s">
        <v>290</v>
      </c>
      <c r="Y19" s="42" t="s">
        <v>291</v>
      </c>
      <c r="Z19" s="42" t="s">
        <v>292</v>
      </c>
      <c r="AA19" s="42" t="s">
        <v>293</v>
      </c>
      <c r="AB19" s="42" t="s">
        <v>294</v>
      </c>
      <c r="AC19" s="42" t="s">
        <v>295</v>
      </c>
      <c r="AD19" s="42" t="s">
        <v>296</v>
      </c>
      <c r="AE19" s="42" t="s">
        <v>297</v>
      </c>
      <c r="AF19" s="42" t="s">
        <v>298</v>
      </c>
      <c r="AG19" s="42" t="s">
        <v>299</v>
      </c>
      <c r="AH19" s="42" t="s">
        <v>300</v>
      </c>
      <c r="AI19" s="42" t="s">
        <v>301</v>
      </c>
      <c r="AJ19" s="42" t="s">
        <v>302</v>
      </c>
      <c r="AK19" s="42" t="s">
        <v>303</v>
      </c>
      <c r="AL19" s="40"/>
    </row>
    <row r="20" spans="1:38" ht="26.25" customHeight="1">
      <c r="A20" s="41"/>
      <c r="B20" s="43" t="s">
        <v>41</v>
      </c>
      <c r="C20" s="37">
        <f>SUM(E20:AK20)</f>
        <v>1720870.0363821462</v>
      </c>
      <c r="D20" s="38" t="s">
        <v>168</v>
      </c>
      <c r="E20" s="39">
        <v>15388.06274798973</v>
      </c>
      <c r="F20" s="39">
        <v>20044.143138585012</v>
      </c>
      <c r="G20" s="39">
        <v>6906.1064135520101</v>
      </c>
      <c r="H20" s="39">
        <v>169153.41983144244</v>
      </c>
      <c r="I20" s="39">
        <v>48616.537075099353</v>
      </c>
      <c r="J20" s="39">
        <v>39876.144493784763</v>
      </c>
      <c r="K20" s="39">
        <v>32943.543927984574</v>
      </c>
      <c r="L20" s="39">
        <v>8076.5784027115533</v>
      </c>
      <c r="M20" s="39">
        <v>54256.601842942611</v>
      </c>
      <c r="N20" s="39">
        <v>74448.843181673059</v>
      </c>
      <c r="O20" s="39">
        <v>26889.559745178783</v>
      </c>
      <c r="P20" s="39">
        <v>113677.47411019774</v>
      </c>
      <c r="Q20" s="39">
        <v>21797.016495610049</v>
      </c>
      <c r="R20" s="39">
        <v>17973.806586519528</v>
      </c>
      <c r="S20" s="39">
        <v>33815.838623116884</v>
      </c>
      <c r="T20" s="39">
        <v>103814.2298502379</v>
      </c>
      <c r="U20" s="39">
        <v>2775.9770175673871</v>
      </c>
      <c r="V20" s="39">
        <v>161199.15518924542</v>
      </c>
      <c r="W20" s="39">
        <v>135466.1782233876</v>
      </c>
      <c r="X20" s="39">
        <v>41341.294107234673</v>
      </c>
      <c r="Y20" s="39">
        <v>10150.469903340581</v>
      </c>
      <c r="Z20" s="39">
        <v>85979.938973361655</v>
      </c>
      <c r="AA20" s="39">
        <v>44245.689958343442</v>
      </c>
      <c r="AB20" s="39">
        <v>25610.94938849326</v>
      </c>
      <c r="AC20" s="39">
        <v>133518.93465993155</v>
      </c>
      <c r="AD20" s="39">
        <v>46216.719681500326</v>
      </c>
      <c r="AE20" s="39">
        <v>73480.908177079546</v>
      </c>
      <c r="AF20" s="39">
        <v>17952.477743726238</v>
      </c>
      <c r="AG20" s="39">
        <v>58654.196038089503</v>
      </c>
      <c r="AH20" s="39">
        <v>30491.806362697684</v>
      </c>
      <c r="AI20" s="39">
        <v>25884.213086273594</v>
      </c>
      <c r="AJ20" s="39">
        <v>36141.24216059516</v>
      </c>
      <c r="AK20" s="39">
        <v>4081.9792446529041</v>
      </c>
      <c r="AL20" s="40"/>
    </row>
    <row r="21" spans="1:38" ht="26.25" customHeight="1">
      <c r="A21" s="41"/>
      <c r="B21" s="43"/>
      <c r="C21" s="37"/>
      <c r="D21" s="38" t="s">
        <v>169</v>
      </c>
      <c r="E21" s="42" t="s">
        <v>304</v>
      </c>
      <c r="F21" s="42" t="s">
        <v>305</v>
      </c>
      <c r="G21" s="42" t="s">
        <v>306</v>
      </c>
      <c r="H21" s="42" t="s">
        <v>307</v>
      </c>
      <c r="I21" s="42" t="s">
        <v>308</v>
      </c>
      <c r="J21" s="42" t="s">
        <v>309</v>
      </c>
      <c r="K21" s="42" t="s">
        <v>310</v>
      </c>
      <c r="L21" s="42" t="s">
        <v>311</v>
      </c>
      <c r="M21" s="42" t="s">
        <v>312</v>
      </c>
      <c r="N21" s="42" t="s">
        <v>313</v>
      </c>
      <c r="O21" s="42" t="s">
        <v>314</v>
      </c>
      <c r="P21" s="42" t="s">
        <v>315</v>
      </c>
      <c r="Q21" s="42" t="s">
        <v>316</v>
      </c>
      <c r="R21" s="42" t="s">
        <v>317</v>
      </c>
      <c r="S21" s="42" t="s">
        <v>318</v>
      </c>
      <c r="T21" s="42" t="s">
        <v>319</v>
      </c>
      <c r="U21" s="42" t="s">
        <v>320</v>
      </c>
      <c r="V21" s="42" t="s">
        <v>321</v>
      </c>
      <c r="W21" s="42" t="s">
        <v>322</v>
      </c>
      <c r="X21" s="42" t="s">
        <v>323</v>
      </c>
      <c r="Y21" s="42" t="s">
        <v>324</v>
      </c>
      <c r="Z21" s="42" t="s">
        <v>325</v>
      </c>
      <c r="AA21" s="42" t="s">
        <v>326</v>
      </c>
      <c r="AB21" s="42" t="s">
        <v>327</v>
      </c>
      <c r="AC21" s="42" t="s">
        <v>328</v>
      </c>
      <c r="AD21" s="42" t="s">
        <v>329</v>
      </c>
      <c r="AE21" s="42" t="s">
        <v>330</v>
      </c>
      <c r="AF21" s="42" t="s">
        <v>331</v>
      </c>
      <c r="AG21" s="42" t="s">
        <v>332</v>
      </c>
      <c r="AH21" s="42" t="s">
        <v>333</v>
      </c>
      <c r="AI21" s="42" t="s">
        <v>334</v>
      </c>
      <c r="AJ21" s="42" t="s">
        <v>335</v>
      </c>
      <c r="AK21" s="42" t="s">
        <v>336</v>
      </c>
      <c r="AL21" s="40"/>
    </row>
    <row r="22" spans="1:38" ht="26.25" customHeight="1">
      <c r="A22" s="41"/>
      <c r="B22" s="43" t="s">
        <v>337</v>
      </c>
      <c r="C22" s="37">
        <f>SUM(E22:AK22)</f>
        <v>458694.65327055735</v>
      </c>
      <c r="D22" s="38" t="s">
        <v>168</v>
      </c>
      <c r="E22" s="39">
        <v>26682.701759618303</v>
      </c>
      <c r="F22" s="39">
        <v>21805.048311276307</v>
      </c>
      <c r="G22" s="39">
        <v>9790.413294908567</v>
      </c>
      <c r="H22" s="39">
        <v>23573.145613749621</v>
      </c>
      <c r="I22" s="39">
        <v>3678.6613737980879</v>
      </c>
      <c r="J22" s="39">
        <v>5183.8926792866805</v>
      </c>
      <c r="K22" s="39">
        <v>5248.9648394703454</v>
      </c>
      <c r="L22" s="39">
        <v>8623.6186033403337</v>
      </c>
      <c r="M22" s="39">
        <v>9680.0361904746096</v>
      </c>
      <c r="N22" s="39">
        <v>8179.7975179878076</v>
      </c>
      <c r="O22" s="39">
        <v>12341.905221462606</v>
      </c>
      <c r="P22" s="39">
        <v>17079.719513275621</v>
      </c>
      <c r="Q22" s="39">
        <v>4774.0363286823986</v>
      </c>
      <c r="R22" s="39">
        <v>2559.9468642993675</v>
      </c>
      <c r="S22" s="39">
        <v>4112.4957012072346</v>
      </c>
      <c r="T22" s="39">
        <v>33151.045599933539</v>
      </c>
      <c r="U22" s="39">
        <v>140.17588083110516</v>
      </c>
      <c r="V22" s="39">
        <v>62463.383587489006</v>
      </c>
      <c r="W22" s="39">
        <v>53643.975038477503</v>
      </c>
      <c r="X22" s="39">
        <v>5689.6929393654809</v>
      </c>
      <c r="Y22" s="39">
        <v>22796.599202071429</v>
      </c>
      <c r="Z22" s="39">
        <v>30809.05140612807</v>
      </c>
      <c r="AA22" s="39">
        <v>10774.492769608478</v>
      </c>
      <c r="AB22" s="39">
        <v>10479.782252899196</v>
      </c>
      <c r="AC22" s="39">
        <v>22799.867132027044</v>
      </c>
      <c r="AD22" s="39">
        <v>5587.9595366343701</v>
      </c>
      <c r="AE22" s="39">
        <v>9543.0907425560599</v>
      </c>
      <c r="AF22" s="39">
        <v>5152.0132870322268</v>
      </c>
      <c r="AG22" s="39">
        <v>7777.8785571574363</v>
      </c>
      <c r="AH22" s="39">
        <v>5479.2713905413539</v>
      </c>
      <c r="AI22" s="39">
        <v>4124.1866595838428</v>
      </c>
      <c r="AJ22" s="39">
        <v>3119.7420984899841</v>
      </c>
      <c r="AK22" s="39">
        <v>1848.0613768932947</v>
      </c>
      <c r="AL22" s="40"/>
    </row>
    <row r="23" spans="1:38" ht="26.25" customHeight="1">
      <c r="A23" s="41"/>
      <c r="B23" s="43"/>
      <c r="C23" s="37"/>
      <c r="D23" s="38" t="s">
        <v>169</v>
      </c>
      <c r="E23" s="42" t="s">
        <v>338</v>
      </c>
      <c r="F23" s="42" t="s">
        <v>339</v>
      </c>
      <c r="G23" s="42" t="s">
        <v>340</v>
      </c>
      <c r="H23" s="42" t="s">
        <v>341</v>
      </c>
      <c r="I23" s="42" t="s">
        <v>342</v>
      </c>
      <c r="J23" s="42" t="s">
        <v>343</v>
      </c>
      <c r="K23" s="42" t="s">
        <v>344</v>
      </c>
      <c r="L23" s="42" t="s">
        <v>345</v>
      </c>
      <c r="M23" s="42" t="s">
        <v>346</v>
      </c>
      <c r="N23" s="42" t="s">
        <v>347</v>
      </c>
      <c r="O23" s="42" t="s">
        <v>348</v>
      </c>
      <c r="P23" s="42" t="s">
        <v>349</v>
      </c>
      <c r="Q23" s="42" t="s">
        <v>350</v>
      </c>
      <c r="R23" s="42" t="s">
        <v>351</v>
      </c>
      <c r="S23" s="42" t="s">
        <v>352</v>
      </c>
      <c r="T23" s="42" t="s">
        <v>353</v>
      </c>
      <c r="U23" s="42" t="s">
        <v>354</v>
      </c>
      <c r="V23" s="42" t="s">
        <v>355</v>
      </c>
      <c r="W23" s="42" t="s">
        <v>356</v>
      </c>
      <c r="X23" s="42" t="s">
        <v>357</v>
      </c>
      <c r="Y23" s="42" t="s">
        <v>358</v>
      </c>
      <c r="Z23" s="42" t="s">
        <v>359</v>
      </c>
      <c r="AA23" s="42" t="s">
        <v>360</v>
      </c>
      <c r="AB23" s="42" t="s">
        <v>361</v>
      </c>
      <c r="AC23" s="42" t="s">
        <v>362</v>
      </c>
      <c r="AD23" s="42" t="s">
        <v>363</v>
      </c>
      <c r="AE23" s="42" t="s">
        <v>364</v>
      </c>
      <c r="AF23" s="42" t="s">
        <v>365</v>
      </c>
      <c r="AG23" s="42" t="s">
        <v>366</v>
      </c>
      <c r="AH23" s="42" t="s">
        <v>367</v>
      </c>
      <c r="AI23" s="42" t="s">
        <v>368</v>
      </c>
      <c r="AJ23" s="42" t="s">
        <v>369</v>
      </c>
      <c r="AK23" s="42" t="s">
        <v>370</v>
      </c>
      <c r="AL23" s="40"/>
    </row>
    <row r="24" spans="1:38" ht="26.25" customHeight="1">
      <c r="A24" s="41"/>
      <c r="B24" s="43" t="s">
        <v>371</v>
      </c>
      <c r="C24" s="37">
        <f>SUM(E24:AK24)</f>
        <v>10222831.70492506</v>
      </c>
      <c r="D24" s="38" t="s">
        <v>168</v>
      </c>
      <c r="E24" s="39">
        <v>424499.08823924424</v>
      </c>
      <c r="F24" s="39">
        <v>402682.463984153</v>
      </c>
      <c r="G24" s="39">
        <v>210906.22320055214</v>
      </c>
      <c r="H24" s="39">
        <v>363467.98403778981</v>
      </c>
      <c r="I24" s="39">
        <v>215819.46553297687</v>
      </c>
      <c r="J24" s="39">
        <v>214726.57771215428</v>
      </c>
      <c r="K24" s="39">
        <v>122448.43612581662</v>
      </c>
      <c r="L24" s="39">
        <v>314481.38670977444</v>
      </c>
      <c r="M24" s="39">
        <v>319676.60699004296</v>
      </c>
      <c r="N24" s="39">
        <v>763082.32932070189</v>
      </c>
      <c r="O24" s="39">
        <v>191995.13670127292</v>
      </c>
      <c r="P24" s="39">
        <v>371532.12893326225</v>
      </c>
      <c r="Q24" s="39">
        <v>193034.97677346252</v>
      </c>
      <c r="R24" s="39">
        <v>49116.620363445822</v>
      </c>
      <c r="S24" s="39">
        <v>164464.77697341109</v>
      </c>
      <c r="T24" s="39">
        <v>528946.18153752713</v>
      </c>
      <c r="U24" s="39">
        <v>9483.9434478293533</v>
      </c>
      <c r="V24" s="39">
        <v>364265.76624989131</v>
      </c>
      <c r="W24" s="39">
        <v>725998.64062017354</v>
      </c>
      <c r="X24" s="39">
        <v>237048.69485436851</v>
      </c>
      <c r="Y24" s="39">
        <v>625301.21009968757</v>
      </c>
      <c r="Z24" s="39">
        <v>956809.42090704979</v>
      </c>
      <c r="AA24" s="39">
        <v>369782.15529518708</v>
      </c>
      <c r="AB24" s="39">
        <v>186583.12011744309</v>
      </c>
      <c r="AC24" s="39">
        <v>248013.56472008402</v>
      </c>
      <c r="AD24" s="39">
        <v>254811.09434979764</v>
      </c>
      <c r="AE24" s="39">
        <v>332128.25733059092</v>
      </c>
      <c r="AF24" s="39">
        <v>169865.17076345952</v>
      </c>
      <c r="AG24" s="39">
        <v>320231.01507296209</v>
      </c>
      <c r="AH24" s="39">
        <v>164750.21355821486</v>
      </c>
      <c r="AI24" s="39">
        <v>96209.485527427343</v>
      </c>
      <c r="AJ24" s="39">
        <v>263070.28736044711</v>
      </c>
      <c r="AK24" s="39">
        <v>47599.281514856717</v>
      </c>
      <c r="AL24" s="40"/>
    </row>
    <row r="25" spans="1:38" ht="26.25" customHeight="1">
      <c r="A25" s="41"/>
      <c r="B25" s="43"/>
      <c r="C25" s="37"/>
      <c r="D25" s="38" t="s">
        <v>169</v>
      </c>
      <c r="E25" s="42" t="s">
        <v>372</v>
      </c>
      <c r="F25" s="42" t="s">
        <v>373</v>
      </c>
      <c r="G25" s="42" t="s">
        <v>374</v>
      </c>
      <c r="H25" s="42" t="s">
        <v>375</v>
      </c>
      <c r="I25" s="42" t="s">
        <v>376</v>
      </c>
      <c r="J25" s="42" t="s">
        <v>377</v>
      </c>
      <c r="K25" s="42" t="s">
        <v>378</v>
      </c>
      <c r="L25" s="42" t="s">
        <v>379</v>
      </c>
      <c r="M25" s="42" t="s">
        <v>380</v>
      </c>
      <c r="N25" s="42" t="s">
        <v>381</v>
      </c>
      <c r="O25" s="42" t="s">
        <v>382</v>
      </c>
      <c r="P25" s="42" t="s">
        <v>383</v>
      </c>
      <c r="Q25" s="42" t="s">
        <v>384</v>
      </c>
      <c r="R25" s="42" t="s">
        <v>385</v>
      </c>
      <c r="S25" s="42" t="s">
        <v>386</v>
      </c>
      <c r="T25" s="42" t="s">
        <v>387</v>
      </c>
      <c r="U25" s="42" t="s">
        <v>388</v>
      </c>
      <c r="V25" s="42" t="s">
        <v>389</v>
      </c>
      <c r="W25" s="42" t="s">
        <v>390</v>
      </c>
      <c r="X25" s="42" t="s">
        <v>391</v>
      </c>
      <c r="Y25" s="42" t="s">
        <v>392</v>
      </c>
      <c r="Z25" s="42" t="s">
        <v>393</v>
      </c>
      <c r="AA25" s="42" t="s">
        <v>394</v>
      </c>
      <c r="AB25" s="42" t="s">
        <v>395</v>
      </c>
      <c r="AC25" s="42" t="s">
        <v>396</v>
      </c>
      <c r="AD25" s="42" t="s">
        <v>397</v>
      </c>
      <c r="AE25" s="42" t="s">
        <v>398</v>
      </c>
      <c r="AF25" s="42" t="s">
        <v>399</v>
      </c>
      <c r="AG25" s="42" t="s">
        <v>400</v>
      </c>
      <c r="AH25" s="42" t="s">
        <v>401</v>
      </c>
      <c r="AI25" s="42" t="s">
        <v>402</v>
      </c>
      <c r="AJ25" s="42" t="s">
        <v>403</v>
      </c>
      <c r="AK25" s="42" t="s">
        <v>404</v>
      </c>
      <c r="AL25" s="40"/>
    </row>
    <row r="26" spans="1:38" ht="26.25" customHeight="1">
      <c r="A26" s="41"/>
      <c r="B26" s="43" t="s">
        <v>405</v>
      </c>
      <c r="C26" s="37">
        <f>SUM(E26:AK26)</f>
        <v>36727701.682562679</v>
      </c>
      <c r="D26" s="38" t="s">
        <v>168</v>
      </c>
      <c r="E26" s="39">
        <v>1730791.4244875251</v>
      </c>
      <c r="F26" s="39">
        <v>1814937.4920337293</v>
      </c>
      <c r="G26" s="39">
        <v>551944.41040090774</v>
      </c>
      <c r="H26" s="39">
        <v>1646681.0637645943</v>
      </c>
      <c r="I26" s="39">
        <v>811543.82468192955</v>
      </c>
      <c r="J26" s="39">
        <v>783466.41073391319</v>
      </c>
      <c r="K26" s="39">
        <v>402654.00921566476</v>
      </c>
      <c r="L26" s="39">
        <v>1233479.5329515878</v>
      </c>
      <c r="M26" s="39">
        <v>881736.37646456622</v>
      </c>
      <c r="N26" s="39">
        <v>2879308.758162858</v>
      </c>
      <c r="O26" s="39">
        <v>418931.42523307685</v>
      </c>
      <c r="P26" s="39">
        <v>1103627.9266539509</v>
      </c>
      <c r="Q26" s="39">
        <v>270934.08339593525</v>
      </c>
      <c r="R26" s="39">
        <v>341111.40189639351</v>
      </c>
      <c r="S26" s="39">
        <v>553241.98364941974</v>
      </c>
      <c r="T26" s="39">
        <v>2092332.0389758826</v>
      </c>
      <c r="U26" s="39">
        <v>133112.60665494337</v>
      </c>
      <c r="V26" s="39">
        <v>3283132.9301721323</v>
      </c>
      <c r="W26" s="39">
        <v>4459118.4367427304</v>
      </c>
      <c r="X26" s="39">
        <v>338208.40322062204</v>
      </c>
      <c r="Y26" s="39">
        <v>2424669.3688044283</v>
      </c>
      <c r="Z26" s="39">
        <v>2090387.8765234761</v>
      </c>
      <c r="AA26" s="39">
        <v>608782.09724246152</v>
      </c>
      <c r="AB26" s="39">
        <v>310906.17004076939</v>
      </c>
      <c r="AC26" s="39">
        <v>1133386.9751657334</v>
      </c>
      <c r="AD26" s="39">
        <v>906971.53490515403</v>
      </c>
      <c r="AE26" s="39">
        <v>607660.6248432151</v>
      </c>
      <c r="AF26" s="39">
        <v>447025.81559550145</v>
      </c>
      <c r="AG26" s="39">
        <v>861917.65776323387</v>
      </c>
      <c r="AH26" s="39">
        <v>552954.86591874633</v>
      </c>
      <c r="AI26" s="39">
        <v>316371.00724087941</v>
      </c>
      <c r="AJ26" s="39">
        <v>659929.20651716937</v>
      </c>
      <c r="AK26" s="39">
        <v>76443.942509551678</v>
      </c>
      <c r="AL26" s="40"/>
    </row>
    <row r="27" spans="1:38" ht="26.25" customHeight="1">
      <c r="A27" s="41"/>
      <c r="B27" s="43"/>
      <c r="C27" s="37"/>
      <c r="D27" s="38" t="s">
        <v>169</v>
      </c>
      <c r="E27" s="42" t="s">
        <v>406</v>
      </c>
      <c r="F27" s="42" t="s">
        <v>407</v>
      </c>
      <c r="G27" s="42" t="s">
        <v>408</v>
      </c>
      <c r="H27" s="42" t="s">
        <v>409</v>
      </c>
      <c r="I27" s="42" t="s">
        <v>410</v>
      </c>
      <c r="J27" s="42" t="s">
        <v>411</v>
      </c>
      <c r="K27" s="42" t="s">
        <v>412</v>
      </c>
      <c r="L27" s="42" t="s">
        <v>413</v>
      </c>
      <c r="M27" s="42" t="s">
        <v>414</v>
      </c>
      <c r="N27" s="42" t="s">
        <v>415</v>
      </c>
      <c r="O27" s="42" t="s">
        <v>416</v>
      </c>
      <c r="P27" s="42" t="s">
        <v>417</v>
      </c>
      <c r="Q27" s="42" t="s">
        <v>418</v>
      </c>
      <c r="R27" s="42" t="s">
        <v>419</v>
      </c>
      <c r="S27" s="42" t="s">
        <v>420</v>
      </c>
      <c r="T27" s="42" t="s">
        <v>421</v>
      </c>
      <c r="U27" s="42" t="s">
        <v>422</v>
      </c>
      <c r="V27" s="42" t="s">
        <v>423</v>
      </c>
      <c r="W27" s="42" t="s">
        <v>424</v>
      </c>
      <c r="X27" s="42" t="s">
        <v>425</v>
      </c>
      <c r="Y27" s="42" t="s">
        <v>426</v>
      </c>
      <c r="Z27" s="42" t="s">
        <v>427</v>
      </c>
      <c r="AA27" s="42" t="s">
        <v>428</v>
      </c>
      <c r="AB27" s="42" t="s">
        <v>429</v>
      </c>
      <c r="AC27" s="42" t="s">
        <v>430</v>
      </c>
      <c r="AD27" s="42" t="s">
        <v>431</v>
      </c>
      <c r="AE27" s="42" t="s">
        <v>432</v>
      </c>
      <c r="AF27" s="42" t="s">
        <v>433</v>
      </c>
      <c r="AG27" s="42" t="s">
        <v>434</v>
      </c>
      <c r="AH27" s="42" t="s">
        <v>435</v>
      </c>
      <c r="AI27" s="42" t="s">
        <v>436</v>
      </c>
      <c r="AJ27" s="42" t="s">
        <v>437</v>
      </c>
      <c r="AK27" s="42" t="s">
        <v>438</v>
      </c>
      <c r="AL27" s="40"/>
    </row>
    <row r="28" spans="1:38" ht="26.25" customHeight="1">
      <c r="A28" s="41"/>
      <c r="B28" s="43" t="s">
        <v>439</v>
      </c>
      <c r="C28" s="37">
        <f>SUM(E28:AK28)</f>
        <v>4752432.3520533647</v>
      </c>
      <c r="D28" s="38" t="s">
        <v>168</v>
      </c>
      <c r="E28" s="39">
        <v>201186.78368423952</v>
      </c>
      <c r="F28" s="39">
        <v>124556.94438746468</v>
      </c>
      <c r="G28" s="39">
        <v>85866.31150575263</v>
      </c>
      <c r="H28" s="39">
        <v>154146.7742021954</v>
      </c>
      <c r="I28" s="39">
        <v>142098.64877443144</v>
      </c>
      <c r="J28" s="39">
        <v>103496.37549652443</v>
      </c>
      <c r="K28" s="39">
        <v>70574.61712621733</v>
      </c>
      <c r="L28" s="39">
        <v>169521.07750840485</v>
      </c>
      <c r="M28" s="39">
        <v>170761.7970955217</v>
      </c>
      <c r="N28" s="39">
        <v>342507.40932246437</v>
      </c>
      <c r="O28" s="39">
        <v>60074.251812944822</v>
      </c>
      <c r="P28" s="39">
        <v>163023.33710506692</v>
      </c>
      <c r="Q28" s="39">
        <v>87222.09450951805</v>
      </c>
      <c r="R28" s="39">
        <v>23935.220175037972</v>
      </c>
      <c r="S28" s="39">
        <v>102462.34798024206</v>
      </c>
      <c r="T28" s="39">
        <v>210883.48446814271</v>
      </c>
      <c r="U28" s="39">
        <v>9069.1000684230748</v>
      </c>
      <c r="V28" s="39">
        <v>78207.164628540791</v>
      </c>
      <c r="W28" s="39">
        <v>444835.9241037778</v>
      </c>
      <c r="X28" s="39">
        <v>103020.90337376339</v>
      </c>
      <c r="Y28" s="39">
        <v>342364.47778603988</v>
      </c>
      <c r="Z28" s="39">
        <v>442898.37883074902</v>
      </c>
      <c r="AA28" s="39">
        <v>137969.22839642648</v>
      </c>
      <c r="AB28" s="39">
        <v>117818.28747313592</v>
      </c>
      <c r="AC28" s="39">
        <v>122287.11124535247</v>
      </c>
      <c r="AD28" s="39">
        <v>133517.99672660229</v>
      </c>
      <c r="AE28" s="39">
        <v>126280.84176346906</v>
      </c>
      <c r="AF28" s="39">
        <v>95157.953183916601</v>
      </c>
      <c r="AG28" s="39">
        <v>151917.65530788616</v>
      </c>
      <c r="AH28" s="39">
        <v>55771.866055569844</v>
      </c>
      <c r="AI28" s="39">
        <v>55451.484884885045</v>
      </c>
      <c r="AJ28" s="39">
        <v>111681.18023132787</v>
      </c>
      <c r="AK28" s="39">
        <v>11865.32283933118</v>
      </c>
      <c r="AL28" s="40"/>
    </row>
    <row r="29" spans="1:38" ht="26.25" customHeight="1">
      <c r="A29" s="41"/>
      <c r="B29" s="43"/>
      <c r="C29" s="37"/>
      <c r="D29" s="38" t="s">
        <v>169</v>
      </c>
      <c r="E29" s="42" t="s">
        <v>440</v>
      </c>
      <c r="F29" s="42" t="s">
        <v>441</v>
      </c>
      <c r="G29" s="42" t="s">
        <v>442</v>
      </c>
      <c r="H29" s="42" t="s">
        <v>443</v>
      </c>
      <c r="I29" s="42" t="s">
        <v>444</v>
      </c>
      <c r="J29" s="42" t="s">
        <v>445</v>
      </c>
      <c r="K29" s="42" t="s">
        <v>446</v>
      </c>
      <c r="L29" s="42" t="s">
        <v>447</v>
      </c>
      <c r="M29" s="42" t="s">
        <v>448</v>
      </c>
      <c r="N29" s="42" t="s">
        <v>449</v>
      </c>
      <c r="O29" s="42" t="s">
        <v>450</v>
      </c>
      <c r="P29" s="42" t="s">
        <v>451</v>
      </c>
      <c r="Q29" s="42" t="s">
        <v>452</v>
      </c>
      <c r="R29" s="42" t="s">
        <v>453</v>
      </c>
      <c r="S29" s="42" t="s">
        <v>454</v>
      </c>
      <c r="T29" s="42" t="s">
        <v>455</v>
      </c>
      <c r="U29" s="42" t="s">
        <v>456</v>
      </c>
      <c r="V29" s="42" t="s">
        <v>457</v>
      </c>
      <c r="W29" s="42" t="s">
        <v>458</v>
      </c>
      <c r="X29" s="42" t="s">
        <v>459</v>
      </c>
      <c r="Y29" s="42" t="s">
        <v>460</v>
      </c>
      <c r="Z29" s="42" t="s">
        <v>461</v>
      </c>
      <c r="AA29" s="42" t="s">
        <v>462</v>
      </c>
      <c r="AB29" s="42" t="s">
        <v>463</v>
      </c>
      <c r="AC29" s="42" t="s">
        <v>464</v>
      </c>
      <c r="AD29" s="42" t="s">
        <v>465</v>
      </c>
      <c r="AE29" s="42" t="s">
        <v>466</v>
      </c>
      <c r="AF29" s="42" t="s">
        <v>467</v>
      </c>
      <c r="AG29" s="42" t="s">
        <v>468</v>
      </c>
      <c r="AH29" s="42" t="s">
        <v>469</v>
      </c>
      <c r="AI29" s="42" t="s">
        <v>470</v>
      </c>
      <c r="AJ29" s="42" t="s">
        <v>471</v>
      </c>
      <c r="AK29" s="42" t="s">
        <v>472</v>
      </c>
      <c r="AL29" s="40"/>
    </row>
    <row r="30" spans="1:38" ht="26.25" customHeight="1">
      <c r="A30" s="41"/>
      <c r="B30" s="43" t="s">
        <v>473</v>
      </c>
      <c r="C30" s="37">
        <f>SUM(E30:AK30)</f>
        <v>25312413.755926911</v>
      </c>
      <c r="D30" s="38" t="s">
        <v>168</v>
      </c>
      <c r="E30" s="39">
        <v>1511297.336501492</v>
      </c>
      <c r="F30" s="39">
        <v>1904987.0244266484</v>
      </c>
      <c r="G30" s="39">
        <v>540242.59526555648</v>
      </c>
      <c r="H30" s="39">
        <v>668600.16858397413</v>
      </c>
      <c r="I30" s="39">
        <v>448678.32976026071</v>
      </c>
      <c r="J30" s="39">
        <v>541674.60871397913</v>
      </c>
      <c r="K30" s="39">
        <v>191483.5632389487</v>
      </c>
      <c r="L30" s="39">
        <v>649070.17752881988</v>
      </c>
      <c r="M30" s="39">
        <v>1000406.5839479661</v>
      </c>
      <c r="N30" s="39">
        <v>1138104.877753404</v>
      </c>
      <c r="O30" s="39">
        <v>503264.48478908848</v>
      </c>
      <c r="P30" s="39">
        <v>1160471.8446926749</v>
      </c>
      <c r="Q30" s="39">
        <v>275861.67417895311</v>
      </c>
      <c r="R30" s="39">
        <v>180716.59360065882</v>
      </c>
      <c r="S30" s="39">
        <v>361752.59294362459</v>
      </c>
      <c r="T30" s="39">
        <v>2019041.8601385581</v>
      </c>
      <c r="U30" s="39">
        <v>108065.71869750902</v>
      </c>
      <c r="V30" s="39">
        <v>743770.64863470825</v>
      </c>
      <c r="W30" s="39">
        <v>1421086.574286107</v>
      </c>
      <c r="X30" s="39">
        <v>348426.91114173934</v>
      </c>
      <c r="Y30" s="39">
        <v>1011154.330082646</v>
      </c>
      <c r="Z30" s="39">
        <v>2817637.3139638356</v>
      </c>
      <c r="AA30" s="39">
        <v>467181.40812325152</v>
      </c>
      <c r="AB30" s="39">
        <v>467674.41454220214</v>
      </c>
      <c r="AC30" s="39">
        <v>593374.762528216</v>
      </c>
      <c r="AD30" s="39">
        <v>822123.07582365966</v>
      </c>
      <c r="AE30" s="39">
        <v>648372.89274580416</v>
      </c>
      <c r="AF30" s="39">
        <v>496686.69919232873</v>
      </c>
      <c r="AG30" s="39">
        <v>1084332.2868260825</v>
      </c>
      <c r="AH30" s="39">
        <v>412254.76087301166</v>
      </c>
      <c r="AI30" s="39">
        <v>150451.37111631682</v>
      </c>
      <c r="AJ30" s="39">
        <v>587153.91255274671</v>
      </c>
      <c r="AK30" s="39">
        <v>37012.358732137778</v>
      </c>
      <c r="AL30" s="40"/>
    </row>
    <row r="31" spans="1:38" ht="26.25" customHeight="1">
      <c r="A31" s="41"/>
      <c r="B31" s="43"/>
      <c r="C31" s="37"/>
      <c r="D31" s="38" t="s">
        <v>169</v>
      </c>
      <c r="E31" s="44" t="s">
        <v>474</v>
      </c>
      <c r="F31" s="44" t="s">
        <v>475</v>
      </c>
      <c r="G31" s="44" t="s">
        <v>476</v>
      </c>
      <c r="H31" s="44" t="s">
        <v>477</v>
      </c>
      <c r="I31" s="44" t="s">
        <v>478</v>
      </c>
      <c r="J31" s="44" t="s">
        <v>479</v>
      </c>
      <c r="K31" s="44" t="s">
        <v>480</v>
      </c>
      <c r="L31" s="44" t="s">
        <v>481</v>
      </c>
      <c r="M31" s="44" t="s">
        <v>482</v>
      </c>
      <c r="N31" s="44" t="s">
        <v>483</v>
      </c>
      <c r="O31" s="44" t="s">
        <v>484</v>
      </c>
      <c r="P31" s="44" t="s">
        <v>485</v>
      </c>
      <c r="Q31" s="44" t="s">
        <v>486</v>
      </c>
      <c r="R31" s="44" t="s">
        <v>487</v>
      </c>
      <c r="S31" s="44" t="s">
        <v>488</v>
      </c>
      <c r="T31" s="44" t="s">
        <v>489</v>
      </c>
      <c r="U31" s="44" t="s">
        <v>490</v>
      </c>
      <c r="V31" s="44" t="s">
        <v>491</v>
      </c>
      <c r="W31" s="44" t="s">
        <v>492</v>
      </c>
      <c r="X31" s="44" t="s">
        <v>493</v>
      </c>
      <c r="Y31" s="44" t="s">
        <v>494</v>
      </c>
      <c r="Z31" s="44" t="s">
        <v>495</v>
      </c>
      <c r="AA31" s="44" t="s">
        <v>496</v>
      </c>
      <c r="AB31" s="44" t="s">
        <v>497</v>
      </c>
      <c r="AC31" s="44" t="s">
        <v>498</v>
      </c>
      <c r="AD31" s="44" t="s">
        <v>499</v>
      </c>
      <c r="AE31" s="44" t="s">
        <v>500</v>
      </c>
      <c r="AF31" s="44" t="s">
        <v>501</v>
      </c>
      <c r="AG31" s="44" t="s">
        <v>502</v>
      </c>
      <c r="AH31" s="44" t="s">
        <v>503</v>
      </c>
      <c r="AI31" s="44" t="s">
        <v>504</v>
      </c>
      <c r="AJ31" s="44" t="s">
        <v>505</v>
      </c>
      <c r="AK31" s="44" t="s">
        <v>506</v>
      </c>
      <c r="AL31" s="40"/>
    </row>
    <row r="32" spans="1:38" ht="26.25" customHeight="1">
      <c r="A32" s="41"/>
      <c r="B32" s="43" t="s">
        <v>507</v>
      </c>
      <c r="C32" s="37">
        <f>SUM(E32:AK32)</f>
        <v>19131354.00714891</v>
      </c>
      <c r="D32" s="38" t="s">
        <v>168</v>
      </c>
      <c r="E32" s="39">
        <v>1019314.2106294335</v>
      </c>
      <c r="F32" s="39">
        <v>940291.97735569288</v>
      </c>
      <c r="G32" s="39">
        <v>484758.24575588614</v>
      </c>
      <c r="H32" s="39">
        <v>376187.3815918233</v>
      </c>
      <c r="I32" s="39">
        <v>372573.23702018586</v>
      </c>
      <c r="J32" s="39">
        <v>343553.32846504723</v>
      </c>
      <c r="K32" s="39">
        <v>244973.94154449503</v>
      </c>
      <c r="L32" s="39">
        <v>660161.34762722987</v>
      </c>
      <c r="M32" s="39">
        <v>544428.74943469057</v>
      </c>
      <c r="N32" s="39">
        <v>653800.8415476667</v>
      </c>
      <c r="O32" s="39">
        <v>473265.27664309699</v>
      </c>
      <c r="P32" s="39">
        <v>515505.74076923187</v>
      </c>
      <c r="Q32" s="39">
        <v>460093.10783295159</v>
      </c>
      <c r="R32" s="39">
        <v>63851.542306059608</v>
      </c>
      <c r="S32" s="39">
        <v>254884.68358780874</v>
      </c>
      <c r="T32" s="39">
        <v>1328726.2973945634</v>
      </c>
      <c r="U32" s="39">
        <v>7615.5252698169234</v>
      </c>
      <c r="V32" s="39">
        <v>947329.12257426383</v>
      </c>
      <c r="W32" s="39">
        <v>689327.2327098517</v>
      </c>
      <c r="X32" s="39">
        <v>421289.60382702772</v>
      </c>
      <c r="Y32" s="39">
        <v>1551804.0494417225</v>
      </c>
      <c r="Z32" s="39">
        <v>1857605.4974680829</v>
      </c>
      <c r="AA32" s="39">
        <v>838272.00027291453</v>
      </c>
      <c r="AB32" s="39">
        <v>683900.28923022968</v>
      </c>
      <c r="AC32" s="39">
        <v>426398.0595668187</v>
      </c>
      <c r="AD32" s="39">
        <v>344070.98134478222</v>
      </c>
      <c r="AE32" s="39">
        <v>553238.69994083827</v>
      </c>
      <c r="AF32" s="39">
        <v>653305.87918017886</v>
      </c>
      <c r="AG32" s="39">
        <v>534917.08301593363</v>
      </c>
      <c r="AH32" s="39">
        <v>219072.25249457473</v>
      </c>
      <c r="AI32" s="39">
        <v>192479.52549924608</v>
      </c>
      <c r="AJ32" s="39">
        <v>359377.53258474352</v>
      </c>
      <c r="AK32" s="39">
        <v>114980.76322202272</v>
      </c>
      <c r="AL32" s="40"/>
    </row>
    <row r="33" spans="1:38" ht="26.25" customHeight="1">
      <c r="A33" s="41"/>
      <c r="B33" s="43"/>
      <c r="C33" s="37"/>
      <c r="D33" s="38" t="s">
        <v>169</v>
      </c>
      <c r="E33" s="44" t="s">
        <v>508</v>
      </c>
      <c r="F33" s="44" t="s">
        <v>509</v>
      </c>
      <c r="G33" s="44" t="s">
        <v>510</v>
      </c>
      <c r="H33" s="44" t="s">
        <v>511</v>
      </c>
      <c r="I33" s="44" t="s">
        <v>512</v>
      </c>
      <c r="J33" s="44" t="s">
        <v>513</v>
      </c>
      <c r="K33" s="44" t="s">
        <v>514</v>
      </c>
      <c r="L33" s="44" t="s">
        <v>515</v>
      </c>
      <c r="M33" s="44" t="s">
        <v>516</v>
      </c>
      <c r="N33" s="44" t="s">
        <v>517</v>
      </c>
      <c r="O33" s="44" t="s">
        <v>518</v>
      </c>
      <c r="P33" s="44" t="s">
        <v>519</v>
      </c>
      <c r="Q33" s="44" t="s">
        <v>520</v>
      </c>
      <c r="R33" s="44" t="s">
        <v>521</v>
      </c>
      <c r="S33" s="44" t="s">
        <v>522</v>
      </c>
      <c r="T33" s="44" t="s">
        <v>523</v>
      </c>
      <c r="U33" s="44" t="s">
        <v>524</v>
      </c>
      <c r="V33" s="44" t="s">
        <v>525</v>
      </c>
      <c r="W33" s="44" t="s">
        <v>526</v>
      </c>
      <c r="X33" s="44" t="s">
        <v>527</v>
      </c>
      <c r="Y33" s="44" t="s">
        <v>528</v>
      </c>
      <c r="Z33" s="44" t="s">
        <v>529</v>
      </c>
      <c r="AA33" s="44" t="s">
        <v>530</v>
      </c>
      <c r="AB33" s="44" t="s">
        <v>531</v>
      </c>
      <c r="AC33" s="44" t="s">
        <v>532</v>
      </c>
      <c r="AD33" s="44" t="s">
        <v>533</v>
      </c>
      <c r="AE33" s="44" t="s">
        <v>534</v>
      </c>
      <c r="AF33" s="44" t="s">
        <v>535</v>
      </c>
      <c r="AG33" s="44" t="s">
        <v>536</v>
      </c>
      <c r="AH33" s="44" t="s">
        <v>537</v>
      </c>
      <c r="AI33" s="44" t="s">
        <v>538</v>
      </c>
      <c r="AJ33" s="44" t="s">
        <v>539</v>
      </c>
      <c r="AK33" s="44" t="s">
        <v>540</v>
      </c>
      <c r="AL33" s="40"/>
    </row>
    <row r="34" spans="1:38" ht="26.25" customHeight="1">
      <c r="A34" s="41"/>
      <c r="B34" s="43" t="s">
        <v>12</v>
      </c>
      <c r="C34" s="37">
        <f>SUM(E34:AK34)</f>
        <v>41200305.837091506</v>
      </c>
      <c r="D34" s="38" t="s">
        <v>168</v>
      </c>
      <c r="E34" s="39">
        <v>2345113.989466371</v>
      </c>
      <c r="F34" s="39">
        <v>1666896.1226390447</v>
      </c>
      <c r="G34" s="39">
        <v>976895.77781297301</v>
      </c>
      <c r="H34" s="39">
        <v>688446.62477235834</v>
      </c>
      <c r="I34" s="39">
        <v>558742.7494697076</v>
      </c>
      <c r="J34" s="39">
        <v>617902.57429820567</v>
      </c>
      <c r="K34" s="39">
        <v>452766.44916976872</v>
      </c>
      <c r="L34" s="39">
        <v>1726611.9015013387</v>
      </c>
      <c r="M34" s="39">
        <v>1356836.9125036485</v>
      </c>
      <c r="N34" s="39">
        <v>1344020.8658970648</v>
      </c>
      <c r="O34" s="39">
        <v>683060.09694250172</v>
      </c>
      <c r="P34" s="39">
        <v>1698556.7040393972</v>
      </c>
      <c r="Q34" s="39">
        <v>489494.15639102593</v>
      </c>
      <c r="R34" s="39">
        <v>179229.9753961665</v>
      </c>
      <c r="S34" s="39">
        <v>628834.61804451374</v>
      </c>
      <c r="T34" s="39">
        <v>2771048.9857954746</v>
      </c>
      <c r="U34" s="39">
        <v>54137.797230555494</v>
      </c>
      <c r="V34" s="39">
        <v>2486977.1589707057</v>
      </c>
      <c r="W34" s="39">
        <v>4433090.7028665161</v>
      </c>
      <c r="X34" s="39">
        <v>590722.34711810143</v>
      </c>
      <c r="Y34" s="39">
        <v>3529537.1058996231</v>
      </c>
      <c r="Z34" s="39">
        <v>3403714.7193671204</v>
      </c>
      <c r="AA34" s="39">
        <v>1017073.0163939758</v>
      </c>
      <c r="AB34" s="39">
        <v>622914.67881571886</v>
      </c>
      <c r="AC34" s="39">
        <v>1040435.2993852918</v>
      </c>
      <c r="AD34" s="39">
        <v>1140620.4319472576</v>
      </c>
      <c r="AE34" s="39">
        <v>1255821.5926077636</v>
      </c>
      <c r="AF34" s="39">
        <v>559982.71322718612</v>
      </c>
      <c r="AG34" s="39">
        <v>1199155.4631765303</v>
      </c>
      <c r="AH34" s="39">
        <v>653056.29752243019</v>
      </c>
      <c r="AI34" s="39">
        <v>355745.06720481825</v>
      </c>
      <c r="AJ34" s="39">
        <v>560035.3757852586</v>
      </c>
      <c r="AK34" s="39">
        <v>112827.56543307031</v>
      </c>
      <c r="AL34" s="40"/>
    </row>
    <row r="35" spans="1:38" ht="26.25" customHeight="1">
      <c r="A35" s="41"/>
      <c r="B35" s="43"/>
      <c r="C35" s="37"/>
      <c r="D35" s="38" t="s">
        <v>169</v>
      </c>
      <c r="E35" s="44" t="s">
        <v>541</v>
      </c>
      <c r="F35" s="44" t="s">
        <v>542</v>
      </c>
      <c r="G35" s="44" t="s">
        <v>543</v>
      </c>
      <c r="H35" s="44" t="s">
        <v>544</v>
      </c>
      <c r="I35" s="44" t="s">
        <v>545</v>
      </c>
      <c r="J35" s="44" t="s">
        <v>546</v>
      </c>
      <c r="K35" s="44" t="s">
        <v>547</v>
      </c>
      <c r="L35" s="44" t="s">
        <v>548</v>
      </c>
      <c r="M35" s="44" t="s">
        <v>549</v>
      </c>
      <c r="N35" s="44" t="s">
        <v>550</v>
      </c>
      <c r="O35" s="44" t="s">
        <v>551</v>
      </c>
      <c r="P35" s="44" t="s">
        <v>552</v>
      </c>
      <c r="Q35" s="44" t="s">
        <v>553</v>
      </c>
      <c r="R35" s="44" t="s">
        <v>554</v>
      </c>
      <c r="S35" s="44" t="s">
        <v>555</v>
      </c>
      <c r="T35" s="44" t="s">
        <v>556</v>
      </c>
      <c r="U35" s="44" t="s">
        <v>557</v>
      </c>
      <c r="V35" s="44" t="s">
        <v>558</v>
      </c>
      <c r="W35" s="44" t="s">
        <v>559</v>
      </c>
      <c r="X35" s="44" t="s">
        <v>560</v>
      </c>
      <c r="Y35" s="44" t="s">
        <v>561</v>
      </c>
      <c r="Z35" s="44" t="s">
        <v>562</v>
      </c>
      <c r="AA35" s="44" t="s">
        <v>563</v>
      </c>
      <c r="AB35" s="44" t="s">
        <v>564</v>
      </c>
      <c r="AC35" s="44" t="s">
        <v>565</v>
      </c>
      <c r="AD35" s="44" t="s">
        <v>566</v>
      </c>
      <c r="AE35" s="44" t="s">
        <v>567</v>
      </c>
      <c r="AF35" s="44" t="s">
        <v>568</v>
      </c>
      <c r="AG35" s="44" t="s">
        <v>569</v>
      </c>
      <c r="AH35" s="44" t="s">
        <v>570</v>
      </c>
      <c r="AI35" s="44" t="s">
        <v>571</v>
      </c>
      <c r="AJ35" s="44" t="s">
        <v>572</v>
      </c>
      <c r="AK35" s="44" t="s">
        <v>573</v>
      </c>
      <c r="AL35" s="40"/>
    </row>
    <row r="36" spans="1:38" ht="26.25" customHeight="1">
      <c r="A36" s="36" t="s">
        <v>574</v>
      </c>
      <c r="B36" s="43" t="s">
        <v>167</v>
      </c>
      <c r="C36" s="37">
        <f>SUM(E36:AK36)</f>
        <v>841891.30565809784</v>
      </c>
      <c r="D36" s="38" t="s">
        <v>168</v>
      </c>
      <c r="E36" s="39">
        <v>1987.1829445757085</v>
      </c>
      <c r="F36" s="39">
        <v>876.07597202373427</v>
      </c>
      <c r="G36" s="39">
        <v>341.99306430188119</v>
      </c>
      <c r="H36" s="39">
        <v>102009.18036277693</v>
      </c>
      <c r="I36" s="39">
        <v>15800.084259748137</v>
      </c>
      <c r="J36" s="39">
        <v>10096.200779272393</v>
      </c>
      <c r="K36" s="39">
        <v>18739.238738355896</v>
      </c>
      <c r="L36" s="39">
        <v>12522.787996309376</v>
      </c>
      <c r="M36" s="39">
        <v>289007.98386600462</v>
      </c>
      <c r="N36" s="39">
        <v>13943.764632399714</v>
      </c>
      <c r="O36" s="39">
        <v>4081.1593033698664</v>
      </c>
      <c r="P36" s="39">
        <v>17884.04073938197</v>
      </c>
      <c r="Q36" s="39">
        <v>2061.520215599875</v>
      </c>
      <c r="R36" s="39">
        <v>4207.4925610348655</v>
      </c>
      <c r="S36" s="39">
        <v>9138.4686569694568</v>
      </c>
      <c r="T36" s="39">
        <v>13242.576310070508</v>
      </c>
      <c r="U36" s="39">
        <v>11719.651602075026</v>
      </c>
      <c r="V36" s="39">
        <v>37800.276597809716</v>
      </c>
      <c r="W36" s="39">
        <v>34004.805509503691</v>
      </c>
      <c r="X36" s="39">
        <v>6472.9532550714939</v>
      </c>
      <c r="Y36" s="39">
        <v>17811.124826246149</v>
      </c>
      <c r="Z36" s="39">
        <v>74141.134316232405</v>
      </c>
      <c r="AA36" s="39">
        <v>5009.8747867909797</v>
      </c>
      <c r="AB36" s="39">
        <v>3711.8831497664337</v>
      </c>
      <c r="AC36" s="39">
        <v>48671.200079043309</v>
      </c>
      <c r="AD36" s="39">
        <v>34699.951234134081</v>
      </c>
      <c r="AE36" s="39">
        <v>13254.924522386589</v>
      </c>
      <c r="AF36" s="39">
        <v>6511.8454946684351</v>
      </c>
      <c r="AG36" s="39">
        <v>5125.5541051694927</v>
      </c>
      <c r="AH36" s="39">
        <v>10226.723400146395</v>
      </c>
      <c r="AI36" s="39">
        <v>14723.687580136773</v>
      </c>
      <c r="AJ36" s="39">
        <v>1363.7890923464572</v>
      </c>
      <c r="AK36" s="39">
        <v>702.17570437544089</v>
      </c>
      <c r="AL36" s="40"/>
    </row>
    <row r="37" spans="1:38" ht="26.25" customHeight="1">
      <c r="A37" s="41"/>
      <c r="B37" s="43"/>
      <c r="C37" s="37"/>
      <c r="D37" s="38" t="s">
        <v>169</v>
      </c>
      <c r="E37" s="42" t="s">
        <v>170</v>
      </c>
      <c r="F37" s="42" t="s">
        <v>171</v>
      </c>
      <c r="G37" s="42" t="s">
        <v>172</v>
      </c>
      <c r="H37" s="42" t="s">
        <v>173</v>
      </c>
      <c r="I37" s="42" t="s">
        <v>174</v>
      </c>
      <c r="J37" s="42" t="s">
        <v>175</v>
      </c>
      <c r="K37" s="42" t="s">
        <v>176</v>
      </c>
      <c r="L37" s="42" t="s">
        <v>177</v>
      </c>
      <c r="M37" s="42" t="s">
        <v>178</v>
      </c>
      <c r="N37" s="42" t="s">
        <v>179</v>
      </c>
      <c r="O37" s="42" t="s">
        <v>180</v>
      </c>
      <c r="P37" s="42" t="s">
        <v>181</v>
      </c>
      <c r="Q37" s="42" t="s">
        <v>182</v>
      </c>
      <c r="R37" s="42" t="s">
        <v>183</v>
      </c>
      <c r="S37" s="42" t="s">
        <v>184</v>
      </c>
      <c r="T37" s="42" t="s">
        <v>185</v>
      </c>
      <c r="U37" s="42" t="s">
        <v>186</v>
      </c>
      <c r="V37" s="42" t="s">
        <v>187</v>
      </c>
      <c r="W37" s="42" t="s">
        <v>188</v>
      </c>
      <c r="X37" s="42" t="s">
        <v>189</v>
      </c>
      <c r="Y37" s="42" t="s">
        <v>190</v>
      </c>
      <c r="Z37" s="42" t="s">
        <v>191</v>
      </c>
      <c r="AA37" s="42" t="s">
        <v>192</v>
      </c>
      <c r="AB37" s="42" t="s">
        <v>193</v>
      </c>
      <c r="AC37" s="42" t="s">
        <v>194</v>
      </c>
      <c r="AD37" s="42" t="s">
        <v>195</v>
      </c>
      <c r="AE37" s="42" t="s">
        <v>196</v>
      </c>
      <c r="AF37" s="42" t="s">
        <v>197</v>
      </c>
      <c r="AG37" s="42" t="s">
        <v>198</v>
      </c>
      <c r="AH37" s="42" t="s">
        <v>199</v>
      </c>
      <c r="AI37" s="42" t="s">
        <v>200</v>
      </c>
      <c r="AJ37" s="42" t="s">
        <v>201</v>
      </c>
      <c r="AK37" s="42" t="s">
        <v>202</v>
      </c>
      <c r="AL37" s="40"/>
    </row>
    <row r="38" spans="1:38" ht="26.25" customHeight="1">
      <c r="A38" s="41"/>
      <c r="B38" s="43" t="s">
        <v>33</v>
      </c>
      <c r="C38" s="37">
        <f>SUM(E38:AK38)</f>
        <v>42639247.881636329</v>
      </c>
      <c r="D38" s="38" t="s">
        <v>168</v>
      </c>
      <c r="E38" s="39">
        <v>2538839.4516790984</v>
      </c>
      <c r="F38" s="39">
        <v>2795265.7471032902</v>
      </c>
      <c r="G38" s="39">
        <v>2140135.0157390526</v>
      </c>
      <c r="H38" s="39">
        <v>304514.25029125903</v>
      </c>
      <c r="I38" s="39">
        <v>2001013.9886640771</v>
      </c>
      <c r="J38" s="39">
        <v>1376150.3908430471</v>
      </c>
      <c r="K38" s="39">
        <v>331041.09201574791</v>
      </c>
      <c r="L38" s="39">
        <v>3328057.686709411</v>
      </c>
      <c r="M38" s="39">
        <v>1166256.7341586011</v>
      </c>
      <c r="N38" s="39">
        <v>1736532.2630344259</v>
      </c>
      <c r="O38" s="39">
        <v>547186.16858806123</v>
      </c>
      <c r="P38" s="39">
        <v>485763.02230458468</v>
      </c>
      <c r="Q38" s="39">
        <v>585775.13702582661</v>
      </c>
      <c r="R38" s="39">
        <v>41692.212061589118</v>
      </c>
      <c r="S38" s="39">
        <v>438961.04854944156</v>
      </c>
      <c r="T38" s="39">
        <v>1924855.9786413743</v>
      </c>
      <c r="U38" s="39">
        <v>47196.431606692269</v>
      </c>
      <c r="V38" s="39">
        <v>1767998.7703029271</v>
      </c>
      <c r="W38" s="39">
        <v>1285337.9202505301</v>
      </c>
      <c r="X38" s="39">
        <v>583560.78114522458</v>
      </c>
      <c r="Y38" s="39">
        <v>5872001.761021059</v>
      </c>
      <c r="Z38" s="39">
        <v>3268977.5814154916</v>
      </c>
      <c r="AA38" s="39">
        <v>562412.22166577482</v>
      </c>
      <c r="AB38" s="39">
        <v>1777563.6412290351</v>
      </c>
      <c r="AC38" s="39">
        <v>325715.35568550829</v>
      </c>
      <c r="AD38" s="39">
        <v>337473.97034974117</v>
      </c>
      <c r="AE38" s="39">
        <v>806963.15357265004</v>
      </c>
      <c r="AF38" s="39">
        <v>1590354.1396683198</v>
      </c>
      <c r="AG38" s="39">
        <v>1099273.795130498</v>
      </c>
      <c r="AH38" s="39">
        <v>137571.8408886184</v>
      </c>
      <c r="AI38" s="39">
        <v>260103.71515523049</v>
      </c>
      <c r="AJ38" s="39">
        <v>1107203.9895575379</v>
      </c>
      <c r="AK38" s="39">
        <v>67498.625582599198</v>
      </c>
      <c r="AL38" s="40"/>
    </row>
    <row r="39" spans="1:38" ht="26.25" customHeight="1">
      <c r="A39" s="41"/>
      <c r="B39" s="43"/>
      <c r="C39" s="37"/>
      <c r="D39" s="38" t="s">
        <v>169</v>
      </c>
      <c r="E39" s="42" t="s">
        <v>203</v>
      </c>
      <c r="F39" s="42" t="s">
        <v>204</v>
      </c>
      <c r="G39" s="42" t="s">
        <v>205</v>
      </c>
      <c r="H39" s="42" t="s">
        <v>206</v>
      </c>
      <c r="I39" s="42" t="s">
        <v>207</v>
      </c>
      <c r="J39" s="42" t="s">
        <v>208</v>
      </c>
      <c r="K39" s="42" t="s">
        <v>209</v>
      </c>
      <c r="L39" s="42" t="s">
        <v>210</v>
      </c>
      <c r="M39" s="42" t="s">
        <v>211</v>
      </c>
      <c r="N39" s="42" t="s">
        <v>212</v>
      </c>
      <c r="O39" s="42" t="s">
        <v>213</v>
      </c>
      <c r="P39" s="42" t="s">
        <v>214</v>
      </c>
      <c r="Q39" s="42" t="s">
        <v>215</v>
      </c>
      <c r="R39" s="42" t="s">
        <v>216</v>
      </c>
      <c r="S39" s="42" t="s">
        <v>217</v>
      </c>
      <c r="T39" s="42" t="s">
        <v>218</v>
      </c>
      <c r="U39" s="42" t="s">
        <v>219</v>
      </c>
      <c r="V39" s="42" t="s">
        <v>220</v>
      </c>
      <c r="W39" s="42" t="s">
        <v>221</v>
      </c>
      <c r="X39" s="42" t="s">
        <v>222</v>
      </c>
      <c r="Y39" s="42" t="s">
        <v>223</v>
      </c>
      <c r="Z39" s="42" t="s">
        <v>224</v>
      </c>
      <c r="AA39" s="42" t="s">
        <v>225</v>
      </c>
      <c r="AB39" s="42" t="s">
        <v>226</v>
      </c>
      <c r="AC39" s="42" t="s">
        <v>227</v>
      </c>
      <c r="AD39" s="42" t="s">
        <v>228</v>
      </c>
      <c r="AE39" s="42" t="s">
        <v>229</v>
      </c>
      <c r="AF39" s="42" t="s">
        <v>230</v>
      </c>
      <c r="AG39" s="42" t="s">
        <v>231</v>
      </c>
      <c r="AH39" s="42" t="s">
        <v>232</v>
      </c>
      <c r="AI39" s="42" t="s">
        <v>233</v>
      </c>
      <c r="AJ39" s="42" t="s">
        <v>234</v>
      </c>
      <c r="AK39" s="42" t="s">
        <v>235</v>
      </c>
      <c r="AL39" s="40"/>
    </row>
    <row r="40" spans="1:38" ht="26.25" customHeight="1">
      <c r="A40" s="41"/>
      <c r="B40" s="43" t="s">
        <v>236</v>
      </c>
      <c r="C40" s="37">
        <f>SUM(E40:AK40)</f>
        <v>69472501.050055459</v>
      </c>
      <c r="D40" s="38" t="s">
        <v>168</v>
      </c>
      <c r="E40" s="39">
        <v>1426686.1283811235</v>
      </c>
      <c r="F40" s="39">
        <v>874701.18219183537</v>
      </c>
      <c r="G40" s="39">
        <v>588855.92361308925</v>
      </c>
      <c r="H40" s="39">
        <v>1995302.965461385</v>
      </c>
      <c r="I40" s="39">
        <v>4052361.0487681874</v>
      </c>
      <c r="J40" s="39">
        <v>1979523.2406029389</v>
      </c>
      <c r="K40" s="39">
        <v>794645.90579839004</v>
      </c>
      <c r="L40" s="39">
        <v>3004886.6725183367</v>
      </c>
      <c r="M40" s="39">
        <v>5652599.2859536735</v>
      </c>
      <c r="N40" s="39">
        <v>3045023.5812506792</v>
      </c>
      <c r="O40" s="39">
        <v>1800027.0894482986</v>
      </c>
      <c r="P40" s="39">
        <v>3471686.6468341765</v>
      </c>
      <c r="Q40" s="39">
        <v>769090.60170926922</v>
      </c>
      <c r="R40" s="39">
        <v>551536.04228487331</v>
      </c>
      <c r="S40" s="39">
        <v>1964840.2566040987</v>
      </c>
      <c r="T40" s="39">
        <v>3184345.568275725</v>
      </c>
      <c r="U40" s="39">
        <v>468675.47842896706</v>
      </c>
      <c r="V40" s="39">
        <v>2359820.9925711704</v>
      </c>
      <c r="W40" s="39">
        <v>6672121.5704249283</v>
      </c>
      <c r="X40" s="39">
        <v>1113707.0953021129</v>
      </c>
      <c r="Y40" s="39">
        <v>3061140.5079535265</v>
      </c>
      <c r="Z40" s="39">
        <v>4395154.9218986612</v>
      </c>
      <c r="AA40" s="39">
        <v>1040388.9155289286</v>
      </c>
      <c r="AB40" s="39">
        <v>1731226.5939633315</v>
      </c>
      <c r="AC40" s="39">
        <v>1934615.4948626461</v>
      </c>
      <c r="AD40" s="39">
        <v>1454120.75418524</v>
      </c>
      <c r="AE40" s="39">
        <v>4225707.2941756798</v>
      </c>
      <c r="AF40" s="39">
        <v>1391234.3507916762</v>
      </c>
      <c r="AG40" s="39">
        <v>1869873.3825362569</v>
      </c>
      <c r="AH40" s="39">
        <v>844188.33820259967</v>
      </c>
      <c r="AI40" s="39">
        <v>624364.64027016354</v>
      </c>
      <c r="AJ40" s="39">
        <v>989582.95992946427</v>
      </c>
      <c r="AK40" s="39">
        <v>140465.61933403782</v>
      </c>
      <c r="AL40" s="40"/>
    </row>
    <row r="41" spans="1:38" ht="26.25" customHeight="1">
      <c r="A41" s="41"/>
      <c r="B41" s="43"/>
      <c r="C41" s="37"/>
      <c r="D41" s="38" t="s">
        <v>169</v>
      </c>
      <c r="E41" s="42" t="s">
        <v>237</v>
      </c>
      <c r="F41" s="42" t="s">
        <v>238</v>
      </c>
      <c r="G41" s="42" t="s">
        <v>239</v>
      </c>
      <c r="H41" s="42" t="s">
        <v>240</v>
      </c>
      <c r="I41" s="42" t="s">
        <v>241</v>
      </c>
      <c r="J41" s="42" t="s">
        <v>242</v>
      </c>
      <c r="K41" s="42" t="s">
        <v>243</v>
      </c>
      <c r="L41" s="42" t="s">
        <v>244</v>
      </c>
      <c r="M41" s="42" t="s">
        <v>245</v>
      </c>
      <c r="N41" s="42" t="s">
        <v>246</v>
      </c>
      <c r="O41" s="42" t="s">
        <v>247</v>
      </c>
      <c r="P41" s="42" t="s">
        <v>248</v>
      </c>
      <c r="Q41" s="42" t="s">
        <v>249</v>
      </c>
      <c r="R41" s="42" t="s">
        <v>250</v>
      </c>
      <c r="S41" s="42" t="s">
        <v>251</v>
      </c>
      <c r="T41" s="42" t="s">
        <v>252</v>
      </c>
      <c r="U41" s="42" t="s">
        <v>253</v>
      </c>
      <c r="V41" s="42" t="s">
        <v>254</v>
      </c>
      <c r="W41" s="42" t="s">
        <v>255</v>
      </c>
      <c r="X41" s="42" t="s">
        <v>256</v>
      </c>
      <c r="Y41" s="42" t="s">
        <v>257</v>
      </c>
      <c r="Z41" s="42" t="s">
        <v>258</v>
      </c>
      <c r="AA41" s="42" t="s">
        <v>259</v>
      </c>
      <c r="AB41" s="42" t="s">
        <v>260</v>
      </c>
      <c r="AC41" s="42" t="s">
        <v>261</v>
      </c>
      <c r="AD41" s="42" t="s">
        <v>262</v>
      </c>
      <c r="AE41" s="42" t="s">
        <v>263</v>
      </c>
      <c r="AF41" s="42" t="s">
        <v>264</v>
      </c>
      <c r="AG41" s="42" t="s">
        <v>265</v>
      </c>
      <c r="AH41" s="42" t="s">
        <v>266</v>
      </c>
      <c r="AI41" s="42" t="s">
        <v>267</v>
      </c>
      <c r="AJ41" s="42" t="s">
        <v>268</v>
      </c>
      <c r="AK41" s="42" t="s">
        <v>269</v>
      </c>
      <c r="AL41" s="40"/>
    </row>
    <row r="42" spans="1:38" ht="26.25" customHeight="1">
      <c r="A42" s="41"/>
      <c r="B42" s="43" t="s">
        <v>270</v>
      </c>
      <c r="C42" s="37">
        <f>SUM(E42:AK42)</f>
        <v>61347250.203465492</v>
      </c>
      <c r="D42" s="38" t="s">
        <v>168</v>
      </c>
      <c r="E42" s="39">
        <v>3252856.9053425556</v>
      </c>
      <c r="F42" s="39">
        <v>2507921.7078057169</v>
      </c>
      <c r="G42" s="39">
        <v>2037947.9976632902</v>
      </c>
      <c r="H42" s="39">
        <v>2562943.0155214262</v>
      </c>
      <c r="I42" s="39">
        <v>4854681.7753331093</v>
      </c>
      <c r="J42" s="39">
        <v>2945024.7008687989</v>
      </c>
      <c r="K42" s="39">
        <v>892810.56311384053</v>
      </c>
      <c r="L42" s="39">
        <v>2018728.8730724899</v>
      </c>
      <c r="M42" s="39">
        <v>1559958.277085911</v>
      </c>
      <c r="N42" s="39">
        <v>2823750.381741947</v>
      </c>
      <c r="O42" s="39">
        <v>590371.83012046909</v>
      </c>
      <c r="P42" s="39">
        <v>1818633.5152322475</v>
      </c>
      <c r="Q42" s="39">
        <v>633971.09158905537</v>
      </c>
      <c r="R42" s="39">
        <v>387466.52155270346</v>
      </c>
      <c r="S42" s="39">
        <v>1464848.1006393589</v>
      </c>
      <c r="T42" s="39">
        <v>3517267.9810631387</v>
      </c>
      <c r="U42" s="39">
        <v>440520.25763827586</v>
      </c>
      <c r="V42" s="39">
        <v>249315.28489652532</v>
      </c>
      <c r="W42" s="39">
        <v>5156762.3693728987</v>
      </c>
      <c r="X42" s="39">
        <v>1019918.4692184938</v>
      </c>
      <c r="Y42" s="39">
        <v>2578585.7341676345</v>
      </c>
      <c r="Z42" s="39">
        <v>2845342.0805278965</v>
      </c>
      <c r="AA42" s="39">
        <v>748596.17495410051</v>
      </c>
      <c r="AB42" s="39">
        <v>1001525.6681673428</v>
      </c>
      <c r="AC42" s="39">
        <v>2148005.1771088489</v>
      </c>
      <c r="AD42" s="39">
        <v>1354777.6950446526</v>
      </c>
      <c r="AE42" s="39">
        <v>2151131.4900827841</v>
      </c>
      <c r="AF42" s="39">
        <v>1257129.9080140432</v>
      </c>
      <c r="AG42" s="39">
        <v>3558351.7022061395</v>
      </c>
      <c r="AH42" s="39">
        <v>620635.44297405554</v>
      </c>
      <c r="AI42" s="39">
        <v>701494.01387516037</v>
      </c>
      <c r="AJ42" s="39">
        <v>1522113.1415806094</v>
      </c>
      <c r="AK42" s="39">
        <v>123862.35588997479</v>
      </c>
      <c r="AL42" s="40"/>
    </row>
    <row r="43" spans="1:38" ht="26.25" customHeight="1">
      <c r="A43" s="41"/>
      <c r="B43" s="43"/>
      <c r="C43" s="37"/>
      <c r="D43" s="38" t="s">
        <v>169</v>
      </c>
      <c r="E43" s="42" t="s">
        <v>271</v>
      </c>
      <c r="F43" s="42" t="s">
        <v>272</v>
      </c>
      <c r="G43" s="42" t="s">
        <v>273</v>
      </c>
      <c r="H43" s="42" t="s">
        <v>274</v>
      </c>
      <c r="I43" s="42" t="s">
        <v>275</v>
      </c>
      <c r="J43" s="42" t="s">
        <v>276</v>
      </c>
      <c r="K43" s="42" t="s">
        <v>277</v>
      </c>
      <c r="L43" s="42" t="s">
        <v>278</v>
      </c>
      <c r="M43" s="42" t="s">
        <v>279</v>
      </c>
      <c r="N43" s="42" t="s">
        <v>280</v>
      </c>
      <c r="O43" s="42" t="s">
        <v>281</v>
      </c>
      <c r="P43" s="42" t="s">
        <v>282</v>
      </c>
      <c r="Q43" s="42" t="s">
        <v>283</v>
      </c>
      <c r="R43" s="42" t="s">
        <v>284</v>
      </c>
      <c r="S43" s="42" t="s">
        <v>285</v>
      </c>
      <c r="T43" s="42" t="s">
        <v>286</v>
      </c>
      <c r="U43" s="42" t="s">
        <v>287</v>
      </c>
      <c r="V43" s="42" t="s">
        <v>288</v>
      </c>
      <c r="W43" s="42" t="s">
        <v>289</v>
      </c>
      <c r="X43" s="42" t="s">
        <v>290</v>
      </c>
      <c r="Y43" s="42" t="s">
        <v>291</v>
      </c>
      <c r="Z43" s="42" t="s">
        <v>292</v>
      </c>
      <c r="AA43" s="42" t="s">
        <v>293</v>
      </c>
      <c r="AB43" s="42" t="s">
        <v>294</v>
      </c>
      <c r="AC43" s="42" t="s">
        <v>295</v>
      </c>
      <c r="AD43" s="42" t="s">
        <v>296</v>
      </c>
      <c r="AE43" s="42" t="s">
        <v>297</v>
      </c>
      <c r="AF43" s="42" t="s">
        <v>298</v>
      </c>
      <c r="AG43" s="42" t="s">
        <v>299</v>
      </c>
      <c r="AH43" s="42" t="s">
        <v>300</v>
      </c>
      <c r="AI43" s="42" t="s">
        <v>301</v>
      </c>
      <c r="AJ43" s="42" t="s">
        <v>302</v>
      </c>
      <c r="AK43" s="42" t="s">
        <v>303</v>
      </c>
      <c r="AL43" s="40"/>
    </row>
    <row r="44" spans="1:38" ht="26.25" customHeight="1">
      <c r="A44" s="41"/>
      <c r="B44" s="43" t="s">
        <v>41</v>
      </c>
      <c r="C44" s="37">
        <f>SUM(E44:AK44)</f>
        <v>2599561.690426541</v>
      </c>
      <c r="D44" s="38" t="s">
        <v>168</v>
      </c>
      <c r="E44" s="39">
        <v>29894.645962962786</v>
      </c>
      <c r="F44" s="39">
        <v>16194.815177267899</v>
      </c>
      <c r="G44" s="39">
        <v>5733.5965304618185</v>
      </c>
      <c r="H44" s="39">
        <v>396743.28755139018</v>
      </c>
      <c r="I44" s="39">
        <v>201128.4193276962</v>
      </c>
      <c r="J44" s="39">
        <v>75504.623849643234</v>
      </c>
      <c r="K44" s="39">
        <v>53353.716226118529</v>
      </c>
      <c r="L44" s="39">
        <v>27094.802955831292</v>
      </c>
      <c r="M44" s="39">
        <v>106496.8619544531</v>
      </c>
      <c r="N44" s="39">
        <v>93878.935840784878</v>
      </c>
      <c r="O44" s="39">
        <v>18533.221470290431</v>
      </c>
      <c r="P44" s="39">
        <v>132139.38804599535</v>
      </c>
      <c r="Q44" s="39">
        <v>21392.851108075934</v>
      </c>
      <c r="R44" s="39">
        <v>54243.650623221212</v>
      </c>
      <c r="S44" s="39">
        <v>63105.449678071636</v>
      </c>
      <c r="T44" s="39">
        <v>126303.9256087338</v>
      </c>
      <c r="U44" s="39">
        <v>36807.120877399975</v>
      </c>
      <c r="V44" s="39">
        <v>129995.2800038385</v>
      </c>
      <c r="W44" s="39">
        <v>192616.37302497847</v>
      </c>
      <c r="X44" s="39">
        <v>69660.510881336115</v>
      </c>
      <c r="Y44" s="39">
        <v>11991.039208238746</v>
      </c>
      <c r="Z44" s="39">
        <v>94883.879308070333</v>
      </c>
      <c r="AA44" s="39">
        <v>45856.383716398224</v>
      </c>
      <c r="AB44" s="39">
        <v>26270.427385850926</v>
      </c>
      <c r="AC44" s="39">
        <v>172816.28021630002</v>
      </c>
      <c r="AD44" s="39">
        <v>31825.017116864776</v>
      </c>
      <c r="AE44" s="39">
        <v>125486.63183411743</v>
      </c>
      <c r="AF44" s="39">
        <v>10934.292851259623</v>
      </c>
      <c r="AG44" s="39">
        <v>88938.536737563656</v>
      </c>
      <c r="AH44" s="39">
        <v>27826.081700380633</v>
      </c>
      <c r="AI44" s="39">
        <v>41920.777034807412</v>
      </c>
      <c r="AJ44" s="39">
        <v>66319.737776559967</v>
      </c>
      <c r="AK44" s="39">
        <v>3671.1288415791023</v>
      </c>
      <c r="AL44" s="40"/>
    </row>
    <row r="45" spans="1:38" ht="26.25" customHeight="1">
      <c r="A45" s="41"/>
      <c r="B45" s="43"/>
      <c r="C45" s="37"/>
      <c r="D45" s="38" t="s">
        <v>169</v>
      </c>
      <c r="E45" s="42" t="s">
        <v>304</v>
      </c>
      <c r="F45" s="42" t="s">
        <v>305</v>
      </c>
      <c r="G45" s="42" t="s">
        <v>306</v>
      </c>
      <c r="H45" s="42" t="s">
        <v>307</v>
      </c>
      <c r="I45" s="42" t="s">
        <v>308</v>
      </c>
      <c r="J45" s="42" t="s">
        <v>309</v>
      </c>
      <c r="K45" s="42" t="s">
        <v>310</v>
      </c>
      <c r="L45" s="42" t="s">
        <v>311</v>
      </c>
      <c r="M45" s="42" t="s">
        <v>312</v>
      </c>
      <c r="N45" s="42" t="s">
        <v>313</v>
      </c>
      <c r="O45" s="42" t="s">
        <v>314</v>
      </c>
      <c r="P45" s="42" t="s">
        <v>315</v>
      </c>
      <c r="Q45" s="42" t="s">
        <v>316</v>
      </c>
      <c r="R45" s="42" t="s">
        <v>317</v>
      </c>
      <c r="S45" s="42" t="s">
        <v>318</v>
      </c>
      <c r="T45" s="42" t="s">
        <v>319</v>
      </c>
      <c r="U45" s="42" t="s">
        <v>320</v>
      </c>
      <c r="V45" s="42" t="s">
        <v>321</v>
      </c>
      <c r="W45" s="42" t="s">
        <v>322</v>
      </c>
      <c r="X45" s="42" t="s">
        <v>323</v>
      </c>
      <c r="Y45" s="42" t="s">
        <v>324</v>
      </c>
      <c r="Z45" s="42" t="s">
        <v>325</v>
      </c>
      <c r="AA45" s="42" t="s">
        <v>326</v>
      </c>
      <c r="AB45" s="42" t="s">
        <v>327</v>
      </c>
      <c r="AC45" s="42" t="s">
        <v>328</v>
      </c>
      <c r="AD45" s="42" t="s">
        <v>329</v>
      </c>
      <c r="AE45" s="42" t="s">
        <v>330</v>
      </c>
      <c r="AF45" s="42" t="s">
        <v>331</v>
      </c>
      <c r="AG45" s="42" t="s">
        <v>332</v>
      </c>
      <c r="AH45" s="42" t="s">
        <v>333</v>
      </c>
      <c r="AI45" s="42" t="s">
        <v>334</v>
      </c>
      <c r="AJ45" s="42" t="s">
        <v>335</v>
      </c>
      <c r="AK45" s="42" t="s">
        <v>336</v>
      </c>
      <c r="AL45" s="40"/>
    </row>
    <row r="46" spans="1:38" ht="26.25" customHeight="1">
      <c r="A46" s="41"/>
      <c r="B46" s="43" t="s">
        <v>337</v>
      </c>
      <c r="C46" s="37">
        <f>SUM(E46:AK46)</f>
        <v>1044050.3031993581</v>
      </c>
      <c r="D46" s="38" t="s">
        <v>168</v>
      </c>
      <c r="E46" s="39">
        <v>77774.278928059153</v>
      </c>
      <c r="F46" s="39">
        <v>48061.85865267444</v>
      </c>
      <c r="G46" s="39">
        <v>21363.666109067526</v>
      </c>
      <c r="H46" s="39">
        <v>38591.421996043267</v>
      </c>
      <c r="I46" s="39">
        <v>9129.7680169947253</v>
      </c>
      <c r="J46" s="39">
        <v>14969.940301055336</v>
      </c>
      <c r="K46" s="39">
        <v>9351.5547684158882</v>
      </c>
      <c r="L46" s="39">
        <v>25728.548972058721</v>
      </c>
      <c r="M46" s="39">
        <v>70374.154048452445</v>
      </c>
      <c r="N46" s="39">
        <v>10086.772929296685</v>
      </c>
      <c r="O46" s="39">
        <v>17589.262528200041</v>
      </c>
      <c r="P46" s="39">
        <v>32244.888395723858</v>
      </c>
      <c r="Q46" s="39">
        <v>6113.9784752668129</v>
      </c>
      <c r="R46" s="39">
        <v>4863.9763886028968</v>
      </c>
      <c r="S46" s="39">
        <v>7092.1721681054205</v>
      </c>
      <c r="T46" s="39">
        <v>61424.441510022574</v>
      </c>
      <c r="U46" s="39">
        <v>948.95991665735789</v>
      </c>
      <c r="V46" s="39">
        <v>80257.938015736436</v>
      </c>
      <c r="W46" s="39">
        <v>90164.188899857836</v>
      </c>
      <c r="X46" s="39">
        <v>5879.4871175059507</v>
      </c>
      <c r="Y46" s="39">
        <v>56896.828828873862</v>
      </c>
      <c r="Z46" s="39">
        <v>107157.18909321343</v>
      </c>
      <c r="AA46" s="39">
        <v>17751.412663056377</v>
      </c>
      <c r="AB46" s="39">
        <v>55586.242801734836</v>
      </c>
      <c r="AC46" s="39">
        <v>35207.409800975132</v>
      </c>
      <c r="AD46" s="39">
        <v>18955.287275593746</v>
      </c>
      <c r="AE46" s="39">
        <v>36863.649675810178</v>
      </c>
      <c r="AF46" s="39">
        <v>40014.891280507065</v>
      </c>
      <c r="AG46" s="39">
        <v>20866.000000124768</v>
      </c>
      <c r="AH46" s="39">
        <v>7243.7194487254892</v>
      </c>
      <c r="AI46" s="39">
        <v>7347.6501751839114</v>
      </c>
      <c r="AJ46" s="39">
        <v>6316.2839647678338</v>
      </c>
      <c r="AK46" s="39">
        <v>1832.4800529941513</v>
      </c>
      <c r="AL46" s="40"/>
    </row>
    <row r="47" spans="1:38" ht="26.25" customHeight="1">
      <c r="A47" s="41"/>
      <c r="B47" s="43"/>
      <c r="C47" s="37"/>
      <c r="D47" s="38" t="s">
        <v>169</v>
      </c>
      <c r="E47" s="42" t="s">
        <v>338</v>
      </c>
      <c r="F47" s="42" t="s">
        <v>339</v>
      </c>
      <c r="G47" s="42" t="s">
        <v>340</v>
      </c>
      <c r="H47" s="42" t="s">
        <v>341</v>
      </c>
      <c r="I47" s="42" t="s">
        <v>342</v>
      </c>
      <c r="J47" s="42" t="s">
        <v>343</v>
      </c>
      <c r="K47" s="42" t="s">
        <v>344</v>
      </c>
      <c r="L47" s="42" t="s">
        <v>345</v>
      </c>
      <c r="M47" s="42" t="s">
        <v>346</v>
      </c>
      <c r="N47" s="42" t="s">
        <v>347</v>
      </c>
      <c r="O47" s="42" t="s">
        <v>348</v>
      </c>
      <c r="P47" s="42" t="s">
        <v>349</v>
      </c>
      <c r="Q47" s="42" t="s">
        <v>350</v>
      </c>
      <c r="R47" s="42" t="s">
        <v>351</v>
      </c>
      <c r="S47" s="42" t="s">
        <v>352</v>
      </c>
      <c r="T47" s="42" t="s">
        <v>353</v>
      </c>
      <c r="U47" s="42" t="s">
        <v>354</v>
      </c>
      <c r="V47" s="42" t="s">
        <v>355</v>
      </c>
      <c r="W47" s="42" t="s">
        <v>356</v>
      </c>
      <c r="X47" s="42" t="s">
        <v>357</v>
      </c>
      <c r="Y47" s="42" t="s">
        <v>358</v>
      </c>
      <c r="Z47" s="42" t="s">
        <v>359</v>
      </c>
      <c r="AA47" s="42" t="s">
        <v>360</v>
      </c>
      <c r="AB47" s="42" t="s">
        <v>361</v>
      </c>
      <c r="AC47" s="42" t="s">
        <v>362</v>
      </c>
      <c r="AD47" s="42" t="s">
        <v>363</v>
      </c>
      <c r="AE47" s="42" t="s">
        <v>364</v>
      </c>
      <c r="AF47" s="42" t="s">
        <v>365</v>
      </c>
      <c r="AG47" s="42" t="s">
        <v>366</v>
      </c>
      <c r="AH47" s="42" t="s">
        <v>367</v>
      </c>
      <c r="AI47" s="42" t="s">
        <v>368</v>
      </c>
      <c r="AJ47" s="42" t="s">
        <v>369</v>
      </c>
      <c r="AK47" s="42" t="s">
        <v>370</v>
      </c>
      <c r="AL47" s="40"/>
    </row>
    <row r="48" spans="1:38" ht="26.25" customHeight="1">
      <c r="A48" s="41"/>
      <c r="B48" s="43" t="s">
        <v>371</v>
      </c>
      <c r="C48" s="37">
        <f>SUM(E48:AK48)</f>
        <v>18644234.899965134</v>
      </c>
      <c r="D48" s="38" t="s">
        <v>168</v>
      </c>
      <c r="E48" s="39">
        <v>705338.78032960265</v>
      </c>
      <c r="F48" s="39">
        <v>339712.20097574539</v>
      </c>
      <c r="G48" s="39">
        <v>286743.20173699013</v>
      </c>
      <c r="H48" s="39">
        <v>1193794.2107564982</v>
      </c>
      <c r="I48" s="39">
        <v>1107099.1021540391</v>
      </c>
      <c r="J48" s="39">
        <v>600842.46506114688</v>
      </c>
      <c r="K48" s="39">
        <v>238320.46636204753</v>
      </c>
      <c r="L48" s="39">
        <v>424024.67453108396</v>
      </c>
      <c r="M48" s="39">
        <v>598029.90317131032</v>
      </c>
      <c r="N48" s="39">
        <v>959374.8255156693</v>
      </c>
      <c r="O48" s="39">
        <v>419098.11473877943</v>
      </c>
      <c r="P48" s="39">
        <v>687294.90848202119</v>
      </c>
      <c r="Q48" s="39">
        <v>226254.12840219869</v>
      </c>
      <c r="R48" s="39">
        <v>127511.68027206512</v>
      </c>
      <c r="S48" s="39">
        <v>437750.4092474035</v>
      </c>
      <c r="T48" s="39">
        <v>990527.48026548128</v>
      </c>
      <c r="U48" s="39">
        <v>134086.01583742848</v>
      </c>
      <c r="V48" s="39">
        <v>339954.31862112711</v>
      </c>
      <c r="W48" s="39">
        <v>854279.87111694773</v>
      </c>
      <c r="X48" s="39">
        <v>406604.83443868381</v>
      </c>
      <c r="Y48" s="39">
        <v>1068894.3253045178</v>
      </c>
      <c r="Z48" s="39">
        <v>1574757.0164967778</v>
      </c>
      <c r="AA48" s="39">
        <v>455965.96853088523</v>
      </c>
      <c r="AB48" s="39">
        <v>409500.72394082946</v>
      </c>
      <c r="AC48" s="39">
        <v>484356.11728912045</v>
      </c>
      <c r="AD48" s="39">
        <v>517752.73011958791</v>
      </c>
      <c r="AE48" s="39">
        <v>898866.33246988163</v>
      </c>
      <c r="AF48" s="39">
        <v>338943.66797404364</v>
      </c>
      <c r="AG48" s="39">
        <v>866367.45142381766</v>
      </c>
      <c r="AH48" s="39">
        <v>263204.75310260215</v>
      </c>
      <c r="AI48" s="39">
        <v>187251.79499875163</v>
      </c>
      <c r="AJ48" s="39">
        <v>427297.76314090216</v>
      </c>
      <c r="AK48" s="39">
        <v>74434.663157152827</v>
      </c>
      <c r="AL48" s="40"/>
    </row>
    <row r="49" spans="1:39" ht="26.25" customHeight="1">
      <c r="A49" s="41"/>
      <c r="B49" s="43"/>
      <c r="C49" s="37"/>
      <c r="D49" s="38" t="s">
        <v>169</v>
      </c>
      <c r="E49" s="42" t="s">
        <v>372</v>
      </c>
      <c r="F49" s="42" t="s">
        <v>373</v>
      </c>
      <c r="G49" s="42" t="s">
        <v>374</v>
      </c>
      <c r="H49" s="42" t="s">
        <v>375</v>
      </c>
      <c r="I49" s="42" t="s">
        <v>376</v>
      </c>
      <c r="J49" s="42" t="s">
        <v>377</v>
      </c>
      <c r="K49" s="42" t="s">
        <v>378</v>
      </c>
      <c r="L49" s="42" t="s">
        <v>379</v>
      </c>
      <c r="M49" s="42" t="s">
        <v>380</v>
      </c>
      <c r="N49" s="42" t="s">
        <v>381</v>
      </c>
      <c r="O49" s="42" t="s">
        <v>382</v>
      </c>
      <c r="P49" s="42" t="s">
        <v>383</v>
      </c>
      <c r="Q49" s="42" t="s">
        <v>384</v>
      </c>
      <c r="R49" s="42" t="s">
        <v>385</v>
      </c>
      <c r="S49" s="42" t="s">
        <v>386</v>
      </c>
      <c r="T49" s="42" t="s">
        <v>387</v>
      </c>
      <c r="U49" s="42" t="s">
        <v>388</v>
      </c>
      <c r="V49" s="42" t="s">
        <v>389</v>
      </c>
      <c r="W49" s="42" t="s">
        <v>390</v>
      </c>
      <c r="X49" s="42" t="s">
        <v>391</v>
      </c>
      <c r="Y49" s="42" t="s">
        <v>392</v>
      </c>
      <c r="Z49" s="42" t="s">
        <v>393</v>
      </c>
      <c r="AA49" s="42" t="s">
        <v>394</v>
      </c>
      <c r="AB49" s="42" t="s">
        <v>395</v>
      </c>
      <c r="AC49" s="42" t="s">
        <v>396</v>
      </c>
      <c r="AD49" s="42" t="s">
        <v>397</v>
      </c>
      <c r="AE49" s="42" t="s">
        <v>398</v>
      </c>
      <c r="AF49" s="42" t="s">
        <v>399</v>
      </c>
      <c r="AG49" s="42" t="s">
        <v>400</v>
      </c>
      <c r="AH49" s="42" t="s">
        <v>401</v>
      </c>
      <c r="AI49" s="42" t="s">
        <v>402</v>
      </c>
      <c r="AJ49" s="42" t="s">
        <v>403</v>
      </c>
      <c r="AK49" s="42" t="s">
        <v>404</v>
      </c>
      <c r="AL49" s="40"/>
    </row>
    <row r="50" spans="1:39" ht="26.25" customHeight="1">
      <c r="A50" s="41"/>
      <c r="B50" s="43" t="s">
        <v>405</v>
      </c>
      <c r="C50" s="37">
        <f>SUM(E50:AK50)</f>
        <v>105682033.46703972</v>
      </c>
      <c r="D50" s="38" t="s">
        <v>168</v>
      </c>
      <c r="E50" s="39">
        <v>3197691.3936796496</v>
      </c>
      <c r="F50" s="39">
        <v>2122017.3520876509</v>
      </c>
      <c r="G50" s="39">
        <v>1056264.2352628785</v>
      </c>
      <c r="H50" s="39">
        <v>5931276.820328325</v>
      </c>
      <c r="I50" s="39">
        <v>4498614.7812867099</v>
      </c>
      <c r="J50" s="39">
        <v>5662430.4312900687</v>
      </c>
      <c r="K50" s="39">
        <v>1054486.0821568884</v>
      </c>
      <c r="L50" s="39">
        <v>3441900.6312327315</v>
      </c>
      <c r="M50" s="39">
        <v>2298142.4561692276</v>
      </c>
      <c r="N50" s="39">
        <v>10706871.69134756</v>
      </c>
      <c r="O50" s="39">
        <v>447385.19291312248</v>
      </c>
      <c r="P50" s="39">
        <v>3547274.267383046</v>
      </c>
      <c r="Q50" s="39">
        <v>288313.83616361063</v>
      </c>
      <c r="R50" s="39">
        <v>1843651.6416141011</v>
      </c>
      <c r="S50" s="39">
        <v>1706082.9359842329</v>
      </c>
      <c r="T50" s="39">
        <v>3731964.4604402627</v>
      </c>
      <c r="U50" s="39">
        <v>3305835.5505305878</v>
      </c>
      <c r="V50" s="39">
        <v>11825111.384432144</v>
      </c>
      <c r="W50" s="39">
        <v>14456939.460289819</v>
      </c>
      <c r="X50" s="39">
        <v>297246.04191453266</v>
      </c>
      <c r="Y50" s="39">
        <v>6799602.8588604843</v>
      </c>
      <c r="Z50" s="39">
        <v>1593826.6414318406</v>
      </c>
      <c r="AA50" s="39">
        <v>478682.17480669875</v>
      </c>
      <c r="AB50" s="39">
        <v>328208.70604987128</v>
      </c>
      <c r="AC50" s="39">
        <v>1805876.7559996012</v>
      </c>
      <c r="AD50" s="39">
        <v>3910886.7428759602</v>
      </c>
      <c r="AE50" s="39">
        <v>1911881.9799574667</v>
      </c>
      <c r="AF50" s="39">
        <v>762569.4509478726</v>
      </c>
      <c r="AG50" s="39">
        <v>2727229.7032251232</v>
      </c>
      <c r="AH50" s="39">
        <v>1038057.5879035242</v>
      </c>
      <c r="AI50" s="39">
        <v>828524.7788375552</v>
      </c>
      <c r="AJ50" s="39">
        <v>2010301.6291059433</v>
      </c>
      <c r="AK50" s="39">
        <v>66883.810530634524</v>
      </c>
      <c r="AL50" s="40"/>
    </row>
    <row r="51" spans="1:39" ht="26.25" customHeight="1">
      <c r="A51" s="41"/>
      <c r="B51" s="43"/>
      <c r="C51" s="37"/>
      <c r="D51" s="38" t="s">
        <v>169</v>
      </c>
      <c r="E51" s="42" t="s">
        <v>406</v>
      </c>
      <c r="F51" s="42" t="s">
        <v>407</v>
      </c>
      <c r="G51" s="42" t="s">
        <v>408</v>
      </c>
      <c r="H51" s="42" t="s">
        <v>409</v>
      </c>
      <c r="I51" s="42" t="s">
        <v>410</v>
      </c>
      <c r="J51" s="42" t="s">
        <v>411</v>
      </c>
      <c r="K51" s="42" t="s">
        <v>412</v>
      </c>
      <c r="L51" s="42" t="s">
        <v>413</v>
      </c>
      <c r="M51" s="42" t="s">
        <v>414</v>
      </c>
      <c r="N51" s="42" t="s">
        <v>415</v>
      </c>
      <c r="O51" s="42" t="s">
        <v>416</v>
      </c>
      <c r="P51" s="42" t="s">
        <v>417</v>
      </c>
      <c r="Q51" s="42" t="s">
        <v>418</v>
      </c>
      <c r="R51" s="42" t="s">
        <v>419</v>
      </c>
      <c r="S51" s="42" t="s">
        <v>420</v>
      </c>
      <c r="T51" s="42" t="s">
        <v>421</v>
      </c>
      <c r="U51" s="42" t="s">
        <v>422</v>
      </c>
      <c r="V51" s="42" t="s">
        <v>423</v>
      </c>
      <c r="W51" s="42" t="s">
        <v>424</v>
      </c>
      <c r="X51" s="42" t="s">
        <v>425</v>
      </c>
      <c r="Y51" s="42" t="s">
        <v>426</v>
      </c>
      <c r="Z51" s="42" t="s">
        <v>427</v>
      </c>
      <c r="AA51" s="42" t="s">
        <v>428</v>
      </c>
      <c r="AB51" s="42" t="s">
        <v>429</v>
      </c>
      <c r="AC51" s="42" t="s">
        <v>430</v>
      </c>
      <c r="AD51" s="42" t="s">
        <v>431</v>
      </c>
      <c r="AE51" s="42" t="s">
        <v>432</v>
      </c>
      <c r="AF51" s="42" t="s">
        <v>433</v>
      </c>
      <c r="AG51" s="42" t="s">
        <v>434</v>
      </c>
      <c r="AH51" s="42" t="s">
        <v>435</v>
      </c>
      <c r="AI51" s="42" t="s">
        <v>436</v>
      </c>
      <c r="AJ51" s="42" t="s">
        <v>437</v>
      </c>
      <c r="AK51" s="42" t="s">
        <v>438</v>
      </c>
      <c r="AL51" s="40"/>
    </row>
    <row r="52" spans="1:39" ht="26.25" customHeight="1">
      <c r="A52" s="41"/>
      <c r="B52" s="43" t="s">
        <v>439</v>
      </c>
      <c r="C52" s="37">
        <f>SUM(E52:AK52)</f>
        <v>12844889.698522341</v>
      </c>
      <c r="D52" s="38" t="s">
        <v>168</v>
      </c>
      <c r="E52" s="39">
        <v>582291.94795519824</v>
      </c>
      <c r="F52" s="39">
        <v>162775.99579754323</v>
      </c>
      <c r="G52" s="39">
        <v>198971.11052863856</v>
      </c>
      <c r="H52" s="39">
        <v>470972.57572038559</v>
      </c>
      <c r="I52" s="39">
        <v>972462.61542696855</v>
      </c>
      <c r="J52" s="39">
        <v>371080.01873902592</v>
      </c>
      <c r="K52" s="39">
        <v>334037.51896713517</v>
      </c>
      <c r="L52" s="39">
        <v>600740.88727720594</v>
      </c>
      <c r="M52" s="39">
        <v>419282.44496417872</v>
      </c>
      <c r="N52" s="39">
        <v>582296.97693953605</v>
      </c>
      <c r="O52" s="39">
        <v>158513.60281571277</v>
      </c>
      <c r="P52" s="39">
        <v>413376.5502089911</v>
      </c>
      <c r="Q52" s="39">
        <v>219053.87033146987</v>
      </c>
      <c r="R52" s="39">
        <v>92258.086072809368</v>
      </c>
      <c r="S52" s="39">
        <v>429074.8524170302</v>
      </c>
      <c r="T52" s="39">
        <v>455105.90509684692</v>
      </c>
      <c r="U52" s="39">
        <v>96802.471246020941</v>
      </c>
      <c r="V52" s="39">
        <v>42458.869888515532</v>
      </c>
      <c r="W52" s="39">
        <v>800818.4986345747</v>
      </c>
      <c r="X52" s="39">
        <v>388017.86054288025</v>
      </c>
      <c r="Y52" s="39">
        <v>1279608.6475086147</v>
      </c>
      <c r="Z52" s="39">
        <v>790856.09734726138</v>
      </c>
      <c r="AA52" s="39">
        <v>324413.32692913897</v>
      </c>
      <c r="AB52" s="39">
        <v>182505.76011829442</v>
      </c>
      <c r="AC52" s="39">
        <v>294432.02248951065</v>
      </c>
      <c r="AD52" s="39">
        <v>270426.5887700062</v>
      </c>
      <c r="AE52" s="39">
        <v>499552.68407742865</v>
      </c>
      <c r="AF52" s="39">
        <v>128078.34732314084</v>
      </c>
      <c r="AG52" s="39">
        <v>563640.48402477987</v>
      </c>
      <c r="AH52" s="39">
        <v>76086.717562499878</v>
      </c>
      <c r="AI52" s="39">
        <v>262458.05061703478</v>
      </c>
      <c r="AJ52" s="39">
        <v>355235.86891453544</v>
      </c>
      <c r="AK52" s="39">
        <v>27202.443269428186</v>
      </c>
      <c r="AL52" s="40"/>
    </row>
    <row r="53" spans="1:39" ht="26.25" customHeight="1">
      <c r="A53" s="41"/>
      <c r="B53" s="43"/>
      <c r="C53" s="37"/>
      <c r="D53" s="38" t="s">
        <v>169</v>
      </c>
      <c r="E53" s="42" t="s">
        <v>440</v>
      </c>
      <c r="F53" s="42" t="s">
        <v>441</v>
      </c>
      <c r="G53" s="42" t="s">
        <v>442</v>
      </c>
      <c r="H53" s="42" t="s">
        <v>443</v>
      </c>
      <c r="I53" s="42" t="s">
        <v>444</v>
      </c>
      <c r="J53" s="42" t="s">
        <v>445</v>
      </c>
      <c r="K53" s="42" t="s">
        <v>446</v>
      </c>
      <c r="L53" s="42" t="s">
        <v>447</v>
      </c>
      <c r="M53" s="42" t="s">
        <v>448</v>
      </c>
      <c r="N53" s="42" t="s">
        <v>449</v>
      </c>
      <c r="O53" s="42" t="s">
        <v>450</v>
      </c>
      <c r="P53" s="42" t="s">
        <v>451</v>
      </c>
      <c r="Q53" s="42" t="s">
        <v>452</v>
      </c>
      <c r="R53" s="42" t="s">
        <v>453</v>
      </c>
      <c r="S53" s="42" t="s">
        <v>454</v>
      </c>
      <c r="T53" s="42" t="s">
        <v>455</v>
      </c>
      <c r="U53" s="42" t="s">
        <v>456</v>
      </c>
      <c r="V53" s="42" t="s">
        <v>457</v>
      </c>
      <c r="W53" s="42" t="s">
        <v>458</v>
      </c>
      <c r="X53" s="42" t="s">
        <v>459</v>
      </c>
      <c r="Y53" s="42" t="s">
        <v>460</v>
      </c>
      <c r="Z53" s="42" t="s">
        <v>461</v>
      </c>
      <c r="AA53" s="42" t="s">
        <v>462</v>
      </c>
      <c r="AB53" s="42" t="s">
        <v>463</v>
      </c>
      <c r="AC53" s="42" t="s">
        <v>464</v>
      </c>
      <c r="AD53" s="42" t="s">
        <v>465</v>
      </c>
      <c r="AE53" s="42" t="s">
        <v>466</v>
      </c>
      <c r="AF53" s="42" t="s">
        <v>467</v>
      </c>
      <c r="AG53" s="42" t="s">
        <v>468</v>
      </c>
      <c r="AH53" s="42" t="s">
        <v>469</v>
      </c>
      <c r="AI53" s="42" t="s">
        <v>470</v>
      </c>
      <c r="AJ53" s="42" t="s">
        <v>471</v>
      </c>
      <c r="AK53" s="42" t="s">
        <v>472</v>
      </c>
      <c r="AL53" s="40"/>
    </row>
    <row r="54" spans="1:39" ht="26.25" customHeight="1">
      <c r="A54" s="41"/>
      <c r="B54" s="43" t="s">
        <v>473</v>
      </c>
      <c r="C54" s="37">
        <f>SUM(E54:AK54)</f>
        <v>65610483.170920484</v>
      </c>
      <c r="D54" s="38" t="s">
        <v>168</v>
      </c>
      <c r="E54" s="39">
        <v>5074405.5853933655</v>
      </c>
      <c r="F54" s="39">
        <v>4360850.69081554</v>
      </c>
      <c r="G54" s="39">
        <v>1970902.5775602201</v>
      </c>
      <c r="H54" s="39">
        <v>1898118.8458877541</v>
      </c>
      <c r="I54" s="39">
        <v>1603889.3107501147</v>
      </c>
      <c r="J54" s="39">
        <v>1585590.1292044942</v>
      </c>
      <c r="K54" s="39">
        <v>392341.71412836632</v>
      </c>
      <c r="L54" s="39">
        <v>1541865.9261882342</v>
      </c>
      <c r="M54" s="39">
        <v>3584431.3828003486</v>
      </c>
      <c r="N54" s="39">
        <v>1562010.3311464656</v>
      </c>
      <c r="O54" s="39">
        <v>827303.56483446574</v>
      </c>
      <c r="P54" s="39">
        <v>5637658.3216759404</v>
      </c>
      <c r="Q54" s="39">
        <v>351556.53243133333</v>
      </c>
      <c r="R54" s="39">
        <v>567206.47205318906</v>
      </c>
      <c r="S54" s="39">
        <v>899564.21344067436</v>
      </c>
      <c r="T54" s="39">
        <v>5892514.2083035838</v>
      </c>
      <c r="U54" s="39">
        <v>1943952.4974032457</v>
      </c>
      <c r="V54" s="39">
        <v>1202939.1841684801</v>
      </c>
      <c r="W54" s="39">
        <v>1938787.5345285097</v>
      </c>
      <c r="X54" s="39">
        <v>486884.44613693206</v>
      </c>
      <c r="Y54" s="39">
        <v>2343099.0947341179</v>
      </c>
      <c r="Z54" s="39">
        <v>3053232.9931491883</v>
      </c>
      <c r="AA54" s="39">
        <v>430727.35244721477</v>
      </c>
      <c r="AB54" s="39">
        <v>853521.8482037494</v>
      </c>
      <c r="AC54" s="39">
        <v>958108.43670003233</v>
      </c>
      <c r="AD54" s="39">
        <v>5568005.1576353712</v>
      </c>
      <c r="AE54" s="39">
        <v>2313988.0049161753</v>
      </c>
      <c r="AF54" s="39">
        <v>1001083.9393486276</v>
      </c>
      <c r="AG54" s="39">
        <v>3535261.3688989854</v>
      </c>
      <c r="AH54" s="39">
        <v>685649.5662092478</v>
      </c>
      <c r="AI54" s="39">
        <v>308268.48967228777</v>
      </c>
      <c r="AJ54" s="39">
        <v>1197334.8637618928</v>
      </c>
      <c r="AK54" s="39">
        <v>39428.586392339166</v>
      </c>
      <c r="AL54" s="40"/>
    </row>
    <row r="55" spans="1:39" ht="26.25" customHeight="1">
      <c r="A55" s="41"/>
      <c r="B55" s="43"/>
      <c r="C55" s="37"/>
      <c r="D55" s="38" t="s">
        <v>169</v>
      </c>
      <c r="E55" s="44" t="s">
        <v>474</v>
      </c>
      <c r="F55" s="44" t="s">
        <v>475</v>
      </c>
      <c r="G55" s="44" t="s">
        <v>476</v>
      </c>
      <c r="H55" s="44" t="s">
        <v>477</v>
      </c>
      <c r="I55" s="44" t="s">
        <v>478</v>
      </c>
      <c r="J55" s="44" t="s">
        <v>479</v>
      </c>
      <c r="K55" s="44" t="s">
        <v>480</v>
      </c>
      <c r="L55" s="44" t="s">
        <v>481</v>
      </c>
      <c r="M55" s="44" t="s">
        <v>482</v>
      </c>
      <c r="N55" s="44" t="s">
        <v>483</v>
      </c>
      <c r="O55" s="44" t="s">
        <v>484</v>
      </c>
      <c r="P55" s="44" t="s">
        <v>485</v>
      </c>
      <c r="Q55" s="44" t="s">
        <v>486</v>
      </c>
      <c r="R55" s="44" t="s">
        <v>487</v>
      </c>
      <c r="S55" s="44" t="s">
        <v>488</v>
      </c>
      <c r="T55" s="44" t="s">
        <v>489</v>
      </c>
      <c r="U55" s="44" t="s">
        <v>490</v>
      </c>
      <c r="V55" s="44" t="s">
        <v>491</v>
      </c>
      <c r="W55" s="44" t="s">
        <v>492</v>
      </c>
      <c r="X55" s="44" t="s">
        <v>493</v>
      </c>
      <c r="Y55" s="44" t="s">
        <v>494</v>
      </c>
      <c r="Z55" s="44" t="s">
        <v>495</v>
      </c>
      <c r="AA55" s="44" t="s">
        <v>496</v>
      </c>
      <c r="AB55" s="44" t="s">
        <v>497</v>
      </c>
      <c r="AC55" s="44" t="s">
        <v>498</v>
      </c>
      <c r="AD55" s="44" t="s">
        <v>499</v>
      </c>
      <c r="AE55" s="44" t="s">
        <v>500</v>
      </c>
      <c r="AF55" s="44" t="s">
        <v>501</v>
      </c>
      <c r="AG55" s="44" t="s">
        <v>502</v>
      </c>
      <c r="AH55" s="44" t="s">
        <v>503</v>
      </c>
      <c r="AI55" s="44" t="s">
        <v>504</v>
      </c>
      <c r="AJ55" s="44" t="s">
        <v>505</v>
      </c>
      <c r="AK55" s="44" t="s">
        <v>506</v>
      </c>
      <c r="AL55" s="40"/>
    </row>
    <row r="56" spans="1:39" ht="26.25" customHeight="1">
      <c r="A56" s="41"/>
      <c r="B56" s="43" t="s">
        <v>507</v>
      </c>
      <c r="C56" s="37">
        <f>SUM(E56:AK56)</f>
        <v>83654590.405399159</v>
      </c>
      <c r="D56" s="38" t="s">
        <v>168</v>
      </c>
      <c r="E56" s="39">
        <v>2410035.4214767278</v>
      </c>
      <c r="F56" s="39">
        <v>2060067.5603623386</v>
      </c>
      <c r="G56" s="39">
        <v>1647663.050179241</v>
      </c>
      <c r="H56" s="39">
        <v>1761883.6107299882</v>
      </c>
      <c r="I56" s="39">
        <v>4073818.4882069509</v>
      </c>
      <c r="J56" s="39">
        <v>3386403.9699472138</v>
      </c>
      <c r="K56" s="39">
        <v>1370393.5555373502</v>
      </c>
      <c r="L56" s="39">
        <v>5927678.1457037879</v>
      </c>
      <c r="M56" s="39">
        <v>3660621.9121226775</v>
      </c>
      <c r="N56" s="39">
        <v>2012150.0677819557</v>
      </c>
      <c r="O56" s="39">
        <v>2754477.433562492</v>
      </c>
      <c r="P56" s="39">
        <v>1627792.0293110015</v>
      </c>
      <c r="Q56" s="39">
        <v>1204815.4266562816</v>
      </c>
      <c r="R56" s="39">
        <v>405101.94492484431</v>
      </c>
      <c r="S56" s="39">
        <v>812766.56314691156</v>
      </c>
      <c r="T56" s="39">
        <v>5663750.5990722338</v>
      </c>
      <c r="U56" s="39">
        <v>58751.944971291203</v>
      </c>
      <c r="V56" s="39">
        <v>4091052.0206087665</v>
      </c>
      <c r="W56" s="39">
        <v>2018998.690508608</v>
      </c>
      <c r="X56" s="39">
        <v>3261278.5287234336</v>
      </c>
      <c r="Y56" s="39">
        <v>5238462.8768847091</v>
      </c>
      <c r="Z56" s="39">
        <v>5561435.8614783557</v>
      </c>
      <c r="AA56" s="39">
        <v>2531496.7200762997</v>
      </c>
      <c r="AB56" s="39">
        <v>3185369.352116724</v>
      </c>
      <c r="AC56" s="39">
        <v>1740229.642391667</v>
      </c>
      <c r="AD56" s="39">
        <v>1318168.5480359229</v>
      </c>
      <c r="AE56" s="39">
        <v>3527592.1442725305</v>
      </c>
      <c r="AF56" s="39">
        <v>3566117.8557135938</v>
      </c>
      <c r="AG56" s="39">
        <v>2923560.6004342255</v>
      </c>
      <c r="AH56" s="39">
        <v>816186.86043179443</v>
      </c>
      <c r="AI56" s="39">
        <v>1076737.7936364894</v>
      </c>
      <c r="AJ56" s="39">
        <v>1626050.6128673109</v>
      </c>
      <c r="AK56" s="39">
        <v>333680.57352542941</v>
      </c>
      <c r="AL56" s="40"/>
    </row>
    <row r="57" spans="1:39" ht="26.25" customHeight="1">
      <c r="A57" s="41"/>
      <c r="B57" s="43"/>
      <c r="C57" s="37"/>
      <c r="D57" s="38" t="s">
        <v>169</v>
      </c>
      <c r="E57" s="44" t="s">
        <v>508</v>
      </c>
      <c r="F57" s="44" t="s">
        <v>509</v>
      </c>
      <c r="G57" s="44" t="s">
        <v>510</v>
      </c>
      <c r="H57" s="44" t="s">
        <v>511</v>
      </c>
      <c r="I57" s="44" t="s">
        <v>512</v>
      </c>
      <c r="J57" s="44" t="s">
        <v>513</v>
      </c>
      <c r="K57" s="44" t="s">
        <v>514</v>
      </c>
      <c r="L57" s="44" t="s">
        <v>515</v>
      </c>
      <c r="M57" s="44" t="s">
        <v>516</v>
      </c>
      <c r="N57" s="44" t="s">
        <v>517</v>
      </c>
      <c r="O57" s="44" t="s">
        <v>518</v>
      </c>
      <c r="P57" s="44" t="s">
        <v>519</v>
      </c>
      <c r="Q57" s="44" t="s">
        <v>520</v>
      </c>
      <c r="R57" s="44" t="s">
        <v>521</v>
      </c>
      <c r="S57" s="44" t="s">
        <v>522</v>
      </c>
      <c r="T57" s="44" t="s">
        <v>523</v>
      </c>
      <c r="U57" s="44" t="s">
        <v>524</v>
      </c>
      <c r="V57" s="44" t="s">
        <v>525</v>
      </c>
      <c r="W57" s="44" t="s">
        <v>526</v>
      </c>
      <c r="X57" s="44" t="s">
        <v>527</v>
      </c>
      <c r="Y57" s="44" t="s">
        <v>528</v>
      </c>
      <c r="Z57" s="44" t="s">
        <v>529</v>
      </c>
      <c r="AA57" s="44" t="s">
        <v>530</v>
      </c>
      <c r="AB57" s="44" t="s">
        <v>531</v>
      </c>
      <c r="AC57" s="44" t="s">
        <v>532</v>
      </c>
      <c r="AD57" s="44" t="s">
        <v>533</v>
      </c>
      <c r="AE57" s="44" t="s">
        <v>534</v>
      </c>
      <c r="AF57" s="44" t="s">
        <v>535</v>
      </c>
      <c r="AG57" s="44" t="s">
        <v>536</v>
      </c>
      <c r="AH57" s="44" t="s">
        <v>537</v>
      </c>
      <c r="AI57" s="44" t="s">
        <v>538</v>
      </c>
      <c r="AJ57" s="44" t="s">
        <v>539</v>
      </c>
      <c r="AK57" s="44" t="s">
        <v>540</v>
      </c>
      <c r="AL57" s="40"/>
    </row>
    <row r="58" spans="1:39" ht="26.25" customHeight="1">
      <c r="A58" s="41"/>
      <c r="B58" s="43" t="s">
        <v>12</v>
      </c>
      <c r="C58" s="37">
        <f>SUM(E58:AK58)</f>
        <v>90589400.923711881</v>
      </c>
      <c r="D58" s="38" t="s">
        <v>168</v>
      </c>
      <c r="E58" s="39">
        <v>6076101.277927083</v>
      </c>
      <c r="F58" s="39">
        <v>2252211.8130583726</v>
      </c>
      <c r="G58" s="39">
        <v>3275016.6320127663</v>
      </c>
      <c r="H58" s="39">
        <v>1522202.815392768</v>
      </c>
      <c r="I58" s="39">
        <v>1384017.6178054041</v>
      </c>
      <c r="J58" s="39">
        <v>1242558.888513294</v>
      </c>
      <c r="K58" s="39">
        <v>935947.71218734386</v>
      </c>
      <c r="L58" s="39">
        <v>4899932.3628425179</v>
      </c>
      <c r="M58" s="39">
        <v>2787301.6037051608</v>
      </c>
      <c r="N58" s="39">
        <v>1427116.4078392794</v>
      </c>
      <c r="O58" s="39">
        <v>1534062.3596767373</v>
      </c>
      <c r="P58" s="39">
        <v>4070667.4213868896</v>
      </c>
      <c r="Q58" s="39">
        <v>756257.02589201275</v>
      </c>
      <c r="R58" s="39">
        <v>585309.27959096711</v>
      </c>
      <c r="S58" s="39">
        <v>1203968.5294677028</v>
      </c>
      <c r="T58" s="39">
        <v>5983092.8754125303</v>
      </c>
      <c r="U58" s="39">
        <v>468055.6199413584</v>
      </c>
      <c r="V58" s="39">
        <v>5707344.6798929572</v>
      </c>
      <c r="W58" s="39">
        <v>10373787.717438847</v>
      </c>
      <c r="X58" s="39">
        <v>1109676.9913237926</v>
      </c>
      <c r="Y58" s="39">
        <v>11401058.200701984</v>
      </c>
      <c r="Z58" s="39">
        <v>4572383.6035370082</v>
      </c>
      <c r="AA58" s="39">
        <v>1360758.4738947118</v>
      </c>
      <c r="AB58" s="39">
        <v>1063468.15287347</v>
      </c>
      <c r="AC58" s="39">
        <v>1596076.1073767464</v>
      </c>
      <c r="AD58" s="39">
        <v>2590736.5573569238</v>
      </c>
      <c r="AE58" s="39">
        <v>4013113.7104430934</v>
      </c>
      <c r="AF58" s="39">
        <v>717940.31059224717</v>
      </c>
      <c r="AG58" s="39">
        <v>2787931.421277313</v>
      </c>
      <c r="AH58" s="39">
        <v>1208775.3681758055</v>
      </c>
      <c r="AI58" s="39">
        <v>735387.48814719869</v>
      </c>
      <c r="AJ58" s="39">
        <v>768201.36030812911</v>
      </c>
      <c r="AK58" s="39">
        <v>178940.53771945543</v>
      </c>
      <c r="AL58" s="40"/>
    </row>
    <row r="59" spans="1:39" ht="26.25" customHeight="1">
      <c r="A59" s="41"/>
      <c r="B59" s="43"/>
      <c r="C59" s="37"/>
      <c r="D59" s="38" t="s">
        <v>169</v>
      </c>
      <c r="E59" s="44" t="s">
        <v>541</v>
      </c>
      <c r="F59" s="44" t="s">
        <v>542</v>
      </c>
      <c r="G59" s="44" t="s">
        <v>543</v>
      </c>
      <c r="H59" s="44" t="s">
        <v>544</v>
      </c>
      <c r="I59" s="44" t="s">
        <v>545</v>
      </c>
      <c r="J59" s="44" t="s">
        <v>546</v>
      </c>
      <c r="K59" s="44" t="s">
        <v>547</v>
      </c>
      <c r="L59" s="44" t="s">
        <v>548</v>
      </c>
      <c r="M59" s="44" t="s">
        <v>549</v>
      </c>
      <c r="N59" s="44" t="s">
        <v>550</v>
      </c>
      <c r="O59" s="44" t="s">
        <v>551</v>
      </c>
      <c r="P59" s="44" t="s">
        <v>552</v>
      </c>
      <c r="Q59" s="44" t="s">
        <v>553</v>
      </c>
      <c r="R59" s="44" t="s">
        <v>554</v>
      </c>
      <c r="S59" s="44" t="s">
        <v>555</v>
      </c>
      <c r="T59" s="44" t="s">
        <v>556</v>
      </c>
      <c r="U59" s="44" t="s">
        <v>557</v>
      </c>
      <c r="V59" s="44" t="s">
        <v>558</v>
      </c>
      <c r="W59" s="44" t="s">
        <v>559</v>
      </c>
      <c r="X59" s="44" t="s">
        <v>560</v>
      </c>
      <c r="Y59" s="44" t="s">
        <v>561</v>
      </c>
      <c r="Z59" s="44" t="s">
        <v>562</v>
      </c>
      <c r="AA59" s="44" t="s">
        <v>563</v>
      </c>
      <c r="AB59" s="44" t="s">
        <v>564</v>
      </c>
      <c r="AC59" s="44" t="s">
        <v>565</v>
      </c>
      <c r="AD59" s="44" t="s">
        <v>566</v>
      </c>
      <c r="AE59" s="44" t="s">
        <v>567</v>
      </c>
      <c r="AF59" s="44" t="s">
        <v>568</v>
      </c>
      <c r="AG59" s="44" t="s">
        <v>569</v>
      </c>
      <c r="AH59" s="44" t="s">
        <v>570</v>
      </c>
      <c r="AI59" s="44" t="s">
        <v>571</v>
      </c>
      <c r="AJ59" s="44" t="s">
        <v>572</v>
      </c>
      <c r="AK59" s="44" t="s">
        <v>573</v>
      </c>
      <c r="AL59" s="40"/>
    </row>
    <row r="60" spans="1:39" ht="26.25" customHeight="1">
      <c r="A60" s="45" t="s">
        <v>575</v>
      </c>
      <c r="B60" s="37" t="s">
        <v>167</v>
      </c>
      <c r="C60" s="37">
        <f>SUM(E60:AK60)</f>
        <v>3909485.4421612821</v>
      </c>
      <c r="D60" s="38" t="s">
        <v>168</v>
      </c>
      <c r="E60" s="39">
        <v>59988.686183543497</v>
      </c>
      <c r="F60" s="39">
        <v>22724.971000398167</v>
      </c>
      <c r="G60" s="39">
        <v>5974.3454789941143</v>
      </c>
      <c r="H60" s="39">
        <v>49434.998352349299</v>
      </c>
      <c r="I60" s="39">
        <v>21733.519872832076</v>
      </c>
      <c r="J60" s="39">
        <v>31912.102541088079</v>
      </c>
      <c r="K60" s="39">
        <v>25901.79623970086</v>
      </c>
      <c r="L60" s="39">
        <v>478799.49741823709</v>
      </c>
      <c r="M60" s="39">
        <v>379490.36063601566</v>
      </c>
      <c r="N60" s="39">
        <v>44436.763394611356</v>
      </c>
      <c r="O60" s="39">
        <v>143262.49834754638</v>
      </c>
      <c r="P60" s="39">
        <v>171666.43491412132</v>
      </c>
      <c r="Q60" s="39">
        <v>19500.78371172331</v>
      </c>
      <c r="R60" s="39">
        <v>26352.896270882105</v>
      </c>
      <c r="S60" s="39">
        <v>26002.034164021617</v>
      </c>
      <c r="T60" s="39">
        <v>444121.11038790981</v>
      </c>
      <c r="U60" s="39">
        <v>38985.577176267805</v>
      </c>
      <c r="V60" s="39">
        <v>633946.14086705283</v>
      </c>
      <c r="W60" s="39">
        <v>65707.507957387177</v>
      </c>
      <c r="X60" s="39">
        <v>43627.791529600014</v>
      </c>
      <c r="Y60" s="39">
        <v>264955.84083200031</v>
      </c>
      <c r="Z60" s="39">
        <v>364756.55041786312</v>
      </c>
      <c r="AA60" s="39">
        <v>53104.573131597674</v>
      </c>
      <c r="AB60" s="39">
        <v>50856.861872150672</v>
      </c>
      <c r="AC60" s="39">
        <v>56310.035208905327</v>
      </c>
      <c r="AD60" s="39">
        <v>71392.301865497036</v>
      </c>
      <c r="AE60" s="39">
        <v>50444.769618375525</v>
      </c>
      <c r="AF60" s="39">
        <v>88080.610240818118</v>
      </c>
      <c r="AG60" s="39">
        <v>115085.22626813027</v>
      </c>
      <c r="AH60" s="39">
        <v>30950.054381250229</v>
      </c>
      <c r="AI60" s="39">
        <v>20351.411331193533</v>
      </c>
      <c r="AJ60" s="39">
        <v>6190.3443247683817</v>
      </c>
      <c r="AK60" s="39">
        <v>3437.0462244495197</v>
      </c>
      <c r="AL60" s="40"/>
      <c r="AM60" s="26">
        <v>1.25</v>
      </c>
    </row>
    <row r="61" spans="1:39" ht="26.25" customHeight="1">
      <c r="A61" s="46"/>
      <c r="B61" s="37"/>
      <c r="C61" s="37"/>
      <c r="D61" s="38" t="s">
        <v>169</v>
      </c>
      <c r="E61" s="42" t="s">
        <v>170</v>
      </c>
      <c r="F61" s="42" t="s">
        <v>171</v>
      </c>
      <c r="G61" s="42" t="s">
        <v>172</v>
      </c>
      <c r="H61" s="42" t="s">
        <v>173</v>
      </c>
      <c r="I61" s="42" t="s">
        <v>174</v>
      </c>
      <c r="J61" s="42" t="s">
        <v>175</v>
      </c>
      <c r="K61" s="42" t="s">
        <v>176</v>
      </c>
      <c r="L61" s="42" t="s">
        <v>177</v>
      </c>
      <c r="M61" s="42" t="s">
        <v>178</v>
      </c>
      <c r="N61" s="42" t="s">
        <v>179</v>
      </c>
      <c r="O61" s="42" t="s">
        <v>180</v>
      </c>
      <c r="P61" s="42" t="s">
        <v>181</v>
      </c>
      <c r="Q61" s="42" t="s">
        <v>182</v>
      </c>
      <c r="R61" s="42" t="s">
        <v>183</v>
      </c>
      <c r="S61" s="42" t="s">
        <v>184</v>
      </c>
      <c r="T61" s="42" t="s">
        <v>185</v>
      </c>
      <c r="U61" s="42" t="s">
        <v>186</v>
      </c>
      <c r="V61" s="42" t="s">
        <v>187</v>
      </c>
      <c r="W61" s="42" t="s">
        <v>188</v>
      </c>
      <c r="X61" s="42" t="s">
        <v>189</v>
      </c>
      <c r="Y61" s="42" t="s">
        <v>190</v>
      </c>
      <c r="Z61" s="42" t="s">
        <v>191</v>
      </c>
      <c r="AA61" s="42" t="s">
        <v>192</v>
      </c>
      <c r="AB61" s="42" t="s">
        <v>193</v>
      </c>
      <c r="AC61" s="42" t="s">
        <v>194</v>
      </c>
      <c r="AD61" s="42" t="s">
        <v>195</v>
      </c>
      <c r="AE61" s="42" t="s">
        <v>196</v>
      </c>
      <c r="AF61" s="42" t="s">
        <v>197</v>
      </c>
      <c r="AG61" s="42" t="s">
        <v>198</v>
      </c>
      <c r="AH61" s="42" t="s">
        <v>199</v>
      </c>
      <c r="AI61" s="42" t="s">
        <v>200</v>
      </c>
      <c r="AJ61" s="42" t="s">
        <v>201</v>
      </c>
      <c r="AK61" s="42" t="s">
        <v>202</v>
      </c>
      <c r="AL61" s="40"/>
    </row>
    <row r="62" spans="1:39" ht="26.25" customHeight="1">
      <c r="A62" s="46"/>
      <c r="B62" s="43" t="s">
        <v>33</v>
      </c>
      <c r="C62" s="37">
        <f>SUM(E62:AK62)</f>
        <v>41287503.745053835</v>
      </c>
      <c r="D62" s="38" t="s">
        <v>168</v>
      </c>
      <c r="E62" s="39">
        <v>978332.11760227603</v>
      </c>
      <c r="F62" s="39">
        <v>1182526.5678977573</v>
      </c>
      <c r="G62" s="39">
        <v>516467.61165836576</v>
      </c>
      <c r="H62" s="39">
        <v>209071.33675995618</v>
      </c>
      <c r="I62" s="39">
        <v>233999.24817808293</v>
      </c>
      <c r="J62" s="39">
        <v>249890.69626657636</v>
      </c>
      <c r="K62" s="39">
        <v>192377.12705953122</v>
      </c>
      <c r="L62" s="39">
        <v>6380995.8102583559</v>
      </c>
      <c r="M62" s="39">
        <v>2990698.7409886145</v>
      </c>
      <c r="N62" s="39">
        <v>390056.26209025964</v>
      </c>
      <c r="O62" s="39">
        <v>1134957.1786990606</v>
      </c>
      <c r="P62" s="39">
        <v>787493.59328892594</v>
      </c>
      <c r="Q62" s="39">
        <v>150950.82460685965</v>
      </c>
      <c r="R62" s="39">
        <v>102633.29283039796</v>
      </c>
      <c r="S62" s="39">
        <v>207929.62543783657</v>
      </c>
      <c r="T62" s="39">
        <v>3761496.7917556125</v>
      </c>
      <c r="U62" s="39">
        <v>61077.960172707826</v>
      </c>
      <c r="V62" s="39">
        <v>4235735.4587737527</v>
      </c>
      <c r="W62" s="39">
        <v>337313.68197637785</v>
      </c>
      <c r="X62" s="39">
        <v>410550.24358969834</v>
      </c>
      <c r="Y62" s="39">
        <v>5713132.2767939828</v>
      </c>
      <c r="Z62" s="39">
        <v>3673337.2000457165</v>
      </c>
      <c r="AA62" s="39">
        <v>545340.33205233782</v>
      </c>
      <c r="AB62" s="39">
        <v>1619692.7735011082</v>
      </c>
      <c r="AC62" s="39">
        <v>391628.23245063546</v>
      </c>
      <c r="AD62" s="39">
        <v>660171.60591660219</v>
      </c>
      <c r="AE62" s="39">
        <v>733047.72858144599</v>
      </c>
      <c r="AF62" s="39">
        <v>2311697.7536020027</v>
      </c>
      <c r="AG62" s="39">
        <v>673646.58074074984</v>
      </c>
      <c r="AH62" s="39">
        <v>169267.2321335162</v>
      </c>
      <c r="AI62" s="39">
        <v>151153.45697534594</v>
      </c>
      <c r="AJ62" s="39">
        <v>52880.520307512517</v>
      </c>
      <c r="AK62" s="39">
        <v>77953.882061874887</v>
      </c>
      <c r="AL62" s="40"/>
    </row>
    <row r="63" spans="1:39" ht="26.25" customHeight="1">
      <c r="A63" s="46"/>
      <c r="B63" s="43"/>
      <c r="C63" s="37"/>
      <c r="D63" s="38" t="s">
        <v>169</v>
      </c>
      <c r="E63" s="42" t="s">
        <v>203</v>
      </c>
      <c r="F63" s="42" t="s">
        <v>204</v>
      </c>
      <c r="G63" s="42" t="s">
        <v>205</v>
      </c>
      <c r="H63" s="42" t="s">
        <v>206</v>
      </c>
      <c r="I63" s="42" t="s">
        <v>207</v>
      </c>
      <c r="J63" s="42" t="s">
        <v>208</v>
      </c>
      <c r="K63" s="42" t="s">
        <v>209</v>
      </c>
      <c r="L63" s="42" t="s">
        <v>210</v>
      </c>
      <c r="M63" s="42" t="s">
        <v>211</v>
      </c>
      <c r="N63" s="42" t="s">
        <v>212</v>
      </c>
      <c r="O63" s="42" t="s">
        <v>213</v>
      </c>
      <c r="P63" s="42" t="s">
        <v>214</v>
      </c>
      <c r="Q63" s="42" t="s">
        <v>215</v>
      </c>
      <c r="R63" s="42" t="s">
        <v>216</v>
      </c>
      <c r="S63" s="42" t="s">
        <v>217</v>
      </c>
      <c r="T63" s="42" t="s">
        <v>218</v>
      </c>
      <c r="U63" s="42" t="s">
        <v>219</v>
      </c>
      <c r="V63" s="42" t="s">
        <v>220</v>
      </c>
      <c r="W63" s="42" t="s">
        <v>221</v>
      </c>
      <c r="X63" s="42" t="s">
        <v>222</v>
      </c>
      <c r="Y63" s="42" t="s">
        <v>223</v>
      </c>
      <c r="Z63" s="42" t="s">
        <v>224</v>
      </c>
      <c r="AA63" s="42" t="s">
        <v>225</v>
      </c>
      <c r="AB63" s="42" t="s">
        <v>226</v>
      </c>
      <c r="AC63" s="42" t="s">
        <v>227</v>
      </c>
      <c r="AD63" s="42" t="s">
        <v>228</v>
      </c>
      <c r="AE63" s="42" t="s">
        <v>229</v>
      </c>
      <c r="AF63" s="42" t="s">
        <v>230</v>
      </c>
      <c r="AG63" s="42" t="s">
        <v>231</v>
      </c>
      <c r="AH63" s="42" t="s">
        <v>232</v>
      </c>
      <c r="AI63" s="42" t="s">
        <v>233</v>
      </c>
      <c r="AJ63" s="42" t="s">
        <v>234</v>
      </c>
      <c r="AK63" s="42" t="s">
        <v>235</v>
      </c>
      <c r="AL63" s="40"/>
    </row>
    <row r="64" spans="1:39" ht="26.25" customHeight="1">
      <c r="A64" s="46"/>
      <c r="B64" s="43" t="s">
        <v>236</v>
      </c>
      <c r="C64" s="37">
        <f>SUM(E64:AK64)</f>
        <v>37269045.867113963</v>
      </c>
      <c r="D64" s="38" t="s">
        <v>168</v>
      </c>
      <c r="E64" s="39">
        <v>995878.96534047206</v>
      </c>
      <c r="F64" s="39">
        <v>771488.90958830249</v>
      </c>
      <c r="G64" s="39">
        <v>242425.71888578427</v>
      </c>
      <c r="H64" s="39">
        <v>387991.13861144439</v>
      </c>
      <c r="I64" s="39">
        <v>333678.6569570484</v>
      </c>
      <c r="J64" s="39">
        <v>295677.89329171117</v>
      </c>
      <c r="K64" s="39">
        <v>199673.75065963637</v>
      </c>
      <c r="L64" s="39">
        <v>5442415.1034331629</v>
      </c>
      <c r="M64" s="39">
        <v>2383274.8004948171</v>
      </c>
      <c r="N64" s="39">
        <v>326071.11367272999</v>
      </c>
      <c r="O64" s="39">
        <v>1399208.8175619408</v>
      </c>
      <c r="P64" s="39">
        <v>1180464.0905229414</v>
      </c>
      <c r="Q64" s="39">
        <v>228693.31676170716</v>
      </c>
      <c r="R64" s="39">
        <v>186344.69431757979</v>
      </c>
      <c r="S64" s="39">
        <v>219744.2065749231</v>
      </c>
      <c r="T64" s="39">
        <v>4578609.2980795568</v>
      </c>
      <c r="U64" s="39">
        <v>209732.27168720178</v>
      </c>
      <c r="V64" s="39">
        <v>4137538.1729317242</v>
      </c>
      <c r="W64" s="39">
        <v>586477.67460013577</v>
      </c>
      <c r="X64" s="39">
        <v>426869.65202024952</v>
      </c>
      <c r="Y64" s="39">
        <v>4605073.4934857534</v>
      </c>
      <c r="Z64" s="39">
        <v>2990308.5372789553</v>
      </c>
      <c r="AA64" s="39">
        <v>690352.38460519642</v>
      </c>
      <c r="AB64" s="39">
        <v>548333.11707163416</v>
      </c>
      <c r="AC64" s="39">
        <v>333746.14416239789</v>
      </c>
      <c r="AD64" s="39">
        <v>381826.26496455132</v>
      </c>
      <c r="AE64" s="39">
        <v>722519.61412307073</v>
      </c>
      <c r="AF64" s="39">
        <v>888703.71071055694</v>
      </c>
      <c r="AG64" s="39">
        <v>1008867.4744139197</v>
      </c>
      <c r="AH64" s="39">
        <v>287852.49383988377</v>
      </c>
      <c r="AI64" s="39">
        <v>156886.51837542857</v>
      </c>
      <c r="AJ64" s="39">
        <v>66000.278069332286</v>
      </c>
      <c r="AK64" s="39">
        <v>56317.590020225609</v>
      </c>
      <c r="AL64" s="40"/>
    </row>
    <row r="65" spans="1:38" ht="26.25" customHeight="1">
      <c r="A65" s="46"/>
      <c r="B65" s="43"/>
      <c r="C65" s="37"/>
      <c r="D65" s="38" t="s">
        <v>169</v>
      </c>
      <c r="E65" s="42" t="s">
        <v>237</v>
      </c>
      <c r="F65" s="42" t="s">
        <v>238</v>
      </c>
      <c r="G65" s="42" t="s">
        <v>239</v>
      </c>
      <c r="H65" s="42" t="s">
        <v>240</v>
      </c>
      <c r="I65" s="42" t="s">
        <v>241</v>
      </c>
      <c r="J65" s="42" t="s">
        <v>242</v>
      </c>
      <c r="K65" s="42" t="s">
        <v>243</v>
      </c>
      <c r="L65" s="42" t="s">
        <v>244</v>
      </c>
      <c r="M65" s="42" t="s">
        <v>245</v>
      </c>
      <c r="N65" s="42" t="s">
        <v>246</v>
      </c>
      <c r="O65" s="42" t="s">
        <v>247</v>
      </c>
      <c r="P65" s="42" t="s">
        <v>248</v>
      </c>
      <c r="Q65" s="42" t="s">
        <v>249</v>
      </c>
      <c r="R65" s="42" t="s">
        <v>250</v>
      </c>
      <c r="S65" s="42" t="s">
        <v>251</v>
      </c>
      <c r="T65" s="42" t="s">
        <v>252</v>
      </c>
      <c r="U65" s="42" t="s">
        <v>253</v>
      </c>
      <c r="V65" s="42" t="s">
        <v>254</v>
      </c>
      <c r="W65" s="42" t="s">
        <v>255</v>
      </c>
      <c r="X65" s="42" t="s">
        <v>256</v>
      </c>
      <c r="Y65" s="42" t="s">
        <v>257</v>
      </c>
      <c r="Z65" s="42" t="s">
        <v>258</v>
      </c>
      <c r="AA65" s="42" t="s">
        <v>259</v>
      </c>
      <c r="AB65" s="42" t="s">
        <v>260</v>
      </c>
      <c r="AC65" s="42" t="s">
        <v>261</v>
      </c>
      <c r="AD65" s="42" t="s">
        <v>262</v>
      </c>
      <c r="AE65" s="42" t="s">
        <v>263</v>
      </c>
      <c r="AF65" s="42" t="s">
        <v>264</v>
      </c>
      <c r="AG65" s="42" t="s">
        <v>265</v>
      </c>
      <c r="AH65" s="42" t="s">
        <v>266</v>
      </c>
      <c r="AI65" s="42" t="s">
        <v>267</v>
      </c>
      <c r="AJ65" s="42" t="s">
        <v>268</v>
      </c>
      <c r="AK65" s="42" t="s">
        <v>269</v>
      </c>
      <c r="AL65" s="40"/>
    </row>
    <row r="66" spans="1:38" ht="26.25" customHeight="1">
      <c r="A66" s="46"/>
      <c r="B66" s="43" t="s">
        <v>270</v>
      </c>
      <c r="C66" s="37">
        <f>SUM(E66:AK66)</f>
        <v>15281181.786911964</v>
      </c>
      <c r="D66" s="38" t="s">
        <v>168</v>
      </c>
      <c r="E66" s="39">
        <v>330992.74025810842</v>
      </c>
      <c r="F66" s="39">
        <v>409184.74214091792</v>
      </c>
      <c r="G66" s="39">
        <v>159671.84475322973</v>
      </c>
      <c r="H66" s="39">
        <v>136745.68196079013</v>
      </c>
      <c r="I66" s="39">
        <v>128373.65522790607</v>
      </c>
      <c r="J66" s="39">
        <v>105772.09948239371</v>
      </c>
      <c r="K66" s="39">
        <v>76986.446874453541</v>
      </c>
      <c r="L66" s="39">
        <v>2008979.9362972709</v>
      </c>
      <c r="M66" s="39">
        <v>1639738.2095173835</v>
      </c>
      <c r="N66" s="39">
        <v>236794.26097724223</v>
      </c>
      <c r="O66" s="39">
        <v>399020.23663837166</v>
      </c>
      <c r="P66" s="39">
        <v>355232.13066747389</v>
      </c>
      <c r="Q66" s="39">
        <v>71855.68266115716</v>
      </c>
      <c r="R66" s="39">
        <v>95008.033172419091</v>
      </c>
      <c r="S66" s="39">
        <v>84373.815137650672</v>
      </c>
      <c r="T66" s="39">
        <v>1599321.8122645889</v>
      </c>
      <c r="U66" s="39">
        <v>154671.01983035012</v>
      </c>
      <c r="V66" s="39">
        <v>753449.79622908239</v>
      </c>
      <c r="W66" s="39">
        <v>255503.78756154695</v>
      </c>
      <c r="X66" s="39">
        <v>167899.98488093296</v>
      </c>
      <c r="Y66" s="39">
        <v>1531304.4765784978</v>
      </c>
      <c r="Z66" s="39">
        <v>1218843.5608877025</v>
      </c>
      <c r="AA66" s="39">
        <v>163021.8497291918</v>
      </c>
      <c r="AB66" s="39">
        <v>510639.18184199795</v>
      </c>
      <c r="AC66" s="39">
        <v>155979.56467916575</v>
      </c>
      <c r="AD66" s="39">
        <v>515239.95238994522</v>
      </c>
      <c r="AE66" s="39">
        <v>668973.39518684719</v>
      </c>
      <c r="AF66" s="39">
        <v>561935.20535742969</v>
      </c>
      <c r="AG66" s="39">
        <v>564202.66776510468</v>
      </c>
      <c r="AH66" s="39">
        <v>112968.42181345222</v>
      </c>
      <c r="AI66" s="39">
        <v>60489.351115642065</v>
      </c>
      <c r="AJ66" s="39">
        <v>23977.237166986684</v>
      </c>
      <c r="AK66" s="39">
        <v>24031.005866729691</v>
      </c>
      <c r="AL66" s="40"/>
    </row>
    <row r="67" spans="1:38" ht="26.25" customHeight="1">
      <c r="A67" s="46"/>
      <c r="B67" s="43"/>
      <c r="C67" s="37"/>
      <c r="D67" s="38" t="s">
        <v>169</v>
      </c>
      <c r="E67" s="42" t="s">
        <v>271</v>
      </c>
      <c r="F67" s="42" t="s">
        <v>272</v>
      </c>
      <c r="G67" s="42" t="s">
        <v>273</v>
      </c>
      <c r="H67" s="42" t="s">
        <v>274</v>
      </c>
      <c r="I67" s="42" t="s">
        <v>275</v>
      </c>
      <c r="J67" s="42" t="s">
        <v>276</v>
      </c>
      <c r="K67" s="42" t="s">
        <v>277</v>
      </c>
      <c r="L67" s="42" t="s">
        <v>278</v>
      </c>
      <c r="M67" s="42" t="s">
        <v>279</v>
      </c>
      <c r="N67" s="42" t="s">
        <v>280</v>
      </c>
      <c r="O67" s="42" t="s">
        <v>281</v>
      </c>
      <c r="P67" s="42" t="s">
        <v>282</v>
      </c>
      <c r="Q67" s="42" t="s">
        <v>283</v>
      </c>
      <c r="R67" s="42" t="s">
        <v>284</v>
      </c>
      <c r="S67" s="42" t="s">
        <v>285</v>
      </c>
      <c r="T67" s="42" t="s">
        <v>286</v>
      </c>
      <c r="U67" s="42" t="s">
        <v>287</v>
      </c>
      <c r="V67" s="42" t="s">
        <v>288</v>
      </c>
      <c r="W67" s="42" t="s">
        <v>289</v>
      </c>
      <c r="X67" s="42" t="s">
        <v>290</v>
      </c>
      <c r="Y67" s="42" t="s">
        <v>291</v>
      </c>
      <c r="Z67" s="42" t="s">
        <v>292</v>
      </c>
      <c r="AA67" s="42" t="s">
        <v>293</v>
      </c>
      <c r="AB67" s="42" t="s">
        <v>294</v>
      </c>
      <c r="AC67" s="42" t="s">
        <v>295</v>
      </c>
      <c r="AD67" s="42" t="s">
        <v>296</v>
      </c>
      <c r="AE67" s="42" t="s">
        <v>297</v>
      </c>
      <c r="AF67" s="42" t="s">
        <v>298</v>
      </c>
      <c r="AG67" s="42" t="s">
        <v>299</v>
      </c>
      <c r="AH67" s="42" t="s">
        <v>300</v>
      </c>
      <c r="AI67" s="42" t="s">
        <v>301</v>
      </c>
      <c r="AJ67" s="42" t="s">
        <v>302</v>
      </c>
      <c r="AK67" s="42" t="s">
        <v>303</v>
      </c>
      <c r="AL67" s="40"/>
    </row>
    <row r="68" spans="1:38" ht="26.25" customHeight="1">
      <c r="A68" s="46"/>
      <c r="B68" s="43" t="s">
        <v>41</v>
      </c>
      <c r="C68" s="37">
        <f>SUM(E68:AK68)</f>
        <v>5243679.3540447159</v>
      </c>
      <c r="D68" s="38" t="s">
        <v>168</v>
      </c>
      <c r="E68" s="39">
        <v>98079.67752876025</v>
      </c>
      <c r="F68" s="39">
        <v>48693.947089491572</v>
      </c>
      <c r="G68" s="39">
        <v>11423.566811866622</v>
      </c>
      <c r="H68" s="39">
        <v>181398.91444099747</v>
      </c>
      <c r="I68" s="39">
        <v>51480.534042828767</v>
      </c>
      <c r="J68" s="39">
        <v>59070.361054830544</v>
      </c>
      <c r="K68" s="39">
        <v>30923.028046008581</v>
      </c>
      <c r="L68" s="39">
        <v>514567.64698300668</v>
      </c>
      <c r="M68" s="39">
        <v>552395.30592415668</v>
      </c>
      <c r="N68" s="39">
        <v>61109.536803729563</v>
      </c>
      <c r="O68" s="39">
        <v>84937.03287223271</v>
      </c>
      <c r="P68" s="39">
        <v>357066.39891097322</v>
      </c>
      <c r="Q68" s="39">
        <v>22987.828321751716</v>
      </c>
      <c r="R68" s="39">
        <v>48338.424008809889</v>
      </c>
      <c r="S68" s="39">
        <v>35853.025535241126</v>
      </c>
      <c r="T68" s="39">
        <v>653121.57630013244</v>
      </c>
      <c r="U68" s="39">
        <v>71750.786401430174</v>
      </c>
      <c r="V68" s="39">
        <v>753840.14301092643</v>
      </c>
      <c r="W68" s="39">
        <v>90311.005878295386</v>
      </c>
      <c r="X68" s="39">
        <v>75113.697658800011</v>
      </c>
      <c r="Y68" s="39">
        <v>222940.89194490333</v>
      </c>
      <c r="Z68" s="39">
        <v>366125.40711600886</v>
      </c>
      <c r="AA68" s="39">
        <v>78683.701484672973</v>
      </c>
      <c r="AB68" s="39">
        <v>25677.847926845614</v>
      </c>
      <c r="AC68" s="39">
        <v>134982.68010264914</v>
      </c>
      <c r="AD68" s="39">
        <v>154968.75911690397</v>
      </c>
      <c r="AE68" s="39">
        <v>162427.88602452719</v>
      </c>
      <c r="AF68" s="39">
        <v>42748.949599921398</v>
      </c>
      <c r="AG68" s="39">
        <v>160481.265935045</v>
      </c>
      <c r="AH68" s="39">
        <v>53338.841154887545</v>
      </c>
      <c r="AI68" s="39">
        <v>24296.664893292455</v>
      </c>
      <c r="AJ68" s="39">
        <v>10437.180691915111</v>
      </c>
      <c r="AK68" s="39">
        <v>4106.8404288730271</v>
      </c>
      <c r="AL68" s="40"/>
    </row>
    <row r="69" spans="1:38" ht="26.25" customHeight="1">
      <c r="A69" s="46"/>
      <c r="B69" s="43"/>
      <c r="C69" s="37"/>
      <c r="D69" s="38" t="s">
        <v>169</v>
      </c>
      <c r="E69" s="42" t="s">
        <v>304</v>
      </c>
      <c r="F69" s="42" t="s">
        <v>305</v>
      </c>
      <c r="G69" s="42" t="s">
        <v>306</v>
      </c>
      <c r="H69" s="42" t="s">
        <v>307</v>
      </c>
      <c r="I69" s="42" t="s">
        <v>308</v>
      </c>
      <c r="J69" s="42" t="s">
        <v>309</v>
      </c>
      <c r="K69" s="42" t="s">
        <v>310</v>
      </c>
      <c r="L69" s="42" t="s">
        <v>311</v>
      </c>
      <c r="M69" s="42" t="s">
        <v>312</v>
      </c>
      <c r="N69" s="42" t="s">
        <v>313</v>
      </c>
      <c r="O69" s="42" t="s">
        <v>314</v>
      </c>
      <c r="P69" s="42" t="s">
        <v>315</v>
      </c>
      <c r="Q69" s="42" t="s">
        <v>316</v>
      </c>
      <c r="R69" s="42" t="s">
        <v>317</v>
      </c>
      <c r="S69" s="42" t="s">
        <v>318</v>
      </c>
      <c r="T69" s="42" t="s">
        <v>319</v>
      </c>
      <c r="U69" s="42" t="s">
        <v>320</v>
      </c>
      <c r="V69" s="42" t="s">
        <v>321</v>
      </c>
      <c r="W69" s="42" t="s">
        <v>322</v>
      </c>
      <c r="X69" s="42" t="s">
        <v>323</v>
      </c>
      <c r="Y69" s="42" t="s">
        <v>324</v>
      </c>
      <c r="Z69" s="42" t="s">
        <v>325</v>
      </c>
      <c r="AA69" s="42" t="s">
        <v>326</v>
      </c>
      <c r="AB69" s="42" t="s">
        <v>327</v>
      </c>
      <c r="AC69" s="42" t="s">
        <v>328</v>
      </c>
      <c r="AD69" s="42" t="s">
        <v>329</v>
      </c>
      <c r="AE69" s="42" t="s">
        <v>330</v>
      </c>
      <c r="AF69" s="42" t="s">
        <v>331</v>
      </c>
      <c r="AG69" s="42" t="s">
        <v>332</v>
      </c>
      <c r="AH69" s="42" t="s">
        <v>333</v>
      </c>
      <c r="AI69" s="42" t="s">
        <v>334</v>
      </c>
      <c r="AJ69" s="42" t="s">
        <v>335</v>
      </c>
      <c r="AK69" s="42" t="s">
        <v>336</v>
      </c>
      <c r="AL69" s="40"/>
    </row>
    <row r="70" spans="1:38" ht="26.25" customHeight="1">
      <c r="A70" s="46"/>
      <c r="B70" s="43" t="s">
        <v>337</v>
      </c>
      <c r="C70" s="37">
        <f>SUM(E70:AK70)</f>
        <v>2604381.0716530215</v>
      </c>
      <c r="D70" s="38" t="s">
        <v>168</v>
      </c>
      <c r="E70" s="39">
        <v>76196.010062374335</v>
      </c>
      <c r="F70" s="39">
        <v>54816.222346188719</v>
      </c>
      <c r="G70" s="39">
        <v>23405.448750472297</v>
      </c>
      <c r="H70" s="39">
        <v>34545.547316840661</v>
      </c>
      <c r="I70" s="39">
        <v>13132.574431535679</v>
      </c>
      <c r="J70" s="39">
        <v>18462.257030421017</v>
      </c>
      <c r="K70" s="39">
        <v>13814.60051544383</v>
      </c>
      <c r="L70" s="39">
        <v>375776.86890140257</v>
      </c>
      <c r="M70" s="39">
        <v>139330.50644513982</v>
      </c>
      <c r="N70" s="39">
        <v>20006.396497401791</v>
      </c>
      <c r="O70" s="39">
        <v>79253.226066409115</v>
      </c>
      <c r="P70" s="39">
        <v>79747.266770619637</v>
      </c>
      <c r="Q70" s="39">
        <v>12032.689732686158</v>
      </c>
      <c r="R70" s="39">
        <v>12998.3320078333</v>
      </c>
      <c r="S70" s="39">
        <v>11625.25371271573</v>
      </c>
      <c r="T70" s="39">
        <v>327955.16631241591</v>
      </c>
      <c r="U70" s="39">
        <v>4283.0327714775649</v>
      </c>
      <c r="V70" s="39">
        <v>474997.76707110659</v>
      </c>
      <c r="W70" s="39">
        <v>39288.627952401184</v>
      </c>
      <c r="X70" s="39">
        <v>24767.599803728419</v>
      </c>
      <c r="Y70" s="39">
        <v>291303.75678780407</v>
      </c>
      <c r="Z70" s="39">
        <v>213316.13779916492</v>
      </c>
      <c r="AA70" s="39">
        <v>38206.036964780615</v>
      </c>
      <c r="AB70" s="39">
        <v>19733.938416630561</v>
      </c>
      <c r="AC70" s="39">
        <v>26968.584646300518</v>
      </c>
      <c r="AD70" s="39">
        <v>25117.640441281525</v>
      </c>
      <c r="AE70" s="39">
        <v>32981.952229485527</v>
      </c>
      <c r="AF70" s="39">
        <v>33582.059284166491</v>
      </c>
      <c r="AG70" s="39">
        <v>53838.928396034418</v>
      </c>
      <c r="AH70" s="39">
        <v>14393.74599084066</v>
      </c>
      <c r="AI70" s="39">
        <v>10854.328976420151</v>
      </c>
      <c r="AJ70" s="39">
        <v>3834.929537896709</v>
      </c>
      <c r="AK70" s="39">
        <v>3813.6376836011646</v>
      </c>
      <c r="AL70" s="40"/>
    </row>
    <row r="71" spans="1:38" ht="26.25" customHeight="1">
      <c r="A71" s="46"/>
      <c r="B71" s="43"/>
      <c r="C71" s="37"/>
      <c r="D71" s="38" t="s">
        <v>169</v>
      </c>
      <c r="E71" s="42" t="s">
        <v>338</v>
      </c>
      <c r="F71" s="42" t="s">
        <v>339</v>
      </c>
      <c r="G71" s="42" t="s">
        <v>340</v>
      </c>
      <c r="H71" s="42" t="s">
        <v>341</v>
      </c>
      <c r="I71" s="42" t="s">
        <v>342</v>
      </c>
      <c r="J71" s="42" t="s">
        <v>343</v>
      </c>
      <c r="K71" s="42" t="s">
        <v>344</v>
      </c>
      <c r="L71" s="42" t="s">
        <v>345</v>
      </c>
      <c r="M71" s="42" t="s">
        <v>346</v>
      </c>
      <c r="N71" s="42" t="s">
        <v>347</v>
      </c>
      <c r="O71" s="42" t="s">
        <v>348</v>
      </c>
      <c r="P71" s="42" t="s">
        <v>349</v>
      </c>
      <c r="Q71" s="42" t="s">
        <v>350</v>
      </c>
      <c r="R71" s="42" t="s">
        <v>351</v>
      </c>
      <c r="S71" s="42" t="s">
        <v>352</v>
      </c>
      <c r="T71" s="42" t="s">
        <v>353</v>
      </c>
      <c r="U71" s="42" t="s">
        <v>354</v>
      </c>
      <c r="V71" s="42" t="s">
        <v>355</v>
      </c>
      <c r="W71" s="42" t="s">
        <v>356</v>
      </c>
      <c r="X71" s="42" t="s">
        <v>357</v>
      </c>
      <c r="Y71" s="42" t="s">
        <v>358</v>
      </c>
      <c r="Z71" s="42" t="s">
        <v>359</v>
      </c>
      <c r="AA71" s="42" t="s">
        <v>360</v>
      </c>
      <c r="AB71" s="42" t="s">
        <v>361</v>
      </c>
      <c r="AC71" s="42" t="s">
        <v>362</v>
      </c>
      <c r="AD71" s="42" t="s">
        <v>363</v>
      </c>
      <c r="AE71" s="42" t="s">
        <v>364</v>
      </c>
      <c r="AF71" s="42" t="s">
        <v>365</v>
      </c>
      <c r="AG71" s="42" t="s">
        <v>366</v>
      </c>
      <c r="AH71" s="42" t="s">
        <v>367</v>
      </c>
      <c r="AI71" s="42" t="s">
        <v>368</v>
      </c>
      <c r="AJ71" s="42" t="s">
        <v>369</v>
      </c>
      <c r="AK71" s="42" t="s">
        <v>370</v>
      </c>
      <c r="AL71" s="40"/>
    </row>
    <row r="72" spans="1:38" ht="26.25" customHeight="1">
      <c r="A72" s="46"/>
      <c r="B72" s="43" t="s">
        <v>371</v>
      </c>
      <c r="C72" s="37">
        <f>SUM(E72:AK72)</f>
        <v>10305049.508107178</v>
      </c>
      <c r="D72" s="38" t="s">
        <v>168</v>
      </c>
      <c r="E72" s="39">
        <v>258342.38098525521</v>
      </c>
      <c r="F72" s="39">
        <v>205844.76344885188</v>
      </c>
      <c r="G72" s="39">
        <v>89674.110769005027</v>
      </c>
      <c r="H72" s="39">
        <v>128124.21677470033</v>
      </c>
      <c r="I72" s="39">
        <v>61323.316857780141</v>
      </c>
      <c r="J72" s="39">
        <v>68223.990004349733</v>
      </c>
      <c r="K72" s="39">
        <v>56624.51916579136</v>
      </c>
      <c r="L72" s="39">
        <v>1432143.8371649168</v>
      </c>
      <c r="M72" s="39">
        <v>572041.19898528734</v>
      </c>
      <c r="N72" s="39">
        <v>144460.16779849672</v>
      </c>
      <c r="O72" s="39">
        <v>419450.79626174615</v>
      </c>
      <c r="P72" s="39">
        <v>267690.92381593492</v>
      </c>
      <c r="Q72" s="39">
        <v>56096.704818126862</v>
      </c>
      <c r="R72" s="39">
        <v>51390.355833107606</v>
      </c>
      <c r="S72" s="39">
        <v>45810.927943269278</v>
      </c>
      <c r="T72" s="39">
        <v>1219203.1772832817</v>
      </c>
      <c r="U72" s="39">
        <v>57165.622856946182</v>
      </c>
      <c r="V72" s="39">
        <v>1040899.5873044798</v>
      </c>
      <c r="W72" s="39">
        <v>99569.444184461783</v>
      </c>
      <c r="X72" s="39">
        <v>134016.13477803298</v>
      </c>
      <c r="Y72" s="39">
        <v>1241916.2875846168</v>
      </c>
      <c r="Z72" s="39">
        <v>1082915.8614803052</v>
      </c>
      <c r="AA72" s="39">
        <v>210782.33308670673</v>
      </c>
      <c r="AB72" s="39">
        <v>210575.32884894064</v>
      </c>
      <c r="AC72" s="39">
        <v>103606.43608947689</v>
      </c>
      <c r="AD72" s="39">
        <v>182952.53273679421</v>
      </c>
      <c r="AE72" s="39">
        <v>205801.16548333378</v>
      </c>
      <c r="AF72" s="39">
        <v>301956.11809512699</v>
      </c>
      <c r="AG72" s="39">
        <v>196882.46746687425</v>
      </c>
      <c r="AH72" s="39">
        <v>76663.656607268596</v>
      </c>
      <c r="AI72" s="39">
        <v>44490.693630264635</v>
      </c>
      <c r="AJ72" s="39">
        <v>17000.789718401091</v>
      </c>
      <c r="AK72" s="39">
        <v>21409.660245245621</v>
      </c>
      <c r="AL72" s="40"/>
    </row>
    <row r="73" spans="1:38" ht="26.25" customHeight="1">
      <c r="A73" s="46"/>
      <c r="B73" s="43"/>
      <c r="C73" s="37"/>
      <c r="D73" s="38" t="s">
        <v>169</v>
      </c>
      <c r="E73" s="42" t="s">
        <v>372</v>
      </c>
      <c r="F73" s="42" t="s">
        <v>373</v>
      </c>
      <c r="G73" s="42" t="s">
        <v>374</v>
      </c>
      <c r="H73" s="42" t="s">
        <v>375</v>
      </c>
      <c r="I73" s="42" t="s">
        <v>376</v>
      </c>
      <c r="J73" s="42" t="s">
        <v>377</v>
      </c>
      <c r="K73" s="42" t="s">
        <v>378</v>
      </c>
      <c r="L73" s="42" t="s">
        <v>379</v>
      </c>
      <c r="M73" s="42" t="s">
        <v>380</v>
      </c>
      <c r="N73" s="42" t="s">
        <v>381</v>
      </c>
      <c r="O73" s="42" t="s">
        <v>382</v>
      </c>
      <c r="P73" s="42" t="s">
        <v>383</v>
      </c>
      <c r="Q73" s="42" t="s">
        <v>384</v>
      </c>
      <c r="R73" s="42" t="s">
        <v>385</v>
      </c>
      <c r="S73" s="42" t="s">
        <v>386</v>
      </c>
      <c r="T73" s="42" t="s">
        <v>387</v>
      </c>
      <c r="U73" s="42" t="s">
        <v>388</v>
      </c>
      <c r="V73" s="42" t="s">
        <v>389</v>
      </c>
      <c r="W73" s="42" t="s">
        <v>390</v>
      </c>
      <c r="X73" s="42" t="s">
        <v>391</v>
      </c>
      <c r="Y73" s="42" t="s">
        <v>392</v>
      </c>
      <c r="Z73" s="42" t="s">
        <v>393</v>
      </c>
      <c r="AA73" s="42" t="s">
        <v>394</v>
      </c>
      <c r="AB73" s="42" t="s">
        <v>395</v>
      </c>
      <c r="AC73" s="42" t="s">
        <v>396</v>
      </c>
      <c r="AD73" s="42" t="s">
        <v>397</v>
      </c>
      <c r="AE73" s="42" t="s">
        <v>398</v>
      </c>
      <c r="AF73" s="42" t="s">
        <v>399</v>
      </c>
      <c r="AG73" s="42" t="s">
        <v>400</v>
      </c>
      <c r="AH73" s="42" t="s">
        <v>401</v>
      </c>
      <c r="AI73" s="42" t="s">
        <v>402</v>
      </c>
      <c r="AJ73" s="42" t="s">
        <v>403</v>
      </c>
      <c r="AK73" s="42" t="s">
        <v>404</v>
      </c>
      <c r="AL73" s="40"/>
    </row>
    <row r="74" spans="1:38" ht="26.25" customHeight="1">
      <c r="A74" s="46"/>
      <c r="B74" s="43" t="s">
        <v>405</v>
      </c>
      <c r="C74" s="37">
        <f>SUM(E74:AK74)</f>
        <v>27686723.117576532</v>
      </c>
      <c r="D74" s="38" t="s">
        <v>168</v>
      </c>
      <c r="E74" s="39">
        <v>373062.16959127015</v>
      </c>
      <c r="F74" s="39">
        <v>325417.39213890856</v>
      </c>
      <c r="G74" s="39">
        <v>92384.750992397414</v>
      </c>
      <c r="H74" s="39">
        <v>268265.2127931866</v>
      </c>
      <c r="I74" s="39">
        <v>191675.77810590525</v>
      </c>
      <c r="J74" s="39">
        <v>194782.46479714615</v>
      </c>
      <c r="K74" s="39">
        <v>100395.87071211047</v>
      </c>
      <c r="L74" s="39">
        <v>2589468.2720901673</v>
      </c>
      <c r="M74" s="39">
        <v>1936820.9837097737</v>
      </c>
      <c r="N74" s="39">
        <v>520795.8661339723</v>
      </c>
      <c r="O74" s="39">
        <v>427402.25203191506</v>
      </c>
      <c r="P74" s="39">
        <v>379508.70078476734</v>
      </c>
      <c r="Q74" s="39">
        <v>113766.16656738968</v>
      </c>
      <c r="R74" s="39">
        <v>449006.90362444636</v>
      </c>
      <c r="S74" s="39">
        <v>151993.89573722886</v>
      </c>
      <c r="T74" s="39">
        <v>2330582.4332864513</v>
      </c>
      <c r="U74" s="39">
        <v>1032438.3845957179</v>
      </c>
      <c r="V74" s="39">
        <v>7877601.3997637462</v>
      </c>
      <c r="W74" s="39">
        <v>355815.61065343302</v>
      </c>
      <c r="X74" s="39">
        <v>258696.57014691905</v>
      </c>
      <c r="Y74" s="39">
        <v>2741665.7845776528</v>
      </c>
      <c r="Z74" s="39">
        <v>1470870.9736168601</v>
      </c>
      <c r="AA74" s="39">
        <v>240084.11293564882</v>
      </c>
      <c r="AB74" s="39">
        <v>308503.49450274219</v>
      </c>
      <c r="AC74" s="39">
        <v>233125.40556800074</v>
      </c>
      <c r="AD74" s="39">
        <v>1002756.6507130201</v>
      </c>
      <c r="AE74" s="39">
        <v>378907.99063314922</v>
      </c>
      <c r="AF74" s="39">
        <v>481543.92083867762</v>
      </c>
      <c r="AG74" s="39">
        <v>535252.45181977027</v>
      </c>
      <c r="AH74" s="39">
        <v>168021.62894119573</v>
      </c>
      <c r="AI74" s="39">
        <v>78882.469845229643</v>
      </c>
      <c r="AJ74" s="39">
        <v>43050.770024378609</v>
      </c>
      <c r="AK74" s="39">
        <v>34176.385303358176</v>
      </c>
      <c r="AL74" s="40"/>
    </row>
    <row r="75" spans="1:38" ht="26.25" customHeight="1">
      <c r="A75" s="46"/>
      <c r="B75" s="43"/>
      <c r="C75" s="37"/>
      <c r="D75" s="38" t="s">
        <v>169</v>
      </c>
      <c r="E75" s="42" t="s">
        <v>406</v>
      </c>
      <c r="F75" s="42" t="s">
        <v>407</v>
      </c>
      <c r="G75" s="42" t="s">
        <v>408</v>
      </c>
      <c r="H75" s="42" t="s">
        <v>409</v>
      </c>
      <c r="I75" s="42" t="s">
        <v>410</v>
      </c>
      <c r="J75" s="42" t="s">
        <v>411</v>
      </c>
      <c r="K75" s="42" t="s">
        <v>412</v>
      </c>
      <c r="L75" s="42" t="s">
        <v>413</v>
      </c>
      <c r="M75" s="42" t="s">
        <v>414</v>
      </c>
      <c r="N75" s="42" t="s">
        <v>415</v>
      </c>
      <c r="O75" s="42" t="s">
        <v>416</v>
      </c>
      <c r="P75" s="42" t="s">
        <v>417</v>
      </c>
      <c r="Q75" s="42" t="s">
        <v>418</v>
      </c>
      <c r="R75" s="42" t="s">
        <v>419</v>
      </c>
      <c r="S75" s="42" t="s">
        <v>420</v>
      </c>
      <c r="T75" s="42" t="s">
        <v>421</v>
      </c>
      <c r="U75" s="42" t="s">
        <v>422</v>
      </c>
      <c r="V75" s="42" t="s">
        <v>423</v>
      </c>
      <c r="W75" s="42" t="s">
        <v>424</v>
      </c>
      <c r="X75" s="42" t="s">
        <v>425</v>
      </c>
      <c r="Y75" s="42" t="s">
        <v>426</v>
      </c>
      <c r="Z75" s="42" t="s">
        <v>427</v>
      </c>
      <c r="AA75" s="42" t="s">
        <v>428</v>
      </c>
      <c r="AB75" s="42" t="s">
        <v>429</v>
      </c>
      <c r="AC75" s="42" t="s">
        <v>430</v>
      </c>
      <c r="AD75" s="42" t="s">
        <v>431</v>
      </c>
      <c r="AE75" s="42" t="s">
        <v>432</v>
      </c>
      <c r="AF75" s="42" t="s">
        <v>433</v>
      </c>
      <c r="AG75" s="42" t="s">
        <v>434</v>
      </c>
      <c r="AH75" s="42" t="s">
        <v>435</v>
      </c>
      <c r="AI75" s="42" t="s">
        <v>436</v>
      </c>
      <c r="AJ75" s="42" t="s">
        <v>437</v>
      </c>
      <c r="AK75" s="42" t="s">
        <v>438</v>
      </c>
      <c r="AL75" s="40"/>
    </row>
    <row r="76" spans="1:38" ht="26.25" customHeight="1">
      <c r="A76" s="46"/>
      <c r="B76" s="43" t="s">
        <v>439</v>
      </c>
      <c r="C76" s="37">
        <f>SUM(E76:AK76)</f>
        <v>7842631.2834381778</v>
      </c>
      <c r="D76" s="38" t="s">
        <v>168</v>
      </c>
      <c r="E76" s="39">
        <v>155530.97399862541</v>
      </c>
      <c r="F76" s="39">
        <v>143323.15288281004</v>
      </c>
      <c r="G76" s="39">
        <v>71203.541409485188</v>
      </c>
      <c r="H76" s="39">
        <v>60032.80366579222</v>
      </c>
      <c r="I76" s="39">
        <v>56218.246480216112</v>
      </c>
      <c r="J76" s="39">
        <v>51182.916717442473</v>
      </c>
      <c r="K76" s="39">
        <v>45028.75818566329</v>
      </c>
      <c r="L76" s="39">
        <v>1139270.9777266139</v>
      </c>
      <c r="M76" s="39">
        <v>764635.15630603186</v>
      </c>
      <c r="N76" s="39">
        <v>107155.00938773916</v>
      </c>
      <c r="O76" s="39">
        <v>184986.33709449205</v>
      </c>
      <c r="P76" s="39">
        <v>180922.62957172986</v>
      </c>
      <c r="Q76" s="39">
        <v>46547.722386312627</v>
      </c>
      <c r="R76" s="39">
        <v>50904.552838574105</v>
      </c>
      <c r="S76" s="39">
        <v>40995.128221247498</v>
      </c>
      <c r="T76" s="39">
        <v>790042.03590281203</v>
      </c>
      <c r="U76" s="39">
        <v>55985.696003703364</v>
      </c>
      <c r="V76" s="39">
        <v>403123.00000806036</v>
      </c>
      <c r="W76" s="39">
        <v>114941.80896429691</v>
      </c>
      <c r="X76" s="39">
        <v>101507.52778141807</v>
      </c>
      <c r="Y76" s="39">
        <v>1090039.6943454552</v>
      </c>
      <c r="Z76" s="39">
        <v>595900.33860512206</v>
      </c>
      <c r="AA76" s="39">
        <v>123140.45863293449</v>
      </c>
      <c r="AB76" s="39">
        <v>321893.23770847649</v>
      </c>
      <c r="AC76" s="39">
        <v>63419.05848984998</v>
      </c>
      <c r="AD76" s="39">
        <v>191076.77646228587</v>
      </c>
      <c r="AE76" s="39">
        <v>297746.63339206669</v>
      </c>
      <c r="AF76" s="39">
        <v>300109.68769804004</v>
      </c>
      <c r="AG76" s="39">
        <v>183892.11340412369</v>
      </c>
      <c r="AH76" s="39">
        <v>48726.215142806592</v>
      </c>
      <c r="AI76" s="39">
        <v>35379.738574449722</v>
      </c>
      <c r="AJ76" s="39">
        <v>14533.865594840274</v>
      </c>
      <c r="AK76" s="39">
        <v>13235.489854659412</v>
      </c>
      <c r="AL76" s="40"/>
    </row>
    <row r="77" spans="1:38" ht="26.25" customHeight="1">
      <c r="A77" s="46"/>
      <c r="B77" s="43"/>
      <c r="C77" s="37"/>
      <c r="D77" s="38" t="s">
        <v>169</v>
      </c>
      <c r="E77" s="42" t="s">
        <v>440</v>
      </c>
      <c r="F77" s="42" t="s">
        <v>441</v>
      </c>
      <c r="G77" s="42" t="s">
        <v>442</v>
      </c>
      <c r="H77" s="42" t="s">
        <v>443</v>
      </c>
      <c r="I77" s="42" t="s">
        <v>444</v>
      </c>
      <c r="J77" s="42" t="s">
        <v>445</v>
      </c>
      <c r="K77" s="42" t="s">
        <v>446</v>
      </c>
      <c r="L77" s="42" t="s">
        <v>447</v>
      </c>
      <c r="M77" s="42" t="s">
        <v>448</v>
      </c>
      <c r="N77" s="42" t="s">
        <v>449</v>
      </c>
      <c r="O77" s="42" t="s">
        <v>450</v>
      </c>
      <c r="P77" s="42" t="s">
        <v>451</v>
      </c>
      <c r="Q77" s="42" t="s">
        <v>452</v>
      </c>
      <c r="R77" s="42" t="s">
        <v>453</v>
      </c>
      <c r="S77" s="42" t="s">
        <v>454</v>
      </c>
      <c r="T77" s="42" t="s">
        <v>455</v>
      </c>
      <c r="U77" s="42" t="s">
        <v>456</v>
      </c>
      <c r="V77" s="42" t="s">
        <v>457</v>
      </c>
      <c r="W77" s="42" t="s">
        <v>458</v>
      </c>
      <c r="X77" s="42" t="s">
        <v>459</v>
      </c>
      <c r="Y77" s="42" t="s">
        <v>460</v>
      </c>
      <c r="Z77" s="42" t="s">
        <v>461</v>
      </c>
      <c r="AA77" s="42" t="s">
        <v>462</v>
      </c>
      <c r="AB77" s="42" t="s">
        <v>463</v>
      </c>
      <c r="AC77" s="42" t="s">
        <v>464</v>
      </c>
      <c r="AD77" s="42" t="s">
        <v>465</v>
      </c>
      <c r="AE77" s="42" t="s">
        <v>466</v>
      </c>
      <c r="AF77" s="42" t="s">
        <v>467</v>
      </c>
      <c r="AG77" s="42" t="s">
        <v>468</v>
      </c>
      <c r="AH77" s="42" t="s">
        <v>469</v>
      </c>
      <c r="AI77" s="42" t="s">
        <v>470</v>
      </c>
      <c r="AJ77" s="42" t="s">
        <v>471</v>
      </c>
      <c r="AK77" s="42" t="s">
        <v>472</v>
      </c>
      <c r="AL77" s="40"/>
    </row>
    <row r="78" spans="1:38" ht="26.25" customHeight="1">
      <c r="A78" s="46"/>
      <c r="B78" s="43" t="s">
        <v>473</v>
      </c>
      <c r="C78" s="37">
        <f>SUM(E78:AK78)</f>
        <v>35083932.373299457</v>
      </c>
      <c r="D78" s="38" t="s">
        <v>168</v>
      </c>
      <c r="E78" s="39">
        <v>579939.47282422427</v>
      </c>
      <c r="F78" s="39">
        <v>584502.89762299519</v>
      </c>
      <c r="G78" s="39">
        <v>194861.50463408587</v>
      </c>
      <c r="H78" s="39">
        <v>232875.87963439635</v>
      </c>
      <c r="I78" s="39">
        <v>217744.59222921883</v>
      </c>
      <c r="J78" s="39">
        <v>253877.33433780452</v>
      </c>
      <c r="K78" s="39">
        <v>183613.73259262394</v>
      </c>
      <c r="L78" s="39">
        <v>3131122.7774135908</v>
      </c>
      <c r="M78" s="39">
        <v>3444924.4728300283</v>
      </c>
      <c r="N78" s="39">
        <v>511354.62982952566</v>
      </c>
      <c r="O78" s="39">
        <v>1732854.6451136784</v>
      </c>
      <c r="P78" s="39">
        <v>915209.68056794803</v>
      </c>
      <c r="Q78" s="39">
        <v>217351.14190465515</v>
      </c>
      <c r="R78" s="39">
        <v>113328.43452170631</v>
      </c>
      <c r="S78" s="39">
        <v>215048.26039764434</v>
      </c>
      <c r="T78" s="39">
        <v>2680951.285437935</v>
      </c>
      <c r="U78" s="39">
        <v>288566.82825873321</v>
      </c>
      <c r="V78" s="39">
        <v>3057734.3951429725</v>
      </c>
      <c r="W78" s="39">
        <v>295431.17991175019</v>
      </c>
      <c r="X78" s="39">
        <v>439662.70080721722</v>
      </c>
      <c r="Y78" s="39">
        <v>2954528.0605435753</v>
      </c>
      <c r="Z78" s="39">
        <v>4175523.2869050335</v>
      </c>
      <c r="AA78" s="39">
        <v>560607.64952708187</v>
      </c>
      <c r="AB78" s="39">
        <v>1400389.39361542</v>
      </c>
      <c r="AC78" s="39">
        <v>287423.02905791131</v>
      </c>
      <c r="AD78" s="39">
        <v>2101937.4406633121</v>
      </c>
      <c r="AE78" s="39">
        <v>1450546.5987584344</v>
      </c>
      <c r="AF78" s="39">
        <v>1607413.8750211811</v>
      </c>
      <c r="AG78" s="39">
        <v>730601.53275101655</v>
      </c>
      <c r="AH78" s="39">
        <v>215836.41006882594</v>
      </c>
      <c r="AI78" s="39">
        <v>144267.93275134737</v>
      </c>
      <c r="AJ78" s="39">
        <v>71074.157113633992</v>
      </c>
      <c r="AK78" s="39">
        <v>92827.160509952082</v>
      </c>
      <c r="AL78" s="40"/>
    </row>
    <row r="79" spans="1:38" ht="26.25" customHeight="1">
      <c r="A79" s="46"/>
      <c r="B79" s="43"/>
      <c r="C79" s="37"/>
      <c r="D79" s="38" t="s">
        <v>169</v>
      </c>
      <c r="E79" s="44" t="s">
        <v>474</v>
      </c>
      <c r="F79" s="44" t="s">
        <v>475</v>
      </c>
      <c r="G79" s="44" t="s">
        <v>476</v>
      </c>
      <c r="H79" s="44" t="s">
        <v>477</v>
      </c>
      <c r="I79" s="44" t="s">
        <v>478</v>
      </c>
      <c r="J79" s="44" t="s">
        <v>479</v>
      </c>
      <c r="K79" s="44" t="s">
        <v>480</v>
      </c>
      <c r="L79" s="44" t="s">
        <v>481</v>
      </c>
      <c r="M79" s="44" t="s">
        <v>482</v>
      </c>
      <c r="N79" s="44" t="s">
        <v>483</v>
      </c>
      <c r="O79" s="44" t="s">
        <v>484</v>
      </c>
      <c r="P79" s="44" t="s">
        <v>485</v>
      </c>
      <c r="Q79" s="44" t="s">
        <v>486</v>
      </c>
      <c r="R79" s="44" t="s">
        <v>487</v>
      </c>
      <c r="S79" s="44" t="s">
        <v>488</v>
      </c>
      <c r="T79" s="44" t="s">
        <v>489</v>
      </c>
      <c r="U79" s="44" t="s">
        <v>490</v>
      </c>
      <c r="V79" s="44" t="s">
        <v>491</v>
      </c>
      <c r="W79" s="44" t="s">
        <v>492</v>
      </c>
      <c r="X79" s="44" t="s">
        <v>493</v>
      </c>
      <c r="Y79" s="44" t="s">
        <v>494</v>
      </c>
      <c r="Z79" s="44" t="s">
        <v>495</v>
      </c>
      <c r="AA79" s="44" t="s">
        <v>496</v>
      </c>
      <c r="AB79" s="44" t="s">
        <v>497</v>
      </c>
      <c r="AC79" s="44" t="s">
        <v>498</v>
      </c>
      <c r="AD79" s="44" t="s">
        <v>499</v>
      </c>
      <c r="AE79" s="44" t="s">
        <v>500</v>
      </c>
      <c r="AF79" s="44" t="s">
        <v>501</v>
      </c>
      <c r="AG79" s="44" t="s">
        <v>502</v>
      </c>
      <c r="AH79" s="44" t="s">
        <v>503</v>
      </c>
      <c r="AI79" s="44" t="s">
        <v>504</v>
      </c>
      <c r="AJ79" s="44" t="s">
        <v>505</v>
      </c>
      <c r="AK79" s="44" t="s">
        <v>506</v>
      </c>
      <c r="AL79" s="40"/>
    </row>
    <row r="80" spans="1:38" ht="26.25" customHeight="1">
      <c r="A80" s="46"/>
      <c r="B80" s="43" t="s">
        <v>507</v>
      </c>
      <c r="C80" s="37">
        <f>SUM(E80:AK80)</f>
        <v>4084783.350687833</v>
      </c>
      <c r="D80" s="38" t="s">
        <v>168</v>
      </c>
      <c r="E80" s="39">
        <v>95706.562388848673</v>
      </c>
      <c r="F80" s="39">
        <v>43687.865338589654</v>
      </c>
      <c r="G80" s="39">
        <v>19268.134390904095</v>
      </c>
      <c r="H80" s="39">
        <v>18106.990274645032</v>
      </c>
      <c r="I80" s="39">
        <v>17476.36100676268</v>
      </c>
      <c r="J80" s="39">
        <v>13232.063290536904</v>
      </c>
      <c r="K80" s="39">
        <v>15195.785172561298</v>
      </c>
      <c r="L80" s="39">
        <v>703055.44277628209</v>
      </c>
      <c r="M80" s="39">
        <v>96359.779357610445</v>
      </c>
      <c r="N80" s="39">
        <v>25066.619075493098</v>
      </c>
      <c r="O80" s="39">
        <v>253959.03908122884</v>
      </c>
      <c r="P80" s="39">
        <v>34317.89000240677</v>
      </c>
      <c r="Q80" s="39">
        <v>21740.859606526537</v>
      </c>
      <c r="R80" s="39">
        <v>9972.4353148309547</v>
      </c>
      <c r="S80" s="39">
        <v>10092.667744872693</v>
      </c>
      <c r="T80" s="39">
        <v>394226.26093954785</v>
      </c>
      <c r="U80" s="39">
        <v>2333.4138903976909</v>
      </c>
      <c r="V80" s="39">
        <v>440518.06466096611</v>
      </c>
      <c r="W80" s="39">
        <v>18030.473716655946</v>
      </c>
      <c r="X80" s="39">
        <v>43754.902372348537</v>
      </c>
      <c r="Y80" s="39">
        <v>685018.46273145394</v>
      </c>
      <c r="Z80" s="39">
        <v>374329.52197979216</v>
      </c>
      <c r="AA80" s="39">
        <v>83190.455441884405</v>
      </c>
      <c r="AB80" s="39">
        <v>161683.39516172017</v>
      </c>
      <c r="AC80" s="39">
        <v>14386.5519981465</v>
      </c>
      <c r="AD80" s="39">
        <v>26543.717037701364</v>
      </c>
      <c r="AE80" s="39">
        <v>76938.170325905652</v>
      </c>
      <c r="AF80" s="39">
        <v>300422.19156017312</v>
      </c>
      <c r="AG80" s="39">
        <v>42264.693298095313</v>
      </c>
      <c r="AH80" s="39">
        <v>17378.09175576342</v>
      </c>
      <c r="AI80" s="39">
        <v>11939.545492726733</v>
      </c>
      <c r="AJ80" s="39">
        <v>3932.6207715079236</v>
      </c>
      <c r="AK80" s="39">
        <v>10654.32273094718</v>
      </c>
      <c r="AL80" s="40"/>
    </row>
    <row r="81" spans="1:38" ht="26.25" customHeight="1">
      <c r="A81" s="46"/>
      <c r="B81" s="43"/>
      <c r="C81" s="37"/>
      <c r="D81" s="38" t="s">
        <v>169</v>
      </c>
      <c r="E81" s="44" t="s">
        <v>508</v>
      </c>
      <c r="F81" s="44" t="s">
        <v>509</v>
      </c>
      <c r="G81" s="44" t="s">
        <v>510</v>
      </c>
      <c r="H81" s="44" t="s">
        <v>511</v>
      </c>
      <c r="I81" s="44" t="s">
        <v>512</v>
      </c>
      <c r="J81" s="44" t="s">
        <v>513</v>
      </c>
      <c r="K81" s="44" t="s">
        <v>514</v>
      </c>
      <c r="L81" s="44" t="s">
        <v>515</v>
      </c>
      <c r="M81" s="44" t="s">
        <v>516</v>
      </c>
      <c r="N81" s="44" t="s">
        <v>517</v>
      </c>
      <c r="O81" s="44" t="s">
        <v>518</v>
      </c>
      <c r="P81" s="44" t="s">
        <v>519</v>
      </c>
      <c r="Q81" s="44" t="s">
        <v>520</v>
      </c>
      <c r="R81" s="44" t="s">
        <v>521</v>
      </c>
      <c r="S81" s="44" t="s">
        <v>522</v>
      </c>
      <c r="T81" s="44" t="s">
        <v>523</v>
      </c>
      <c r="U81" s="44" t="s">
        <v>524</v>
      </c>
      <c r="V81" s="44" t="s">
        <v>525</v>
      </c>
      <c r="W81" s="44" t="s">
        <v>526</v>
      </c>
      <c r="X81" s="44" t="s">
        <v>527</v>
      </c>
      <c r="Y81" s="44" t="s">
        <v>528</v>
      </c>
      <c r="Z81" s="44" t="s">
        <v>529</v>
      </c>
      <c r="AA81" s="44" t="s">
        <v>530</v>
      </c>
      <c r="AB81" s="44" t="s">
        <v>531</v>
      </c>
      <c r="AC81" s="44" t="s">
        <v>532</v>
      </c>
      <c r="AD81" s="44" t="s">
        <v>533</v>
      </c>
      <c r="AE81" s="44" t="s">
        <v>534</v>
      </c>
      <c r="AF81" s="44" t="s">
        <v>535</v>
      </c>
      <c r="AG81" s="44" t="s">
        <v>536</v>
      </c>
      <c r="AH81" s="44" t="s">
        <v>537</v>
      </c>
      <c r="AI81" s="44" t="s">
        <v>538</v>
      </c>
      <c r="AJ81" s="44" t="s">
        <v>539</v>
      </c>
      <c r="AK81" s="44" t="s">
        <v>540</v>
      </c>
      <c r="AL81" s="40"/>
    </row>
    <row r="82" spans="1:38" ht="26.25" customHeight="1">
      <c r="A82" s="46"/>
      <c r="B82" s="43" t="s">
        <v>12</v>
      </c>
      <c r="C82" s="37">
        <f>SUM(E82:AK82)</f>
        <v>39401600.09995202</v>
      </c>
      <c r="D82" s="38" t="s">
        <v>168</v>
      </c>
      <c r="E82" s="39">
        <v>954276.24323624233</v>
      </c>
      <c r="F82" s="39">
        <v>651820.5685047888</v>
      </c>
      <c r="G82" s="39">
        <v>291154.42146540986</v>
      </c>
      <c r="H82" s="39">
        <v>267136.27941490134</v>
      </c>
      <c r="I82" s="39">
        <v>202020.51660988305</v>
      </c>
      <c r="J82" s="39">
        <v>200704.82118569923</v>
      </c>
      <c r="K82" s="39">
        <v>181980.66477647543</v>
      </c>
      <c r="L82" s="39">
        <v>6152450.8295369912</v>
      </c>
      <c r="M82" s="39">
        <v>3260501.4848051397</v>
      </c>
      <c r="N82" s="39">
        <v>366903.37433879834</v>
      </c>
      <c r="O82" s="39">
        <v>953992.94023137994</v>
      </c>
      <c r="P82" s="39">
        <v>790749.26018215681</v>
      </c>
      <c r="Q82" s="39">
        <v>199634.27892110392</v>
      </c>
      <c r="R82" s="39">
        <v>145688.6452594125</v>
      </c>
      <c r="S82" s="39">
        <v>203898.1593933487</v>
      </c>
      <c r="T82" s="39">
        <v>4115395.0520497579</v>
      </c>
      <c r="U82" s="39">
        <v>201694.4063550666</v>
      </c>
      <c r="V82" s="39">
        <v>5558734.074236122</v>
      </c>
      <c r="W82" s="39">
        <v>465283.1966432578</v>
      </c>
      <c r="X82" s="39">
        <v>410880.19463105488</v>
      </c>
      <c r="Y82" s="39">
        <v>5611558.9737943038</v>
      </c>
      <c r="Z82" s="39">
        <v>2940399.6238674787</v>
      </c>
      <c r="AA82" s="39">
        <v>529507.11240796687</v>
      </c>
      <c r="AB82" s="39">
        <v>617129.42953233281</v>
      </c>
      <c r="AC82" s="39">
        <v>331423.27754656062</v>
      </c>
      <c r="AD82" s="39">
        <v>943061.35769210465</v>
      </c>
      <c r="AE82" s="39">
        <v>831604.09564335726</v>
      </c>
      <c r="AF82" s="39">
        <v>702925.91799190629</v>
      </c>
      <c r="AG82" s="39">
        <v>828547.59774113644</v>
      </c>
      <c r="AH82" s="39">
        <v>232468.20817030926</v>
      </c>
      <c r="AI82" s="39">
        <v>142984.80803865925</v>
      </c>
      <c r="AJ82" s="39">
        <v>56770.306678826477</v>
      </c>
      <c r="AK82" s="39">
        <v>58319.979070083551</v>
      </c>
      <c r="AL82" s="40"/>
    </row>
    <row r="83" spans="1:38" ht="26.25" customHeight="1">
      <c r="A83" s="47"/>
      <c r="B83" s="43"/>
      <c r="C83" s="37"/>
      <c r="D83" s="38" t="s">
        <v>169</v>
      </c>
      <c r="E83" s="44" t="s">
        <v>541</v>
      </c>
      <c r="F83" s="44" t="s">
        <v>542</v>
      </c>
      <c r="G83" s="44" t="s">
        <v>543</v>
      </c>
      <c r="H83" s="44" t="s">
        <v>544</v>
      </c>
      <c r="I83" s="44" t="s">
        <v>545</v>
      </c>
      <c r="J83" s="44" t="s">
        <v>546</v>
      </c>
      <c r="K83" s="44" t="s">
        <v>547</v>
      </c>
      <c r="L83" s="44" t="s">
        <v>548</v>
      </c>
      <c r="M83" s="44" t="s">
        <v>549</v>
      </c>
      <c r="N83" s="44" t="s">
        <v>550</v>
      </c>
      <c r="O83" s="44" t="s">
        <v>551</v>
      </c>
      <c r="P83" s="44" t="s">
        <v>552</v>
      </c>
      <c r="Q83" s="44" t="s">
        <v>553</v>
      </c>
      <c r="R83" s="44" t="s">
        <v>554</v>
      </c>
      <c r="S83" s="44" t="s">
        <v>555</v>
      </c>
      <c r="T83" s="44" t="s">
        <v>556</v>
      </c>
      <c r="U83" s="44" t="s">
        <v>557</v>
      </c>
      <c r="V83" s="44" t="s">
        <v>558</v>
      </c>
      <c r="W83" s="44" t="s">
        <v>559</v>
      </c>
      <c r="X83" s="44" t="s">
        <v>560</v>
      </c>
      <c r="Y83" s="44" t="s">
        <v>561</v>
      </c>
      <c r="Z83" s="44" t="s">
        <v>562</v>
      </c>
      <c r="AA83" s="44" t="s">
        <v>563</v>
      </c>
      <c r="AB83" s="44" t="s">
        <v>564</v>
      </c>
      <c r="AC83" s="44" t="s">
        <v>565</v>
      </c>
      <c r="AD83" s="44" t="s">
        <v>566</v>
      </c>
      <c r="AE83" s="44" t="s">
        <v>567</v>
      </c>
      <c r="AF83" s="44" t="s">
        <v>568</v>
      </c>
      <c r="AG83" s="44" t="s">
        <v>569</v>
      </c>
      <c r="AH83" s="44" t="s">
        <v>570</v>
      </c>
      <c r="AI83" s="44" t="s">
        <v>571</v>
      </c>
      <c r="AJ83" s="44" t="s">
        <v>572</v>
      </c>
      <c r="AK83" s="44" t="s">
        <v>573</v>
      </c>
      <c r="AL83" s="40"/>
    </row>
    <row r="84" spans="1:38" ht="26.25" customHeight="1">
      <c r="A84" s="45" t="s">
        <v>576</v>
      </c>
      <c r="B84" s="37" t="s">
        <v>167</v>
      </c>
      <c r="C84" s="37">
        <f>SUM(E84:AK84)</f>
        <v>1430344.9272518388</v>
      </c>
      <c r="D84" s="48" t="s">
        <v>168</v>
      </c>
      <c r="E84" s="39">
        <v>20804.43881171551</v>
      </c>
      <c r="F84" s="39">
        <v>6614.985234490121</v>
      </c>
      <c r="G84" s="39">
        <v>1364.480513855204</v>
      </c>
      <c r="H84" s="39">
        <v>50236.579052810244</v>
      </c>
      <c r="I84" s="39">
        <v>10066.012095844095</v>
      </c>
      <c r="J84" s="39">
        <v>27601.92012404343</v>
      </c>
      <c r="K84" s="39">
        <v>14056.981186929785</v>
      </c>
      <c r="L84" s="39">
        <v>27777.836017250171</v>
      </c>
      <c r="M84" s="39">
        <v>143980.15083008847</v>
      </c>
      <c r="N84" s="39">
        <v>31954.373237120104</v>
      </c>
      <c r="O84" s="39">
        <v>20088.889325212986</v>
      </c>
      <c r="P84" s="39">
        <v>110447.87698557411</v>
      </c>
      <c r="Q84" s="39">
        <v>15497.053435142549</v>
      </c>
      <c r="R84" s="39">
        <v>11036.301857811957</v>
      </c>
      <c r="S84" s="39">
        <v>8409.5814624368541</v>
      </c>
      <c r="T84" s="39">
        <v>63700.802263168618</v>
      </c>
      <c r="U84" s="39">
        <v>18052.883503371806</v>
      </c>
      <c r="V84" s="39">
        <v>121671.49611900609</v>
      </c>
      <c r="W84" s="39">
        <v>71618.197456797847</v>
      </c>
      <c r="X84" s="39">
        <v>10898.394985834482</v>
      </c>
      <c r="Y84" s="39">
        <v>13893.540172512417</v>
      </c>
      <c r="Z84" s="39">
        <v>332430.56429094303</v>
      </c>
      <c r="AA84" s="39">
        <v>21026.119620933605</v>
      </c>
      <c r="AB84" s="39">
        <v>40972.410499766018</v>
      </c>
      <c r="AC84" s="39">
        <v>27710.679680076082</v>
      </c>
      <c r="AD84" s="39">
        <v>53979.979700847653</v>
      </c>
      <c r="AE84" s="39">
        <v>40317.640141556112</v>
      </c>
      <c r="AF84" s="39">
        <v>33027.165024247006</v>
      </c>
      <c r="AG84" s="39">
        <v>34803.727291597053</v>
      </c>
      <c r="AH84" s="39">
        <v>21125.034462999498</v>
      </c>
      <c r="AI84" s="39">
        <v>11044.770932587688</v>
      </c>
      <c r="AJ84" s="39">
        <v>13191.020167974029</v>
      </c>
      <c r="AK84" s="39">
        <v>943.0407672937323</v>
      </c>
      <c r="AL84" s="40"/>
    </row>
    <row r="85" spans="1:38" ht="26.25" customHeight="1">
      <c r="A85" s="46"/>
      <c r="B85" s="37"/>
      <c r="C85" s="37"/>
      <c r="D85" s="38" t="s">
        <v>169</v>
      </c>
      <c r="E85" s="42" t="s">
        <v>170</v>
      </c>
      <c r="F85" s="42" t="s">
        <v>171</v>
      </c>
      <c r="G85" s="42" t="s">
        <v>172</v>
      </c>
      <c r="H85" s="42" t="s">
        <v>173</v>
      </c>
      <c r="I85" s="42" t="s">
        <v>174</v>
      </c>
      <c r="J85" s="42" t="s">
        <v>175</v>
      </c>
      <c r="K85" s="42" t="s">
        <v>176</v>
      </c>
      <c r="L85" s="42" t="s">
        <v>177</v>
      </c>
      <c r="M85" s="42" t="s">
        <v>178</v>
      </c>
      <c r="N85" s="42" t="s">
        <v>179</v>
      </c>
      <c r="O85" s="42" t="s">
        <v>180</v>
      </c>
      <c r="P85" s="42" t="s">
        <v>181</v>
      </c>
      <c r="Q85" s="42" t="s">
        <v>182</v>
      </c>
      <c r="R85" s="42" t="s">
        <v>183</v>
      </c>
      <c r="S85" s="42" t="s">
        <v>184</v>
      </c>
      <c r="T85" s="42" t="s">
        <v>185</v>
      </c>
      <c r="U85" s="42" t="s">
        <v>186</v>
      </c>
      <c r="V85" s="42" t="s">
        <v>187</v>
      </c>
      <c r="W85" s="42" t="s">
        <v>188</v>
      </c>
      <c r="X85" s="42" t="s">
        <v>189</v>
      </c>
      <c r="Y85" s="42" t="s">
        <v>190</v>
      </c>
      <c r="Z85" s="42" t="s">
        <v>191</v>
      </c>
      <c r="AA85" s="42" t="s">
        <v>192</v>
      </c>
      <c r="AB85" s="42" t="s">
        <v>193</v>
      </c>
      <c r="AC85" s="42" t="s">
        <v>194</v>
      </c>
      <c r="AD85" s="42" t="s">
        <v>195</v>
      </c>
      <c r="AE85" s="42" t="s">
        <v>196</v>
      </c>
      <c r="AF85" s="42" t="s">
        <v>197</v>
      </c>
      <c r="AG85" s="42" t="s">
        <v>198</v>
      </c>
      <c r="AH85" s="42" t="s">
        <v>199</v>
      </c>
      <c r="AI85" s="42" t="s">
        <v>200</v>
      </c>
      <c r="AJ85" s="42" t="s">
        <v>201</v>
      </c>
      <c r="AK85" s="42" t="s">
        <v>202</v>
      </c>
      <c r="AL85" s="40"/>
    </row>
    <row r="86" spans="1:38" ht="26.25" customHeight="1">
      <c r="A86" s="46"/>
      <c r="B86" s="43" t="s">
        <v>33</v>
      </c>
      <c r="C86" s="37">
        <f>SUM(E86:AK86)</f>
        <v>13579318.094129093</v>
      </c>
      <c r="D86" s="38" t="s">
        <v>168</v>
      </c>
      <c r="E86" s="39">
        <v>514346.50495707296</v>
      </c>
      <c r="F86" s="39">
        <v>559729.15391936607</v>
      </c>
      <c r="G86" s="39">
        <v>343056.49752449978</v>
      </c>
      <c r="H86" s="39">
        <v>160697.69353493987</v>
      </c>
      <c r="I86" s="39">
        <v>249102.59022081501</v>
      </c>
      <c r="J86" s="39">
        <v>281800.44986446784</v>
      </c>
      <c r="K86" s="39">
        <v>174680.66573705946</v>
      </c>
      <c r="L86" s="39">
        <v>483997.87448644033</v>
      </c>
      <c r="M86" s="39">
        <v>812230.39766787353</v>
      </c>
      <c r="N86" s="39">
        <v>470010.67100795085</v>
      </c>
      <c r="O86" s="39">
        <v>157572.08619025434</v>
      </c>
      <c r="P86" s="39">
        <v>693016.35126496793</v>
      </c>
      <c r="Q86" s="39">
        <v>190800.86288047518</v>
      </c>
      <c r="R86" s="39">
        <v>30628.873108486765</v>
      </c>
      <c r="S86" s="39">
        <v>160060.75480744347</v>
      </c>
      <c r="T86" s="39">
        <v>1028370.1944735736</v>
      </c>
      <c r="U86" s="39">
        <v>32750.260732918796</v>
      </c>
      <c r="V86" s="39">
        <v>758178.70984916482</v>
      </c>
      <c r="W86" s="39">
        <v>561360.45661112142</v>
      </c>
      <c r="X86" s="39">
        <v>121913.39171044579</v>
      </c>
      <c r="Y86" s="39">
        <v>415718.70534412714</v>
      </c>
      <c r="Z86" s="39">
        <v>1992878.6268972512</v>
      </c>
      <c r="AA86" s="39">
        <v>264641.63259177492</v>
      </c>
      <c r="AB86" s="39">
        <v>855988.37003627233</v>
      </c>
      <c r="AC86" s="39">
        <v>183711.31465223737</v>
      </c>
      <c r="AD86" s="39">
        <v>285652.50652949553</v>
      </c>
      <c r="AE86" s="39">
        <v>482705.29257585492</v>
      </c>
      <c r="AF86" s="39">
        <v>546186.01054612547</v>
      </c>
      <c r="AG86" s="39">
        <v>344853.45371225139</v>
      </c>
      <c r="AH86" s="39">
        <v>114012.67517713226</v>
      </c>
      <c r="AI86" s="39">
        <v>137249.09450768956</v>
      </c>
      <c r="AJ86" s="39">
        <v>154241.35116509945</v>
      </c>
      <c r="AK86" s="39">
        <v>17174.619844446643</v>
      </c>
      <c r="AL86" s="40"/>
    </row>
    <row r="87" spans="1:38" ht="26.25" customHeight="1">
      <c r="A87" s="46"/>
      <c r="B87" s="43"/>
      <c r="C87" s="37"/>
      <c r="D87" s="38" t="s">
        <v>169</v>
      </c>
      <c r="E87" s="42" t="s">
        <v>203</v>
      </c>
      <c r="F87" s="42" t="s">
        <v>204</v>
      </c>
      <c r="G87" s="42" t="s">
        <v>205</v>
      </c>
      <c r="H87" s="42" t="s">
        <v>206</v>
      </c>
      <c r="I87" s="42" t="s">
        <v>207</v>
      </c>
      <c r="J87" s="42" t="s">
        <v>208</v>
      </c>
      <c r="K87" s="42" t="s">
        <v>209</v>
      </c>
      <c r="L87" s="42" t="s">
        <v>210</v>
      </c>
      <c r="M87" s="42" t="s">
        <v>211</v>
      </c>
      <c r="N87" s="42" t="s">
        <v>212</v>
      </c>
      <c r="O87" s="42" t="s">
        <v>213</v>
      </c>
      <c r="P87" s="42" t="s">
        <v>214</v>
      </c>
      <c r="Q87" s="42" t="s">
        <v>215</v>
      </c>
      <c r="R87" s="42" t="s">
        <v>216</v>
      </c>
      <c r="S87" s="42" t="s">
        <v>217</v>
      </c>
      <c r="T87" s="42" t="s">
        <v>218</v>
      </c>
      <c r="U87" s="42" t="s">
        <v>219</v>
      </c>
      <c r="V87" s="42" t="s">
        <v>220</v>
      </c>
      <c r="W87" s="42" t="s">
        <v>221</v>
      </c>
      <c r="X87" s="42" t="s">
        <v>222</v>
      </c>
      <c r="Y87" s="42" t="s">
        <v>223</v>
      </c>
      <c r="Z87" s="42" t="s">
        <v>224</v>
      </c>
      <c r="AA87" s="42" t="s">
        <v>225</v>
      </c>
      <c r="AB87" s="42" t="s">
        <v>226</v>
      </c>
      <c r="AC87" s="42" t="s">
        <v>227</v>
      </c>
      <c r="AD87" s="42" t="s">
        <v>228</v>
      </c>
      <c r="AE87" s="42" t="s">
        <v>229</v>
      </c>
      <c r="AF87" s="42" t="s">
        <v>230</v>
      </c>
      <c r="AG87" s="42" t="s">
        <v>231</v>
      </c>
      <c r="AH87" s="42" t="s">
        <v>232</v>
      </c>
      <c r="AI87" s="42" t="s">
        <v>233</v>
      </c>
      <c r="AJ87" s="42" t="s">
        <v>234</v>
      </c>
      <c r="AK87" s="42" t="s">
        <v>235</v>
      </c>
      <c r="AL87" s="40"/>
    </row>
    <row r="88" spans="1:38" ht="26.25" customHeight="1">
      <c r="A88" s="46"/>
      <c r="B88" s="43" t="s">
        <v>236</v>
      </c>
      <c r="C88" s="37">
        <f>SUM(E88:AK88)</f>
        <v>24950285.698234342</v>
      </c>
      <c r="D88" s="38" t="s">
        <v>168</v>
      </c>
      <c r="E88" s="39">
        <v>661794.62451957318</v>
      </c>
      <c r="F88" s="39">
        <v>359598.08006978739</v>
      </c>
      <c r="G88" s="39">
        <v>143055.47253656332</v>
      </c>
      <c r="H88" s="39">
        <v>525063.43717482127</v>
      </c>
      <c r="I88" s="39">
        <v>319046.36911087215</v>
      </c>
      <c r="J88" s="39">
        <v>438339.83060284692</v>
      </c>
      <c r="K88" s="39">
        <v>197775.2233049112</v>
      </c>
      <c r="L88" s="39">
        <v>515562.10981031501</v>
      </c>
      <c r="M88" s="39">
        <v>2181541.889177585</v>
      </c>
      <c r="N88" s="39">
        <v>501782.10192032123</v>
      </c>
      <c r="O88" s="39">
        <v>507195.51989126694</v>
      </c>
      <c r="P88" s="39">
        <v>1655256.4621197428</v>
      </c>
      <c r="Q88" s="39">
        <v>307497.33811447589</v>
      </c>
      <c r="R88" s="39">
        <v>114047.90207628145</v>
      </c>
      <c r="S88" s="39">
        <v>239899.15177471325</v>
      </c>
      <c r="T88" s="39">
        <v>1740967.1373567574</v>
      </c>
      <c r="U88" s="39">
        <v>139736.41621235237</v>
      </c>
      <c r="V88" s="39">
        <v>1132489.4170635825</v>
      </c>
      <c r="W88" s="39">
        <v>1503931.6102788723</v>
      </c>
      <c r="X88" s="39">
        <v>192009.07954500729</v>
      </c>
      <c r="Y88" s="39">
        <v>513096.4698779952</v>
      </c>
      <c r="Z88" s="39">
        <v>5428553.4133605221</v>
      </c>
      <c r="AA88" s="39">
        <v>374983.43123397219</v>
      </c>
      <c r="AB88" s="39">
        <v>1139985.2437714897</v>
      </c>
      <c r="AC88" s="39">
        <v>293763.60398128536</v>
      </c>
      <c r="AD88" s="39">
        <v>520581.83889468788</v>
      </c>
      <c r="AE88" s="39">
        <v>951862.36146490753</v>
      </c>
      <c r="AF88" s="39">
        <v>861120.395422264</v>
      </c>
      <c r="AG88" s="39">
        <v>762492.19195238349</v>
      </c>
      <c r="AH88" s="39">
        <v>300717.12947028555</v>
      </c>
      <c r="AI88" s="39">
        <v>155394.81831100164</v>
      </c>
      <c r="AJ88" s="39">
        <v>237022.3122774488</v>
      </c>
      <c r="AK88" s="39">
        <v>34123.315555446577</v>
      </c>
      <c r="AL88" s="40"/>
    </row>
    <row r="89" spans="1:38" ht="26.25" customHeight="1">
      <c r="A89" s="46"/>
      <c r="B89" s="43"/>
      <c r="C89" s="37"/>
      <c r="D89" s="38" t="s">
        <v>169</v>
      </c>
      <c r="E89" s="42" t="s">
        <v>237</v>
      </c>
      <c r="F89" s="42" t="s">
        <v>238</v>
      </c>
      <c r="G89" s="42" t="s">
        <v>239</v>
      </c>
      <c r="H89" s="42" t="s">
        <v>240</v>
      </c>
      <c r="I89" s="42" t="s">
        <v>241</v>
      </c>
      <c r="J89" s="42" t="s">
        <v>242</v>
      </c>
      <c r="K89" s="42" t="s">
        <v>243</v>
      </c>
      <c r="L89" s="42" t="s">
        <v>244</v>
      </c>
      <c r="M89" s="42" t="s">
        <v>245</v>
      </c>
      <c r="N89" s="42" t="s">
        <v>246</v>
      </c>
      <c r="O89" s="42" t="s">
        <v>247</v>
      </c>
      <c r="P89" s="42" t="s">
        <v>248</v>
      </c>
      <c r="Q89" s="42" t="s">
        <v>249</v>
      </c>
      <c r="R89" s="42" t="s">
        <v>250</v>
      </c>
      <c r="S89" s="42" t="s">
        <v>251</v>
      </c>
      <c r="T89" s="42" t="s">
        <v>252</v>
      </c>
      <c r="U89" s="42" t="s">
        <v>253</v>
      </c>
      <c r="V89" s="42" t="s">
        <v>254</v>
      </c>
      <c r="W89" s="42" t="s">
        <v>255</v>
      </c>
      <c r="X89" s="42" t="s">
        <v>256</v>
      </c>
      <c r="Y89" s="42" t="s">
        <v>257</v>
      </c>
      <c r="Z89" s="42" t="s">
        <v>258</v>
      </c>
      <c r="AA89" s="42" t="s">
        <v>259</v>
      </c>
      <c r="AB89" s="42" t="s">
        <v>260</v>
      </c>
      <c r="AC89" s="42" t="s">
        <v>261</v>
      </c>
      <c r="AD89" s="42" t="s">
        <v>262</v>
      </c>
      <c r="AE89" s="42" t="s">
        <v>263</v>
      </c>
      <c r="AF89" s="42" t="s">
        <v>264</v>
      </c>
      <c r="AG89" s="42" t="s">
        <v>265</v>
      </c>
      <c r="AH89" s="42" t="s">
        <v>266</v>
      </c>
      <c r="AI89" s="42" t="s">
        <v>267</v>
      </c>
      <c r="AJ89" s="42" t="s">
        <v>268</v>
      </c>
      <c r="AK89" s="42" t="s">
        <v>269</v>
      </c>
      <c r="AL89" s="40"/>
    </row>
    <row r="90" spans="1:38" ht="26.25" customHeight="1">
      <c r="A90" s="46"/>
      <c r="B90" s="43" t="s">
        <v>270</v>
      </c>
      <c r="C90" s="37">
        <f>SUM(E90:AK90)</f>
        <v>8596056.430250166</v>
      </c>
      <c r="D90" s="38" t="s">
        <v>168</v>
      </c>
      <c r="E90" s="39">
        <v>212817.10455767761</v>
      </c>
      <c r="F90" s="39">
        <v>170530.61298163453</v>
      </c>
      <c r="G90" s="39">
        <v>97671.050788326073</v>
      </c>
      <c r="H90" s="39">
        <v>246599.02374851069</v>
      </c>
      <c r="I90" s="39">
        <v>308523.00523037481</v>
      </c>
      <c r="J90" s="39">
        <v>207878.44548479273</v>
      </c>
      <c r="K90" s="39">
        <v>92448.38349215487</v>
      </c>
      <c r="L90" s="39">
        <v>197139.94574263459</v>
      </c>
      <c r="M90" s="39">
        <v>661156.39320301265</v>
      </c>
      <c r="N90" s="39">
        <v>275789.4007067472</v>
      </c>
      <c r="O90" s="39">
        <v>116384.59955206221</v>
      </c>
      <c r="P90" s="39">
        <v>557414.68519678863</v>
      </c>
      <c r="Q90" s="39">
        <v>80312.506020609508</v>
      </c>
      <c r="R90" s="39">
        <v>42290.653480973175</v>
      </c>
      <c r="S90" s="39">
        <v>99913.197159280287</v>
      </c>
      <c r="T90" s="39">
        <v>542786.60454352293</v>
      </c>
      <c r="U90" s="39">
        <v>131818.1056487567</v>
      </c>
      <c r="V90" s="39">
        <v>226986.31624889091</v>
      </c>
      <c r="W90" s="39">
        <v>605289.66753985442</v>
      </c>
      <c r="X90" s="39">
        <v>60826.704089011429</v>
      </c>
      <c r="Y90" s="39">
        <v>136178.06949911165</v>
      </c>
      <c r="Z90" s="39">
        <v>1225114.8022102653</v>
      </c>
      <c r="AA90" s="39">
        <v>82182.392342049003</v>
      </c>
      <c r="AB90" s="39">
        <v>352321.43293778703</v>
      </c>
      <c r="AC90" s="39">
        <v>151199.83311725597</v>
      </c>
      <c r="AD90" s="39">
        <v>363186.06566995481</v>
      </c>
      <c r="AE90" s="39">
        <v>479111.60345106735</v>
      </c>
      <c r="AF90" s="39">
        <v>288905.13259948412</v>
      </c>
      <c r="AG90" s="39">
        <v>297015.52024342451</v>
      </c>
      <c r="AH90" s="39">
        <v>109334.0193624362</v>
      </c>
      <c r="AI90" s="39">
        <v>72638.015600978819</v>
      </c>
      <c r="AJ90" s="39">
        <v>99544.743762017853</v>
      </c>
      <c r="AK90" s="39">
        <v>4748.394038718322</v>
      </c>
      <c r="AL90" s="40"/>
    </row>
    <row r="91" spans="1:38" ht="26.25" customHeight="1">
      <c r="A91" s="46"/>
      <c r="B91" s="43"/>
      <c r="C91" s="37"/>
      <c r="D91" s="38" t="s">
        <v>169</v>
      </c>
      <c r="E91" s="42" t="s">
        <v>271</v>
      </c>
      <c r="F91" s="42" t="s">
        <v>272</v>
      </c>
      <c r="G91" s="42" t="s">
        <v>273</v>
      </c>
      <c r="H91" s="42" t="s">
        <v>274</v>
      </c>
      <c r="I91" s="42" t="s">
        <v>275</v>
      </c>
      <c r="J91" s="42" t="s">
        <v>276</v>
      </c>
      <c r="K91" s="42" t="s">
        <v>277</v>
      </c>
      <c r="L91" s="42" t="s">
        <v>278</v>
      </c>
      <c r="M91" s="42" t="s">
        <v>279</v>
      </c>
      <c r="N91" s="42" t="s">
        <v>280</v>
      </c>
      <c r="O91" s="42" t="s">
        <v>281</v>
      </c>
      <c r="P91" s="42" t="s">
        <v>282</v>
      </c>
      <c r="Q91" s="42" t="s">
        <v>283</v>
      </c>
      <c r="R91" s="42" t="s">
        <v>284</v>
      </c>
      <c r="S91" s="42" t="s">
        <v>285</v>
      </c>
      <c r="T91" s="42" t="s">
        <v>286</v>
      </c>
      <c r="U91" s="42" t="s">
        <v>287</v>
      </c>
      <c r="V91" s="42" t="s">
        <v>288</v>
      </c>
      <c r="W91" s="42" t="s">
        <v>289</v>
      </c>
      <c r="X91" s="42" t="s">
        <v>290</v>
      </c>
      <c r="Y91" s="42" t="s">
        <v>291</v>
      </c>
      <c r="Z91" s="42" t="s">
        <v>292</v>
      </c>
      <c r="AA91" s="42" t="s">
        <v>293</v>
      </c>
      <c r="AB91" s="42" t="s">
        <v>294</v>
      </c>
      <c r="AC91" s="42" t="s">
        <v>295</v>
      </c>
      <c r="AD91" s="42" t="s">
        <v>296</v>
      </c>
      <c r="AE91" s="42" t="s">
        <v>297</v>
      </c>
      <c r="AF91" s="42" t="s">
        <v>298</v>
      </c>
      <c r="AG91" s="42" t="s">
        <v>299</v>
      </c>
      <c r="AH91" s="42" t="s">
        <v>300</v>
      </c>
      <c r="AI91" s="42" t="s">
        <v>301</v>
      </c>
      <c r="AJ91" s="42" t="s">
        <v>302</v>
      </c>
      <c r="AK91" s="42" t="s">
        <v>303</v>
      </c>
      <c r="AL91" s="40"/>
    </row>
    <row r="92" spans="1:38" ht="26.25" customHeight="1">
      <c r="A92" s="46"/>
      <c r="B92" s="43" t="s">
        <v>41</v>
      </c>
      <c r="C92" s="37">
        <f>SUM(E92:AK92)</f>
        <v>5939040.5157430843</v>
      </c>
      <c r="D92" s="38" t="s">
        <v>168</v>
      </c>
      <c r="E92" s="39">
        <v>136330.54570891964</v>
      </c>
      <c r="F92" s="39">
        <v>49962.32310163998</v>
      </c>
      <c r="G92" s="39">
        <v>5129.3942396717139</v>
      </c>
      <c r="H92" s="39">
        <v>326462.54134870315</v>
      </c>
      <c r="I92" s="39">
        <v>92274.291865224804</v>
      </c>
      <c r="J92" s="39">
        <v>99327.851607306162</v>
      </c>
      <c r="K92" s="39">
        <v>44759.403626836611</v>
      </c>
      <c r="L92" s="39">
        <v>75033.427798275501</v>
      </c>
      <c r="M92" s="39">
        <v>616748.26036450383</v>
      </c>
      <c r="N92" s="39">
        <v>122127.82637633009</v>
      </c>
      <c r="O92" s="39">
        <v>51027.365280503211</v>
      </c>
      <c r="P92" s="39">
        <v>298051.38425480097</v>
      </c>
      <c r="Q92" s="39">
        <v>44066.596813464064</v>
      </c>
      <c r="R92" s="39">
        <v>26583.967442585807</v>
      </c>
      <c r="S92" s="39">
        <v>61483.927950643767</v>
      </c>
      <c r="T92" s="39">
        <v>318090.01410278265</v>
      </c>
      <c r="U92" s="39">
        <v>24704.408508746372</v>
      </c>
      <c r="V92" s="39">
        <v>214797.20473577877</v>
      </c>
      <c r="W92" s="39">
        <v>908264.38573441072</v>
      </c>
      <c r="X92" s="39">
        <v>45373.434262945753</v>
      </c>
      <c r="Y92" s="39">
        <v>25457.87851901889</v>
      </c>
      <c r="Z92" s="39">
        <v>873868.27306341263</v>
      </c>
      <c r="AA92" s="39">
        <v>56807.600984791745</v>
      </c>
      <c r="AB92" s="39">
        <v>125962.95960126907</v>
      </c>
      <c r="AC92" s="39">
        <v>149792.31302129474</v>
      </c>
      <c r="AD92" s="39">
        <v>553326.72418146289</v>
      </c>
      <c r="AE92" s="39">
        <v>199868.24794955205</v>
      </c>
      <c r="AF92" s="39">
        <v>71677.790728329142</v>
      </c>
      <c r="AG92" s="39">
        <v>128251.09871153522</v>
      </c>
      <c r="AH92" s="39">
        <v>70399.497443874701</v>
      </c>
      <c r="AI92" s="39">
        <v>35168.102849657334</v>
      </c>
      <c r="AJ92" s="39">
        <v>82132.40538594313</v>
      </c>
      <c r="AK92" s="39">
        <v>5729.0681788695802</v>
      </c>
      <c r="AL92" s="40"/>
    </row>
    <row r="93" spans="1:38" ht="26.25" customHeight="1">
      <c r="A93" s="46"/>
      <c r="B93" s="43"/>
      <c r="C93" s="37"/>
      <c r="D93" s="38" t="s">
        <v>169</v>
      </c>
      <c r="E93" s="42" t="s">
        <v>304</v>
      </c>
      <c r="F93" s="42" t="s">
        <v>305</v>
      </c>
      <c r="G93" s="42" t="s">
        <v>306</v>
      </c>
      <c r="H93" s="42" t="s">
        <v>307</v>
      </c>
      <c r="I93" s="42" t="s">
        <v>308</v>
      </c>
      <c r="J93" s="42" t="s">
        <v>309</v>
      </c>
      <c r="K93" s="42" t="s">
        <v>310</v>
      </c>
      <c r="L93" s="42" t="s">
        <v>311</v>
      </c>
      <c r="M93" s="42" t="s">
        <v>312</v>
      </c>
      <c r="N93" s="42" t="s">
        <v>313</v>
      </c>
      <c r="O93" s="42" t="s">
        <v>314</v>
      </c>
      <c r="P93" s="42" t="s">
        <v>315</v>
      </c>
      <c r="Q93" s="42" t="s">
        <v>316</v>
      </c>
      <c r="R93" s="42" t="s">
        <v>317</v>
      </c>
      <c r="S93" s="42" t="s">
        <v>318</v>
      </c>
      <c r="T93" s="42" t="s">
        <v>319</v>
      </c>
      <c r="U93" s="42" t="s">
        <v>320</v>
      </c>
      <c r="V93" s="42" t="s">
        <v>321</v>
      </c>
      <c r="W93" s="42" t="s">
        <v>322</v>
      </c>
      <c r="X93" s="42" t="s">
        <v>323</v>
      </c>
      <c r="Y93" s="42" t="s">
        <v>324</v>
      </c>
      <c r="Z93" s="42" t="s">
        <v>325</v>
      </c>
      <c r="AA93" s="42" t="s">
        <v>326</v>
      </c>
      <c r="AB93" s="42" t="s">
        <v>327</v>
      </c>
      <c r="AC93" s="42" t="s">
        <v>328</v>
      </c>
      <c r="AD93" s="42" t="s">
        <v>329</v>
      </c>
      <c r="AE93" s="42" t="s">
        <v>330</v>
      </c>
      <c r="AF93" s="42" t="s">
        <v>331</v>
      </c>
      <c r="AG93" s="42" t="s">
        <v>332</v>
      </c>
      <c r="AH93" s="42" t="s">
        <v>333</v>
      </c>
      <c r="AI93" s="42" t="s">
        <v>334</v>
      </c>
      <c r="AJ93" s="42" t="s">
        <v>335</v>
      </c>
      <c r="AK93" s="42" t="s">
        <v>336</v>
      </c>
      <c r="AL93" s="40"/>
    </row>
    <row r="94" spans="1:38" ht="26.25" customHeight="1">
      <c r="A94" s="46"/>
      <c r="B94" s="43" t="s">
        <v>337</v>
      </c>
      <c r="C94" s="37">
        <f>SUM(E94:AK94)</f>
        <v>1477468.5181862235</v>
      </c>
      <c r="D94" s="38" t="s">
        <v>168</v>
      </c>
      <c r="E94" s="39">
        <v>50914.389531293011</v>
      </c>
      <c r="F94" s="39">
        <v>30202.744965865033</v>
      </c>
      <c r="G94" s="39">
        <v>12248.405866551988</v>
      </c>
      <c r="H94" s="39">
        <v>40437.405247090079</v>
      </c>
      <c r="I94" s="39">
        <v>8917.6841888216113</v>
      </c>
      <c r="J94" s="39">
        <v>23760.914116141201</v>
      </c>
      <c r="K94" s="39">
        <v>11449.318150927478</v>
      </c>
      <c r="L94" s="39">
        <v>32819.149402535193</v>
      </c>
      <c r="M94" s="39">
        <v>131741.37103031782</v>
      </c>
      <c r="N94" s="39">
        <v>24157.123476766272</v>
      </c>
      <c r="O94" s="39">
        <v>27565.868626116346</v>
      </c>
      <c r="P94" s="39">
        <v>96410.45057658889</v>
      </c>
      <c r="Q94" s="39">
        <v>17949.15749472797</v>
      </c>
      <c r="R94" s="39">
        <v>8924.3535906806646</v>
      </c>
      <c r="S94" s="39">
        <v>9098.515933397257</v>
      </c>
      <c r="T94" s="39">
        <v>107443.60446445773</v>
      </c>
      <c r="U94" s="39">
        <v>2145.8069512193892</v>
      </c>
      <c r="V94" s="39">
        <v>121067.37580812316</v>
      </c>
      <c r="W94" s="39">
        <v>106967.03830978682</v>
      </c>
      <c r="X94" s="39">
        <v>11714.161347300123</v>
      </c>
      <c r="Y94" s="39">
        <v>35211.174553160658</v>
      </c>
      <c r="Z94" s="39">
        <v>296581.18356099207</v>
      </c>
      <c r="AA94" s="39">
        <v>17914.727533811165</v>
      </c>
      <c r="AB94" s="39">
        <v>44418.433664842421</v>
      </c>
      <c r="AC94" s="39">
        <v>25537.70786061601</v>
      </c>
      <c r="AD94" s="39">
        <v>30557.675288731585</v>
      </c>
      <c r="AE94" s="39">
        <v>42688.911814531086</v>
      </c>
      <c r="AF94" s="39">
        <v>28997.666370722043</v>
      </c>
      <c r="AG94" s="39">
        <v>40589.430922187683</v>
      </c>
      <c r="AH94" s="39">
        <v>13993.511611743183</v>
      </c>
      <c r="AI94" s="39">
        <v>8995.8928328715883</v>
      </c>
      <c r="AJ94" s="39">
        <v>13680.709329818943</v>
      </c>
      <c r="AK94" s="39">
        <v>2366.6537634871174</v>
      </c>
      <c r="AL94" s="40"/>
    </row>
    <row r="95" spans="1:38" ht="26.25" customHeight="1">
      <c r="A95" s="46"/>
      <c r="B95" s="43"/>
      <c r="C95" s="37"/>
      <c r="D95" s="38" t="s">
        <v>169</v>
      </c>
      <c r="E95" s="42" t="s">
        <v>338</v>
      </c>
      <c r="F95" s="42" t="s">
        <v>339</v>
      </c>
      <c r="G95" s="42" t="s">
        <v>340</v>
      </c>
      <c r="H95" s="42" t="s">
        <v>341</v>
      </c>
      <c r="I95" s="42" t="s">
        <v>342</v>
      </c>
      <c r="J95" s="42" t="s">
        <v>343</v>
      </c>
      <c r="K95" s="42" t="s">
        <v>344</v>
      </c>
      <c r="L95" s="42" t="s">
        <v>345</v>
      </c>
      <c r="M95" s="42" t="s">
        <v>346</v>
      </c>
      <c r="N95" s="42" t="s">
        <v>347</v>
      </c>
      <c r="O95" s="42" t="s">
        <v>348</v>
      </c>
      <c r="P95" s="42" t="s">
        <v>349</v>
      </c>
      <c r="Q95" s="42" t="s">
        <v>350</v>
      </c>
      <c r="R95" s="42" t="s">
        <v>351</v>
      </c>
      <c r="S95" s="42" t="s">
        <v>352</v>
      </c>
      <c r="T95" s="42" t="s">
        <v>353</v>
      </c>
      <c r="U95" s="42" t="s">
        <v>354</v>
      </c>
      <c r="V95" s="42" t="s">
        <v>355</v>
      </c>
      <c r="W95" s="42" t="s">
        <v>356</v>
      </c>
      <c r="X95" s="42" t="s">
        <v>357</v>
      </c>
      <c r="Y95" s="42" t="s">
        <v>358</v>
      </c>
      <c r="Z95" s="42" t="s">
        <v>359</v>
      </c>
      <c r="AA95" s="42" t="s">
        <v>360</v>
      </c>
      <c r="AB95" s="42" t="s">
        <v>361</v>
      </c>
      <c r="AC95" s="42" t="s">
        <v>362</v>
      </c>
      <c r="AD95" s="42" t="s">
        <v>363</v>
      </c>
      <c r="AE95" s="42" t="s">
        <v>364</v>
      </c>
      <c r="AF95" s="42" t="s">
        <v>365</v>
      </c>
      <c r="AG95" s="42" t="s">
        <v>366</v>
      </c>
      <c r="AH95" s="42" t="s">
        <v>367</v>
      </c>
      <c r="AI95" s="42" t="s">
        <v>368</v>
      </c>
      <c r="AJ95" s="42" t="s">
        <v>369</v>
      </c>
      <c r="AK95" s="42" t="s">
        <v>370</v>
      </c>
      <c r="AL95" s="40"/>
    </row>
    <row r="96" spans="1:38" ht="26.25" customHeight="1">
      <c r="A96" s="46"/>
      <c r="B96" s="43" t="s">
        <v>371</v>
      </c>
      <c r="C96" s="37">
        <f>SUM(E96:AK96)</f>
        <v>5115839.7745793359</v>
      </c>
      <c r="D96" s="38" t="s">
        <v>168</v>
      </c>
      <c r="E96" s="39">
        <v>116627.05046235574</v>
      </c>
      <c r="F96" s="39">
        <v>80403.240926416009</v>
      </c>
      <c r="G96" s="39">
        <v>33018.112198079238</v>
      </c>
      <c r="H96" s="39">
        <v>168488.88074502579</v>
      </c>
      <c r="I96" s="39">
        <v>43296.809754491005</v>
      </c>
      <c r="J96" s="39">
        <v>83440.449883887282</v>
      </c>
      <c r="K96" s="39">
        <v>40013.975249311916</v>
      </c>
      <c r="L96" s="39">
        <v>147222.48201254912</v>
      </c>
      <c r="M96" s="39">
        <v>452332.69912212197</v>
      </c>
      <c r="N96" s="39">
        <v>107395.08801149401</v>
      </c>
      <c r="O96" s="39">
        <v>92370.796950429634</v>
      </c>
      <c r="P96" s="39">
        <v>345191.40524678881</v>
      </c>
      <c r="Q96" s="39">
        <v>70410.245193304203</v>
      </c>
      <c r="R96" s="39">
        <v>33177.746947548461</v>
      </c>
      <c r="S96" s="39">
        <v>32592.887848839287</v>
      </c>
      <c r="T96" s="39">
        <v>347148.85552738939</v>
      </c>
      <c r="U96" s="39">
        <v>47034.159135664486</v>
      </c>
      <c r="V96" s="39">
        <v>280410.66556553444</v>
      </c>
      <c r="W96" s="39">
        <v>194842.19799852264</v>
      </c>
      <c r="X96" s="39">
        <v>44006.656065379124</v>
      </c>
      <c r="Y96" s="39">
        <v>116654.16549049321</v>
      </c>
      <c r="Z96" s="39">
        <v>1133705.6050171067</v>
      </c>
      <c r="AA96" s="39">
        <v>98561.741266560173</v>
      </c>
      <c r="AB96" s="39">
        <v>170062.18245683608</v>
      </c>
      <c r="AC96" s="39">
        <v>64835.364333538884</v>
      </c>
      <c r="AD96" s="39">
        <v>156714.50868322467</v>
      </c>
      <c r="AE96" s="39">
        <v>168313.47494553702</v>
      </c>
      <c r="AF96" s="39">
        <v>149795.49529812782</v>
      </c>
      <c r="AG96" s="39">
        <v>136741.84695136928</v>
      </c>
      <c r="AH96" s="39">
        <v>71643.748582290515</v>
      </c>
      <c r="AI96" s="39">
        <v>31439.551981602217</v>
      </c>
      <c r="AJ96" s="39">
        <v>51839.440105428577</v>
      </c>
      <c r="AK96" s="39">
        <v>6108.2446220875963</v>
      </c>
      <c r="AL96" s="40"/>
    </row>
    <row r="97" spans="1:38" ht="26.25" customHeight="1">
      <c r="A97" s="46"/>
      <c r="B97" s="43"/>
      <c r="C97" s="37"/>
      <c r="D97" s="38" t="s">
        <v>169</v>
      </c>
      <c r="E97" s="42" t="s">
        <v>372</v>
      </c>
      <c r="F97" s="42" t="s">
        <v>373</v>
      </c>
      <c r="G97" s="42" t="s">
        <v>374</v>
      </c>
      <c r="H97" s="42" t="s">
        <v>375</v>
      </c>
      <c r="I97" s="42" t="s">
        <v>376</v>
      </c>
      <c r="J97" s="42" t="s">
        <v>377</v>
      </c>
      <c r="K97" s="42" t="s">
        <v>378</v>
      </c>
      <c r="L97" s="42" t="s">
        <v>379</v>
      </c>
      <c r="M97" s="42" t="s">
        <v>380</v>
      </c>
      <c r="N97" s="42" t="s">
        <v>381</v>
      </c>
      <c r="O97" s="42" t="s">
        <v>382</v>
      </c>
      <c r="P97" s="42" t="s">
        <v>383</v>
      </c>
      <c r="Q97" s="42" t="s">
        <v>384</v>
      </c>
      <c r="R97" s="42" t="s">
        <v>385</v>
      </c>
      <c r="S97" s="42" t="s">
        <v>386</v>
      </c>
      <c r="T97" s="42" t="s">
        <v>387</v>
      </c>
      <c r="U97" s="42" t="s">
        <v>388</v>
      </c>
      <c r="V97" s="42" t="s">
        <v>389</v>
      </c>
      <c r="W97" s="42" t="s">
        <v>390</v>
      </c>
      <c r="X97" s="42" t="s">
        <v>391</v>
      </c>
      <c r="Y97" s="42" t="s">
        <v>392</v>
      </c>
      <c r="Z97" s="42" t="s">
        <v>393</v>
      </c>
      <c r="AA97" s="42" t="s">
        <v>394</v>
      </c>
      <c r="AB97" s="42" t="s">
        <v>395</v>
      </c>
      <c r="AC97" s="42" t="s">
        <v>396</v>
      </c>
      <c r="AD97" s="42" t="s">
        <v>397</v>
      </c>
      <c r="AE97" s="42" t="s">
        <v>398</v>
      </c>
      <c r="AF97" s="42" t="s">
        <v>399</v>
      </c>
      <c r="AG97" s="42" t="s">
        <v>400</v>
      </c>
      <c r="AH97" s="42" t="s">
        <v>401</v>
      </c>
      <c r="AI97" s="42" t="s">
        <v>402</v>
      </c>
      <c r="AJ97" s="42" t="s">
        <v>403</v>
      </c>
      <c r="AK97" s="42" t="s">
        <v>404</v>
      </c>
      <c r="AL97" s="40"/>
    </row>
    <row r="98" spans="1:38" ht="26.25" customHeight="1">
      <c r="A98" s="46"/>
      <c r="B98" s="43" t="s">
        <v>405</v>
      </c>
      <c r="C98" s="37">
        <f>SUM(E98:AK98)</f>
        <v>31319290.432495378</v>
      </c>
      <c r="D98" s="38" t="s">
        <v>168</v>
      </c>
      <c r="E98" s="39">
        <v>748864.16134485858</v>
      </c>
      <c r="F98" s="39">
        <v>281341.28836683027</v>
      </c>
      <c r="G98" s="39">
        <v>70776.092213479074</v>
      </c>
      <c r="H98" s="39">
        <v>1105301.2544539021</v>
      </c>
      <c r="I98" s="39">
        <v>295485.7072990624</v>
      </c>
      <c r="J98" s="39">
        <v>802911.61974523321</v>
      </c>
      <c r="K98" s="39">
        <v>239712.06954914291</v>
      </c>
      <c r="L98" s="39">
        <v>1064649.7540681518</v>
      </c>
      <c r="M98" s="39">
        <v>2147336.4748023194</v>
      </c>
      <c r="N98" s="39">
        <v>831707.52218064794</v>
      </c>
      <c r="O98" s="39">
        <v>566286.95351689693</v>
      </c>
      <c r="P98" s="39">
        <v>1899101.3782326267</v>
      </c>
      <c r="Q98" s="39">
        <v>168477.45197725206</v>
      </c>
      <c r="R98" s="39">
        <v>455798.70308585837</v>
      </c>
      <c r="S98" s="39">
        <v>282582.44183664164</v>
      </c>
      <c r="T98" s="39">
        <v>2219122.7264550682</v>
      </c>
      <c r="U98" s="39">
        <v>867747.02969777456</v>
      </c>
      <c r="V98" s="39">
        <v>3926083.1346180164</v>
      </c>
      <c r="W98" s="39">
        <v>1963825.5073764517</v>
      </c>
      <c r="X98" s="39">
        <v>150722.84571482873</v>
      </c>
      <c r="Y98" s="39">
        <v>1101856.7971911684</v>
      </c>
      <c r="Z98" s="39">
        <v>4138899.7008661721</v>
      </c>
      <c r="AA98" s="39">
        <v>311725.72849068441</v>
      </c>
      <c r="AB98" s="39">
        <v>594021.48202417314</v>
      </c>
      <c r="AC98" s="39">
        <v>559365.20446530404</v>
      </c>
      <c r="AD98" s="39">
        <v>1446702.3724937276</v>
      </c>
      <c r="AE98" s="39">
        <v>600120.59266901261</v>
      </c>
      <c r="AF98" s="39">
        <v>672141.7194137671</v>
      </c>
      <c r="AG98" s="39">
        <v>752805.68815697066</v>
      </c>
      <c r="AH98" s="39">
        <v>453644.32772820216</v>
      </c>
      <c r="AI98" s="39">
        <v>188345.19750289797</v>
      </c>
      <c r="AJ98" s="39">
        <v>387191.80029683339</v>
      </c>
      <c r="AK98" s="39">
        <v>24635.704661416486</v>
      </c>
      <c r="AL98" s="40"/>
    </row>
    <row r="99" spans="1:38" ht="26.25" customHeight="1">
      <c r="A99" s="46"/>
      <c r="B99" s="43"/>
      <c r="C99" s="37"/>
      <c r="D99" s="38" t="s">
        <v>169</v>
      </c>
      <c r="E99" s="42" t="s">
        <v>406</v>
      </c>
      <c r="F99" s="42" t="s">
        <v>407</v>
      </c>
      <c r="G99" s="42" t="s">
        <v>408</v>
      </c>
      <c r="H99" s="42" t="s">
        <v>409</v>
      </c>
      <c r="I99" s="42" t="s">
        <v>410</v>
      </c>
      <c r="J99" s="42" t="s">
        <v>411</v>
      </c>
      <c r="K99" s="42" t="s">
        <v>412</v>
      </c>
      <c r="L99" s="42" t="s">
        <v>413</v>
      </c>
      <c r="M99" s="42" t="s">
        <v>414</v>
      </c>
      <c r="N99" s="42" t="s">
        <v>415</v>
      </c>
      <c r="O99" s="42" t="s">
        <v>416</v>
      </c>
      <c r="P99" s="42" t="s">
        <v>417</v>
      </c>
      <c r="Q99" s="42" t="s">
        <v>418</v>
      </c>
      <c r="R99" s="42" t="s">
        <v>419</v>
      </c>
      <c r="S99" s="42" t="s">
        <v>420</v>
      </c>
      <c r="T99" s="42" t="s">
        <v>421</v>
      </c>
      <c r="U99" s="42" t="s">
        <v>422</v>
      </c>
      <c r="V99" s="42" t="s">
        <v>423</v>
      </c>
      <c r="W99" s="42" t="s">
        <v>424</v>
      </c>
      <c r="X99" s="42" t="s">
        <v>425</v>
      </c>
      <c r="Y99" s="42" t="s">
        <v>426</v>
      </c>
      <c r="Z99" s="42" t="s">
        <v>427</v>
      </c>
      <c r="AA99" s="42" t="s">
        <v>428</v>
      </c>
      <c r="AB99" s="42" t="s">
        <v>429</v>
      </c>
      <c r="AC99" s="42" t="s">
        <v>430</v>
      </c>
      <c r="AD99" s="42" t="s">
        <v>431</v>
      </c>
      <c r="AE99" s="42" t="s">
        <v>432</v>
      </c>
      <c r="AF99" s="42" t="s">
        <v>433</v>
      </c>
      <c r="AG99" s="42" t="s">
        <v>434</v>
      </c>
      <c r="AH99" s="42" t="s">
        <v>435</v>
      </c>
      <c r="AI99" s="42" t="s">
        <v>436</v>
      </c>
      <c r="AJ99" s="42" t="s">
        <v>437</v>
      </c>
      <c r="AK99" s="42" t="s">
        <v>438</v>
      </c>
      <c r="AL99" s="40"/>
    </row>
    <row r="100" spans="1:38" ht="26.25" customHeight="1">
      <c r="A100" s="46"/>
      <c r="B100" s="43" t="s">
        <v>439</v>
      </c>
      <c r="C100" s="37">
        <f>SUM(E100:AK100)</f>
        <v>3762110.1981284348</v>
      </c>
      <c r="D100" s="38" t="s">
        <v>168</v>
      </c>
      <c r="E100" s="39">
        <v>96538.956755773543</v>
      </c>
      <c r="F100" s="39">
        <v>53435.467461332199</v>
      </c>
      <c r="G100" s="39">
        <v>34577.695068025649</v>
      </c>
      <c r="H100" s="39">
        <v>104175.72025109775</v>
      </c>
      <c r="I100" s="39">
        <v>106543.94796656304</v>
      </c>
      <c r="J100" s="39">
        <v>85809.386667062397</v>
      </c>
      <c r="K100" s="39">
        <v>44456.905000941399</v>
      </c>
      <c r="L100" s="39">
        <v>108344.69057682097</v>
      </c>
      <c r="M100" s="39">
        <v>302420.75555927848</v>
      </c>
      <c r="N100" s="39">
        <v>112663.82908585314</v>
      </c>
      <c r="O100" s="39">
        <v>45221.448621993834</v>
      </c>
      <c r="P100" s="39">
        <v>257508.53813657223</v>
      </c>
      <c r="Q100" s="39">
        <v>46783.245568831109</v>
      </c>
      <c r="R100" s="39">
        <v>19795.148912478733</v>
      </c>
      <c r="S100" s="39">
        <v>43036.872188177076</v>
      </c>
      <c r="T100" s="39">
        <v>207878.18125437511</v>
      </c>
      <c r="U100" s="39">
        <v>61286.80223968684</v>
      </c>
      <c r="V100" s="39">
        <v>110339.97178152345</v>
      </c>
      <c r="W100" s="39">
        <v>258301.39090016426</v>
      </c>
      <c r="X100" s="39">
        <v>33797.204304142484</v>
      </c>
      <c r="Y100" s="39">
        <v>99786.710104266909</v>
      </c>
      <c r="Z100" s="39">
        <v>569040.91649759025</v>
      </c>
      <c r="AA100" s="39">
        <v>48681.836481589606</v>
      </c>
      <c r="AB100" s="39">
        <v>150002.98031438078</v>
      </c>
      <c r="AC100" s="39">
        <v>50397.192111352779</v>
      </c>
      <c r="AD100" s="39">
        <v>138903.11483111279</v>
      </c>
      <c r="AE100" s="39">
        <v>206576.02952438232</v>
      </c>
      <c r="AF100" s="39">
        <v>106054.48484210281</v>
      </c>
      <c r="AG100" s="39">
        <v>124567.76846597766</v>
      </c>
      <c r="AH100" s="39">
        <v>46688.613863921739</v>
      </c>
      <c r="AI100" s="39">
        <v>34930.425357882523</v>
      </c>
      <c r="AJ100" s="39">
        <v>50193.17091290142</v>
      </c>
      <c r="AK100" s="39">
        <v>3370.796520278685</v>
      </c>
      <c r="AL100" s="40"/>
    </row>
    <row r="101" spans="1:38" ht="26.25" customHeight="1">
      <c r="A101" s="46"/>
      <c r="B101" s="43"/>
      <c r="C101" s="37"/>
      <c r="D101" s="38" t="s">
        <v>169</v>
      </c>
      <c r="E101" s="42" t="s">
        <v>440</v>
      </c>
      <c r="F101" s="42" t="s">
        <v>441</v>
      </c>
      <c r="G101" s="42" t="s">
        <v>442</v>
      </c>
      <c r="H101" s="42" t="s">
        <v>443</v>
      </c>
      <c r="I101" s="42" t="s">
        <v>444</v>
      </c>
      <c r="J101" s="42" t="s">
        <v>445</v>
      </c>
      <c r="K101" s="42" t="s">
        <v>446</v>
      </c>
      <c r="L101" s="42" t="s">
        <v>447</v>
      </c>
      <c r="M101" s="42" t="s">
        <v>448</v>
      </c>
      <c r="N101" s="42" t="s">
        <v>449</v>
      </c>
      <c r="O101" s="42" t="s">
        <v>450</v>
      </c>
      <c r="P101" s="42" t="s">
        <v>451</v>
      </c>
      <c r="Q101" s="42" t="s">
        <v>452</v>
      </c>
      <c r="R101" s="42" t="s">
        <v>453</v>
      </c>
      <c r="S101" s="42" t="s">
        <v>454</v>
      </c>
      <c r="T101" s="42" t="s">
        <v>455</v>
      </c>
      <c r="U101" s="42" t="s">
        <v>456</v>
      </c>
      <c r="V101" s="42" t="s">
        <v>457</v>
      </c>
      <c r="W101" s="42" t="s">
        <v>458</v>
      </c>
      <c r="X101" s="42" t="s">
        <v>459</v>
      </c>
      <c r="Y101" s="42" t="s">
        <v>460</v>
      </c>
      <c r="Z101" s="42" t="s">
        <v>461</v>
      </c>
      <c r="AA101" s="42" t="s">
        <v>462</v>
      </c>
      <c r="AB101" s="42" t="s">
        <v>463</v>
      </c>
      <c r="AC101" s="42" t="s">
        <v>464</v>
      </c>
      <c r="AD101" s="42" t="s">
        <v>465</v>
      </c>
      <c r="AE101" s="42" t="s">
        <v>466</v>
      </c>
      <c r="AF101" s="42" t="s">
        <v>467</v>
      </c>
      <c r="AG101" s="42" t="s">
        <v>468</v>
      </c>
      <c r="AH101" s="42" t="s">
        <v>469</v>
      </c>
      <c r="AI101" s="42" t="s">
        <v>470</v>
      </c>
      <c r="AJ101" s="42" t="s">
        <v>471</v>
      </c>
      <c r="AK101" s="42" t="s">
        <v>472</v>
      </c>
      <c r="AL101" s="40"/>
    </row>
    <row r="102" spans="1:38" ht="26.25" customHeight="1">
      <c r="A102" s="46"/>
      <c r="B102" s="43" t="s">
        <v>473</v>
      </c>
      <c r="C102" s="37">
        <f>SUM(E102:AK102)</f>
        <v>15467467.374014128</v>
      </c>
      <c r="D102" s="38" t="s">
        <v>168</v>
      </c>
      <c r="E102" s="39">
        <v>519065.47439668287</v>
      </c>
      <c r="F102" s="39">
        <v>346745.16375083092</v>
      </c>
      <c r="G102" s="39">
        <v>161560.56315338585</v>
      </c>
      <c r="H102" s="39">
        <v>243788.34924421163</v>
      </c>
      <c r="I102" s="39">
        <v>219759.16254283441</v>
      </c>
      <c r="J102" s="39">
        <v>351768.83689302643</v>
      </c>
      <c r="K102" s="39">
        <v>150007.42622794118</v>
      </c>
      <c r="L102" s="39">
        <v>322724.28774015169</v>
      </c>
      <c r="M102" s="39">
        <v>888073.80719909153</v>
      </c>
      <c r="N102" s="39">
        <v>502652.50751036947</v>
      </c>
      <c r="O102" s="39">
        <v>304595.39948603901</v>
      </c>
      <c r="P102" s="39">
        <v>1561688.5992357202</v>
      </c>
      <c r="Q102" s="39">
        <v>218851.12797108997</v>
      </c>
      <c r="R102" s="39">
        <v>70071.111771646145</v>
      </c>
      <c r="S102" s="39">
        <v>191479.57432155358</v>
      </c>
      <c r="T102" s="39">
        <v>898992.31631206896</v>
      </c>
      <c r="U102" s="39">
        <v>297051.99021631689</v>
      </c>
      <c r="V102" s="39">
        <v>670493.79732164089</v>
      </c>
      <c r="W102" s="39">
        <v>462789.06717568717</v>
      </c>
      <c r="X102" s="39">
        <v>127345.39277337985</v>
      </c>
      <c r="Y102" s="39">
        <v>220451.53631585056</v>
      </c>
      <c r="Z102" s="39">
        <v>1990390.2335901295</v>
      </c>
      <c r="AA102" s="39">
        <v>215530.12490770465</v>
      </c>
      <c r="AB102" s="39">
        <v>480315.34420877323</v>
      </c>
      <c r="AC102" s="39">
        <v>169240.67803270632</v>
      </c>
      <c r="AD102" s="39">
        <v>1510160.3171482338</v>
      </c>
      <c r="AE102" s="39">
        <v>886051.30453193584</v>
      </c>
      <c r="AF102" s="39">
        <v>365356.46189034241</v>
      </c>
      <c r="AG102" s="39">
        <v>611654.29656651337</v>
      </c>
      <c r="AH102" s="39">
        <v>178583.01816948873</v>
      </c>
      <c r="AI102" s="39">
        <v>117862.9777505252</v>
      </c>
      <c r="AJ102" s="39">
        <v>203249.92453996133</v>
      </c>
      <c r="AK102" s="39">
        <v>9117.2011182934802</v>
      </c>
      <c r="AL102" s="40"/>
    </row>
    <row r="103" spans="1:38" ht="26.25" customHeight="1">
      <c r="A103" s="46"/>
      <c r="B103" s="43"/>
      <c r="C103" s="37"/>
      <c r="D103" s="38" t="s">
        <v>169</v>
      </c>
      <c r="E103" s="44" t="s">
        <v>474</v>
      </c>
      <c r="F103" s="44" t="s">
        <v>475</v>
      </c>
      <c r="G103" s="44" t="s">
        <v>476</v>
      </c>
      <c r="H103" s="44" t="s">
        <v>477</v>
      </c>
      <c r="I103" s="44" t="s">
        <v>478</v>
      </c>
      <c r="J103" s="44" t="s">
        <v>479</v>
      </c>
      <c r="K103" s="44" t="s">
        <v>480</v>
      </c>
      <c r="L103" s="44" t="s">
        <v>481</v>
      </c>
      <c r="M103" s="44" t="s">
        <v>482</v>
      </c>
      <c r="N103" s="44" t="s">
        <v>483</v>
      </c>
      <c r="O103" s="44" t="s">
        <v>484</v>
      </c>
      <c r="P103" s="44" t="s">
        <v>485</v>
      </c>
      <c r="Q103" s="44" t="s">
        <v>486</v>
      </c>
      <c r="R103" s="44" t="s">
        <v>487</v>
      </c>
      <c r="S103" s="44" t="s">
        <v>488</v>
      </c>
      <c r="T103" s="44" t="s">
        <v>489</v>
      </c>
      <c r="U103" s="44" t="s">
        <v>490</v>
      </c>
      <c r="V103" s="44" t="s">
        <v>491</v>
      </c>
      <c r="W103" s="44" t="s">
        <v>492</v>
      </c>
      <c r="X103" s="44" t="s">
        <v>493</v>
      </c>
      <c r="Y103" s="44" t="s">
        <v>494</v>
      </c>
      <c r="Z103" s="44" t="s">
        <v>495</v>
      </c>
      <c r="AA103" s="44" t="s">
        <v>496</v>
      </c>
      <c r="AB103" s="44" t="s">
        <v>497</v>
      </c>
      <c r="AC103" s="44" t="s">
        <v>498</v>
      </c>
      <c r="AD103" s="44" t="s">
        <v>499</v>
      </c>
      <c r="AE103" s="44" t="s">
        <v>500</v>
      </c>
      <c r="AF103" s="44" t="s">
        <v>501</v>
      </c>
      <c r="AG103" s="44" t="s">
        <v>502</v>
      </c>
      <c r="AH103" s="44" t="s">
        <v>503</v>
      </c>
      <c r="AI103" s="44" t="s">
        <v>504</v>
      </c>
      <c r="AJ103" s="44" t="s">
        <v>505</v>
      </c>
      <c r="AK103" s="44" t="s">
        <v>506</v>
      </c>
      <c r="AL103" s="40"/>
    </row>
    <row r="104" spans="1:38" ht="26.25" customHeight="1">
      <c r="A104" s="46"/>
      <c r="B104" s="43" t="s">
        <v>507</v>
      </c>
      <c r="C104" s="37">
        <f>SUM(E104:AK104)</f>
        <v>11621778.837471331</v>
      </c>
      <c r="D104" s="38" t="s">
        <v>168</v>
      </c>
      <c r="E104" s="39">
        <v>397626.3100403595</v>
      </c>
      <c r="F104" s="39">
        <v>97234.743743202212</v>
      </c>
      <c r="G104" s="39">
        <v>49387.070292555902</v>
      </c>
      <c r="H104" s="39">
        <v>143569.69046685923</v>
      </c>
      <c r="I104" s="39">
        <v>51503.474804503581</v>
      </c>
      <c r="J104" s="39">
        <v>119644.87210973915</v>
      </c>
      <c r="K104" s="39">
        <v>68269.626515169846</v>
      </c>
      <c r="L104" s="39">
        <v>463675.50676826504</v>
      </c>
      <c r="M104" s="39">
        <v>620672.7535734527</v>
      </c>
      <c r="N104" s="39">
        <v>76438.899489203846</v>
      </c>
      <c r="O104" s="39">
        <v>340684.88552245154</v>
      </c>
      <c r="P104" s="39">
        <v>468242.93502592796</v>
      </c>
      <c r="Q104" s="39">
        <v>120437.35490923608</v>
      </c>
      <c r="R104" s="39">
        <v>52702.307847625052</v>
      </c>
      <c r="S104" s="39">
        <v>42394.141025710029</v>
      </c>
      <c r="T104" s="39">
        <v>1190423.3264425204</v>
      </c>
      <c r="U104" s="39">
        <v>21772.149629944459</v>
      </c>
      <c r="V104" s="39">
        <v>930213.19568518701</v>
      </c>
      <c r="W104" s="39">
        <v>215479.2779165656</v>
      </c>
      <c r="X104" s="39">
        <v>53009.955083551431</v>
      </c>
      <c r="Y104" s="39">
        <v>507607.50000197132</v>
      </c>
      <c r="Z104" s="39">
        <v>2440596.2464718265</v>
      </c>
      <c r="AA104" s="39">
        <v>209771.46258599259</v>
      </c>
      <c r="AB104" s="39">
        <v>767132.38113618118</v>
      </c>
      <c r="AC104" s="39">
        <v>96522.821150576958</v>
      </c>
      <c r="AD104" s="39">
        <v>195565.12661185765</v>
      </c>
      <c r="AE104" s="39">
        <v>349537.88463216415</v>
      </c>
      <c r="AF104" s="39">
        <v>1062223.5107761265</v>
      </c>
      <c r="AG104" s="39">
        <v>221514.27472030514</v>
      </c>
      <c r="AH104" s="39">
        <v>106855.12715214911</v>
      </c>
      <c r="AI104" s="39">
        <v>53640.420833347736</v>
      </c>
      <c r="AJ104" s="39">
        <v>71001.302820262179</v>
      </c>
      <c r="AK104" s="39">
        <v>16428.301686539915</v>
      </c>
      <c r="AL104" s="40"/>
    </row>
    <row r="105" spans="1:38" ht="26.25" customHeight="1">
      <c r="A105" s="46"/>
      <c r="B105" s="43"/>
      <c r="C105" s="37"/>
      <c r="D105" s="38" t="s">
        <v>169</v>
      </c>
      <c r="E105" s="44" t="s">
        <v>508</v>
      </c>
      <c r="F105" s="44" t="s">
        <v>509</v>
      </c>
      <c r="G105" s="44" t="s">
        <v>510</v>
      </c>
      <c r="H105" s="44" t="s">
        <v>511</v>
      </c>
      <c r="I105" s="44" t="s">
        <v>512</v>
      </c>
      <c r="J105" s="44" t="s">
        <v>513</v>
      </c>
      <c r="K105" s="44" t="s">
        <v>514</v>
      </c>
      <c r="L105" s="44" t="s">
        <v>515</v>
      </c>
      <c r="M105" s="44" t="s">
        <v>516</v>
      </c>
      <c r="N105" s="44" t="s">
        <v>517</v>
      </c>
      <c r="O105" s="44" t="s">
        <v>518</v>
      </c>
      <c r="P105" s="44" t="s">
        <v>519</v>
      </c>
      <c r="Q105" s="44" t="s">
        <v>520</v>
      </c>
      <c r="R105" s="44" t="s">
        <v>521</v>
      </c>
      <c r="S105" s="44" t="s">
        <v>522</v>
      </c>
      <c r="T105" s="44" t="s">
        <v>523</v>
      </c>
      <c r="U105" s="44" t="s">
        <v>524</v>
      </c>
      <c r="V105" s="44" t="s">
        <v>525</v>
      </c>
      <c r="W105" s="44" t="s">
        <v>526</v>
      </c>
      <c r="X105" s="44" t="s">
        <v>527</v>
      </c>
      <c r="Y105" s="44" t="s">
        <v>528</v>
      </c>
      <c r="Z105" s="44" t="s">
        <v>529</v>
      </c>
      <c r="AA105" s="44" t="s">
        <v>530</v>
      </c>
      <c r="AB105" s="44" t="s">
        <v>531</v>
      </c>
      <c r="AC105" s="44" t="s">
        <v>532</v>
      </c>
      <c r="AD105" s="44" t="s">
        <v>533</v>
      </c>
      <c r="AE105" s="44" t="s">
        <v>534</v>
      </c>
      <c r="AF105" s="44" t="s">
        <v>535</v>
      </c>
      <c r="AG105" s="44" t="s">
        <v>536</v>
      </c>
      <c r="AH105" s="44" t="s">
        <v>537</v>
      </c>
      <c r="AI105" s="44" t="s">
        <v>538</v>
      </c>
      <c r="AJ105" s="44" t="s">
        <v>539</v>
      </c>
      <c r="AK105" s="44" t="s">
        <v>540</v>
      </c>
      <c r="AL105" s="40"/>
    </row>
    <row r="106" spans="1:38" ht="26.25" customHeight="1">
      <c r="A106" s="46"/>
      <c r="B106" s="43" t="s">
        <v>12</v>
      </c>
      <c r="C106" s="37">
        <f>SUM(E106:AK106)</f>
        <v>26740996.19951665</v>
      </c>
      <c r="D106" s="38" t="s">
        <v>168</v>
      </c>
      <c r="E106" s="39">
        <v>659665.43891371798</v>
      </c>
      <c r="F106" s="39">
        <v>310751.1954786054</v>
      </c>
      <c r="G106" s="39">
        <v>136504.16560500619</v>
      </c>
      <c r="H106" s="39">
        <v>430673.4247320274</v>
      </c>
      <c r="I106" s="39">
        <v>226761.94492059309</v>
      </c>
      <c r="J106" s="39">
        <v>457732.42290145316</v>
      </c>
      <c r="K106" s="39">
        <v>229395.4619586734</v>
      </c>
      <c r="L106" s="39">
        <v>975671.9355766112</v>
      </c>
      <c r="M106" s="39">
        <v>2209552.0474703554</v>
      </c>
      <c r="N106" s="39">
        <v>441509.65699719562</v>
      </c>
      <c r="O106" s="39">
        <v>458419.1870367736</v>
      </c>
      <c r="P106" s="39">
        <v>1965695.9337239005</v>
      </c>
      <c r="Q106" s="39">
        <v>250547.05962139153</v>
      </c>
      <c r="R106" s="39">
        <v>169932.92987802337</v>
      </c>
      <c r="S106" s="39">
        <v>239316.95369116333</v>
      </c>
      <c r="T106" s="39">
        <v>2134123.2368043163</v>
      </c>
      <c r="U106" s="39">
        <v>223052.9875232476</v>
      </c>
      <c r="V106" s="39">
        <v>2198768.7152035502</v>
      </c>
      <c r="W106" s="39">
        <v>1139455.2027017667</v>
      </c>
      <c r="X106" s="39">
        <v>170735.7801181736</v>
      </c>
      <c r="Y106" s="39">
        <v>853404.45293032331</v>
      </c>
      <c r="Z106" s="39">
        <v>5279792.4341737917</v>
      </c>
      <c r="AA106" s="39">
        <v>359172.20196013589</v>
      </c>
      <c r="AB106" s="39">
        <v>787850.77934822929</v>
      </c>
      <c r="AC106" s="39">
        <v>326848.2875937557</v>
      </c>
      <c r="AD106" s="39">
        <v>802998.76996666356</v>
      </c>
      <c r="AE106" s="39">
        <v>910143.6562994984</v>
      </c>
      <c r="AF106" s="39">
        <v>728894.16708836169</v>
      </c>
      <c r="AG106" s="39">
        <v>820770.70230548503</v>
      </c>
      <c r="AH106" s="39">
        <v>373525.29697547655</v>
      </c>
      <c r="AI106" s="39">
        <v>180239.29153895765</v>
      </c>
      <c r="AJ106" s="39">
        <v>266476.81923631096</v>
      </c>
      <c r="AK106" s="39">
        <v>22613.659243121867</v>
      </c>
      <c r="AL106" s="40"/>
    </row>
    <row r="107" spans="1:38" ht="26.25" customHeight="1">
      <c r="A107" s="47"/>
      <c r="B107" s="43"/>
      <c r="C107" s="37"/>
      <c r="D107" s="49" t="s">
        <v>169</v>
      </c>
      <c r="E107" s="44" t="s">
        <v>541</v>
      </c>
      <c r="F107" s="44" t="s">
        <v>542</v>
      </c>
      <c r="G107" s="44" t="s">
        <v>543</v>
      </c>
      <c r="H107" s="44" t="s">
        <v>544</v>
      </c>
      <c r="I107" s="44" t="s">
        <v>545</v>
      </c>
      <c r="J107" s="44" t="s">
        <v>546</v>
      </c>
      <c r="K107" s="44" t="s">
        <v>547</v>
      </c>
      <c r="L107" s="44" t="s">
        <v>548</v>
      </c>
      <c r="M107" s="44" t="s">
        <v>549</v>
      </c>
      <c r="N107" s="44" t="s">
        <v>550</v>
      </c>
      <c r="O107" s="44" t="s">
        <v>551</v>
      </c>
      <c r="P107" s="44" t="s">
        <v>552</v>
      </c>
      <c r="Q107" s="44" t="s">
        <v>553</v>
      </c>
      <c r="R107" s="44" t="s">
        <v>554</v>
      </c>
      <c r="S107" s="44" t="s">
        <v>555</v>
      </c>
      <c r="T107" s="44" t="s">
        <v>556</v>
      </c>
      <c r="U107" s="44" t="s">
        <v>557</v>
      </c>
      <c r="V107" s="44" t="s">
        <v>558</v>
      </c>
      <c r="W107" s="44" t="s">
        <v>559</v>
      </c>
      <c r="X107" s="44" t="s">
        <v>560</v>
      </c>
      <c r="Y107" s="44" t="s">
        <v>561</v>
      </c>
      <c r="Z107" s="44" t="s">
        <v>562</v>
      </c>
      <c r="AA107" s="44" t="s">
        <v>563</v>
      </c>
      <c r="AB107" s="44" t="s">
        <v>564</v>
      </c>
      <c r="AC107" s="44" t="s">
        <v>565</v>
      </c>
      <c r="AD107" s="44" t="s">
        <v>566</v>
      </c>
      <c r="AE107" s="44" t="s">
        <v>567</v>
      </c>
      <c r="AF107" s="44" t="s">
        <v>568</v>
      </c>
      <c r="AG107" s="44" t="s">
        <v>569</v>
      </c>
      <c r="AH107" s="44" t="s">
        <v>570</v>
      </c>
      <c r="AI107" s="44" t="s">
        <v>571</v>
      </c>
      <c r="AJ107" s="44" t="s">
        <v>572</v>
      </c>
      <c r="AK107" s="44" t="s">
        <v>573</v>
      </c>
      <c r="AL107" s="40"/>
    </row>
    <row r="108" spans="1:38" ht="26.25" customHeight="1">
      <c r="A108" s="45" t="s">
        <v>577</v>
      </c>
      <c r="B108" s="37" t="s">
        <v>167</v>
      </c>
      <c r="C108" s="37">
        <f>SUM(E108:AK108)</f>
        <v>572137.99986589223</v>
      </c>
      <c r="D108" s="38" t="s">
        <v>168</v>
      </c>
      <c r="E108" s="39">
        <v>8321.7755246862052</v>
      </c>
      <c r="F108" s="39">
        <v>2645.9952214068903</v>
      </c>
      <c r="G108" s="39">
        <v>545.79270702846657</v>
      </c>
      <c r="H108" s="39">
        <v>20094.637288777638</v>
      </c>
      <c r="I108" s="39">
        <v>4026.4079655921691</v>
      </c>
      <c r="J108" s="39">
        <v>11040.769902084665</v>
      </c>
      <c r="K108" s="39">
        <v>5622.7948838786451</v>
      </c>
      <c r="L108" s="39">
        <v>11111.136923795502</v>
      </c>
      <c r="M108" s="39">
        <v>57592.062910525659</v>
      </c>
      <c r="N108" s="39">
        <v>12781.752948667001</v>
      </c>
      <c r="O108" s="39">
        <v>8035.5542350496844</v>
      </c>
      <c r="P108" s="39">
        <v>44179.146335304045</v>
      </c>
      <c r="Q108" s="39">
        <v>6198.8213740570191</v>
      </c>
      <c r="R108" s="39">
        <v>4414.5207431247827</v>
      </c>
      <c r="S108" s="39">
        <v>3363.83139235299</v>
      </c>
      <c r="T108" s="39">
        <v>25480.322085016036</v>
      </c>
      <c r="U108" s="39">
        <v>7221.1514676150109</v>
      </c>
      <c r="V108" s="39">
        <v>48668.598447602431</v>
      </c>
      <c r="W108" s="39">
        <v>28647.281321225099</v>
      </c>
      <c r="X108" s="39">
        <v>4359.3558623118815</v>
      </c>
      <c r="Y108" s="39">
        <v>5557.4167569202837</v>
      </c>
      <c r="Z108" s="39">
        <v>132972.22830319908</v>
      </c>
      <c r="AA108" s="39">
        <v>8410.4519291361448</v>
      </c>
      <c r="AB108" s="39">
        <v>16388.967174831632</v>
      </c>
      <c r="AC108" s="39">
        <v>11084.271872030433</v>
      </c>
      <c r="AD108" s="39">
        <v>21591.986534312487</v>
      </c>
      <c r="AE108" s="39">
        <v>16127.057573093696</v>
      </c>
      <c r="AF108" s="39">
        <v>13210.866009698802</v>
      </c>
      <c r="AG108" s="39">
        <v>13921.490916638821</v>
      </c>
      <c r="AH108" s="39">
        <v>8450.0160560715722</v>
      </c>
      <c r="AI108" s="39">
        <v>4417.9102659046493</v>
      </c>
      <c r="AJ108" s="39">
        <v>5276.4080671896118</v>
      </c>
      <c r="AK108" s="39">
        <v>377.21886676322282</v>
      </c>
      <c r="AL108" s="40"/>
    </row>
    <row r="109" spans="1:38" ht="26.25" customHeight="1">
      <c r="A109" s="46"/>
      <c r="B109" s="37"/>
      <c r="C109" s="37"/>
      <c r="D109" s="38" t="s">
        <v>169</v>
      </c>
      <c r="E109" s="42" t="s">
        <v>170</v>
      </c>
      <c r="F109" s="42" t="s">
        <v>171</v>
      </c>
      <c r="G109" s="42" t="s">
        <v>172</v>
      </c>
      <c r="H109" s="42" t="s">
        <v>173</v>
      </c>
      <c r="I109" s="42" t="s">
        <v>174</v>
      </c>
      <c r="J109" s="42" t="s">
        <v>175</v>
      </c>
      <c r="K109" s="42" t="s">
        <v>176</v>
      </c>
      <c r="L109" s="42" t="s">
        <v>177</v>
      </c>
      <c r="M109" s="42" t="s">
        <v>178</v>
      </c>
      <c r="N109" s="42" t="s">
        <v>179</v>
      </c>
      <c r="O109" s="42" t="s">
        <v>180</v>
      </c>
      <c r="P109" s="42" t="s">
        <v>181</v>
      </c>
      <c r="Q109" s="42" t="s">
        <v>182</v>
      </c>
      <c r="R109" s="42" t="s">
        <v>183</v>
      </c>
      <c r="S109" s="42" t="s">
        <v>184</v>
      </c>
      <c r="T109" s="42" t="s">
        <v>185</v>
      </c>
      <c r="U109" s="42" t="s">
        <v>186</v>
      </c>
      <c r="V109" s="42" t="s">
        <v>187</v>
      </c>
      <c r="W109" s="42" t="s">
        <v>188</v>
      </c>
      <c r="X109" s="42" t="s">
        <v>189</v>
      </c>
      <c r="Y109" s="42" t="s">
        <v>190</v>
      </c>
      <c r="Z109" s="42" t="s">
        <v>191</v>
      </c>
      <c r="AA109" s="42" t="s">
        <v>192</v>
      </c>
      <c r="AB109" s="42" t="s">
        <v>193</v>
      </c>
      <c r="AC109" s="42" t="s">
        <v>194</v>
      </c>
      <c r="AD109" s="42" t="s">
        <v>195</v>
      </c>
      <c r="AE109" s="42" t="s">
        <v>196</v>
      </c>
      <c r="AF109" s="42" t="s">
        <v>197</v>
      </c>
      <c r="AG109" s="42" t="s">
        <v>198</v>
      </c>
      <c r="AH109" s="42" t="s">
        <v>199</v>
      </c>
      <c r="AI109" s="42" t="s">
        <v>200</v>
      </c>
      <c r="AJ109" s="42" t="s">
        <v>201</v>
      </c>
      <c r="AK109" s="42" t="s">
        <v>202</v>
      </c>
      <c r="AL109" s="40"/>
    </row>
    <row r="110" spans="1:38" ht="26.25" customHeight="1">
      <c r="A110" s="46"/>
      <c r="B110" s="43" t="s">
        <v>33</v>
      </c>
      <c r="C110" s="37">
        <f>SUM(E110:AK110)</f>
        <v>5431727.8700090768</v>
      </c>
      <c r="D110" s="38" t="s">
        <v>168</v>
      </c>
      <c r="E110" s="39">
        <v>205738.60198282919</v>
      </c>
      <c r="F110" s="39">
        <v>223891.75698090915</v>
      </c>
      <c r="G110" s="39">
        <v>137222.72509306823</v>
      </c>
      <c r="H110" s="39">
        <v>64279.095543770389</v>
      </c>
      <c r="I110" s="39">
        <v>99641.113478179759</v>
      </c>
      <c r="J110" s="39">
        <v>112720.19885846111</v>
      </c>
      <c r="K110" s="39">
        <v>69872.296231860906</v>
      </c>
      <c r="L110" s="39">
        <v>193599.19364867764</v>
      </c>
      <c r="M110" s="39">
        <v>324892.17361310014</v>
      </c>
      <c r="N110" s="39">
        <v>188004.32214649391</v>
      </c>
      <c r="O110" s="39">
        <v>63028.822749427338</v>
      </c>
      <c r="P110" s="39">
        <v>277206.51252800849</v>
      </c>
      <c r="Q110" s="39">
        <v>76320.345152190072</v>
      </c>
      <c r="R110" s="39">
        <v>12251.549243394706</v>
      </c>
      <c r="S110" s="39">
        <v>64024.27922363871</v>
      </c>
      <c r="T110" s="39">
        <v>411348.09683500254</v>
      </c>
      <c r="U110" s="39">
        <v>13100.100785124981</v>
      </c>
      <c r="V110" s="39">
        <v>303271.48393966595</v>
      </c>
      <c r="W110" s="39">
        <v>224544.18584048693</v>
      </c>
      <c r="X110" s="39">
        <v>48765.332834609391</v>
      </c>
      <c r="Y110" s="39">
        <v>166287.50272126464</v>
      </c>
      <c r="Z110" s="39">
        <v>797151.46626656607</v>
      </c>
      <c r="AA110" s="39">
        <v>105856.70439852677</v>
      </c>
      <c r="AB110" s="39">
        <v>342395.41016612173</v>
      </c>
      <c r="AC110" s="39">
        <v>73484.525860894952</v>
      </c>
      <c r="AD110" s="39">
        <v>114260.974321571</v>
      </c>
      <c r="AE110" s="39">
        <v>193082.13518638225</v>
      </c>
      <c r="AF110" s="39">
        <v>218474.40421845019</v>
      </c>
      <c r="AG110" s="39">
        <v>137941.38148490054</v>
      </c>
      <c r="AH110" s="39">
        <v>45605.082326840762</v>
      </c>
      <c r="AI110" s="39">
        <v>54899.661325033565</v>
      </c>
      <c r="AJ110" s="39">
        <v>61696.540466039783</v>
      </c>
      <c r="AK110" s="39">
        <v>6869.8945575842863</v>
      </c>
      <c r="AL110" s="40"/>
    </row>
    <row r="111" spans="1:38" ht="26.25" customHeight="1">
      <c r="A111" s="46"/>
      <c r="B111" s="43"/>
      <c r="C111" s="37"/>
      <c r="D111" s="38" t="s">
        <v>169</v>
      </c>
      <c r="E111" s="42" t="s">
        <v>203</v>
      </c>
      <c r="F111" s="42" t="s">
        <v>204</v>
      </c>
      <c r="G111" s="42" t="s">
        <v>205</v>
      </c>
      <c r="H111" s="42" t="s">
        <v>206</v>
      </c>
      <c r="I111" s="42" t="s">
        <v>207</v>
      </c>
      <c r="J111" s="42" t="s">
        <v>208</v>
      </c>
      <c r="K111" s="42" t="s">
        <v>209</v>
      </c>
      <c r="L111" s="42" t="s">
        <v>210</v>
      </c>
      <c r="M111" s="42" t="s">
        <v>211</v>
      </c>
      <c r="N111" s="42" t="s">
        <v>212</v>
      </c>
      <c r="O111" s="42" t="s">
        <v>213</v>
      </c>
      <c r="P111" s="42" t="s">
        <v>214</v>
      </c>
      <c r="Q111" s="42" t="s">
        <v>215</v>
      </c>
      <c r="R111" s="42" t="s">
        <v>216</v>
      </c>
      <c r="S111" s="42" t="s">
        <v>217</v>
      </c>
      <c r="T111" s="42" t="s">
        <v>218</v>
      </c>
      <c r="U111" s="42" t="s">
        <v>219</v>
      </c>
      <c r="V111" s="42" t="s">
        <v>220</v>
      </c>
      <c r="W111" s="42" t="s">
        <v>221</v>
      </c>
      <c r="X111" s="42" t="s">
        <v>222</v>
      </c>
      <c r="Y111" s="42" t="s">
        <v>223</v>
      </c>
      <c r="Z111" s="42" t="s">
        <v>224</v>
      </c>
      <c r="AA111" s="42" t="s">
        <v>225</v>
      </c>
      <c r="AB111" s="42" t="s">
        <v>226</v>
      </c>
      <c r="AC111" s="42" t="s">
        <v>227</v>
      </c>
      <c r="AD111" s="42" t="s">
        <v>228</v>
      </c>
      <c r="AE111" s="42" t="s">
        <v>229</v>
      </c>
      <c r="AF111" s="42" t="s">
        <v>230</v>
      </c>
      <c r="AG111" s="42" t="s">
        <v>231</v>
      </c>
      <c r="AH111" s="42" t="s">
        <v>232</v>
      </c>
      <c r="AI111" s="42" t="s">
        <v>233</v>
      </c>
      <c r="AJ111" s="42" t="s">
        <v>234</v>
      </c>
      <c r="AK111" s="42" t="s">
        <v>235</v>
      </c>
      <c r="AL111" s="40"/>
    </row>
    <row r="112" spans="1:38" ht="26.25" customHeight="1">
      <c r="A112" s="46"/>
      <c r="B112" s="43" t="s">
        <v>236</v>
      </c>
      <c r="C112" s="37">
        <f>SUM(E112:AK112)</f>
        <v>9980114.9856076613</v>
      </c>
      <c r="D112" s="38" t="s">
        <v>168</v>
      </c>
      <c r="E112" s="39">
        <v>264717.84980782931</v>
      </c>
      <c r="F112" s="39">
        <v>143839.29332611585</v>
      </c>
      <c r="G112" s="39">
        <v>57222.2415916838</v>
      </c>
      <c r="H112" s="39">
        <v>210025.43410719553</v>
      </c>
      <c r="I112" s="39">
        <v>127618.64676395986</v>
      </c>
      <c r="J112" s="39">
        <v>175335.96165975154</v>
      </c>
      <c r="K112" s="39">
        <v>79110.123216981869</v>
      </c>
      <c r="L112" s="39">
        <v>206224.89063820121</v>
      </c>
      <c r="M112" s="39">
        <v>872616.79473950632</v>
      </c>
      <c r="N112" s="39">
        <v>200712.89814434253</v>
      </c>
      <c r="O112" s="39">
        <v>202878.17021050196</v>
      </c>
      <c r="P112" s="39">
        <v>662102.5180230235</v>
      </c>
      <c r="Q112" s="39">
        <v>122998.93524579036</v>
      </c>
      <c r="R112" s="39">
        <v>45619.160830512577</v>
      </c>
      <c r="S112" s="39">
        <v>95959.626688103366</v>
      </c>
      <c r="T112" s="39">
        <v>696386.88718568033</v>
      </c>
      <c r="U112" s="39">
        <v>55894.551517081723</v>
      </c>
      <c r="V112" s="39">
        <v>452995.76682543301</v>
      </c>
      <c r="W112" s="39">
        <v>601572.67157420586</v>
      </c>
      <c r="X112" s="39">
        <v>76803.594255814605</v>
      </c>
      <c r="Y112" s="39">
        <v>205238.6133563084</v>
      </c>
      <c r="Z112" s="39">
        <v>2171421.4075867166</v>
      </c>
      <c r="AA112" s="39">
        <v>149993.44527061231</v>
      </c>
      <c r="AB112" s="39">
        <v>455994.18028065673</v>
      </c>
      <c r="AC112" s="39">
        <v>117505.44159251415</v>
      </c>
      <c r="AD112" s="39">
        <v>208232.68400090237</v>
      </c>
      <c r="AE112" s="39">
        <v>380744.98038845294</v>
      </c>
      <c r="AF112" s="39">
        <v>344448.15816890559</v>
      </c>
      <c r="AG112" s="39">
        <v>304996.87678095337</v>
      </c>
      <c r="AH112" s="39">
        <v>120286.88411421726</v>
      </c>
      <c r="AI112" s="39">
        <v>62157.953956200035</v>
      </c>
      <c r="AJ112" s="39">
        <v>94808.92491097952</v>
      </c>
      <c r="AK112" s="39">
        <v>13649.418848528037</v>
      </c>
      <c r="AL112" s="40"/>
    </row>
    <row r="113" spans="1:38" ht="26.25" customHeight="1">
      <c r="A113" s="46"/>
      <c r="B113" s="43"/>
      <c r="C113" s="37"/>
      <c r="D113" s="38" t="s">
        <v>169</v>
      </c>
      <c r="E113" s="42" t="s">
        <v>237</v>
      </c>
      <c r="F113" s="42" t="s">
        <v>238</v>
      </c>
      <c r="G113" s="42" t="s">
        <v>239</v>
      </c>
      <c r="H113" s="42" t="s">
        <v>240</v>
      </c>
      <c r="I113" s="42" t="s">
        <v>241</v>
      </c>
      <c r="J113" s="42" t="s">
        <v>242</v>
      </c>
      <c r="K113" s="42" t="s">
        <v>243</v>
      </c>
      <c r="L113" s="42" t="s">
        <v>244</v>
      </c>
      <c r="M113" s="42" t="s">
        <v>245</v>
      </c>
      <c r="N113" s="42" t="s">
        <v>246</v>
      </c>
      <c r="O113" s="42" t="s">
        <v>247</v>
      </c>
      <c r="P113" s="42" t="s">
        <v>248</v>
      </c>
      <c r="Q113" s="42" t="s">
        <v>249</v>
      </c>
      <c r="R113" s="42" t="s">
        <v>250</v>
      </c>
      <c r="S113" s="42" t="s">
        <v>251</v>
      </c>
      <c r="T113" s="42" t="s">
        <v>252</v>
      </c>
      <c r="U113" s="42" t="s">
        <v>253</v>
      </c>
      <c r="V113" s="42" t="s">
        <v>254</v>
      </c>
      <c r="W113" s="42" t="s">
        <v>255</v>
      </c>
      <c r="X113" s="42" t="s">
        <v>256</v>
      </c>
      <c r="Y113" s="42" t="s">
        <v>257</v>
      </c>
      <c r="Z113" s="42" t="s">
        <v>258</v>
      </c>
      <c r="AA113" s="42" t="s">
        <v>259</v>
      </c>
      <c r="AB113" s="42" t="s">
        <v>260</v>
      </c>
      <c r="AC113" s="42" t="s">
        <v>261</v>
      </c>
      <c r="AD113" s="42" t="s">
        <v>262</v>
      </c>
      <c r="AE113" s="42" t="s">
        <v>263</v>
      </c>
      <c r="AF113" s="42" t="s">
        <v>264</v>
      </c>
      <c r="AG113" s="42" t="s">
        <v>265</v>
      </c>
      <c r="AH113" s="42" t="s">
        <v>266</v>
      </c>
      <c r="AI113" s="42" t="s">
        <v>267</v>
      </c>
      <c r="AJ113" s="42" t="s">
        <v>268</v>
      </c>
      <c r="AK113" s="42" t="s">
        <v>269</v>
      </c>
      <c r="AL113" s="40"/>
    </row>
    <row r="114" spans="1:38" ht="26.25" customHeight="1">
      <c r="A114" s="46"/>
      <c r="B114" s="43" t="s">
        <v>270</v>
      </c>
      <c r="C114" s="37">
        <f>SUM(E114:AK114)</f>
        <v>3438422.8859166899</v>
      </c>
      <c r="D114" s="38" t="s">
        <v>168</v>
      </c>
      <c r="E114" s="39">
        <v>85126.841823071052</v>
      </c>
      <c r="F114" s="39">
        <v>68212.274261829516</v>
      </c>
      <c r="G114" s="39">
        <v>39068.456212290243</v>
      </c>
      <c r="H114" s="39">
        <v>98639.637320523005</v>
      </c>
      <c r="I114" s="39">
        <v>123409.29794241879</v>
      </c>
      <c r="J114" s="39">
        <v>83151.392145411024</v>
      </c>
      <c r="K114" s="39">
        <v>36979.369240805972</v>
      </c>
      <c r="L114" s="39">
        <v>78855.996159519054</v>
      </c>
      <c r="M114" s="39">
        <v>264462.56912162417</v>
      </c>
      <c r="N114" s="39">
        <v>110315.79181780468</v>
      </c>
      <c r="O114" s="39">
        <v>46553.831159364992</v>
      </c>
      <c r="P114" s="39">
        <v>222965.85157515376</v>
      </c>
      <c r="Q114" s="39">
        <v>32125.002408243799</v>
      </c>
      <c r="R114" s="39">
        <v>16916.261392389271</v>
      </c>
      <c r="S114" s="39">
        <v>39965.264694320605</v>
      </c>
      <c r="T114" s="39">
        <v>217114.65186990003</v>
      </c>
      <c r="U114" s="39">
        <v>52727.228139812898</v>
      </c>
      <c r="V114" s="39">
        <v>90794.526499556378</v>
      </c>
      <c r="W114" s="39">
        <v>242115.88551218339</v>
      </c>
      <c r="X114" s="39">
        <v>24330.669736250024</v>
      </c>
      <c r="Y114" s="39">
        <v>54471.234542273152</v>
      </c>
      <c r="Z114" s="39">
        <v>490045.93041738641</v>
      </c>
      <c r="AA114" s="39">
        <v>32872.972886830707</v>
      </c>
      <c r="AB114" s="39">
        <v>140928.59875647322</v>
      </c>
      <c r="AC114" s="39">
        <v>60479.933246902394</v>
      </c>
      <c r="AD114" s="39">
        <v>145274.39029904737</v>
      </c>
      <c r="AE114" s="39">
        <v>191644.65940129745</v>
      </c>
      <c r="AF114" s="39">
        <v>115562.05303979364</v>
      </c>
      <c r="AG114" s="39">
        <v>118806.2080973698</v>
      </c>
      <c r="AH114" s="39">
        <v>43733.619498022214</v>
      </c>
      <c r="AI114" s="39">
        <v>29055.218689204692</v>
      </c>
      <c r="AJ114" s="39">
        <v>39817.897504807144</v>
      </c>
      <c r="AK114" s="39">
        <v>1899.3705048094298</v>
      </c>
      <c r="AL114" s="40"/>
    </row>
    <row r="115" spans="1:38" ht="26.25" customHeight="1">
      <c r="A115" s="46"/>
      <c r="B115" s="43"/>
      <c r="C115" s="37"/>
      <c r="D115" s="38" t="s">
        <v>169</v>
      </c>
      <c r="E115" s="42" t="s">
        <v>271</v>
      </c>
      <c r="F115" s="42" t="s">
        <v>272</v>
      </c>
      <c r="G115" s="42" t="s">
        <v>273</v>
      </c>
      <c r="H115" s="42" t="s">
        <v>274</v>
      </c>
      <c r="I115" s="42" t="s">
        <v>275</v>
      </c>
      <c r="J115" s="42" t="s">
        <v>276</v>
      </c>
      <c r="K115" s="42" t="s">
        <v>277</v>
      </c>
      <c r="L115" s="42" t="s">
        <v>278</v>
      </c>
      <c r="M115" s="42" t="s">
        <v>279</v>
      </c>
      <c r="N115" s="42" t="s">
        <v>280</v>
      </c>
      <c r="O115" s="42" t="s">
        <v>281</v>
      </c>
      <c r="P115" s="42" t="s">
        <v>282</v>
      </c>
      <c r="Q115" s="42" t="s">
        <v>283</v>
      </c>
      <c r="R115" s="42" t="s">
        <v>284</v>
      </c>
      <c r="S115" s="42" t="s">
        <v>285</v>
      </c>
      <c r="T115" s="42" t="s">
        <v>286</v>
      </c>
      <c r="U115" s="42" t="s">
        <v>287</v>
      </c>
      <c r="V115" s="42" t="s">
        <v>288</v>
      </c>
      <c r="W115" s="42" t="s">
        <v>289</v>
      </c>
      <c r="X115" s="42" t="s">
        <v>290</v>
      </c>
      <c r="Y115" s="42" t="s">
        <v>291</v>
      </c>
      <c r="Z115" s="42" t="s">
        <v>292</v>
      </c>
      <c r="AA115" s="42" t="s">
        <v>293</v>
      </c>
      <c r="AB115" s="42" t="s">
        <v>294</v>
      </c>
      <c r="AC115" s="42" t="s">
        <v>295</v>
      </c>
      <c r="AD115" s="42" t="s">
        <v>296</v>
      </c>
      <c r="AE115" s="42" t="s">
        <v>297</v>
      </c>
      <c r="AF115" s="42" t="s">
        <v>298</v>
      </c>
      <c r="AG115" s="42" t="s">
        <v>299</v>
      </c>
      <c r="AH115" s="42" t="s">
        <v>300</v>
      </c>
      <c r="AI115" s="42" t="s">
        <v>301</v>
      </c>
      <c r="AJ115" s="42" t="s">
        <v>302</v>
      </c>
      <c r="AK115" s="42" t="s">
        <v>303</v>
      </c>
      <c r="AL115" s="40"/>
    </row>
    <row r="116" spans="1:38" ht="26.25" customHeight="1">
      <c r="A116" s="46"/>
      <c r="B116" s="43" t="s">
        <v>41</v>
      </c>
      <c r="C116" s="37">
        <f>SUM(E116:AK116)</f>
        <v>2375616.3038951387</v>
      </c>
      <c r="D116" s="38" t="s">
        <v>168</v>
      </c>
      <c r="E116" s="39">
        <v>54532.218283567861</v>
      </c>
      <c r="F116" s="39">
        <v>19984.937757388114</v>
      </c>
      <c r="G116" s="39">
        <v>2051.7595810706712</v>
      </c>
      <c r="H116" s="39">
        <v>130585.05337074274</v>
      </c>
      <c r="I116" s="39">
        <v>36909.745413370925</v>
      </c>
      <c r="J116" s="39">
        <v>39731.147309183201</v>
      </c>
      <c r="K116" s="39">
        <v>17903.769121669047</v>
      </c>
      <c r="L116" s="39">
        <v>30013.377917942453</v>
      </c>
      <c r="M116" s="39">
        <v>246699.31519093088</v>
      </c>
      <c r="N116" s="39">
        <v>48851.144515223641</v>
      </c>
      <c r="O116" s="39">
        <v>20410.942314693028</v>
      </c>
      <c r="P116" s="39">
        <v>119220.54166919523</v>
      </c>
      <c r="Q116" s="39">
        <v>17626.638725385626</v>
      </c>
      <c r="R116" s="39">
        <v>10633.586977034322</v>
      </c>
      <c r="S116" s="39">
        <v>24593.56246079029</v>
      </c>
      <c r="T116" s="39">
        <v>127236.01153218871</v>
      </c>
      <c r="U116" s="39">
        <v>9881.7607572870693</v>
      </c>
      <c r="V116" s="39">
        <v>85918.881894311504</v>
      </c>
      <c r="W116" s="39">
        <v>363305.74993100751</v>
      </c>
      <c r="X116" s="39">
        <v>18149.364828902835</v>
      </c>
      <c r="Y116" s="39">
        <v>10183.152668111672</v>
      </c>
      <c r="Z116" s="39">
        <v>349547.31602540636</v>
      </c>
      <c r="AA116" s="39">
        <v>22723.051419172116</v>
      </c>
      <c r="AB116" s="39">
        <v>50385.192986427559</v>
      </c>
      <c r="AC116" s="39">
        <v>59916.925208517896</v>
      </c>
      <c r="AD116" s="39">
        <v>221330.63487265029</v>
      </c>
      <c r="AE116" s="39">
        <v>79947.306697484324</v>
      </c>
      <c r="AF116" s="39">
        <v>28671.116291331655</v>
      </c>
      <c r="AG116" s="39">
        <v>51300.439484614086</v>
      </c>
      <c r="AH116" s="39">
        <v>28159.806545264473</v>
      </c>
      <c r="AI116" s="39">
        <v>14067.247167025678</v>
      </c>
      <c r="AJ116" s="39">
        <v>32852.962154377252</v>
      </c>
      <c r="AK116" s="39">
        <v>2291.6428228699201</v>
      </c>
      <c r="AL116" s="40"/>
    </row>
    <row r="117" spans="1:38" ht="26.25" customHeight="1">
      <c r="A117" s="46"/>
      <c r="B117" s="43"/>
      <c r="C117" s="37"/>
      <c r="D117" s="38" t="s">
        <v>169</v>
      </c>
      <c r="E117" s="42" t="s">
        <v>304</v>
      </c>
      <c r="F117" s="42" t="s">
        <v>305</v>
      </c>
      <c r="G117" s="42" t="s">
        <v>306</v>
      </c>
      <c r="H117" s="42" t="s">
        <v>307</v>
      </c>
      <c r="I117" s="42" t="s">
        <v>308</v>
      </c>
      <c r="J117" s="42" t="s">
        <v>309</v>
      </c>
      <c r="K117" s="42" t="s">
        <v>310</v>
      </c>
      <c r="L117" s="42" t="s">
        <v>311</v>
      </c>
      <c r="M117" s="42" t="s">
        <v>312</v>
      </c>
      <c r="N117" s="42" t="s">
        <v>313</v>
      </c>
      <c r="O117" s="42" t="s">
        <v>314</v>
      </c>
      <c r="P117" s="42" t="s">
        <v>315</v>
      </c>
      <c r="Q117" s="42" t="s">
        <v>316</v>
      </c>
      <c r="R117" s="42" t="s">
        <v>317</v>
      </c>
      <c r="S117" s="42" t="s">
        <v>318</v>
      </c>
      <c r="T117" s="42" t="s">
        <v>319</v>
      </c>
      <c r="U117" s="42" t="s">
        <v>320</v>
      </c>
      <c r="V117" s="42" t="s">
        <v>321</v>
      </c>
      <c r="W117" s="42" t="s">
        <v>322</v>
      </c>
      <c r="X117" s="42" t="s">
        <v>323</v>
      </c>
      <c r="Y117" s="42" t="s">
        <v>324</v>
      </c>
      <c r="Z117" s="42" t="s">
        <v>325</v>
      </c>
      <c r="AA117" s="42" t="s">
        <v>326</v>
      </c>
      <c r="AB117" s="42" t="s">
        <v>327</v>
      </c>
      <c r="AC117" s="42" t="s">
        <v>328</v>
      </c>
      <c r="AD117" s="42" t="s">
        <v>329</v>
      </c>
      <c r="AE117" s="42" t="s">
        <v>330</v>
      </c>
      <c r="AF117" s="42" t="s">
        <v>331</v>
      </c>
      <c r="AG117" s="42" t="s">
        <v>332</v>
      </c>
      <c r="AH117" s="42" t="s">
        <v>333</v>
      </c>
      <c r="AI117" s="42" t="s">
        <v>334</v>
      </c>
      <c r="AJ117" s="42" t="s">
        <v>335</v>
      </c>
      <c r="AK117" s="42" t="s">
        <v>336</v>
      </c>
      <c r="AL117" s="40"/>
    </row>
    <row r="118" spans="1:38" ht="26.25" customHeight="1">
      <c r="A118" s="46"/>
      <c r="B118" s="43" t="s">
        <v>337</v>
      </c>
      <c r="C118" s="37">
        <f>SUM(E118:AK118)</f>
        <v>590987.44712940883</v>
      </c>
      <c r="D118" s="38" t="s">
        <v>168</v>
      </c>
      <c r="E118" s="39">
        <v>20365.755812517204</v>
      </c>
      <c r="F118" s="39">
        <v>12081.103134799332</v>
      </c>
      <c r="G118" s="39">
        <v>4899.3668482671847</v>
      </c>
      <c r="H118" s="39">
        <v>16174.96666095406</v>
      </c>
      <c r="I118" s="39">
        <v>3567.0764460268338</v>
      </c>
      <c r="J118" s="39">
        <v>9504.3672411396055</v>
      </c>
      <c r="K118" s="39">
        <v>4579.7292225724805</v>
      </c>
      <c r="L118" s="39">
        <v>13127.662734693065</v>
      </c>
      <c r="M118" s="39">
        <v>52696.550771437367</v>
      </c>
      <c r="N118" s="39">
        <v>9662.8521529498848</v>
      </c>
      <c r="O118" s="39">
        <v>11026.345398966649</v>
      </c>
      <c r="P118" s="39">
        <v>38564.17633841926</v>
      </c>
      <c r="Q118" s="39">
        <v>7179.6629978911878</v>
      </c>
      <c r="R118" s="39">
        <v>3569.7414362722661</v>
      </c>
      <c r="S118" s="39">
        <v>3639.40508303452</v>
      </c>
      <c r="T118" s="39">
        <v>42977.443775655061</v>
      </c>
      <c r="U118" s="39">
        <v>858.32255063975174</v>
      </c>
      <c r="V118" s="39">
        <v>48426.950323249272</v>
      </c>
      <c r="W118" s="39">
        <v>42786.81550680205</v>
      </c>
      <c r="X118" s="39">
        <v>4685.6622473120924</v>
      </c>
      <c r="Y118" s="39">
        <v>14084.471564686459</v>
      </c>
      <c r="Z118" s="39">
        <v>118632.47573225529</v>
      </c>
      <c r="AA118" s="39">
        <v>7165.8944904262071</v>
      </c>
      <c r="AB118" s="39">
        <v>17767.37669107108</v>
      </c>
      <c r="AC118" s="39">
        <v>10215.083144246404</v>
      </c>
      <c r="AD118" s="39">
        <v>12223.067089145738</v>
      </c>
      <c r="AE118" s="39">
        <v>17075.566331474551</v>
      </c>
      <c r="AF118" s="39">
        <v>11599.066548288816</v>
      </c>
      <c r="AG118" s="39">
        <v>16235.772368875072</v>
      </c>
      <c r="AH118" s="39">
        <v>5597.406148953778</v>
      </c>
      <c r="AI118" s="39">
        <v>3598.3586748783769</v>
      </c>
      <c r="AJ118" s="39">
        <v>5472.2837319275777</v>
      </c>
      <c r="AK118" s="39">
        <v>946.6679295800368</v>
      </c>
      <c r="AL118" s="40"/>
    </row>
    <row r="119" spans="1:38" ht="26.25" customHeight="1">
      <c r="A119" s="46"/>
      <c r="B119" s="43"/>
      <c r="C119" s="37"/>
      <c r="D119" s="38" t="s">
        <v>169</v>
      </c>
      <c r="E119" s="42" t="s">
        <v>338</v>
      </c>
      <c r="F119" s="42" t="s">
        <v>339</v>
      </c>
      <c r="G119" s="42" t="s">
        <v>340</v>
      </c>
      <c r="H119" s="42" t="s">
        <v>341</v>
      </c>
      <c r="I119" s="42" t="s">
        <v>342</v>
      </c>
      <c r="J119" s="42" t="s">
        <v>343</v>
      </c>
      <c r="K119" s="42" t="s">
        <v>344</v>
      </c>
      <c r="L119" s="42" t="s">
        <v>345</v>
      </c>
      <c r="M119" s="42" t="s">
        <v>346</v>
      </c>
      <c r="N119" s="42" t="s">
        <v>347</v>
      </c>
      <c r="O119" s="42" t="s">
        <v>348</v>
      </c>
      <c r="P119" s="42" t="s">
        <v>349</v>
      </c>
      <c r="Q119" s="42" t="s">
        <v>350</v>
      </c>
      <c r="R119" s="42" t="s">
        <v>351</v>
      </c>
      <c r="S119" s="42" t="s">
        <v>352</v>
      </c>
      <c r="T119" s="42" t="s">
        <v>353</v>
      </c>
      <c r="U119" s="42" t="s">
        <v>354</v>
      </c>
      <c r="V119" s="42" t="s">
        <v>355</v>
      </c>
      <c r="W119" s="42" t="s">
        <v>356</v>
      </c>
      <c r="X119" s="42" t="s">
        <v>357</v>
      </c>
      <c r="Y119" s="42" t="s">
        <v>358</v>
      </c>
      <c r="Z119" s="42" t="s">
        <v>359</v>
      </c>
      <c r="AA119" s="42" t="s">
        <v>360</v>
      </c>
      <c r="AB119" s="42" t="s">
        <v>361</v>
      </c>
      <c r="AC119" s="42" t="s">
        <v>362</v>
      </c>
      <c r="AD119" s="42" t="s">
        <v>363</v>
      </c>
      <c r="AE119" s="42" t="s">
        <v>364</v>
      </c>
      <c r="AF119" s="42" t="s">
        <v>365</v>
      </c>
      <c r="AG119" s="42" t="s">
        <v>366</v>
      </c>
      <c r="AH119" s="42" t="s">
        <v>367</v>
      </c>
      <c r="AI119" s="42" t="s">
        <v>368</v>
      </c>
      <c r="AJ119" s="42" t="s">
        <v>369</v>
      </c>
      <c r="AK119" s="42" t="s">
        <v>370</v>
      </c>
      <c r="AL119" s="40"/>
    </row>
    <row r="120" spans="1:38" ht="26.25" customHeight="1">
      <c r="A120" s="46"/>
      <c r="B120" s="43" t="s">
        <v>371</v>
      </c>
      <c r="C120" s="37">
        <f>SUM(E120:AK120)</f>
        <v>2046336.0524753768</v>
      </c>
      <c r="D120" s="38" t="s">
        <v>168</v>
      </c>
      <c r="E120" s="39">
        <v>46650.820184942299</v>
      </c>
      <c r="F120" s="39">
        <v>32161.310076351525</v>
      </c>
      <c r="G120" s="39">
        <v>13207.257014350926</v>
      </c>
      <c r="H120" s="39">
        <v>67395.571306800717</v>
      </c>
      <c r="I120" s="39">
        <v>17318.737353016528</v>
      </c>
      <c r="J120" s="39">
        <v>33376.185553553158</v>
      </c>
      <c r="K120" s="39">
        <v>16005.596957380463</v>
      </c>
      <c r="L120" s="39">
        <v>58889.006144561019</v>
      </c>
      <c r="M120" s="39">
        <v>180933.08774951723</v>
      </c>
      <c r="N120" s="39">
        <v>42958.047484676012</v>
      </c>
      <c r="O120" s="39">
        <v>36948.311905843497</v>
      </c>
      <c r="P120" s="39">
        <v>138076.54816288591</v>
      </c>
      <c r="Q120" s="39">
        <v>28164.098077321683</v>
      </c>
      <c r="R120" s="39">
        <v>13271.098779019383</v>
      </c>
      <c r="S120" s="39">
        <v>13037.150517309607</v>
      </c>
      <c r="T120" s="39">
        <v>138859.54864020558</v>
      </c>
      <c r="U120" s="39">
        <v>18813.658616204197</v>
      </c>
      <c r="V120" s="39">
        <v>112164.26622621376</v>
      </c>
      <c r="W120" s="39">
        <v>77936.883459143864</v>
      </c>
      <c r="X120" s="39">
        <v>17602.653817255101</v>
      </c>
      <c r="Y120" s="39">
        <v>46661.671972132448</v>
      </c>
      <c r="Z120" s="39">
        <v>453482.25082881865</v>
      </c>
      <c r="AA120" s="39">
        <v>39424.715635549655</v>
      </c>
      <c r="AB120" s="39">
        <v>68024.8853306112</v>
      </c>
      <c r="AC120" s="39">
        <v>25934.145733415553</v>
      </c>
      <c r="AD120" s="39">
        <v>62685.787952722196</v>
      </c>
      <c r="AE120" s="39">
        <v>67325.39630900562</v>
      </c>
      <c r="AF120" s="39">
        <v>59918.198119251123</v>
      </c>
      <c r="AG120" s="39">
        <v>54696.738780547719</v>
      </c>
      <c r="AH120" s="39">
        <v>28657.507134383708</v>
      </c>
      <c r="AI120" s="39">
        <v>12575.826180798933</v>
      </c>
      <c r="AJ120" s="39">
        <v>20735.77604217143</v>
      </c>
      <c r="AK120" s="39">
        <v>2443.3144294161284</v>
      </c>
      <c r="AL120" s="40"/>
    </row>
    <row r="121" spans="1:38" ht="26.25" customHeight="1">
      <c r="A121" s="46"/>
      <c r="B121" s="43"/>
      <c r="C121" s="37"/>
      <c r="D121" s="38" t="s">
        <v>169</v>
      </c>
      <c r="E121" s="42" t="s">
        <v>372</v>
      </c>
      <c r="F121" s="42" t="s">
        <v>373</v>
      </c>
      <c r="G121" s="42" t="s">
        <v>374</v>
      </c>
      <c r="H121" s="42" t="s">
        <v>375</v>
      </c>
      <c r="I121" s="42" t="s">
        <v>376</v>
      </c>
      <c r="J121" s="42" t="s">
        <v>377</v>
      </c>
      <c r="K121" s="42" t="s">
        <v>378</v>
      </c>
      <c r="L121" s="42" t="s">
        <v>379</v>
      </c>
      <c r="M121" s="42" t="s">
        <v>380</v>
      </c>
      <c r="N121" s="42" t="s">
        <v>381</v>
      </c>
      <c r="O121" s="42" t="s">
        <v>382</v>
      </c>
      <c r="P121" s="42" t="s">
        <v>383</v>
      </c>
      <c r="Q121" s="42" t="s">
        <v>384</v>
      </c>
      <c r="R121" s="42" t="s">
        <v>385</v>
      </c>
      <c r="S121" s="42" t="s">
        <v>386</v>
      </c>
      <c r="T121" s="42" t="s">
        <v>387</v>
      </c>
      <c r="U121" s="42" t="s">
        <v>388</v>
      </c>
      <c r="V121" s="42" t="s">
        <v>389</v>
      </c>
      <c r="W121" s="42" t="s">
        <v>390</v>
      </c>
      <c r="X121" s="42" t="s">
        <v>391</v>
      </c>
      <c r="Y121" s="42" t="s">
        <v>392</v>
      </c>
      <c r="Z121" s="42" t="s">
        <v>393</v>
      </c>
      <c r="AA121" s="42" t="s">
        <v>394</v>
      </c>
      <c r="AB121" s="42" t="s">
        <v>395</v>
      </c>
      <c r="AC121" s="42" t="s">
        <v>396</v>
      </c>
      <c r="AD121" s="42" t="s">
        <v>397</v>
      </c>
      <c r="AE121" s="42" t="s">
        <v>398</v>
      </c>
      <c r="AF121" s="42" t="s">
        <v>399</v>
      </c>
      <c r="AG121" s="42" t="s">
        <v>400</v>
      </c>
      <c r="AH121" s="42" t="s">
        <v>401</v>
      </c>
      <c r="AI121" s="42" t="s">
        <v>402</v>
      </c>
      <c r="AJ121" s="42" t="s">
        <v>403</v>
      </c>
      <c r="AK121" s="42" t="s">
        <v>404</v>
      </c>
      <c r="AL121" s="40"/>
    </row>
    <row r="122" spans="1:38" ht="26.25" customHeight="1">
      <c r="A122" s="46"/>
      <c r="B122" s="43" t="s">
        <v>405</v>
      </c>
      <c r="C122" s="37">
        <f>SUM(E122:AK122)</f>
        <v>12527716.920410557</v>
      </c>
      <c r="D122" s="38" t="s">
        <v>168</v>
      </c>
      <c r="E122" s="39">
        <v>299545.66453794343</v>
      </c>
      <c r="F122" s="39">
        <v>112536.56330503826</v>
      </c>
      <c r="G122" s="39">
        <v>28310.462897669757</v>
      </c>
      <c r="H122" s="39">
        <v>442120.62648082757</v>
      </c>
      <c r="I122" s="39">
        <v>118194.37471953619</v>
      </c>
      <c r="J122" s="39">
        <v>321164.70178447175</v>
      </c>
      <c r="K122" s="39">
        <v>95884.868901874783</v>
      </c>
      <c r="L122" s="39">
        <v>425859.99809309427</v>
      </c>
      <c r="M122" s="39">
        <v>858934.62837682723</v>
      </c>
      <c r="N122" s="39">
        <v>332683.10397375567</v>
      </c>
      <c r="O122" s="39">
        <v>226514.73926310957</v>
      </c>
      <c r="P122" s="39">
        <v>759640.47462383821</v>
      </c>
      <c r="Q122" s="39">
        <v>67390.980790900823</v>
      </c>
      <c r="R122" s="39">
        <v>182319.48123434334</v>
      </c>
      <c r="S122" s="39">
        <v>113032.93665965788</v>
      </c>
      <c r="T122" s="39">
        <v>887649.1316805192</v>
      </c>
      <c r="U122" s="39">
        <v>347098.71893043024</v>
      </c>
      <c r="V122" s="39">
        <v>1570433.2538472067</v>
      </c>
      <c r="W122" s="39">
        <v>785530.35751887201</v>
      </c>
      <c r="X122" s="39">
        <v>60289.108800451279</v>
      </c>
      <c r="Y122" s="39">
        <v>440742.77343305683</v>
      </c>
      <c r="Z122" s="39">
        <v>1655559.9125534841</v>
      </c>
      <c r="AA122" s="39">
        <v>124690.3518962019</v>
      </c>
      <c r="AB122" s="39">
        <v>237608.63594038741</v>
      </c>
      <c r="AC122" s="39">
        <v>223746.08178612162</v>
      </c>
      <c r="AD122" s="39">
        <v>578680.80572012474</v>
      </c>
      <c r="AE122" s="39">
        <v>240048.2596399982</v>
      </c>
      <c r="AF122" s="39">
        <v>268856.68776550685</v>
      </c>
      <c r="AG122" s="39">
        <v>301122.27526278823</v>
      </c>
      <c r="AH122" s="39">
        <v>181457.77985655508</v>
      </c>
      <c r="AI122" s="39">
        <v>75338.111280044468</v>
      </c>
      <c r="AJ122" s="39">
        <v>154876.72011873336</v>
      </c>
      <c r="AK122" s="39">
        <v>9854.3487371828887</v>
      </c>
      <c r="AL122" s="40"/>
    </row>
    <row r="123" spans="1:38" ht="26.25" customHeight="1">
      <c r="A123" s="46"/>
      <c r="B123" s="43"/>
      <c r="C123" s="37"/>
      <c r="D123" s="38" t="s">
        <v>169</v>
      </c>
      <c r="E123" s="42" t="s">
        <v>406</v>
      </c>
      <c r="F123" s="42" t="s">
        <v>407</v>
      </c>
      <c r="G123" s="42" t="s">
        <v>408</v>
      </c>
      <c r="H123" s="42" t="s">
        <v>409</v>
      </c>
      <c r="I123" s="42" t="s">
        <v>410</v>
      </c>
      <c r="J123" s="42" t="s">
        <v>411</v>
      </c>
      <c r="K123" s="42" t="s">
        <v>412</v>
      </c>
      <c r="L123" s="42" t="s">
        <v>413</v>
      </c>
      <c r="M123" s="42" t="s">
        <v>414</v>
      </c>
      <c r="N123" s="42" t="s">
        <v>415</v>
      </c>
      <c r="O123" s="42" t="s">
        <v>416</v>
      </c>
      <c r="P123" s="42" t="s">
        <v>417</v>
      </c>
      <c r="Q123" s="42" t="s">
        <v>418</v>
      </c>
      <c r="R123" s="42" t="s">
        <v>419</v>
      </c>
      <c r="S123" s="42" t="s">
        <v>420</v>
      </c>
      <c r="T123" s="42" t="s">
        <v>421</v>
      </c>
      <c r="U123" s="42" t="s">
        <v>422</v>
      </c>
      <c r="V123" s="42" t="s">
        <v>423</v>
      </c>
      <c r="W123" s="42" t="s">
        <v>424</v>
      </c>
      <c r="X123" s="42" t="s">
        <v>425</v>
      </c>
      <c r="Y123" s="42" t="s">
        <v>426</v>
      </c>
      <c r="Z123" s="42" t="s">
        <v>427</v>
      </c>
      <c r="AA123" s="42" t="s">
        <v>428</v>
      </c>
      <c r="AB123" s="42" t="s">
        <v>429</v>
      </c>
      <c r="AC123" s="42" t="s">
        <v>430</v>
      </c>
      <c r="AD123" s="42" t="s">
        <v>431</v>
      </c>
      <c r="AE123" s="42" t="s">
        <v>432</v>
      </c>
      <c r="AF123" s="42" t="s">
        <v>433</v>
      </c>
      <c r="AG123" s="42" t="s">
        <v>434</v>
      </c>
      <c r="AH123" s="42" t="s">
        <v>435</v>
      </c>
      <c r="AI123" s="42" t="s">
        <v>436</v>
      </c>
      <c r="AJ123" s="42" t="s">
        <v>437</v>
      </c>
      <c r="AK123" s="42" t="s">
        <v>438</v>
      </c>
      <c r="AL123" s="40"/>
    </row>
    <row r="124" spans="1:38" ht="26.25" customHeight="1">
      <c r="A124" s="46"/>
      <c r="B124" s="43" t="s">
        <v>439</v>
      </c>
      <c r="C124" s="37">
        <f>SUM(E124:AK124)</f>
        <v>1504844.2067174672</v>
      </c>
      <c r="D124" s="38" t="s">
        <v>168</v>
      </c>
      <c r="E124" s="39">
        <v>38615.582702309417</v>
      </c>
      <c r="F124" s="39">
        <v>21374.196093307928</v>
      </c>
      <c r="G124" s="39">
        <v>13831.09073552168</v>
      </c>
      <c r="H124" s="39">
        <v>41670.299853466488</v>
      </c>
      <c r="I124" s="39">
        <v>42617.612287126271</v>
      </c>
      <c r="J124" s="39">
        <v>34323.76042581135</v>
      </c>
      <c r="K124" s="39">
        <v>17782.769619468287</v>
      </c>
      <c r="L124" s="39">
        <v>43337.886047629065</v>
      </c>
      <c r="M124" s="39">
        <v>120968.30763965916</v>
      </c>
      <c r="N124" s="39">
        <v>45065.544516873226</v>
      </c>
      <c r="O124" s="39">
        <v>18088.576083371481</v>
      </c>
      <c r="P124" s="39">
        <v>103003.40485867158</v>
      </c>
      <c r="Q124" s="39">
        <v>18713.298227532443</v>
      </c>
      <c r="R124" s="39">
        <v>7918.0595649914931</v>
      </c>
      <c r="S124" s="39">
        <v>17214.742771910023</v>
      </c>
      <c r="T124" s="39">
        <v>83151.276351685723</v>
      </c>
      <c r="U124" s="39">
        <v>24514.714331141986</v>
      </c>
      <c r="V124" s="39">
        <v>44135.988712609382</v>
      </c>
      <c r="W124" s="39">
        <v>103320.56097629266</v>
      </c>
      <c r="X124" s="39">
        <v>13518.875110006358</v>
      </c>
      <c r="Y124" s="39">
        <v>39914.68898247819</v>
      </c>
      <c r="Z124" s="39">
        <v>227616.37102705101</v>
      </c>
      <c r="AA124" s="39">
        <v>19472.744040837708</v>
      </c>
      <c r="AB124" s="39">
        <v>60001.20301717033</v>
      </c>
      <c r="AC124" s="39">
        <v>20158.876844541111</v>
      </c>
      <c r="AD124" s="39">
        <v>55561.232175868194</v>
      </c>
      <c r="AE124" s="39">
        <v>82630.41957971685</v>
      </c>
      <c r="AF124" s="39">
        <v>42421.793936841124</v>
      </c>
      <c r="AG124" s="39">
        <v>49827.107386391064</v>
      </c>
      <c r="AH124" s="39">
        <v>18675.450564441235</v>
      </c>
      <c r="AI124" s="39">
        <v>13972.176129582225</v>
      </c>
      <c r="AJ124" s="39">
        <v>20077.268365160566</v>
      </c>
      <c r="AK124" s="39">
        <v>1348.3277580012541</v>
      </c>
      <c r="AL124" s="40"/>
    </row>
    <row r="125" spans="1:38" ht="26.25" customHeight="1">
      <c r="A125" s="46"/>
      <c r="B125" s="43"/>
      <c r="C125" s="37"/>
      <c r="D125" s="38" t="s">
        <v>169</v>
      </c>
      <c r="E125" s="42" t="s">
        <v>440</v>
      </c>
      <c r="F125" s="42" t="s">
        <v>441</v>
      </c>
      <c r="G125" s="42" t="s">
        <v>442</v>
      </c>
      <c r="H125" s="42" t="s">
        <v>443</v>
      </c>
      <c r="I125" s="42" t="s">
        <v>444</v>
      </c>
      <c r="J125" s="42" t="s">
        <v>445</v>
      </c>
      <c r="K125" s="42" t="s">
        <v>446</v>
      </c>
      <c r="L125" s="42" t="s">
        <v>447</v>
      </c>
      <c r="M125" s="42" t="s">
        <v>448</v>
      </c>
      <c r="N125" s="42" t="s">
        <v>449</v>
      </c>
      <c r="O125" s="42" t="s">
        <v>450</v>
      </c>
      <c r="P125" s="42" t="s">
        <v>451</v>
      </c>
      <c r="Q125" s="42" t="s">
        <v>452</v>
      </c>
      <c r="R125" s="42" t="s">
        <v>453</v>
      </c>
      <c r="S125" s="42" t="s">
        <v>454</v>
      </c>
      <c r="T125" s="42" t="s">
        <v>455</v>
      </c>
      <c r="U125" s="42" t="s">
        <v>456</v>
      </c>
      <c r="V125" s="42" t="s">
        <v>457</v>
      </c>
      <c r="W125" s="42" t="s">
        <v>458</v>
      </c>
      <c r="X125" s="42" t="s">
        <v>459</v>
      </c>
      <c r="Y125" s="42" t="s">
        <v>460</v>
      </c>
      <c r="Z125" s="42" t="s">
        <v>461</v>
      </c>
      <c r="AA125" s="42" t="s">
        <v>462</v>
      </c>
      <c r="AB125" s="42" t="s">
        <v>463</v>
      </c>
      <c r="AC125" s="42" t="s">
        <v>464</v>
      </c>
      <c r="AD125" s="42" t="s">
        <v>465</v>
      </c>
      <c r="AE125" s="42" t="s">
        <v>466</v>
      </c>
      <c r="AF125" s="42" t="s">
        <v>467</v>
      </c>
      <c r="AG125" s="42" t="s">
        <v>468</v>
      </c>
      <c r="AH125" s="42" t="s">
        <v>469</v>
      </c>
      <c r="AI125" s="42" t="s">
        <v>470</v>
      </c>
      <c r="AJ125" s="42" t="s">
        <v>471</v>
      </c>
      <c r="AK125" s="42" t="s">
        <v>472</v>
      </c>
      <c r="AL125" s="40"/>
    </row>
    <row r="126" spans="1:38" ht="26.25" customHeight="1">
      <c r="A126" s="46"/>
      <c r="B126" s="43" t="s">
        <v>473</v>
      </c>
      <c r="C126" s="37">
        <f>SUM(E126:AK126)</f>
        <v>6186987.3032527482</v>
      </c>
      <c r="D126" s="38" t="s">
        <v>168</v>
      </c>
      <c r="E126" s="39">
        <v>207626.18975867314</v>
      </c>
      <c r="F126" s="39">
        <v>138698.1246075854</v>
      </c>
      <c r="G126" s="39">
        <v>64624.284639573336</v>
      </c>
      <c r="H126" s="39">
        <v>97515.367201705158</v>
      </c>
      <c r="I126" s="39">
        <v>87903.733290729127</v>
      </c>
      <c r="J126" s="39">
        <v>140707.55836572265</v>
      </c>
      <c r="K126" s="39">
        <v>60002.996199676425</v>
      </c>
      <c r="L126" s="39">
        <v>129089.74433747768</v>
      </c>
      <c r="M126" s="39">
        <v>355229.53878384049</v>
      </c>
      <c r="N126" s="39">
        <v>201061.06047988823</v>
      </c>
      <c r="O126" s="39">
        <v>121838.13712611716</v>
      </c>
      <c r="P126" s="39">
        <v>624675.37664687179</v>
      </c>
      <c r="Q126" s="39">
        <v>87540.451188435982</v>
      </c>
      <c r="R126" s="39">
        <v>28028.444708658459</v>
      </c>
      <c r="S126" s="39">
        <v>76591.802573559515</v>
      </c>
      <c r="T126" s="39">
        <v>359596.94317430258</v>
      </c>
      <c r="U126" s="39">
        <v>118820.76426781772</v>
      </c>
      <c r="V126" s="39">
        <v>268197.51892865635</v>
      </c>
      <c r="W126" s="39">
        <v>185115.71624961952</v>
      </c>
      <c r="X126" s="39">
        <v>50938.132197136147</v>
      </c>
      <c r="Y126" s="39">
        <v>88180.625441627941</v>
      </c>
      <c r="Z126" s="39">
        <v>796156.10892435384</v>
      </c>
      <c r="AA126" s="39">
        <v>86212.091793305925</v>
      </c>
      <c r="AB126" s="39">
        <v>192126.17255825098</v>
      </c>
      <c r="AC126" s="39">
        <v>67696.271213082524</v>
      </c>
      <c r="AD126" s="39">
        <v>604063.97729722946</v>
      </c>
      <c r="AE126" s="39">
        <v>354420.5551399067</v>
      </c>
      <c r="AF126" s="39">
        <v>146142.58475613696</v>
      </c>
      <c r="AG126" s="39">
        <v>244661.71862660532</v>
      </c>
      <c r="AH126" s="39">
        <v>71433.226464882988</v>
      </c>
      <c r="AI126" s="39">
        <v>47145.211299745759</v>
      </c>
      <c r="AJ126" s="39">
        <v>81299.969815984528</v>
      </c>
      <c r="AK126" s="39">
        <v>3646.9051955882633</v>
      </c>
      <c r="AL126" s="40"/>
    </row>
    <row r="127" spans="1:38" ht="26.25" customHeight="1">
      <c r="A127" s="46"/>
      <c r="B127" s="43"/>
      <c r="C127" s="37"/>
      <c r="D127" s="38" t="s">
        <v>169</v>
      </c>
      <c r="E127" s="44" t="s">
        <v>474</v>
      </c>
      <c r="F127" s="44" t="s">
        <v>475</v>
      </c>
      <c r="G127" s="44" t="s">
        <v>476</v>
      </c>
      <c r="H127" s="44" t="s">
        <v>477</v>
      </c>
      <c r="I127" s="44" t="s">
        <v>478</v>
      </c>
      <c r="J127" s="44" t="s">
        <v>479</v>
      </c>
      <c r="K127" s="44" t="s">
        <v>480</v>
      </c>
      <c r="L127" s="44" t="s">
        <v>481</v>
      </c>
      <c r="M127" s="44" t="s">
        <v>482</v>
      </c>
      <c r="N127" s="44" t="s">
        <v>483</v>
      </c>
      <c r="O127" s="44" t="s">
        <v>484</v>
      </c>
      <c r="P127" s="44" t="s">
        <v>485</v>
      </c>
      <c r="Q127" s="44" t="s">
        <v>486</v>
      </c>
      <c r="R127" s="44" t="s">
        <v>487</v>
      </c>
      <c r="S127" s="44" t="s">
        <v>488</v>
      </c>
      <c r="T127" s="44" t="s">
        <v>489</v>
      </c>
      <c r="U127" s="44" t="s">
        <v>490</v>
      </c>
      <c r="V127" s="44" t="s">
        <v>491</v>
      </c>
      <c r="W127" s="44" t="s">
        <v>492</v>
      </c>
      <c r="X127" s="44" t="s">
        <v>493</v>
      </c>
      <c r="Y127" s="44" t="s">
        <v>494</v>
      </c>
      <c r="Z127" s="44" t="s">
        <v>495</v>
      </c>
      <c r="AA127" s="44" t="s">
        <v>496</v>
      </c>
      <c r="AB127" s="44" t="s">
        <v>497</v>
      </c>
      <c r="AC127" s="44" t="s">
        <v>498</v>
      </c>
      <c r="AD127" s="44" t="s">
        <v>499</v>
      </c>
      <c r="AE127" s="44" t="s">
        <v>500</v>
      </c>
      <c r="AF127" s="44" t="s">
        <v>501</v>
      </c>
      <c r="AG127" s="44" t="s">
        <v>502</v>
      </c>
      <c r="AH127" s="44" t="s">
        <v>503</v>
      </c>
      <c r="AI127" s="44" t="s">
        <v>504</v>
      </c>
      <c r="AJ127" s="44" t="s">
        <v>505</v>
      </c>
      <c r="AK127" s="44" t="s">
        <v>506</v>
      </c>
      <c r="AL127" s="40"/>
    </row>
    <row r="128" spans="1:38" ht="26.25" customHeight="1">
      <c r="A128" s="46"/>
      <c r="B128" s="43" t="s">
        <v>507</v>
      </c>
      <c r="C128" s="37">
        <f>SUM(E128:AK128)</f>
        <v>4648711.8640307672</v>
      </c>
      <c r="D128" s="38" t="s">
        <v>168</v>
      </c>
      <c r="E128" s="39">
        <v>159050.52401614381</v>
      </c>
      <c r="F128" s="39">
        <v>38893.914072216037</v>
      </c>
      <c r="G128" s="39">
        <v>19754.846268211106</v>
      </c>
      <c r="H128" s="39">
        <v>57427.89238416955</v>
      </c>
      <c r="I128" s="39">
        <v>20601.405922624144</v>
      </c>
      <c r="J128" s="39">
        <v>47857.956873707044</v>
      </c>
      <c r="K128" s="39">
        <v>27307.862306219959</v>
      </c>
      <c r="L128" s="39">
        <v>185470.2447200375</v>
      </c>
      <c r="M128" s="39">
        <v>248269.11254479279</v>
      </c>
      <c r="N128" s="39">
        <v>30575.568536078295</v>
      </c>
      <c r="O128" s="39">
        <v>136273.92885486604</v>
      </c>
      <c r="P128" s="39">
        <v>187297.15510678999</v>
      </c>
      <c r="Q128" s="39">
        <v>48174.941963694429</v>
      </c>
      <c r="R128" s="39">
        <v>21080.923139050021</v>
      </c>
      <c r="S128" s="39">
        <v>16957.65039807342</v>
      </c>
      <c r="T128" s="39">
        <v>476169.35262383003</v>
      </c>
      <c r="U128" s="39">
        <v>8708.8575198550679</v>
      </c>
      <c r="V128" s="39">
        <v>372085.27827407478</v>
      </c>
      <c r="W128" s="39">
        <v>86191.733021427499</v>
      </c>
      <c r="X128" s="39">
        <v>21203.97166323433</v>
      </c>
      <c r="Y128" s="39">
        <v>203043.02513412171</v>
      </c>
      <c r="Z128" s="39">
        <v>976238.51758032897</v>
      </c>
      <c r="AA128" s="39">
        <v>83908.625746976235</v>
      </c>
      <c r="AB128" s="39">
        <v>306853.00815442868</v>
      </c>
      <c r="AC128" s="39">
        <v>38609.128460230786</v>
      </c>
      <c r="AD128" s="39">
        <v>78226.031276518595</v>
      </c>
      <c r="AE128" s="39">
        <v>139815.16700006751</v>
      </c>
      <c r="AF128" s="39">
        <v>424889.4043104506</v>
      </c>
      <c r="AG128" s="39">
        <v>88605.709888122059</v>
      </c>
      <c r="AH128" s="39">
        <v>42742.062347434614</v>
      </c>
      <c r="AI128" s="39">
        <v>21456.177526315681</v>
      </c>
      <c r="AJ128" s="39">
        <v>28400.521128104869</v>
      </c>
      <c r="AK128" s="39">
        <v>6571.3652685713723</v>
      </c>
      <c r="AL128" s="40"/>
    </row>
    <row r="129" spans="1:38" ht="26.25" customHeight="1">
      <c r="A129" s="46"/>
      <c r="B129" s="43"/>
      <c r="C129" s="37"/>
      <c r="D129" s="38" t="s">
        <v>169</v>
      </c>
      <c r="E129" s="44" t="s">
        <v>508</v>
      </c>
      <c r="F129" s="44" t="s">
        <v>509</v>
      </c>
      <c r="G129" s="44" t="s">
        <v>510</v>
      </c>
      <c r="H129" s="44" t="s">
        <v>511</v>
      </c>
      <c r="I129" s="44" t="s">
        <v>512</v>
      </c>
      <c r="J129" s="44" t="s">
        <v>513</v>
      </c>
      <c r="K129" s="44" t="s">
        <v>514</v>
      </c>
      <c r="L129" s="44" t="s">
        <v>515</v>
      </c>
      <c r="M129" s="44" t="s">
        <v>516</v>
      </c>
      <c r="N129" s="44" t="s">
        <v>517</v>
      </c>
      <c r="O129" s="44" t="s">
        <v>518</v>
      </c>
      <c r="P129" s="44" t="s">
        <v>519</v>
      </c>
      <c r="Q129" s="44" t="s">
        <v>520</v>
      </c>
      <c r="R129" s="44" t="s">
        <v>521</v>
      </c>
      <c r="S129" s="44" t="s">
        <v>522</v>
      </c>
      <c r="T129" s="44" t="s">
        <v>523</v>
      </c>
      <c r="U129" s="44" t="s">
        <v>524</v>
      </c>
      <c r="V129" s="44" t="s">
        <v>525</v>
      </c>
      <c r="W129" s="44" t="s">
        <v>526</v>
      </c>
      <c r="X129" s="44" t="s">
        <v>527</v>
      </c>
      <c r="Y129" s="44" t="s">
        <v>528</v>
      </c>
      <c r="Z129" s="44" t="s">
        <v>529</v>
      </c>
      <c r="AA129" s="44" t="s">
        <v>530</v>
      </c>
      <c r="AB129" s="44" t="s">
        <v>531</v>
      </c>
      <c r="AC129" s="44" t="s">
        <v>532</v>
      </c>
      <c r="AD129" s="44" t="s">
        <v>533</v>
      </c>
      <c r="AE129" s="44" t="s">
        <v>534</v>
      </c>
      <c r="AF129" s="44" t="s">
        <v>535</v>
      </c>
      <c r="AG129" s="44" t="s">
        <v>536</v>
      </c>
      <c r="AH129" s="44" t="s">
        <v>537</v>
      </c>
      <c r="AI129" s="44" t="s">
        <v>538</v>
      </c>
      <c r="AJ129" s="44" t="s">
        <v>539</v>
      </c>
      <c r="AK129" s="44" t="s">
        <v>540</v>
      </c>
      <c r="AL129" s="40"/>
    </row>
    <row r="130" spans="1:38" ht="26.25" customHeight="1">
      <c r="A130" s="46"/>
      <c r="B130" s="43" t="s">
        <v>12</v>
      </c>
      <c r="C130" s="37">
        <f>SUM(E130:AK130)</f>
        <v>10696399.160689224</v>
      </c>
      <c r="D130" s="38" t="s">
        <v>168</v>
      </c>
      <c r="E130" s="39">
        <v>263866.17556548718</v>
      </c>
      <c r="F130" s="39">
        <v>124300.53116305203</v>
      </c>
      <c r="G130" s="39">
        <v>54601.716411264584</v>
      </c>
      <c r="H130" s="39">
        <v>172269.41848106691</v>
      </c>
      <c r="I130" s="39">
        <v>90704.848417419387</v>
      </c>
      <c r="J130" s="39">
        <v>183092.99988070285</v>
      </c>
      <c r="K130" s="39">
        <v>91758.22409761115</v>
      </c>
      <c r="L130" s="39">
        <v>390268.86263437179</v>
      </c>
      <c r="M130" s="39">
        <v>883820.8585582386</v>
      </c>
      <c r="N130" s="39">
        <v>176603.91328324683</v>
      </c>
      <c r="O130" s="39">
        <v>183367.6406986888</v>
      </c>
      <c r="P130" s="39">
        <v>786278.29413183813</v>
      </c>
      <c r="Q130" s="39">
        <v>100218.82384855661</v>
      </c>
      <c r="R130" s="39">
        <v>67973.171951209355</v>
      </c>
      <c r="S130" s="39">
        <v>95726.747537249001</v>
      </c>
      <c r="T130" s="39">
        <v>853649.33424601483</v>
      </c>
      <c r="U130" s="39">
        <v>89221.17111698947</v>
      </c>
      <c r="V130" s="39">
        <v>879507.48608142021</v>
      </c>
      <c r="W130" s="39">
        <v>455782.1590887343</v>
      </c>
      <c r="X130" s="39">
        <v>68294.278646715989</v>
      </c>
      <c r="Y130" s="39">
        <v>341361.82342701807</v>
      </c>
      <c r="Z130" s="39">
        <v>2111917.0147544346</v>
      </c>
      <c r="AA130" s="39">
        <v>143668.95049242431</v>
      </c>
      <c r="AB130" s="39">
        <v>315140.36894356954</v>
      </c>
      <c r="AC130" s="39">
        <v>130739.31503750228</v>
      </c>
      <c r="AD130" s="39">
        <v>321199.42845990782</v>
      </c>
      <c r="AE130" s="39">
        <v>364057.49675311969</v>
      </c>
      <c r="AF130" s="39">
        <v>291557.66683534469</v>
      </c>
      <c r="AG130" s="39">
        <v>328308.28092219401</v>
      </c>
      <c r="AH130" s="39">
        <v>149410.15894293238</v>
      </c>
      <c r="AI130" s="39">
        <v>72095.747505265899</v>
      </c>
      <c r="AJ130" s="39">
        <v>106590.72769452438</v>
      </c>
      <c r="AK130" s="39">
        <v>9045.5250811051592</v>
      </c>
      <c r="AL130" s="40"/>
    </row>
    <row r="131" spans="1:38" ht="26.25" customHeight="1">
      <c r="A131" s="47"/>
      <c r="B131" s="43"/>
      <c r="C131" s="37"/>
      <c r="D131" s="38" t="s">
        <v>169</v>
      </c>
      <c r="E131" s="44" t="s">
        <v>541</v>
      </c>
      <c r="F131" s="44" t="s">
        <v>542</v>
      </c>
      <c r="G131" s="44" t="s">
        <v>543</v>
      </c>
      <c r="H131" s="44" t="s">
        <v>544</v>
      </c>
      <c r="I131" s="44" t="s">
        <v>545</v>
      </c>
      <c r="J131" s="44" t="s">
        <v>546</v>
      </c>
      <c r="K131" s="44" t="s">
        <v>547</v>
      </c>
      <c r="L131" s="44" t="s">
        <v>548</v>
      </c>
      <c r="M131" s="44" t="s">
        <v>549</v>
      </c>
      <c r="N131" s="44" t="s">
        <v>550</v>
      </c>
      <c r="O131" s="44" t="s">
        <v>551</v>
      </c>
      <c r="P131" s="44" t="s">
        <v>552</v>
      </c>
      <c r="Q131" s="44" t="s">
        <v>553</v>
      </c>
      <c r="R131" s="44" t="s">
        <v>554</v>
      </c>
      <c r="S131" s="44" t="s">
        <v>555</v>
      </c>
      <c r="T131" s="44" t="s">
        <v>556</v>
      </c>
      <c r="U131" s="44" t="s">
        <v>557</v>
      </c>
      <c r="V131" s="44" t="s">
        <v>558</v>
      </c>
      <c r="W131" s="44" t="s">
        <v>559</v>
      </c>
      <c r="X131" s="44" t="s">
        <v>560</v>
      </c>
      <c r="Y131" s="44" t="s">
        <v>561</v>
      </c>
      <c r="Z131" s="44" t="s">
        <v>562</v>
      </c>
      <c r="AA131" s="44" t="s">
        <v>563</v>
      </c>
      <c r="AB131" s="44" t="s">
        <v>564</v>
      </c>
      <c r="AC131" s="44" t="s">
        <v>565</v>
      </c>
      <c r="AD131" s="44" t="s">
        <v>566</v>
      </c>
      <c r="AE131" s="44" t="s">
        <v>567</v>
      </c>
      <c r="AF131" s="44" t="s">
        <v>568</v>
      </c>
      <c r="AG131" s="44" t="s">
        <v>569</v>
      </c>
      <c r="AH131" s="44" t="s">
        <v>570</v>
      </c>
      <c r="AI131" s="44" t="s">
        <v>571</v>
      </c>
      <c r="AJ131" s="44" t="s">
        <v>572</v>
      </c>
      <c r="AK131" s="44" t="s">
        <v>573</v>
      </c>
      <c r="AL131" s="40"/>
    </row>
    <row r="132" spans="1:38" ht="26.25" customHeight="1">
      <c r="A132" s="45" t="s">
        <v>578</v>
      </c>
      <c r="B132" s="37" t="s">
        <v>167</v>
      </c>
      <c r="C132" s="37">
        <f>SUM(E132:AK132)</f>
        <v>157858.66031285064</v>
      </c>
      <c r="D132" s="48" t="s">
        <v>168</v>
      </c>
      <c r="E132" s="39">
        <v>1274.1671053198097</v>
      </c>
      <c r="F132" s="39">
        <v>685.04154776617543</v>
      </c>
      <c r="G132" s="39">
        <v>116.58169797767441</v>
      </c>
      <c r="H132" s="39">
        <v>8883.5281436233327</v>
      </c>
      <c r="I132" s="39">
        <v>1220.610515493307</v>
      </c>
      <c r="J132" s="39">
        <v>2210.545140238924</v>
      </c>
      <c r="K132" s="39">
        <v>1799.6260019727979</v>
      </c>
      <c r="L132" s="39">
        <v>8043.5930285607383</v>
      </c>
      <c r="M132" s="39">
        <v>9838.3029355355393</v>
      </c>
      <c r="N132" s="39">
        <v>4175.9740378537581</v>
      </c>
      <c r="O132" s="39">
        <v>4920.3626684630972</v>
      </c>
      <c r="P132" s="39">
        <v>7254.1268357300469</v>
      </c>
      <c r="Q132" s="39">
        <v>1052.4818446392903</v>
      </c>
      <c r="R132" s="39">
        <v>1223.8425610498191</v>
      </c>
      <c r="S132" s="39">
        <v>1746.123209357577</v>
      </c>
      <c r="T132" s="39">
        <v>6662.010895629498</v>
      </c>
      <c r="U132" s="39">
        <v>1202.4748062284405</v>
      </c>
      <c r="V132" s="39">
        <v>18289.071619824728</v>
      </c>
      <c r="W132" s="39">
        <v>10871.033566694408</v>
      </c>
      <c r="X132" s="39">
        <v>625.64173637437568</v>
      </c>
      <c r="Y132" s="39">
        <v>3845.0169714904555</v>
      </c>
      <c r="Z132" s="39">
        <v>33707.618866623568</v>
      </c>
      <c r="AA132" s="39">
        <v>2326.2297675588188</v>
      </c>
      <c r="AB132" s="39">
        <v>1915.0399245783092</v>
      </c>
      <c r="AC132" s="39">
        <v>7336.6806771031415</v>
      </c>
      <c r="AD132" s="39">
        <v>1557.0093473143518</v>
      </c>
      <c r="AE132" s="39">
        <v>2453.5867839501266</v>
      </c>
      <c r="AF132" s="39">
        <v>3794.1144526531416</v>
      </c>
      <c r="AG132" s="39">
        <v>3120.468814003586</v>
      </c>
      <c r="AH132" s="39">
        <v>3010.3608833132562</v>
      </c>
      <c r="AI132" s="39">
        <v>1413.9918586929125</v>
      </c>
      <c r="AJ132" s="39">
        <v>1097.2139795039975</v>
      </c>
      <c r="AK132" s="39">
        <v>186.18808773167089</v>
      </c>
      <c r="AL132" s="40"/>
    </row>
    <row r="133" spans="1:38" ht="26.25" customHeight="1">
      <c r="A133" s="46"/>
      <c r="B133" s="37"/>
      <c r="C133" s="37"/>
      <c r="D133" s="38" t="s">
        <v>169</v>
      </c>
      <c r="E133" s="42" t="s">
        <v>170</v>
      </c>
      <c r="F133" s="42" t="s">
        <v>171</v>
      </c>
      <c r="G133" s="42" t="s">
        <v>172</v>
      </c>
      <c r="H133" s="42" t="s">
        <v>173</v>
      </c>
      <c r="I133" s="42" t="s">
        <v>174</v>
      </c>
      <c r="J133" s="42" t="s">
        <v>175</v>
      </c>
      <c r="K133" s="42" t="s">
        <v>176</v>
      </c>
      <c r="L133" s="42" t="s">
        <v>177</v>
      </c>
      <c r="M133" s="42" t="s">
        <v>178</v>
      </c>
      <c r="N133" s="42" t="s">
        <v>179</v>
      </c>
      <c r="O133" s="42" t="s">
        <v>180</v>
      </c>
      <c r="P133" s="42" t="s">
        <v>181</v>
      </c>
      <c r="Q133" s="42" t="s">
        <v>182</v>
      </c>
      <c r="R133" s="42" t="s">
        <v>183</v>
      </c>
      <c r="S133" s="42" t="s">
        <v>184</v>
      </c>
      <c r="T133" s="42" t="s">
        <v>185</v>
      </c>
      <c r="U133" s="42" t="s">
        <v>186</v>
      </c>
      <c r="V133" s="42" t="s">
        <v>187</v>
      </c>
      <c r="W133" s="42" t="s">
        <v>188</v>
      </c>
      <c r="X133" s="42" t="s">
        <v>189</v>
      </c>
      <c r="Y133" s="42" t="s">
        <v>190</v>
      </c>
      <c r="Z133" s="42" t="s">
        <v>191</v>
      </c>
      <c r="AA133" s="42" t="s">
        <v>192</v>
      </c>
      <c r="AB133" s="42" t="s">
        <v>193</v>
      </c>
      <c r="AC133" s="42" t="s">
        <v>194</v>
      </c>
      <c r="AD133" s="42" t="s">
        <v>195</v>
      </c>
      <c r="AE133" s="42" t="s">
        <v>196</v>
      </c>
      <c r="AF133" s="42" t="s">
        <v>197</v>
      </c>
      <c r="AG133" s="42" t="s">
        <v>198</v>
      </c>
      <c r="AH133" s="42" t="s">
        <v>199</v>
      </c>
      <c r="AI133" s="42" t="s">
        <v>200</v>
      </c>
      <c r="AJ133" s="42" t="s">
        <v>201</v>
      </c>
      <c r="AK133" s="42" t="s">
        <v>202</v>
      </c>
      <c r="AL133" s="40"/>
    </row>
    <row r="134" spans="1:38" ht="26.25" customHeight="1">
      <c r="A134" s="46"/>
      <c r="B134" s="43" t="s">
        <v>33</v>
      </c>
      <c r="C134" s="37">
        <f>SUM(E134:AK134)</f>
        <v>6207449.2560463557</v>
      </c>
      <c r="D134" s="38" t="s">
        <v>168</v>
      </c>
      <c r="E134" s="39">
        <v>360075.56384305301</v>
      </c>
      <c r="F134" s="39">
        <v>471942.63953774271</v>
      </c>
      <c r="G134" s="39">
        <v>123817.41558381089</v>
      </c>
      <c r="H134" s="39">
        <v>55653.547629132401</v>
      </c>
      <c r="I134" s="39">
        <v>69711.253796758814</v>
      </c>
      <c r="J134" s="39">
        <v>70716.429897213748</v>
      </c>
      <c r="K134" s="39">
        <v>50677.643098232082</v>
      </c>
      <c r="L134" s="39">
        <v>424384.68422115932</v>
      </c>
      <c r="M134" s="39">
        <v>125256.55246226797</v>
      </c>
      <c r="N134" s="39">
        <v>168375.92862954584</v>
      </c>
      <c r="O134" s="39">
        <v>120625.51492560467</v>
      </c>
      <c r="P134" s="39">
        <v>108330.2636284391</v>
      </c>
      <c r="Q134" s="39">
        <v>79225.970797059505</v>
      </c>
      <c r="R134" s="39">
        <v>14379.876032692207</v>
      </c>
      <c r="S134" s="39">
        <v>62323.500033412798</v>
      </c>
      <c r="T134" s="39">
        <v>556359.7145196324</v>
      </c>
      <c r="U134" s="39">
        <v>5654.1743857622323</v>
      </c>
      <c r="V134" s="39">
        <v>339036.10102994944</v>
      </c>
      <c r="W134" s="39">
        <v>244314.23501727814</v>
      </c>
      <c r="X134" s="39">
        <v>48167.148668281967</v>
      </c>
      <c r="Y134" s="39">
        <v>533281.98798378103</v>
      </c>
      <c r="Z134" s="39">
        <v>1234761.3663961887</v>
      </c>
      <c r="AA134" s="39">
        <v>165607.13826182959</v>
      </c>
      <c r="AB134" s="39">
        <v>142958.63896286808</v>
      </c>
      <c r="AC134" s="39">
        <v>92224.968819462694</v>
      </c>
      <c r="AD134" s="39">
        <v>27463.261192307349</v>
      </c>
      <c r="AE134" s="39">
        <v>74797.856197638816</v>
      </c>
      <c r="AF134" s="39">
        <v>213085.58029191889</v>
      </c>
      <c r="AG134" s="39">
        <v>70942.229791568534</v>
      </c>
      <c r="AH134" s="39">
        <v>43694.119845689638</v>
      </c>
      <c r="AI134" s="39">
        <v>39818.148148610919</v>
      </c>
      <c r="AJ134" s="39">
        <v>59741.96420549335</v>
      </c>
      <c r="AK134" s="39">
        <v>10043.838211970486</v>
      </c>
      <c r="AL134" s="40"/>
    </row>
    <row r="135" spans="1:38" ht="26.25" customHeight="1">
      <c r="A135" s="46"/>
      <c r="B135" s="43"/>
      <c r="C135" s="37"/>
      <c r="D135" s="38" t="s">
        <v>169</v>
      </c>
      <c r="E135" s="42" t="s">
        <v>203</v>
      </c>
      <c r="F135" s="42" t="s">
        <v>204</v>
      </c>
      <c r="G135" s="42" t="s">
        <v>205</v>
      </c>
      <c r="H135" s="42" t="s">
        <v>206</v>
      </c>
      <c r="I135" s="42" t="s">
        <v>207</v>
      </c>
      <c r="J135" s="42" t="s">
        <v>208</v>
      </c>
      <c r="K135" s="42" t="s">
        <v>209</v>
      </c>
      <c r="L135" s="42" t="s">
        <v>210</v>
      </c>
      <c r="M135" s="42" t="s">
        <v>211</v>
      </c>
      <c r="N135" s="42" t="s">
        <v>212</v>
      </c>
      <c r="O135" s="42" t="s">
        <v>213</v>
      </c>
      <c r="P135" s="42" t="s">
        <v>214</v>
      </c>
      <c r="Q135" s="42" t="s">
        <v>215</v>
      </c>
      <c r="R135" s="42" t="s">
        <v>216</v>
      </c>
      <c r="S135" s="42" t="s">
        <v>217</v>
      </c>
      <c r="T135" s="42" t="s">
        <v>218</v>
      </c>
      <c r="U135" s="42" t="s">
        <v>219</v>
      </c>
      <c r="V135" s="42" t="s">
        <v>220</v>
      </c>
      <c r="W135" s="42" t="s">
        <v>221</v>
      </c>
      <c r="X135" s="42" t="s">
        <v>222</v>
      </c>
      <c r="Y135" s="42" t="s">
        <v>223</v>
      </c>
      <c r="Z135" s="42" t="s">
        <v>224</v>
      </c>
      <c r="AA135" s="42" t="s">
        <v>225</v>
      </c>
      <c r="AB135" s="42" t="s">
        <v>226</v>
      </c>
      <c r="AC135" s="42" t="s">
        <v>227</v>
      </c>
      <c r="AD135" s="42" t="s">
        <v>228</v>
      </c>
      <c r="AE135" s="42" t="s">
        <v>229</v>
      </c>
      <c r="AF135" s="42" t="s">
        <v>230</v>
      </c>
      <c r="AG135" s="42" t="s">
        <v>231</v>
      </c>
      <c r="AH135" s="42" t="s">
        <v>232</v>
      </c>
      <c r="AI135" s="42" t="s">
        <v>233</v>
      </c>
      <c r="AJ135" s="42" t="s">
        <v>234</v>
      </c>
      <c r="AK135" s="42" t="s">
        <v>235</v>
      </c>
      <c r="AL135" s="40"/>
    </row>
    <row r="136" spans="1:38" ht="26.25" customHeight="1">
      <c r="A136" s="46"/>
      <c r="B136" s="43" t="s">
        <v>236</v>
      </c>
      <c r="C136" s="37">
        <f>SUM(E136:AK136)</f>
        <v>8714605.5355457533</v>
      </c>
      <c r="D136" s="38" t="s">
        <v>168</v>
      </c>
      <c r="E136" s="39">
        <v>339772.11714209523</v>
      </c>
      <c r="F136" s="39">
        <v>242655.15259340004</v>
      </c>
      <c r="G136" s="39">
        <v>72946.342570752444</v>
      </c>
      <c r="H136" s="39">
        <v>192258.89357028122</v>
      </c>
      <c r="I136" s="39">
        <v>112893.62968178185</v>
      </c>
      <c r="J136" s="39">
        <v>126370.68329612825</v>
      </c>
      <c r="K136" s="39">
        <v>73212.374752169737</v>
      </c>
      <c r="L136" s="39">
        <v>340793.02451839193</v>
      </c>
      <c r="M136" s="39">
        <v>319184.15481055877</v>
      </c>
      <c r="N136" s="39">
        <v>229369.63439208665</v>
      </c>
      <c r="O136" s="39">
        <v>307444.46854049095</v>
      </c>
      <c r="P136" s="39">
        <v>276978.63839716208</v>
      </c>
      <c r="Q136" s="39">
        <v>110535.89718445692</v>
      </c>
      <c r="R136" s="39">
        <v>41698.264598549504</v>
      </c>
      <c r="S136" s="39">
        <v>102517.02830074073</v>
      </c>
      <c r="T136" s="39">
        <v>781460.11652848567</v>
      </c>
      <c r="U136" s="39">
        <v>25998.290891759865</v>
      </c>
      <c r="V136" s="39">
        <v>501752.71365101682</v>
      </c>
      <c r="W136" s="39">
        <v>524319.51021420059</v>
      </c>
      <c r="X136" s="39">
        <v>58076.349134574419</v>
      </c>
      <c r="Y136" s="39">
        <v>451874.91325450735</v>
      </c>
      <c r="Z136" s="39">
        <v>1934172.0194455597</v>
      </c>
      <c r="AA136" s="39">
        <v>212876.90581760567</v>
      </c>
      <c r="AB136" s="39">
        <v>209386.47533994884</v>
      </c>
      <c r="AC136" s="39">
        <v>168774.31312085615</v>
      </c>
      <c r="AD136" s="39">
        <v>37286.263203530398</v>
      </c>
      <c r="AE136" s="39">
        <v>197997.58911072888</v>
      </c>
      <c r="AF136" s="39">
        <v>290894.08196266228</v>
      </c>
      <c r="AG136" s="39">
        <v>153928.65141252466</v>
      </c>
      <c r="AH136" s="39">
        <v>116168.5932618139</v>
      </c>
      <c r="AI136" s="39">
        <v>57524.008733847651</v>
      </c>
      <c r="AJ136" s="39">
        <v>79609.930495680062</v>
      </c>
      <c r="AK136" s="39">
        <v>23874.505617405284</v>
      </c>
      <c r="AL136" s="40"/>
    </row>
    <row r="137" spans="1:38" ht="26.25" customHeight="1">
      <c r="A137" s="46"/>
      <c r="B137" s="43"/>
      <c r="C137" s="37"/>
      <c r="D137" s="38" t="s">
        <v>169</v>
      </c>
      <c r="E137" s="42" t="s">
        <v>237</v>
      </c>
      <c r="F137" s="42" t="s">
        <v>238</v>
      </c>
      <c r="G137" s="42" t="s">
        <v>239</v>
      </c>
      <c r="H137" s="42" t="s">
        <v>240</v>
      </c>
      <c r="I137" s="42" t="s">
        <v>241</v>
      </c>
      <c r="J137" s="42" t="s">
        <v>242</v>
      </c>
      <c r="K137" s="42" t="s">
        <v>243</v>
      </c>
      <c r="L137" s="42" t="s">
        <v>244</v>
      </c>
      <c r="M137" s="42" t="s">
        <v>245</v>
      </c>
      <c r="N137" s="42" t="s">
        <v>246</v>
      </c>
      <c r="O137" s="42" t="s">
        <v>247</v>
      </c>
      <c r="P137" s="42" t="s">
        <v>248</v>
      </c>
      <c r="Q137" s="42" t="s">
        <v>249</v>
      </c>
      <c r="R137" s="42" t="s">
        <v>250</v>
      </c>
      <c r="S137" s="42" t="s">
        <v>251</v>
      </c>
      <c r="T137" s="42" t="s">
        <v>252</v>
      </c>
      <c r="U137" s="42" t="s">
        <v>253</v>
      </c>
      <c r="V137" s="42" t="s">
        <v>254</v>
      </c>
      <c r="W137" s="42" t="s">
        <v>255</v>
      </c>
      <c r="X137" s="42" t="s">
        <v>256</v>
      </c>
      <c r="Y137" s="42" t="s">
        <v>257</v>
      </c>
      <c r="Z137" s="42" t="s">
        <v>258</v>
      </c>
      <c r="AA137" s="42" t="s">
        <v>259</v>
      </c>
      <c r="AB137" s="42" t="s">
        <v>260</v>
      </c>
      <c r="AC137" s="42" t="s">
        <v>261</v>
      </c>
      <c r="AD137" s="42" t="s">
        <v>262</v>
      </c>
      <c r="AE137" s="42" t="s">
        <v>263</v>
      </c>
      <c r="AF137" s="42" t="s">
        <v>264</v>
      </c>
      <c r="AG137" s="42" t="s">
        <v>265</v>
      </c>
      <c r="AH137" s="42" t="s">
        <v>266</v>
      </c>
      <c r="AI137" s="42" t="s">
        <v>267</v>
      </c>
      <c r="AJ137" s="42" t="s">
        <v>268</v>
      </c>
      <c r="AK137" s="42" t="s">
        <v>269</v>
      </c>
      <c r="AL137" s="40"/>
    </row>
    <row r="138" spans="1:38" ht="26.25" customHeight="1">
      <c r="A138" s="46"/>
      <c r="B138" s="43" t="s">
        <v>270</v>
      </c>
      <c r="C138" s="37">
        <f>SUM(E138:AK138)</f>
        <v>4163768.2712840838</v>
      </c>
      <c r="D138" s="38" t="s">
        <v>168</v>
      </c>
      <c r="E138" s="39">
        <v>201807.76535203555</v>
      </c>
      <c r="F138" s="39">
        <v>184426.83817414605</v>
      </c>
      <c r="G138" s="39">
        <v>53833.576537181725</v>
      </c>
      <c r="H138" s="39">
        <v>102376.88666598953</v>
      </c>
      <c r="I138" s="39">
        <v>98278.825745535592</v>
      </c>
      <c r="J138" s="39">
        <v>78952.789245267792</v>
      </c>
      <c r="K138" s="39">
        <v>38809.740226252361</v>
      </c>
      <c r="L138" s="39">
        <v>180928.82249810555</v>
      </c>
      <c r="M138" s="39">
        <v>166873.00273374387</v>
      </c>
      <c r="N138" s="39">
        <v>165972.45476534689</v>
      </c>
      <c r="O138" s="39">
        <v>74073.934790107509</v>
      </c>
      <c r="P138" s="39">
        <v>141980.85983480822</v>
      </c>
      <c r="Q138" s="39">
        <v>38395.237113297</v>
      </c>
      <c r="R138" s="39">
        <v>20121.345839655129</v>
      </c>
      <c r="S138" s="39">
        <v>54877.836721300955</v>
      </c>
      <c r="T138" s="39">
        <v>387493.20464985992</v>
      </c>
      <c r="U138" s="39">
        <v>24045.131435020929</v>
      </c>
      <c r="V138" s="39">
        <v>114058.52489291391</v>
      </c>
      <c r="W138" s="39">
        <v>265679.48437964485</v>
      </c>
      <c r="X138" s="39">
        <v>28388.907791313384</v>
      </c>
      <c r="Y138" s="39">
        <v>179988.25989410497</v>
      </c>
      <c r="Z138" s="39">
        <v>795319.17814452748</v>
      </c>
      <c r="AA138" s="39">
        <v>68820.453651057076</v>
      </c>
      <c r="AB138" s="39">
        <v>89396.864623369838</v>
      </c>
      <c r="AC138" s="39">
        <v>125642.50868418046</v>
      </c>
      <c r="AD138" s="39">
        <v>30859.458255564885</v>
      </c>
      <c r="AE138" s="39">
        <v>89205.454858972982</v>
      </c>
      <c r="AF138" s="39">
        <v>142106.84360256116</v>
      </c>
      <c r="AG138" s="39">
        <v>86085.879449710803</v>
      </c>
      <c r="AH138" s="39">
        <v>55858.827747108364</v>
      </c>
      <c r="AI138" s="39">
        <v>30493.367320626854</v>
      </c>
      <c r="AJ138" s="39">
        <v>44438.74291716225</v>
      </c>
      <c r="AK138" s="39">
        <v>4177.2627436094981</v>
      </c>
      <c r="AL138" s="40"/>
    </row>
    <row r="139" spans="1:38" ht="26.25" customHeight="1">
      <c r="A139" s="46"/>
      <c r="B139" s="43"/>
      <c r="C139" s="37"/>
      <c r="D139" s="38" t="s">
        <v>169</v>
      </c>
      <c r="E139" s="42" t="s">
        <v>271</v>
      </c>
      <c r="F139" s="42" t="s">
        <v>272</v>
      </c>
      <c r="G139" s="42" t="s">
        <v>273</v>
      </c>
      <c r="H139" s="42" t="s">
        <v>274</v>
      </c>
      <c r="I139" s="42" t="s">
        <v>275</v>
      </c>
      <c r="J139" s="42" t="s">
        <v>276</v>
      </c>
      <c r="K139" s="42" t="s">
        <v>277</v>
      </c>
      <c r="L139" s="42" t="s">
        <v>278</v>
      </c>
      <c r="M139" s="42" t="s">
        <v>279</v>
      </c>
      <c r="N139" s="42" t="s">
        <v>280</v>
      </c>
      <c r="O139" s="42" t="s">
        <v>281</v>
      </c>
      <c r="P139" s="42" t="s">
        <v>282</v>
      </c>
      <c r="Q139" s="42" t="s">
        <v>283</v>
      </c>
      <c r="R139" s="42" t="s">
        <v>284</v>
      </c>
      <c r="S139" s="42" t="s">
        <v>285</v>
      </c>
      <c r="T139" s="42" t="s">
        <v>286</v>
      </c>
      <c r="U139" s="42" t="s">
        <v>287</v>
      </c>
      <c r="V139" s="42" t="s">
        <v>288</v>
      </c>
      <c r="W139" s="42" t="s">
        <v>289</v>
      </c>
      <c r="X139" s="42" t="s">
        <v>290</v>
      </c>
      <c r="Y139" s="42" t="s">
        <v>291</v>
      </c>
      <c r="Z139" s="42" t="s">
        <v>292</v>
      </c>
      <c r="AA139" s="42" t="s">
        <v>293</v>
      </c>
      <c r="AB139" s="42" t="s">
        <v>294</v>
      </c>
      <c r="AC139" s="42" t="s">
        <v>295</v>
      </c>
      <c r="AD139" s="42" t="s">
        <v>296</v>
      </c>
      <c r="AE139" s="42" t="s">
        <v>297</v>
      </c>
      <c r="AF139" s="42" t="s">
        <v>298</v>
      </c>
      <c r="AG139" s="42" t="s">
        <v>299</v>
      </c>
      <c r="AH139" s="42" t="s">
        <v>300</v>
      </c>
      <c r="AI139" s="42" t="s">
        <v>301</v>
      </c>
      <c r="AJ139" s="42" t="s">
        <v>302</v>
      </c>
      <c r="AK139" s="42" t="s">
        <v>303</v>
      </c>
      <c r="AL139" s="40"/>
    </row>
    <row r="140" spans="1:38" ht="26.25" customHeight="1">
      <c r="A140" s="46"/>
      <c r="B140" s="43" t="s">
        <v>41</v>
      </c>
      <c r="C140" s="37">
        <f>SUM(E140:AK140)</f>
        <v>691175.68934185861</v>
      </c>
      <c r="D140" s="38" t="s">
        <v>168</v>
      </c>
      <c r="E140" s="39">
        <v>10006.872153879789</v>
      </c>
      <c r="F140" s="39">
        <v>6016.7378527290721</v>
      </c>
      <c r="G140" s="39">
        <v>1828.5548744098055</v>
      </c>
      <c r="H140" s="39">
        <v>41316.045908299908</v>
      </c>
      <c r="I140" s="39">
        <v>18020.54868256683</v>
      </c>
      <c r="J140" s="39">
        <v>11772.352674079271</v>
      </c>
      <c r="K140" s="39">
        <v>7833.5273360598012</v>
      </c>
      <c r="L140" s="39">
        <v>8393.0546008101737</v>
      </c>
      <c r="M140" s="39">
        <v>50266.058432179474</v>
      </c>
      <c r="N140" s="39">
        <v>20294.113920916101</v>
      </c>
      <c r="O140" s="39">
        <v>11610.61713183633</v>
      </c>
      <c r="P140" s="39">
        <v>20405.510270324172</v>
      </c>
      <c r="Q140" s="39">
        <v>9231.5967419323442</v>
      </c>
      <c r="R140" s="39">
        <v>2055.575159755293</v>
      </c>
      <c r="S140" s="39">
        <v>8982.2824853542734</v>
      </c>
      <c r="T140" s="39">
        <v>86926.160091403261</v>
      </c>
      <c r="U140" s="39">
        <v>2084.9815794589367</v>
      </c>
      <c r="V140" s="39">
        <v>54423.195181144773</v>
      </c>
      <c r="W140" s="39">
        <v>41637.664515887031</v>
      </c>
      <c r="X140" s="39">
        <v>7553.8593603059398</v>
      </c>
      <c r="Y140" s="39">
        <v>7628.6745357488116</v>
      </c>
      <c r="Z140" s="39">
        <v>124176.58693133098</v>
      </c>
      <c r="AA140" s="39">
        <v>18719.585787336237</v>
      </c>
      <c r="AB140" s="39">
        <v>7910.204493527358</v>
      </c>
      <c r="AC140" s="39">
        <v>38246.085228215612</v>
      </c>
      <c r="AD140" s="39">
        <v>2740.4161813074934</v>
      </c>
      <c r="AE140" s="39">
        <v>17918.305259100795</v>
      </c>
      <c r="AF140" s="39">
        <v>11258.513562306762</v>
      </c>
      <c r="AG140" s="39">
        <v>15007.958250513893</v>
      </c>
      <c r="AH140" s="39">
        <v>8212.1489988104004</v>
      </c>
      <c r="AI140" s="39">
        <v>6154.9143354755579</v>
      </c>
      <c r="AJ140" s="39">
        <v>10715.18108257482</v>
      </c>
      <c r="AK140" s="39">
        <v>1827.8057422773161</v>
      </c>
      <c r="AL140" s="40"/>
    </row>
    <row r="141" spans="1:38" ht="26.25" customHeight="1">
      <c r="A141" s="46"/>
      <c r="B141" s="43"/>
      <c r="C141" s="37"/>
      <c r="D141" s="38" t="s">
        <v>169</v>
      </c>
      <c r="E141" s="42" t="s">
        <v>304</v>
      </c>
      <c r="F141" s="42" t="s">
        <v>305</v>
      </c>
      <c r="G141" s="42" t="s">
        <v>306</v>
      </c>
      <c r="H141" s="42" t="s">
        <v>307</v>
      </c>
      <c r="I141" s="42" t="s">
        <v>308</v>
      </c>
      <c r="J141" s="42" t="s">
        <v>309</v>
      </c>
      <c r="K141" s="42" t="s">
        <v>310</v>
      </c>
      <c r="L141" s="42" t="s">
        <v>311</v>
      </c>
      <c r="M141" s="42" t="s">
        <v>312</v>
      </c>
      <c r="N141" s="42" t="s">
        <v>313</v>
      </c>
      <c r="O141" s="42" t="s">
        <v>314</v>
      </c>
      <c r="P141" s="42" t="s">
        <v>315</v>
      </c>
      <c r="Q141" s="42" t="s">
        <v>316</v>
      </c>
      <c r="R141" s="42" t="s">
        <v>317</v>
      </c>
      <c r="S141" s="42" t="s">
        <v>318</v>
      </c>
      <c r="T141" s="42" t="s">
        <v>319</v>
      </c>
      <c r="U141" s="42" t="s">
        <v>320</v>
      </c>
      <c r="V141" s="42" t="s">
        <v>321</v>
      </c>
      <c r="W141" s="42" t="s">
        <v>322</v>
      </c>
      <c r="X141" s="42" t="s">
        <v>323</v>
      </c>
      <c r="Y141" s="42" t="s">
        <v>324</v>
      </c>
      <c r="Z141" s="42" t="s">
        <v>325</v>
      </c>
      <c r="AA141" s="42" t="s">
        <v>326</v>
      </c>
      <c r="AB141" s="42" t="s">
        <v>327</v>
      </c>
      <c r="AC141" s="42" t="s">
        <v>328</v>
      </c>
      <c r="AD141" s="42" t="s">
        <v>329</v>
      </c>
      <c r="AE141" s="42" t="s">
        <v>330</v>
      </c>
      <c r="AF141" s="42" t="s">
        <v>331</v>
      </c>
      <c r="AG141" s="42" t="s">
        <v>332</v>
      </c>
      <c r="AH141" s="42" t="s">
        <v>333</v>
      </c>
      <c r="AI141" s="42" t="s">
        <v>334</v>
      </c>
      <c r="AJ141" s="42" t="s">
        <v>335</v>
      </c>
      <c r="AK141" s="42" t="s">
        <v>336</v>
      </c>
      <c r="AL141" s="40"/>
    </row>
    <row r="142" spans="1:38" ht="26.25" customHeight="1">
      <c r="A142" s="46"/>
      <c r="B142" s="43" t="s">
        <v>337</v>
      </c>
      <c r="C142" s="37">
        <f>SUM(E142:AK142)</f>
        <v>324561.96835873515</v>
      </c>
      <c r="D142" s="38" t="s">
        <v>168</v>
      </c>
      <c r="E142" s="39">
        <v>21584.35075510036</v>
      </c>
      <c r="F142" s="39">
        <v>13426.944116598381</v>
      </c>
      <c r="G142" s="39">
        <v>4507.3600142176738</v>
      </c>
      <c r="H142" s="39">
        <v>8568.6753476801368</v>
      </c>
      <c r="I142" s="39">
        <v>1741.8285019790828</v>
      </c>
      <c r="J142" s="39">
        <v>3410.5396511084664</v>
      </c>
      <c r="K142" s="39">
        <v>2493.7250428451393</v>
      </c>
      <c r="L142" s="39">
        <v>14418.902906438963</v>
      </c>
      <c r="M142" s="39">
        <v>11255.457565279385</v>
      </c>
      <c r="N142" s="39">
        <v>4617.0372559399448</v>
      </c>
      <c r="O142" s="39">
        <v>9246.7028263988814</v>
      </c>
      <c r="P142" s="39">
        <v>7533.4421175939278</v>
      </c>
      <c r="Q142" s="39">
        <v>3043.5828117736346</v>
      </c>
      <c r="R142" s="39">
        <v>1215.238749221829</v>
      </c>
      <c r="S142" s="39">
        <v>2645.3448769791521</v>
      </c>
      <c r="T142" s="39">
        <v>30954.558065383211</v>
      </c>
      <c r="U142" s="39">
        <v>160.59542233327056</v>
      </c>
      <c r="V142" s="39">
        <v>35174.943277900267</v>
      </c>
      <c r="W142" s="39">
        <v>24748.019305588379</v>
      </c>
      <c r="X142" s="39">
        <v>1800.4331488678088</v>
      </c>
      <c r="Y142" s="39">
        <v>19974.069427801918</v>
      </c>
      <c r="Z142" s="39">
        <v>57048.473023364917</v>
      </c>
      <c r="AA142" s="39">
        <v>5442.2289084268277</v>
      </c>
      <c r="AB142" s="39">
        <v>5987.0908366032636</v>
      </c>
      <c r="AC142" s="39">
        <v>9020.7864618548483</v>
      </c>
      <c r="AD142" s="39">
        <v>1143.543347307048</v>
      </c>
      <c r="AE142" s="39">
        <v>4641.278201182532</v>
      </c>
      <c r="AF142" s="39">
        <v>6668.6778836635094</v>
      </c>
      <c r="AG142" s="39">
        <v>4376.7644067023866</v>
      </c>
      <c r="AH142" s="39">
        <v>3011.3109197407493</v>
      </c>
      <c r="AI142" s="39">
        <v>1959.355390806895</v>
      </c>
      <c r="AJ142" s="39">
        <v>1968.5364203466231</v>
      </c>
      <c r="AK142" s="39">
        <v>772.17137170560966</v>
      </c>
      <c r="AL142" s="40"/>
    </row>
    <row r="143" spans="1:38" ht="26.25" customHeight="1">
      <c r="A143" s="46"/>
      <c r="B143" s="43"/>
      <c r="C143" s="37"/>
      <c r="D143" s="38" t="s">
        <v>169</v>
      </c>
      <c r="E143" s="42" t="s">
        <v>338</v>
      </c>
      <c r="F143" s="42" t="s">
        <v>339</v>
      </c>
      <c r="G143" s="42" t="s">
        <v>340</v>
      </c>
      <c r="H143" s="42" t="s">
        <v>341</v>
      </c>
      <c r="I143" s="42" t="s">
        <v>342</v>
      </c>
      <c r="J143" s="42" t="s">
        <v>343</v>
      </c>
      <c r="K143" s="42" t="s">
        <v>344</v>
      </c>
      <c r="L143" s="42" t="s">
        <v>345</v>
      </c>
      <c r="M143" s="42" t="s">
        <v>346</v>
      </c>
      <c r="N143" s="42" t="s">
        <v>347</v>
      </c>
      <c r="O143" s="42" t="s">
        <v>348</v>
      </c>
      <c r="P143" s="42" t="s">
        <v>349</v>
      </c>
      <c r="Q143" s="42" t="s">
        <v>350</v>
      </c>
      <c r="R143" s="42" t="s">
        <v>351</v>
      </c>
      <c r="S143" s="42" t="s">
        <v>352</v>
      </c>
      <c r="T143" s="42" t="s">
        <v>353</v>
      </c>
      <c r="U143" s="42" t="s">
        <v>354</v>
      </c>
      <c r="V143" s="42" t="s">
        <v>355</v>
      </c>
      <c r="W143" s="42" t="s">
        <v>356</v>
      </c>
      <c r="X143" s="42" t="s">
        <v>357</v>
      </c>
      <c r="Y143" s="42" t="s">
        <v>358</v>
      </c>
      <c r="Z143" s="42" t="s">
        <v>359</v>
      </c>
      <c r="AA143" s="42" t="s">
        <v>360</v>
      </c>
      <c r="AB143" s="42" t="s">
        <v>361</v>
      </c>
      <c r="AC143" s="42" t="s">
        <v>362</v>
      </c>
      <c r="AD143" s="42" t="s">
        <v>363</v>
      </c>
      <c r="AE143" s="42" t="s">
        <v>364</v>
      </c>
      <c r="AF143" s="42" t="s">
        <v>365</v>
      </c>
      <c r="AG143" s="42" t="s">
        <v>366</v>
      </c>
      <c r="AH143" s="42" t="s">
        <v>367</v>
      </c>
      <c r="AI143" s="42" t="s">
        <v>368</v>
      </c>
      <c r="AJ143" s="42" t="s">
        <v>369</v>
      </c>
      <c r="AK143" s="42" t="s">
        <v>370</v>
      </c>
      <c r="AL143" s="40"/>
    </row>
    <row r="144" spans="1:38" ht="26.25" customHeight="1">
      <c r="A144" s="46"/>
      <c r="B144" s="43" t="s">
        <v>371</v>
      </c>
      <c r="C144" s="37">
        <f>SUM(E144:AK144)</f>
        <v>2195159.3340373952</v>
      </c>
      <c r="D144" s="38" t="s">
        <v>168</v>
      </c>
      <c r="E144" s="39">
        <v>78157.116432142604</v>
      </c>
      <c r="F144" s="39">
        <v>67378.39252157099</v>
      </c>
      <c r="G144" s="39">
        <v>19483.584612500894</v>
      </c>
      <c r="H144" s="39">
        <v>67046.199716821182</v>
      </c>
      <c r="I144" s="39">
        <v>17726.266962041398</v>
      </c>
      <c r="J144" s="39">
        <v>29904.554316587284</v>
      </c>
      <c r="K144" s="39">
        <v>18982.376461845215</v>
      </c>
      <c r="L144" s="39">
        <v>93624.8635712346</v>
      </c>
      <c r="M144" s="39">
        <v>68775.23556185911</v>
      </c>
      <c r="N144" s="39">
        <v>73459.047197848689</v>
      </c>
      <c r="O144" s="39">
        <v>67311.062169124285</v>
      </c>
      <c r="P144" s="39">
        <v>76737.602737150621</v>
      </c>
      <c r="Q144" s="39">
        <v>33849.406665156203</v>
      </c>
      <c r="R144" s="39">
        <v>14864.738203219556</v>
      </c>
      <c r="S144" s="39">
        <v>18014.581531761021</v>
      </c>
      <c r="T144" s="39">
        <v>174676.70386603675</v>
      </c>
      <c r="U144" s="39">
        <v>7711.7382643788433</v>
      </c>
      <c r="V144" s="39">
        <v>148909.58287310184</v>
      </c>
      <c r="W144" s="39">
        <v>94038.140017815371</v>
      </c>
      <c r="X144" s="39">
        <v>20563.558395986165</v>
      </c>
      <c r="Y144" s="39">
        <v>127863.25970890032</v>
      </c>
      <c r="Z144" s="39">
        <v>501997.35814508999</v>
      </c>
      <c r="AA144" s="39">
        <v>73275.370734746175</v>
      </c>
      <c r="AB144" s="39">
        <v>32980.391446860252</v>
      </c>
      <c r="AC144" s="39">
        <v>36693.119357055803</v>
      </c>
      <c r="AD144" s="39">
        <v>15232.104620703267</v>
      </c>
      <c r="AE144" s="39">
        <v>44923.800583360266</v>
      </c>
      <c r="AF144" s="39">
        <v>56099.95405787012</v>
      </c>
      <c r="AG144" s="39">
        <v>35818.468685770611</v>
      </c>
      <c r="AH144" s="39">
        <v>34916.572867100411</v>
      </c>
      <c r="AI144" s="39">
        <v>14914.724362878382</v>
      </c>
      <c r="AJ144" s="39">
        <v>22948.160161180542</v>
      </c>
      <c r="AK144" s="39">
        <v>6281.2972276962282</v>
      </c>
      <c r="AL144" s="40"/>
    </row>
    <row r="145" spans="1:38" ht="26.25" customHeight="1">
      <c r="A145" s="46"/>
      <c r="B145" s="43"/>
      <c r="C145" s="37"/>
      <c r="D145" s="38" t="s">
        <v>169</v>
      </c>
      <c r="E145" s="42" t="s">
        <v>372</v>
      </c>
      <c r="F145" s="42" t="s">
        <v>373</v>
      </c>
      <c r="G145" s="42" t="s">
        <v>374</v>
      </c>
      <c r="H145" s="42" t="s">
        <v>375</v>
      </c>
      <c r="I145" s="42" t="s">
        <v>376</v>
      </c>
      <c r="J145" s="42" t="s">
        <v>377</v>
      </c>
      <c r="K145" s="42" t="s">
        <v>378</v>
      </c>
      <c r="L145" s="42" t="s">
        <v>379</v>
      </c>
      <c r="M145" s="42" t="s">
        <v>380</v>
      </c>
      <c r="N145" s="42" t="s">
        <v>381</v>
      </c>
      <c r="O145" s="42" t="s">
        <v>382</v>
      </c>
      <c r="P145" s="42" t="s">
        <v>383</v>
      </c>
      <c r="Q145" s="42" t="s">
        <v>384</v>
      </c>
      <c r="R145" s="42" t="s">
        <v>385</v>
      </c>
      <c r="S145" s="42" t="s">
        <v>386</v>
      </c>
      <c r="T145" s="42" t="s">
        <v>387</v>
      </c>
      <c r="U145" s="42" t="s">
        <v>388</v>
      </c>
      <c r="V145" s="42" t="s">
        <v>389</v>
      </c>
      <c r="W145" s="42" t="s">
        <v>390</v>
      </c>
      <c r="X145" s="42" t="s">
        <v>391</v>
      </c>
      <c r="Y145" s="42" t="s">
        <v>392</v>
      </c>
      <c r="Z145" s="42" t="s">
        <v>393</v>
      </c>
      <c r="AA145" s="42" t="s">
        <v>394</v>
      </c>
      <c r="AB145" s="42" t="s">
        <v>395</v>
      </c>
      <c r="AC145" s="42" t="s">
        <v>396</v>
      </c>
      <c r="AD145" s="42" t="s">
        <v>397</v>
      </c>
      <c r="AE145" s="42" t="s">
        <v>398</v>
      </c>
      <c r="AF145" s="42" t="s">
        <v>399</v>
      </c>
      <c r="AG145" s="42" t="s">
        <v>400</v>
      </c>
      <c r="AH145" s="42" t="s">
        <v>401</v>
      </c>
      <c r="AI145" s="42" t="s">
        <v>402</v>
      </c>
      <c r="AJ145" s="42" t="s">
        <v>403</v>
      </c>
      <c r="AK145" s="42" t="s">
        <v>404</v>
      </c>
      <c r="AL145" s="40"/>
    </row>
    <row r="146" spans="1:38" ht="26.25" customHeight="1">
      <c r="A146" s="46"/>
      <c r="B146" s="43" t="s">
        <v>405</v>
      </c>
      <c r="C146" s="37">
        <f>SUM(E146:AK146)</f>
        <v>14394944.633848149</v>
      </c>
      <c r="D146" s="38" t="s">
        <v>168</v>
      </c>
      <c r="E146" s="39">
        <v>453741.92400642071</v>
      </c>
      <c r="F146" s="39">
        <v>364346.04612385738</v>
      </c>
      <c r="G146" s="39">
        <v>82844.361156406041</v>
      </c>
      <c r="H146" s="39">
        <v>482945.02176804782</v>
      </c>
      <c r="I146" s="39">
        <v>111740.43601087219</v>
      </c>
      <c r="J146" s="39">
        <v>247053.08741618812</v>
      </c>
      <c r="K146" s="39">
        <v>142170.55926936885</v>
      </c>
      <c r="L146" s="39">
        <v>721282.41882480669</v>
      </c>
      <c r="M146" s="39">
        <v>363785.07113861985</v>
      </c>
      <c r="N146" s="39">
        <v>469732.22895423201</v>
      </c>
      <c r="O146" s="39">
        <v>261009.25667946128</v>
      </c>
      <c r="P146" s="39">
        <v>372447.55326827697</v>
      </c>
      <c r="Q146" s="39">
        <v>67133.713443156128</v>
      </c>
      <c r="R146" s="39">
        <v>113127.86804778477</v>
      </c>
      <c r="S146" s="39">
        <v>128831.78055544803</v>
      </c>
      <c r="T146" s="39">
        <v>1263415.4126056791</v>
      </c>
      <c r="U146" s="39">
        <v>104493.12960369025</v>
      </c>
      <c r="V146" s="39">
        <v>2360007.2051238115</v>
      </c>
      <c r="W146" s="39">
        <v>1255378.5510168616</v>
      </c>
      <c r="X146" s="39">
        <v>60995.348645800754</v>
      </c>
      <c r="Y146" s="39">
        <v>1022011.8590623661</v>
      </c>
      <c r="Z146" s="39">
        <v>1979750.5926694705</v>
      </c>
      <c r="AA146" s="39">
        <v>265440.46051325463</v>
      </c>
      <c r="AB146" s="39">
        <v>100778.12278309419</v>
      </c>
      <c r="AC146" s="39">
        <v>349155.97699590697</v>
      </c>
      <c r="AD146" s="39">
        <v>106458.77802912125</v>
      </c>
      <c r="AE146" s="39">
        <v>208350.39884200058</v>
      </c>
      <c r="AF146" s="39">
        <v>268781.22869544954</v>
      </c>
      <c r="AG146" s="39">
        <v>180270.48236960638</v>
      </c>
      <c r="AH146" s="39">
        <v>193318.60690287763</v>
      </c>
      <c r="AI146" s="39">
        <v>111705.43942593267</v>
      </c>
      <c r="AJ146" s="39">
        <v>154139.99339654564</v>
      </c>
      <c r="AK146" s="39">
        <v>28301.720503733774</v>
      </c>
      <c r="AL146" s="40"/>
    </row>
    <row r="147" spans="1:38" ht="26.25" customHeight="1">
      <c r="A147" s="46"/>
      <c r="B147" s="43"/>
      <c r="C147" s="37"/>
      <c r="D147" s="38" t="s">
        <v>169</v>
      </c>
      <c r="E147" s="42" t="s">
        <v>406</v>
      </c>
      <c r="F147" s="42" t="s">
        <v>407</v>
      </c>
      <c r="G147" s="42" t="s">
        <v>408</v>
      </c>
      <c r="H147" s="42" t="s">
        <v>409</v>
      </c>
      <c r="I147" s="42" t="s">
        <v>410</v>
      </c>
      <c r="J147" s="42" t="s">
        <v>411</v>
      </c>
      <c r="K147" s="42" t="s">
        <v>412</v>
      </c>
      <c r="L147" s="42" t="s">
        <v>413</v>
      </c>
      <c r="M147" s="42" t="s">
        <v>414</v>
      </c>
      <c r="N147" s="42" t="s">
        <v>415</v>
      </c>
      <c r="O147" s="42" t="s">
        <v>416</v>
      </c>
      <c r="P147" s="42" t="s">
        <v>417</v>
      </c>
      <c r="Q147" s="42" t="s">
        <v>418</v>
      </c>
      <c r="R147" s="42" t="s">
        <v>419</v>
      </c>
      <c r="S147" s="42" t="s">
        <v>420</v>
      </c>
      <c r="T147" s="42" t="s">
        <v>421</v>
      </c>
      <c r="U147" s="42" t="s">
        <v>422</v>
      </c>
      <c r="V147" s="42" t="s">
        <v>423</v>
      </c>
      <c r="W147" s="42" t="s">
        <v>424</v>
      </c>
      <c r="X147" s="42" t="s">
        <v>425</v>
      </c>
      <c r="Y147" s="42" t="s">
        <v>426</v>
      </c>
      <c r="Z147" s="42" t="s">
        <v>427</v>
      </c>
      <c r="AA147" s="42" t="s">
        <v>428</v>
      </c>
      <c r="AB147" s="42" t="s">
        <v>429</v>
      </c>
      <c r="AC147" s="42" t="s">
        <v>430</v>
      </c>
      <c r="AD147" s="42" t="s">
        <v>431</v>
      </c>
      <c r="AE147" s="42" t="s">
        <v>432</v>
      </c>
      <c r="AF147" s="42" t="s">
        <v>433</v>
      </c>
      <c r="AG147" s="42" t="s">
        <v>434</v>
      </c>
      <c r="AH147" s="42" t="s">
        <v>435</v>
      </c>
      <c r="AI147" s="42" t="s">
        <v>436</v>
      </c>
      <c r="AJ147" s="42" t="s">
        <v>437</v>
      </c>
      <c r="AK147" s="42" t="s">
        <v>438</v>
      </c>
      <c r="AL147" s="40"/>
    </row>
    <row r="148" spans="1:38" ht="26.25" customHeight="1">
      <c r="A148" s="46"/>
      <c r="B148" s="43" t="s">
        <v>439</v>
      </c>
      <c r="C148" s="37">
        <f>SUM(E148:AK148)</f>
        <v>1441021.6145474876</v>
      </c>
      <c r="D148" s="38" t="s">
        <v>168</v>
      </c>
      <c r="E148" s="39">
        <v>62899.125404063321</v>
      </c>
      <c r="F148" s="39">
        <v>38290.704757126419</v>
      </c>
      <c r="G148" s="39">
        <v>15593.827852912209</v>
      </c>
      <c r="H148" s="39">
        <v>33457.162822185579</v>
      </c>
      <c r="I148" s="39">
        <v>31716.495468994483</v>
      </c>
      <c r="J148" s="39">
        <v>25157.213127324998</v>
      </c>
      <c r="K148" s="39">
        <v>16695.558480558117</v>
      </c>
      <c r="L148" s="39">
        <v>81827.42439248586</v>
      </c>
      <c r="M148" s="39">
        <v>56824.789857396587</v>
      </c>
      <c r="N148" s="39">
        <v>58793.063331903148</v>
      </c>
      <c r="O148" s="39">
        <v>24879.499774779728</v>
      </c>
      <c r="P148" s="39">
        <v>51886.15968685993</v>
      </c>
      <c r="Q148" s="39">
        <v>18137.69175584488</v>
      </c>
      <c r="R148" s="39">
        <v>6192.5054959059698</v>
      </c>
      <c r="S148" s="39">
        <v>20515.179119873057</v>
      </c>
      <c r="T148" s="39">
        <v>101720.37173084705</v>
      </c>
      <c r="U148" s="39">
        <v>8921.1411363939424</v>
      </c>
      <c r="V148" s="39">
        <v>41068.41450005088</v>
      </c>
      <c r="W148" s="39">
        <v>80047.827508371891</v>
      </c>
      <c r="X148" s="39">
        <v>13688.83076700058</v>
      </c>
      <c r="Y148" s="39">
        <v>107896.86574355491</v>
      </c>
      <c r="Z148" s="39">
        <v>289516.79270094988</v>
      </c>
      <c r="AA148" s="39">
        <v>32112.687166466385</v>
      </c>
      <c r="AB148" s="39">
        <v>28597.876029375027</v>
      </c>
      <c r="AC148" s="39">
        <v>29835.759672521846</v>
      </c>
      <c r="AD148" s="39">
        <v>10181.941828792387</v>
      </c>
      <c r="AE148" s="39">
        <v>33538.890858501814</v>
      </c>
      <c r="AF148" s="39">
        <v>41063.137984507317</v>
      </c>
      <c r="AG148" s="39">
        <v>26763.284097550066</v>
      </c>
      <c r="AH148" s="39">
        <v>17903.887502574609</v>
      </c>
      <c r="AI148" s="39">
        <v>13117.938806152806</v>
      </c>
      <c r="AJ148" s="39">
        <v>20045.435137122258</v>
      </c>
      <c r="AK148" s="39">
        <v>2134.1300485396177</v>
      </c>
      <c r="AL148" s="40"/>
    </row>
    <row r="149" spans="1:38" ht="26.25" customHeight="1">
      <c r="A149" s="46"/>
      <c r="B149" s="43"/>
      <c r="C149" s="37"/>
      <c r="D149" s="38" t="s">
        <v>169</v>
      </c>
      <c r="E149" s="42" t="s">
        <v>440</v>
      </c>
      <c r="F149" s="42" t="s">
        <v>441</v>
      </c>
      <c r="G149" s="42" t="s">
        <v>442</v>
      </c>
      <c r="H149" s="42" t="s">
        <v>443</v>
      </c>
      <c r="I149" s="42" t="s">
        <v>444</v>
      </c>
      <c r="J149" s="42" t="s">
        <v>445</v>
      </c>
      <c r="K149" s="42" t="s">
        <v>446</v>
      </c>
      <c r="L149" s="42" t="s">
        <v>447</v>
      </c>
      <c r="M149" s="42" t="s">
        <v>448</v>
      </c>
      <c r="N149" s="42" t="s">
        <v>449</v>
      </c>
      <c r="O149" s="42" t="s">
        <v>450</v>
      </c>
      <c r="P149" s="42" t="s">
        <v>451</v>
      </c>
      <c r="Q149" s="42" t="s">
        <v>452</v>
      </c>
      <c r="R149" s="42" t="s">
        <v>453</v>
      </c>
      <c r="S149" s="42" t="s">
        <v>454</v>
      </c>
      <c r="T149" s="42" t="s">
        <v>455</v>
      </c>
      <c r="U149" s="42" t="s">
        <v>456</v>
      </c>
      <c r="V149" s="42" t="s">
        <v>457</v>
      </c>
      <c r="W149" s="42" t="s">
        <v>458</v>
      </c>
      <c r="X149" s="42" t="s">
        <v>459</v>
      </c>
      <c r="Y149" s="42" t="s">
        <v>460</v>
      </c>
      <c r="Z149" s="42" t="s">
        <v>461</v>
      </c>
      <c r="AA149" s="42" t="s">
        <v>462</v>
      </c>
      <c r="AB149" s="42" t="s">
        <v>463</v>
      </c>
      <c r="AC149" s="42" t="s">
        <v>464</v>
      </c>
      <c r="AD149" s="42" t="s">
        <v>465</v>
      </c>
      <c r="AE149" s="42" t="s">
        <v>466</v>
      </c>
      <c r="AF149" s="42" t="s">
        <v>467</v>
      </c>
      <c r="AG149" s="42" t="s">
        <v>468</v>
      </c>
      <c r="AH149" s="42" t="s">
        <v>469</v>
      </c>
      <c r="AI149" s="42" t="s">
        <v>470</v>
      </c>
      <c r="AJ149" s="42" t="s">
        <v>471</v>
      </c>
      <c r="AK149" s="42" t="s">
        <v>472</v>
      </c>
      <c r="AL149" s="40"/>
    </row>
    <row r="150" spans="1:38" ht="26.25" customHeight="1">
      <c r="A150" s="46"/>
      <c r="B150" s="43" t="s">
        <v>473</v>
      </c>
      <c r="C150" s="37">
        <f>SUM(E150:AK150)</f>
        <v>7588403.516866154</v>
      </c>
      <c r="D150" s="38" t="s">
        <v>168</v>
      </c>
      <c r="E150" s="39">
        <v>466285.73335558735</v>
      </c>
      <c r="F150" s="39">
        <v>466138.58801739448</v>
      </c>
      <c r="G150" s="39">
        <v>76341.300863366661</v>
      </c>
      <c r="H150" s="39">
        <v>150039.92965746819</v>
      </c>
      <c r="I150" s="39">
        <v>85380.893513048388</v>
      </c>
      <c r="J150" s="39">
        <v>127672.67189614556</v>
      </c>
      <c r="K150" s="39">
        <v>60393.878463165522</v>
      </c>
      <c r="L150" s="39">
        <v>287419.69353738427</v>
      </c>
      <c r="M150" s="39">
        <v>169389.89306233558</v>
      </c>
      <c r="N150" s="39">
        <v>252575.84635926629</v>
      </c>
      <c r="O150" s="39">
        <v>237432.61798463066</v>
      </c>
      <c r="P150" s="39">
        <v>354338.2111165672</v>
      </c>
      <c r="Q150" s="39">
        <v>93287.36663920249</v>
      </c>
      <c r="R150" s="39">
        <v>63126.986522533116</v>
      </c>
      <c r="S150" s="39">
        <v>101898.77852511195</v>
      </c>
      <c r="T150" s="39">
        <v>738685.45628260379</v>
      </c>
      <c r="U150" s="39">
        <v>88830.484778373298</v>
      </c>
      <c r="V150" s="39">
        <v>322477.02932721569</v>
      </c>
      <c r="W150" s="39">
        <v>285891.07011276699</v>
      </c>
      <c r="X150" s="39">
        <v>61263.250006815375</v>
      </c>
      <c r="Y150" s="39">
        <v>312188.12150136579</v>
      </c>
      <c r="Z150" s="39">
        <v>1555616.8562881122</v>
      </c>
      <c r="AA150" s="39">
        <v>151437.46629437339</v>
      </c>
      <c r="AB150" s="39">
        <v>94764.119355296469</v>
      </c>
      <c r="AC150" s="39">
        <v>136945.46941570682</v>
      </c>
      <c r="AD150" s="39">
        <v>67341.653552520918</v>
      </c>
      <c r="AE150" s="39">
        <v>141108.75467736454</v>
      </c>
      <c r="AF150" s="39">
        <v>154496.13573704354</v>
      </c>
      <c r="AG150" s="39">
        <v>188469.75464385553</v>
      </c>
      <c r="AH150" s="39">
        <v>126419.13872697669</v>
      </c>
      <c r="AI150" s="39">
        <v>47452.333078201482</v>
      </c>
      <c r="AJ150" s="39">
        <v>115885.61644684777</v>
      </c>
      <c r="AK150" s="39">
        <v>7408.4171275049393</v>
      </c>
      <c r="AL150" s="40"/>
    </row>
    <row r="151" spans="1:38" ht="26.25" customHeight="1">
      <c r="A151" s="46"/>
      <c r="B151" s="43"/>
      <c r="C151" s="37"/>
      <c r="D151" s="38" t="s">
        <v>169</v>
      </c>
      <c r="E151" s="44" t="s">
        <v>474</v>
      </c>
      <c r="F151" s="44" t="s">
        <v>475</v>
      </c>
      <c r="G151" s="44" t="s">
        <v>476</v>
      </c>
      <c r="H151" s="44" t="s">
        <v>477</v>
      </c>
      <c r="I151" s="44" t="s">
        <v>478</v>
      </c>
      <c r="J151" s="44" t="s">
        <v>479</v>
      </c>
      <c r="K151" s="44" t="s">
        <v>480</v>
      </c>
      <c r="L151" s="44" t="s">
        <v>481</v>
      </c>
      <c r="M151" s="44" t="s">
        <v>482</v>
      </c>
      <c r="N151" s="44" t="s">
        <v>483</v>
      </c>
      <c r="O151" s="44" t="s">
        <v>484</v>
      </c>
      <c r="P151" s="44" t="s">
        <v>485</v>
      </c>
      <c r="Q151" s="44" t="s">
        <v>486</v>
      </c>
      <c r="R151" s="44" t="s">
        <v>487</v>
      </c>
      <c r="S151" s="44" t="s">
        <v>488</v>
      </c>
      <c r="T151" s="44" t="s">
        <v>489</v>
      </c>
      <c r="U151" s="44" t="s">
        <v>490</v>
      </c>
      <c r="V151" s="44" t="s">
        <v>491</v>
      </c>
      <c r="W151" s="44" t="s">
        <v>492</v>
      </c>
      <c r="X151" s="44" t="s">
        <v>493</v>
      </c>
      <c r="Y151" s="44" t="s">
        <v>494</v>
      </c>
      <c r="Z151" s="44" t="s">
        <v>495</v>
      </c>
      <c r="AA151" s="44" t="s">
        <v>496</v>
      </c>
      <c r="AB151" s="44" t="s">
        <v>497</v>
      </c>
      <c r="AC151" s="44" t="s">
        <v>498</v>
      </c>
      <c r="AD151" s="44" t="s">
        <v>499</v>
      </c>
      <c r="AE151" s="44" t="s">
        <v>500</v>
      </c>
      <c r="AF151" s="44" t="s">
        <v>501</v>
      </c>
      <c r="AG151" s="44" t="s">
        <v>502</v>
      </c>
      <c r="AH151" s="44" t="s">
        <v>503</v>
      </c>
      <c r="AI151" s="44" t="s">
        <v>504</v>
      </c>
      <c r="AJ151" s="44" t="s">
        <v>505</v>
      </c>
      <c r="AK151" s="44" t="s">
        <v>506</v>
      </c>
      <c r="AL151" s="40"/>
    </row>
    <row r="152" spans="1:38" ht="26.25" customHeight="1">
      <c r="A152" s="46"/>
      <c r="B152" s="43" t="s">
        <v>507</v>
      </c>
      <c r="C152" s="37">
        <f>SUM(E152:AK152)</f>
        <v>8892220.8200802766</v>
      </c>
      <c r="D152" s="38" t="s">
        <v>168</v>
      </c>
      <c r="E152" s="39">
        <v>336746.75889931648</v>
      </c>
      <c r="F152" s="39">
        <v>197197.19546969465</v>
      </c>
      <c r="G152" s="39">
        <v>104322.07231525984</v>
      </c>
      <c r="H152" s="39">
        <v>96024.266963883303</v>
      </c>
      <c r="I152" s="39">
        <v>41284.274362001284</v>
      </c>
      <c r="J152" s="39">
        <v>69880.956202260364</v>
      </c>
      <c r="K152" s="39">
        <v>69040.506550680308</v>
      </c>
      <c r="L152" s="39">
        <v>422362.98324829154</v>
      </c>
      <c r="M152" s="39">
        <v>198828.91058744318</v>
      </c>
      <c r="N152" s="39">
        <v>80326.411538562985</v>
      </c>
      <c r="O152" s="39">
        <v>267815.86420303286</v>
      </c>
      <c r="P152" s="39">
        <v>166357.89561512775</v>
      </c>
      <c r="Q152" s="39">
        <v>154020.61565839106</v>
      </c>
      <c r="R152" s="39">
        <v>27694.954032688202</v>
      </c>
      <c r="S152" s="39">
        <v>38644.750560567518</v>
      </c>
      <c r="T152" s="39">
        <v>967827.05484182877</v>
      </c>
      <c r="U152" s="39">
        <v>4100.4007223187918</v>
      </c>
      <c r="V152" s="39">
        <v>909609.28946953453</v>
      </c>
      <c r="W152" s="39">
        <v>156530.46530781974</v>
      </c>
      <c r="X152" s="39">
        <v>65800.770843268285</v>
      </c>
      <c r="Y152" s="39">
        <v>675829.77980712568</v>
      </c>
      <c r="Z152" s="39">
        <v>1989640.3110694739</v>
      </c>
      <c r="AA152" s="39">
        <v>323857.21226871677</v>
      </c>
      <c r="AB152" s="39">
        <v>271371.1821348081</v>
      </c>
      <c r="AC152" s="39">
        <v>99475.418482402805</v>
      </c>
      <c r="AD152" s="39">
        <v>33985.715983981667</v>
      </c>
      <c r="AE152" s="39">
        <v>202485.34588583271</v>
      </c>
      <c r="AF152" s="39">
        <v>587188.54456458928</v>
      </c>
      <c r="AG152" s="39">
        <v>100924.03834884454</v>
      </c>
      <c r="AH152" s="39">
        <v>76119.081967370395</v>
      </c>
      <c r="AI152" s="39">
        <v>54246.112289820237</v>
      </c>
      <c r="AJ152" s="39">
        <v>60341.299208573859</v>
      </c>
      <c r="AK152" s="39">
        <v>42340.380676766312</v>
      </c>
      <c r="AL152" s="40"/>
    </row>
    <row r="153" spans="1:38" ht="26.25" customHeight="1">
      <c r="A153" s="46"/>
      <c r="B153" s="43"/>
      <c r="C153" s="37"/>
      <c r="D153" s="38" t="s">
        <v>169</v>
      </c>
      <c r="E153" s="44" t="s">
        <v>508</v>
      </c>
      <c r="F153" s="44" t="s">
        <v>509</v>
      </c>
      <c r="G153" s="44" t="s">
        <v>510</v>
      </c>
      <c r="H153" s="44" t="s">
        <v>511</v>
      </c>
      <c r="I153" s="44" t="s">
        <v>512</v>
      </c>
      <c r="J153" s="44" t="s">
        <v>513</v>
      </c>
      <c r="K153" s="44" t="s">
        <v>514</v>
      </c>
      <c r="L153" s="44" t="s">
        <v>515</v>
      </c>
      <c r="M153" s="44" t="s">
        <v>516</v>
      </c>
      <c r="N153" s="44" t="s">
        <v>517</v>
      </c>
      <c r="O153" s="44" t="s">
        <v>518</v>
      </c>
      <c r="P153" s="44" t="s">
        <v>519</v>
      </c>
      <c r="Q153" s="44" t="s">
        <v>520</v>
      </c>
      <c r="R153" s="44" t="s">
        <v>521</v>
      </c>
      <c r="S153" s="44" t="s">
        <v>522</v>
      </c>
      <c r="T153" s="44" t="s">
        <v>523</v>
      </c>
      <c r="U153" s="44" t="s">
        <v>524</v>
      </c>
      <c r="V153" s="44" t="s">
        <v>525</v>
      </c>
      <c r="W153" s="44" t="s">
        <v>526</v>
      </c>
      <c r="X153" s="44" t="s">
        <v>527</v>
      </c>
      <c r="Y153" s="44" t="s">
        <v>528</v>
      </c>
      <c r="Z153" s="44" t="s">
        <v>529</v>
      </c>
      <c r="AA153" s="44" t="s">
        <v>530</v>
      </c>
      <c r="AB153" s="44" t="s">
        <v>531</v>
      </c>
      <c r="AC153" s="44" t="s">
        <v>532</v>
      </c>
      <c r="AD153" s="44" t="s">
        <v>533</v>
      </c>
      <c r="AE153" s="44" t="s">
        <v>534</v>
      </c>
      <c r="AF153" s="44" t="s">
        <v>535</v>
      </c>
      <c r="AG153" s="44" t="s">
        <v>536</v>
      </c>
      <c r="AH153" s="44" t="s">
        <v>537</v>
      </c>
      <c r="AI153" s="44" t="s">
        <v>538</v>
      </c>
      <c r="AJ153" s="44" t="s">
        <v>539</v>
      </c>
      <c r="AK153" s="44" t="s">
        <v>540</v>
      </c>
      <c r="AL153" s="40"/>
    </row>
    <row r="154" spans="1:38" ht="26.25" customHeight="1">
      <c r="A154" s="46"/>
      <c r="B154" s="43" t="s">
        <v>12</v>
      </c>
      <c r="C154" s="37">
        <f>SUM(E154:AK154)</f>
        <v>15228830.699730897</v>
      </c>
      <c r="D154" s="38" t="s">
        <v>168</v>
      </c>
      <c r="E154" s="39">
        <v>569216.50555098592</v>
      </c>
      <c r="F154" s="39">
        <v>331221.71928797406</v>
      </c>
      <c r="G154" s="39">
        <v>122590.02192120418</v>
      </c>
      <c r="H154" s="39">
        <v>185317.84180658747</v>
      </c>
      <c r="I154" s="39">
        <v>94824.93675892688</v>
      </c>
      <c r="J154" s="39">
        <v>164095.17713745721</v>
      </c>
      <c r="K154" s="39">
        <v>124971.92431685011</v>
      </c>
      <c r="L154" s="39">
        <v>835938.53465233033</v>
      </c>
      <c r="M154" s="39">
        <v>631260.57085278048</v>
      </c>
      <c r="N154" s="39">
        <v>223613.25961649779</v>
      </c>
      <c r="O154" s="39">
        <v>342296.09830606967</v>
      </c>
      <c r="P154" s="39">
        <v>441672.73649195995</v>
      </c>
      <c r="Q154" s="39">
        <v>145616.43934509056</v>
      </c>
      <c r="R154" s="39">
        <v>56448.804756944548</v>
      </c>
      <c r="S154" s="39">
        <v>128339.81408009306</v>
      </c>
      <c r="T154" s="39">
        <v>1443228.2359226106</v>
      </c>
      <c r="U154" s="39">
        <v>32147.45697428118</v>
      </c>
      <c r="V154" s="39">
        <v>1509586.929053535</v>
      </c>
      <c r="W154" s="39">
        <v>1075819.9990370704</v>
      </c>
      <c r="X154" s="39">
        <v>86486.901501411019</v>
      </c>
      <c r="Y154" s="39">
        <v>1111805.1921092521</v>
      </c>
      <c r="Z154" s="39">
        <v>3314744.8463193085</v>
      </c>
      <c r="AA154" s="39">
        <v>342510.2608286282</v>
      </c>
      <c r="AB154" s="39">
        <v>211543.99406967015</v>
      </c>
      <c r="AC154" s="39">
        <v>233778.91308473272</v>
      </c>
      <c r="AD154" s="39">
        <v>87573.85445754898</v>
      </c>
      <c r="AE154" s="39">
        <v>352932.73874136608</v>
      </c>
      <c r="AF154" s="39">
        <v>364845.18720477441</v>
      </c>
      <c r="AG154" s="39">
        <v>241177.01972934892</v>
      </c>
      <c r="AH154" s="39">
        <v>174981.35037662403</v>
      </c>
      <c r="AI154" s="39">
        <v>98192.226248953652</v>
      </c>
      <c r="AJ154" s="39">
        <v>114694.92654896884</v>
      </c>
      <c r="AK154" s="39">
        <v>35356.282641059282</v>
      </c>
      <c r="AL154" s="40"/>
    </row>
    <row r="155" spans="1:38" ht="26.25" customHeight="1">
      <c r="A155" s="47"/>
      <c r="B155" s="43"/>
      <c r="C155" s="37"/>
      <c r="D155" s="38" t="s">
        <v>169</v>
      </c>
      <c r="E155" s="44" t="s">
        <v>541</v>
      </c>
      <c r="F155" s="44" t="s">
        <v>542</v>
      </c>
      <c r="G155" s="44" t="s">
        <v>543</v>
      </c>
      <c r="H155" s="44" t="s">
        <v>544</v>
      </c>
      <c r="I155" s="44" t="s">
        <v>545</v>
      </c>
      <c r="J155" s="44" t="s">
        <v>546</v>
      </c>
      <c r="K155" s="44" t="s">
        <v>547</v>
      </c>
      <c r="L155" s="44" t="s">
        <v>548</v>
      </c>
      <c r="M155" s="44" t="s">
        <v>549</v>
      </c>
      <c r="N155" s="44" t="s">
        <v>550</v>
      </c>
      <c r="O155" s="44" t="s">
        <v>551</v>
      </c>
      <c r="P155" s="44" t="s">
        <v>552</v>
      </c>
      <c r="Q155" s="44" t="s">
        <v>553</v>
      </c>
      <c r="R155" s="44" t="s">
        <v>554</v>
      </c>
      <c r="S155" s="44" t="s">
        <v>555</v>
      </c>
      <c r="T155" s="44" t="s">
        <v>556</v>
      </c>
      <c r="U155" s="44" t="s">
        <v>557</v>
      </c>
      <c r="V155" s="44" t="s">
        <v>558</v>
      </c>
      <c r="W155" s="44" t="s">
        <v>559</v>
      </c>
      <c r="X155" s="44" t="s">
        <v>560</v>
      </c>
      <c r="Y155" s="44" t="s">
        <v>561</v>
      </c>
      <c r="Z155" s="44" t="s">
        <v>562</v>
      </c>
      <c r="AA155" s="44" t="s">
        <v>563</v>
      </c>
      <c r="AB155" s="44" t="s">
        <v>564</v>
      </c>
      <c r="AC155" s="44" t="s">
        <v>565</v>
      </c>
      <c r="AD155" s="44" t="s">
        <v>566</v>
      </c>
      <c r="AE155" s="44" t="s">
        <v>567</v>
      </c>
      <c r="AF155" s="44" t="s">
        <v>568</v>
      </c>
      <c r="AG155" s="44" t="s">
        <v>569</v>
      </c>
      <c r="AH155" s="44" t="s">
        <v>570</v>
      </c>
      <c r="AI155" s="44" t="s">
        <v>571</v>
      </c>
      <c r="AJ155" s="44" t="s">
        <v>572</v>
      </c>
      <c r="AK155" s="44" t="s">
        <v>573</v>
      </c>
      <c r="AL155" s="40"/>
    </row>
    <row r="156" spans="1:38" ht="26.25" customHeight="1">
      <c r="A156" s="45" t="s">
        <v>579</v>
      </c>
      <c r="B156" s="37" t="s">
        <v>167</v>
      </c>
      <c r="C156" s="37">
        <f>SUM(E156:AK156)</f>
        <v>847349.7632820321</v>
      </c>
      <c r="D156" s="38" t="s">
        <v>168</v>
      </c>
      <c r="E156" s="39">
        <v>10289.450959780124</v>
      </c>
      <c r="F156" s="39">
        <v>3921.203169595648</v>
      </c>
      <c r="G156" s="39">
        <v>1037.5472915502271</v>
      </c>
      <c r="H156" s="39">
        <v>36685.099970186755</v>
      </c>
      <c r="I156" s="39">
        <v>7318.4175018705982</v>
      </c>
      <c r="J156" s="39">
        <v>11032.538521306966</v>
      </c>
      <c r="K156" s="39">
        <v>9569.0537808089393</v>
      </c>
      <c r="L156" s="39">
        <v>53974.238445942654</v>
      </c>
      <c r="M156" s="39">
        <v>111870.62811926979</v>
      </c>
      <c r="N156" s="39">
        <v>15115.693111962832</v>
      </c>
      <c r="O156" s="39">
        <v>20113.921020553713</v>
      </c>
      <c r="P156" s="39">
        <v>43244.675236873969</v>
      </c>
      <c r="Q156" s="39">
        <v>5689.5652807504703</v>
      </c>
      <c r="R156" s="39">
        <v>5904.5389538690051</v>
      </c>
      <c r="S156" s="39">
        <v>6508.7920993980724</v>
      </c>
      <c r="T156" s="39">
        <v>58231.701679820748</v>
      </c>
      <c r="U156" s="39">
        <v>9392.4302440631</v>
      </c>
      <c r="V156" s="39">
        <v>97298.037255959673</v>
      </c>
      <c r="W156" s="39">
        <v>32422.978521597812</v>
      </c>
      <c r="X156" s="39">
        <v>8014.6308941828747</v>
      </c>
      <c r="Y156" s="39">
        <v>31808.442108279862</v>
      </c>
      <c r="Z156" s="39">
        <v>118826.05457750695</v>
      </c>
      <c r="AA156" s="39">
        <v>11162.702869340621</v>
      </c>
      <c r="AB156" s="39">
        <v>14400.627906563936</v>
      </c>
      <c r="AC156" s="39">
        <v>24710.005605845214</v>
      </c>
      <c r="AD156" s="39">
        <v>24282.077443520633</v>
      </c>
      <c r="AE156" s="39">
        <v>15897.886091589655</v>
      </c>
      <c r="AF156" s="39">
        <v>16950.196635529053</v>
      </c>
      <c r="AG156" s="39">
        <v>19334.310306368505</v>
      </c>
      <c r="AH156" s="39">
        <v>10202.947544692841</v>
      </c>
      <c r="AI156" s="39">
        <v>7518.5422563498805</v>
      </c>
      <c r="AJ156" s="39">
        <v>3899.9207981972909</v>
      </c>
      <c r="AK156" s="39">
        <v>720.90707890367446</v>
      </c>
      <c r="AL156" s="40"/>
    </row>
    <row r="157" spans="1:38" ht="26.25" customHeight="1">
      <c r="A157" s="46"/>
      <c r="B157" s="37"/>
      <c r="C157" s="37"/>
      <c r="D157" s="38" t="s">
        <v>169</v>
      </c>
      <c r="E157" s="42" t="s">
        <v>170</v>
      </c>
      <c r="F157" s="42" t="s">
        <v>171</v>
      </c>
      <c r="G157" s="42" t="s">
        <v>172</v>
      </c>
      <c r="H157" s="42" t="s">
        <v>173</v>
      </c>
      <c r="I157" s="42" t="s">
        <v>174</v>
      </c>
      <c r="J157" s="42" t="s">
        <v>175</v>
      </c>
      <c r="K157" s="42" t="s">
        <v>176</v>
      </c>
      <c r="L157" s="42" t="s">
        <v>177</v>
      </c>
      <c r="M157" s="42" t="s">
        <v>178</v>
      </c>
      <c r="N157" s="42" t="s">
        <v>179</v>
      </c>
      <c r="O157" s="42" t="s">
        <v>180</v>
      </c>
      <c r="P157" s="42" t="s">
        <v>181</v>
      </c>
      <c r="Q157" s="42" t="s">
        <v>182</v>
      </c>
      <c r="R157" s="42" t="s">
        <v>183</v>
      </c>
      <c r="S157" s="42" t="s">
        <v>184</v>
      </c>
      <c r="T157" s="42" t="s">
        <v>185</v>
      </c>
      <c r="U157" s="42" t="s">
        <v>186</v>
      </c>
      <c r="V157" s="42" t="s">
        <v>187</v>
      </c>
      <c r="W157" s="42" t="s">
        <v>188</v>
      </c>
      <c r="X157" s="42" t="s">
        <v>189</v>
      </c>
      <c r="Y157" s="42" t="s">
        <v>190</v>
      </c>
      <c r="Z157" s="42" t="s">
        <v>191</v>
      </c>
      <c r="AA157" s="42" t="s">
        <v>192</v>
      </c>
      <c r="AB157" s="42" t="s">
        <v>193</v>
      </c>
      <c r="AC157" s="42" t="s">
        <v>194</v>
      </c>
      <c r="AD157" s="42" t="s">
        <v>195</v>
      </c>
      <c r="AE157" s="42" t="s">
        <v>196</v>
      </c>
      <c r="AF157" s="42" t="s">
        <v>197</v>
      </c>
      <c r="AG157" s="42" t="s">
        <v>198</v>
      </c>
      <c r="AH157" s="42" t="s">
        <v>199</v>
      </c>
      <c r="AI157" s="42" t="s">
        <v>200</v>
      </c>
      <c r="AJ157" s="42" t="s">
        <v>201</v>
      </c>
      <c r="AK157" s="42" t="s">
        <v>202</v>
      </c>
      <c r="AL157" s="40"/>
    </row>
    <row r="158" spans="1:38" ht="26.25" customHeight="1">
      <c r="A158" s="46"/>
      <c r="B158" s="43" t="s">
        <v>33</v>
      </c>
      <c r="C158" s="37">
        <f>SUM(E158:AK158)</f>
        <v>18916885.35833874</v>
      </c>
      <c r="D158" s="38" t="s">
        <v>168</v>
      </c>
      <c r="E158" s="39">
        <v>927208.92250790086</v>
      </c>
      <c r="F158" s="39">
        <v>1085930.6651201807</v>
      </c>
      <c r="G158" s="39">
        <v>653714.7647149004</v>
      </c>
      <c r="H158" s="39">
        <v>149476.06066586226</v>
      </c>
      <c r="I158" s="39">
        <v>501322.22881560674</v>
      </c>
      <c r="J158" s="39">
        <v>402144.88353567792</v>
      </c>
      <c r="K158" s="39">
        <v>154533.92801745894</v>
      </c>
      <c r="L158" s="39">
        <v>1529294.6142391893</v>
      </c>
      <c r="M158" s="39">
        <v>782159.2811180281</v>
      </c>
      <c r="N158" s="39">
        <v>666704.01214003761</v>
      </c>
      <c r="O158" s="39">
        <v>315318.68029884953</v>
      </c>
      <c r="P158" s="39">
        <v>363646.37874620472</v>
      </c>
      <c r="Q158" s="39">
        <v>229900.43568732383</v>
      </c>
      <c r="R158" s="39">
        <v>30778.319621319741</v>
      </c>
      <c r="S158" s="39">
        <v>178231.41178327677</v>
      </c>
      <c r="T158" s="39">
        <v>1237678.0663779282</v>
      </c>
      <c r="U158" s="39">
        <v>22142.901599590867</v>
      </c>
      <c r="V158" s="39">
        <v>1059327.3361383141</v>
      </c>
      <c r="W158" s="39">
        <v>642504.70898262702</v>
      </c>
      <c r="X158" s="39">
        <v>243553.48389312931</v>
      </c>
      <c r="Y158" s="39">
        <v>2088359.1167850583</v>
      </c>
      <c r="Z158" s="39">
        <v>2016950.3697612053</v>
      </c>
      <c r="AA158" s="39">
        <v>329608.54674442305</v>
      </c>
      <c r="AB158" s="39">
        <v>791402.51663303212</v>
      </c>
      <c r="AC158" s="39">
        <v>205768.39419718419</v>
      </c>
      <c r="AD158" s="39">
        <v>214584.52070290764</v>
      </c>
      <c r="AE158" s="39">
        <v>368222.50853911927</v>
      </c>
      <c r="AF158" s="39">
        <v>756127.39770931739</v>
      </c>
      <c r="AG158" s="39">
        <v>406977.77960267657</v>
      </c>
      <c r="AH158" s="39">
        <v>89644.907759642505</v>
      </c>
      <c r="AI158" s="39">
        <v>121419.51487086057</v>
      </c>
      <c r="AJ158" s="39">
        <v>318581.95902487315</v>
      </c>
      <c r="AK158" s="39">
        <v>33666.742005030508</v>
      </c>
      <c r="AL158" s="40"/>
    </row>
    <row r="159" spans="1:38" ht="26.25" customHeight="1">
      <c r="A159" s="46"/>
      <c r="B159" s="43"/>
      <c r="C159" s="37"/>
      <c r="D159" s="38" t="s">
        <v>169</v>
      </c>
      <c r="E159" s="42" t="s">
        <v>203</v>
      </c>
      <c r="F159" s="42" t="s">
        <v>204</v>
      </c>
      <c r="G159" s="42" t="s">
        <v>205</v>
      </c>
      <c r="H159" s="42" t="s">
        <v>206</v>
      </c>
      <c r="I159" s="42" t="s">
        <v>207</v>
      </c>
      <c r="J159" s="42" t="s">
        <v>208</v>
      </c>
      <c r="K159" s="42" t="s">
        <v>209</v>
      </c>
      <c r="L159" s="42" t="s">
        <v>210</v>
      </c>
      <c r="M159" s="42" t="s">
        <v>211</v>
      </c>
      <c r="N159" s="42" t="s">
        <v>212</v>
      </c>
      <c r="O159" s="42" t="s">
        <v>213</v>
      </c>
      <c r="P159" s="42" t="s">
        <v>214</v>
      </c>
      <c r="Q159" s="42" t="s">
        <v>215</v>
      </c>
      <c r="R159" s="42" t="s">
        <v>216</v>
      </c>
      <c r="S159" s="42" t="s">
        <v>217</v>
      </c>
      <c r="T159" s="42" t="s">
        <v>218</v>
      </c>
      <c r="U159" s="42" t="s">
        <v>219</v>
      </c>
      <c r="V159" s="42" t="s">
        <v>220</v>
      </c>
      <c r="W159" s="42" t="s">
        <v>221</v>
      </c>
      <c r="X159" s="42" t="s">
        <v>222</v>
      </c>
      <c r="Y159" s="42" t="s">
        <v>223</v>
      </c>
      <c r="Z159" s="42" t="s">
        <v>224</v>
      </c>
      <c r="AA159" s="42" t="s">
        <v>225</v>
      </c>
      <c r="AB159" s="42" t="s">
        <v>226</v>
      </c>
      <c r="AC159" s="42" t="s">
        <v>227</v>
      </c>
      <c r="AD159" s="42" t="s">
        <v>228</v>
      </c>
      <c r="AE159" s="42" t="s">
        <v>229</v>
      </c>
      <c r="AF159" s="42" t="s">
        <v>230</v>
      </c>
      <c r="AG159" s="42" t="s">
        <v>231</v>
      </c>
      <c r="AH159" s="42" t="s">
        <v>232</v>
      </c>
      <c r="AI159" s="42" t="s">
        <v>233</v>
      </c>
      <c r="AJ159" s="42" t="s">
        <v>234</v>
      </c>
      <c r="AK159" s="42" t="s">
        <v>235</v>
      </c>
      <c r="AL159" s="40"/>
    </row>
    <row r="160" spans="1:38" ht="26.25" customHeight="1">
      <c r="A160" s="46"/>
      <c r="B160" s="43" t="s">
        <v>236</v>
      </c>
      <c r="C160" s="37">
        <f>SUM(E160:AK160)</f>
        <v>26974929.14146246</v>
      </c>
      <c r="D160" s="38" t="s">
        <v>168</v>
      </c>
      <c r="E160" s="39">
        <v>719824.46129820438</v>
      </c>
      <c r="F160" s="39">
        <v>507800.75564056955</v>
      </c>
      <c r="G160" s="39">
        <v>252273.11517648838</v>
      </c>
      <c r="H160" s="39">
        <v>680820.74365634145</v>
      </c>
      <c r="I160" s="39">
        <v>919710.44584562385</v>
      </c>
      <c r="J160" s="39">
        <v>589537.77199403313</v>
      </c>
      <c r="K160" s="39">
        <v>274490.87934529118</v>
      </c>
      <c r="L160" s="39">
        <v>1299248.7643379683</v>
      </c>
      <c r="M160" s="39">
        <v>1806282.6357741172</v>
      </c>
      <c r="N160" s="39">
        <v>1000972.4083134749</v>
      </c>
      <c r="O160" s="39">
        <v>706105.60541094106</v>
      </c>
      <c r="P160" s="39">
        <v>1289908.3722533812</v>
      </c>
      <c r="Q160" s="39">
        <v>318804.88388753886</v>
      </c>
      <c r="R160" s="39">
        <v>166246.69763114612</v>
      </c>
      <c r="S160" s="39">
        <v>517431.31369318569</v>
      </c>
      <c r="T160" s="39">
        <v>1770457.1702494028</v>
      </c>
      <c r="U160" s="39">
        <v>134954.89209825956</v>
      </c>
      <c r="V160" s="39">
        <v>1344876.1888752733</v>
      </c>
      <c r="W160" s="39">
        <v>2104518.0736859501</v>
      </c>
      <c r="X160" s="39">
        <v>375512.26276053383</v>
      </c>
      <c r="Y160" s="39">
        <v>1424088.957700626</v>
      </c>
      <c r="Z160" s="39">
        <v>2873524.4940421665</v>
      </c>
      <c r="AA160" s="39">
        <v>504820.48742262361</v>
      </c>
      <c r="AB160" s="39">
        <v>764785.58485033619</v>
      </c>
      <c r="AC160" s="39">
        <v>605835.50344582694</v>
      </c>
      <c r="AD160" s="39">
        <v>495210.55845647934</v>
      </c>
      <c r="AE160" s="39">
        <v>1168152.3592499939</v>
      </c>
      <c r="AF160" s="39">
        <v>650175.12743076531</v>
      </c>
      <c r="AG160" s="39">
        <v>759354.16224670759</v>
      </c>
      <c r="AH160" s="39">
        <v>333499.05573749059</v>
      </c>
      <c r="AI160" s="39">
        <v>215671.40519987163</v>
      </c>
      <c r="AJ160" s="39">
        <v>338814.98278175708</v>
      </c>
      <c r="AK160" s="39">
        <v>61219.020970092934</v>
      </c>
      <c r="AL160" s="40"/>
    </row>
    <row r="161" spans="1:38" ht="26.25" customHeight="1">
      <c r="A161" s="46"/>
      <c r="B161" s="43"/>
      <c r="C161" s="37"/>
      <c r="D161" s="38" t="s">
        <v>169</v>
      </c>
      <c r="E161" s="42" t="s">
        <v>237</v>
      </c>
      <c r="F161" s="42" t="s">
        <v>238</v>
      </c>
      <c r="G161" s="42" t="s">
        <v>239</v>
      </c>
      <c r="H161" s="42" t="s">
        <v>240</v>
      </c>
      <c r="I161" s="42" t="s">
        <v>241</v>
      </c>
      <c r="J161" s="42" t="s">
        <v>242</v>
      </c>
      <c r="K161" s="42" t="s">
        <v>243</v>
      </c>
      <c r="L161" s="42" t="s">
        <v>244</v>
      </c>
      <c r="M161" s="42" t="s">
        <v>245</v>
      </c>
      <c r="N161" s="42" t="s">
        <v>246</v>
      </c>
      <c r="O161" s="42" t="s">
        <v>247</v>
      </c>
      <c r="P161" s="42" t="s">
        <v>248</v>
      </c>
      <c r="Q161" s="42" t="s">
        <v>249</v>
      </c>
      <c r="R161" s="42" t="s">
        <v>250</v>
      </c>
      <c r="S161" s="42" t="s">
        <v>251</v>
      </c>
      <c r="T161" s="42" t="s">
        <v>252</v>
      </c>
      <c r="U161" s="42" t="s">
        <v>253</v>
      </c>
      <c r="V161" s="42" t="s">
        <v>254</v>
      </c>
      <c r="W161" s="42" t="s">
        <v>255</v>
      </c>
      <c r="X161" s="42" t="s">
        <v>256</v>
      </c>
      <c r="Y161" s="42" t="s">
        <v>257</v>
      </c>
      <c r="Z161" s="42" t="s">
        <v>258</v>
      </c>
      <c r="AA161" s="42" t="s">
        <v>259</v>
      </c>
      <c r="AB161" s="42" t="s">
        <v>260</v>
      </c>
      <c r="AC161" s="42" t="s">
        <v>261</v>
      </c>
      <c r="AD161" s="42" t="s">
        <v>262</v>
      </c>
      <c r="AE161" s="42" t="s">
        <v>263</v>
      </c>
      <c r="AF161" s="42" t="s">
        <v>264</v>
      </c>
      <c r="AG161" s="42" t="s">
        <v>265</v>
      </c>
      <c r="AH161" s="42" t="s">
        <v>266</v>
      </c>
      <c r="AI161" s="42" t="s">
        <v>267</v>
      </c>
      <c r="AJ161" s="42" t="s">
        <v>268</v>
      </c>
      <c r="AK161" s="42" t="s">
        <v>269</v>
      </c>
      <c r="AL161" s="40"/>
    </row>
    <row r="162" spans="1:38" ht="26.25" customHeight="1">
      <c r="A162" s="46"/>
      <c r="B162" s="43" t="s">
        <v>270</v>
      </c>
      <c r="C162" s="37">
        <f>SUM(E162:AK162)</f>
        <v>17199403.38547254</v>
      </c>
      <c r="D162" s="38" t="s">
        <v>168</v>
      </c>
      <c r="E162" s="39">
        <v>803832.05902612</v>
      </c>
      <c r="F162" s="39">
        <v>680636.20132593287</v>
      </c>
      <c r="G162" s="39">
        <v>448900.1349220518</v>
      </c>
      <c r="H162" s="39">
        <v>615136.33148484444</v>
      </c>
      <c r="I162" s="39">
        <v>974196.6545338023</v>
      </c>
      <c r="J162" s="39">
        <v>615101.449644982</v>
      </c>
      <c r="K162" s="39">
        <v>215466.63252339137</v>
      </c>
      <c r="L162" s="39">
        <v>695042.35142622911</v>
      </c>
      <c r="M162" s="39">
        <v>684658.97174291033</v>
      </c>
      <c r="N162" s="39">
        <v>813036.9871410965</v>
      </c>
      <c r="O162" s="39">
        <v>212794.90446306329</v>
      </c>
      <c r="P162" s="39">
        <v>573701.66733618872</v>
      </c>
      <c r="Q162" s="39">
        <v>176944.49171921427</v>
      </c>
      <c r="R162" s="39">
        <v>98776.66577113152</v>
      </c>
      <c r="S162" s="39">
        <v>339303.54107094923</v>
      </c>
      <c r="T162" s="39">
        <v>1108301.3540331062</v>
      </c>
      <c r="U162" s="39">
        <v>121176.04358599572</v>
      </c>
      <c r="V162" s="39">
        <v>233159.52519440741</v>
      </c>
      <c r="W162" s="39">
        <v>1360138.2281214001</v>
      </c>
      <c r="X162" s="39">
        <v>250238.34731041809</v>
      </c>
      <c r="Y162" s="39">
        <v>773519.49302257155</v>
      </c>
      <c r="Z162" s="39">
        <v>1259765.1244735247</v>
      </c>
      <c r="AA162" s="39">
        <v>233924.2616134306</v>
      </c>
      <c r="AB162" s="39">
        <v>379371.71038784232</v>
      </c>
      <c r="AC162" s="39">
        <v>529914.77400371607</v>
      </c>
      <c r="AD162" s="39">
        <v>436481.76254247967</v>
      </c>
      <c r="AE162" s="39">
        <v>598374.27488550858</v>
      </c>
      <c r="AF162" s="39">
        <v>424094.18158975273</v>
      </c>
      <c r="AG162" s="39">
        <v>811257.60666366166</v>
      </c>
      <c r="AH162" s="39">
        <v>188101.13989757601</v>
      </c>
      <c r="AI162" s="39">
        <v>169295.21126837892</v>
      </c>
      <c r="AJ162" s="39">
        <v>344305.9258257848</v>
      </c>
      <c r="AK162" s="39">
        <v>30455.376921076004</v>
      </c>
      <c r="AL162" s="40"/>
    </row>
    <row r="163" spans="1:38" ht="26.25" customHeight="1">
      <c r="A163" s="46"/>
      <c r="B163" s="43"/>
      <c r="C163" s="37"/>
      <c r="D163" s="38" t="s">
        <v>169</v>
      </c>
      <c r="E163" s="42" t="s">
        <v>271</v>
      </c>
      <c r="F163" s="42" t="s">
        <v>272</v>
      </c>
      <c r="G163" s="42" t="s">
        <v>273</v>
      </c>
      <c r="H163" s="42" t="s">
        <v>274</v>
      </c>
      <c r="I163" s="42" t="s">
        <v>275</v>
      </c>
      <c r="J163" s="42" t="s">
        <v>276</v>
      </c>
      <c r="K163" s="42" t="s">
        <v>277</v>
      </c>
      <c r="L163" s="42" t="s">
        <v>278</v>
      </c>
      <c r="M163" s="42" t="s">
        <v>279</v>
      </c>
      <c r="N163" s="42" t="s">
        <v>280</v>
      </c>
      <c r="O163" s="42" t="s">
        <v>281</v>
      </c>
      <c r="P163" s="42" t="s">
        <v>282</v>
      </c>
      <c r="Q163" s="42" t="s">
        <v>283</v>
      </c>
      <c r="R163" s="42" t="s">
        <v>284</v>
      </c>
      <c r="S163" s="42" t="s">
        <v>285</v>
      </c>
      <c r="T163" s="42" t="s">
        <v>286</v>
      </c>
      <c r="U163" s="42" t="s">
        <v>287</v>
      </c>
      <c r="V163" s="42" t="s">
        <v>288</v>
      </c>
      <c r="W163" s="42" t="s">
        <v>289</v>
      </c>
      <c r="X163" s="42" t="s">
        <v>290</v>
      </c>
      <c r="Y163" s="42" t="s">
        <v>291</v>
      </c>
      <c r="Z163" s="42" t="s">
        <v>292</v>
      </c>
      <c r="AA163" s="42" t="s">
        <v>293</v>
      </c>
      <c r="AB163" s="42" t="s">
        <v>294</v>
      </c>
      <c r="AC163" s="42" t="s">
        <v>295</v>
      </c>
      <c r="AD163" s="42" t="s">
        <v>296</v>
      </c>
      <c r="AE163" s="42" t="s">
        <v>297</v>
      </c>
      <c r="AF163" s="42" t="s">
        <v>298</v>
      </c>
      <c r="AG163" s="42" t="s">
        <v>299</v>
      </c>
      <c r="AH163" s="42" t="s">
        <v>300</v>
      </c>
      <c r="AI163" s="42" t="s">
        <v>301</v>
      </c>
      <c r="AJ163" s="42" t="s">
        <v>302</v>
      </c>
      <c r="AK163" s="42" t="s">
        <v>303</v>
      </c>
      <c r="AL163" s="40"/>
    </row>
    <row r="164" spans="1:38" ht="26.25" customHeight="1">
      <c r="A164" s="46"/>
      <c r="B164" s="43" t="s">
        <v>41</v>
      </c>
      <c r="C164" s="37">
        <f>SUM(E164:AK164)</f>
        <v>2574625.4975427529</v>
      </c>
      <c r="D164" s="38" t="s">
        <v>168</v>
      </c>
      <c r="E164" s="39">
        <v>45340.590265008454</v>
      </c>
      <c r="F164" s="39">
        <v>22524.935566786531</v>
      </c>
      <c r="G164" s="39">
        <v>4959.0108496811063</v>
      </c>
      <c r="H164" s="39">
        <v>190524.31675887306</v>
      </c>
      <c r="I164" s="39">
        <v>69685.188667531955</v>
      </c>
      <c r="J164" s="39">
        <v>48191.114211414293</v>
      </c>
      <c r="K164" s="39">
        <v>29272.552711156553</v>
      </c>
      <c r="L164" s="39">
        <v>69835.290260635287</v>
      </c>
      <c r="M164" s="39">
        <v>208047.19104207747</v>
      </c>
      <c r="N164" s="39">
        <v>65576.527505461287</v>
      </c>
      <c r="O164" s="39">
        <v>29269.621670850924</v>
      </c>
      <c r="P164" s="39">
        <v>141505.8216277434</v>
      </c>
      <c r="Q164" s="39">
        <v>20971.061601566224</v>
      </c>
      <c r="R164" s="39">
        <v>22840.802703570047</v>
      </c>
      <c r="S164" s="39">
        <v>34896.58905496831</v>
      </c>
      <c r="T164" s="39">
        <v>183789.56598352618</v>
      </c>
      <c r="U164" s="39">
        <v>18298.774602794456</v>
      </c>
      <c r="V164" s="39">
        <v>180699.15630096168</v>
      </c>
      <c r="W164" s="39">
        <v>251218.50919811364</v>
      </c>
      <c r="X164" s="39">
        <v>38003.883394006152</v>
      </c>
      <c r="Y164" s="39">
        <v>31390.517859832795</v>
      </c>
      <c r="Z164" s="39">
        <v>260795.11025381132</v>
      </c>
      <c r="AA164" s="39">
        <v>39765.822142348086</v>
      </c>
      <c r="AB164" s="39">
        <v>38049.929733292469</v>
      </c>
      <c r="AC164" s="39">
        <v>108018.4219607928</v>
      </c>
      <c r="AD164" s="39">
        <v>135193.96723936638</v>
      </c>
      <c r="AE164" s="39">
        <v>93936.479958350159</v>
      </c>
      <c r="AF164" s="39">
        <v>25864.433422125196</v>
      </c>
      <c r="AG164" s="39">
        <v>70291.807416412485</v>
      </c>
      <c r="AH164" s="39">
        <v>31597.403916645661</v>
      </c>
      <c r="AI164" s="39">
        <v>22999.862844480147</v>
      </c>
      <c r="AJ164" s="39">
        <v>37870.306768232324</v>
      </c>
      <c r="AK164" s="39">
        <v>3400.9300503352069</v>
      </c>
      <c r="AL164" s="40"/>
    </row>
    <row r="165" spans="1:38" ht="26.25" customHeight="1">
      <c r="A165" s="46"/>
      <c r="B165" s="43"/>
      <c r="C165" s="37"/>
      <c r="D165" s="38" t="s">
        <v>169</v>
      </c>
      <c r="E165" s="42" t="s">
        <v>304</v>
      </c>
      <c r="F165" s="42" t="s">
        <v>305</v>
      </c>
      <c r="G165" s="42" t="s">
        <v>306</v>
      </c>
      <c r="H165" s="42" t="s">
        <v>307</v>
      </c>
      <c r="I165" s="42" t="s">
        <v>308</v>
      </c>
      <c r="J165" s="42" t="s">
        <v>309</v>
      </c>
      <c r="K165" s="42" t="s">
        <v>310</v>
      </c>
      <c r="L165" s="42" t="s">
        <v>311</v>
      </c>
      <c r="M165" s="42" t="s">
        <v>312</v>
      </c>
      <c r="N165" s="42" t="s">
        <v>313</v>
      </c>
      <c r="O165" s="42" t="s">
        <v>314</v>
      </c>
      <c r="P165" s="42" t="s">
        <v>315</v>
      </c>
      <c r="Q165" s="42" t="s">
        <v>316</v>
      </c>
      <c r="R165" s="42" t="s">
        <v>317</v>
      </c>
      <c r="S165" s="42" t="s">
        <v>318</v>
      </c>
      <c r="T165" s="42" t="s">
        <v>319</v>
      </c>
      <c r="U165" s="42" t="s">
        <v>320</v>
      </c>
      <c r="V165" s="42" t="s">
        <v>321</v>
      </c>
      <c r="W165" s="42" t="s">
        <v>322</v>
      </c>
      <c r="X165" s="42" t="s">
        <v>323</v>
      </c>
      <c r="Y165" s="42" t="s">
        <v>324</v>
      </c>
      <c r="Z165" s="42" t="s">
        <v>325</v>
      </c>
      <c r="AA165" s="42" t="s">
        <v>326</v>
      </c>
      <c r="AB165" s="42" t="s">
        <v>327</v>
      </c>
      <c r="AC165" s="42" t="s">
        <v>328</v>
      </c>
      <c r="AD165" s="42" t="s">
        <v>329</v>
      </c>
      <c r="AE165" s="42" t="s">
        <v>330</v>
      </c>
      <c r="AF165" s="42" t="s">
        <v>331</v>
      </c>
      <c r="AG165" s="42" t="s">
        <v>332</v>
      </c>
      <c r="AH165" s="42" t="s">
        <v>333</v>
      </c>
      <c r="AI165" s="42" t="s">
        <v>334</v>
      </c>
      <c r="AJ165" s="42" t="s">
        <v>335</v>
      </c>
      <c r="AK165" s="42" t="s">
        <v>336</v>
      </c>
      <c r="AL165" s="40"/>
    </row>
    <row r="166" spans="1:38" ht="26.25" customHeight="1">
      <c r="A166" s="46"/>
      <c r="B166" s="43" t="s">
        <v>337</v>
      </c>
      <c r="C166" s="37">
        <f>SUM(E166:AK166)</f>
        <v>864609.15644591732</v>
      </c>
      <c r="D166" s="38" t="s">
        <v>168</v>
      </c>
      <c r="E166" s="39">
        <v>40032.612812081337</v>
      </c>
      <c r="F166" s="39">
        <v>26484.077381410538</v>
      </c>
      <c r="G166" s="39">
        <v>11169.439270791159</v>
      </c>
      <c r="H166" s="39">
        <v>24386.608404475031</v>
      </c>
      <c r="I166" s="39">
        <v>5599.0225944178983</v>
      </c>
      <c r="J166" s="39">
        <v>10539.463502304678</v>
      </c>
      <c r="K166" s="39">
        <v>6705.7582624757979</v>
      </c>
      <c r="L166" s="39">
        <v>50236.063352638768</v>
      </c>
      <c r="M166" s="39">
        <v>53709.490749420918</v>
      </c>
      <c r="N166" s="39">
        <v>10938.337700445112</v>
      </c>
      <c r="O166" s="39">
        <v>20244.180840685633</v>
      </c>
      <c r="P166" s="39">
        <v>36358.395902145268</v>
      </c>
      <c r="Q166" s="39">
        <v>7254.3786371671313</v>
      </c>
      <c r="R166" s="39">
        <v>4528.1872862059081</v>
      </c>
      <c r="S166" s="39">
        <v>5463.7939855629565</v>
      </c>
      <c r="T166" s="39">
        <v>74918.912808127658</v>
      </c>
      <c r="U166" s="39">
        <v>1020.6430613711565</v>
      </c>
      <c r="V166" s="39">
        <v>101911.38094596095</v>
      </c>
      <c r="W166" s="39">
        <v>56178.915071181422</v>
      </c>
      <c r="X166" s="39">
        <v>7167.5119639188961</v>
      </c>
      <c r="Y166" s="39">
        <v>52384.806187040893</v>
      </c>
      <c r="Z166" s="39">
        <v>112362.15339488235</v>
      </c>
      <c r="AA166" s="39">
        <v>13461.867138849324</v>
      </c>
      <c r="AB166" s="39">
        <v>22857.641334041451</v>
      </c>
      <c r="AC166" s="39">
        <v>20250.168649716066</v>
      </c>
      <c r="AD166" s="39">
        <v>12681.41220940751</v>
      </c>
      <c r="AE166" s="39">
        <v>20248.454677761438</v>
      </c>
      <c r="AF166" s="39">
        <v>17634.290870987832</v>
      </c>
      <c r="AG166" s="39">
        <v>18749.282932363585</v>
      </c>
      <c r="AH166" s="39">
        <v>7066.9553764090315</v>
      </c>
      <c r="AI166" s="39">
        <v>5268.8100633738404</v>
      </c>
      <c r="AJ166" s="39">
        <v>5102.903297378487</v>
      </c>
      <c r="AK166" s="39">
        <v>1693.2357809173191</v>
      </c>
      <c r="AL166" s="40"/>
    </row>
    <row r="167" spans="1:38" ht="26.25" customHeight="1">
      <c r="A167" s="46"/>
      <c r="B167" s="43"/>
      <c r="C167" s="37"/>
      <c r="D167" s="38" t="s">
        <v>169</v>
      </c>
      <c r="E167" s="42" t="s">
        <v>338</v>
      </c>
      <c r="F167" s="42" t="s">
        <v>339</v>
      </c>
      <c r="G167" s="42" t="s">
        <v>340</v>
      </c>
      <c r="H167" s="42" t="s">
        <v>341</v>
      </c>
      <c r="I167" s="42" t="s">
        <v>342</v>
      </c>
      <c r="J167" s="42" t="s">
        <v>343</v>
      </c>
      <c r="K167" s="42" t="s">
        <v>344</v>
      </c>
      <c r="L167" s="42" t="s">
        <v>345</v>
      </c>
      <c r="M167" s="42" t="s">
        <v>346</v>
      </c>
      <c r="N167" s="42" t="s">
        <v>347</v>
      </c>
      <c r="O167" s="42" t="s">
        <v>348</v>
      </c>
      <c r="P167" s="42" t="s">
        <v>349</v>
      </c>
      <c r="Q167" s="42" t="s">
        <v>350</v>
      </c>
      <c r="R167" s="42" t="s">
        <v>351</v>
      </c>
      <c r="S167" s="42" t="s">
        <v>352</v>
      </c>
      <c r="T167" s="42" t="s">
        <v>353</v>
      </c>
      <c r="U167" s="42" t="s">
        <v>354</v>
      </c>
      <c r="V167" s="42" t="s">
        <v>355</v>
      </c>
      <c r="W167" s="42" t="s">
        <v>356</v>
      </c>
      <c r="X167" s="42" t="s">
        <v>357</v>
      </c>
      <c r="Y167" s="42" t="s">
        <v>358</v>
      </c>
      <c r="Z167" s="42" t="s">
        <v>359</v>
      </c>
      <c r="AA167" s="42" t="s">
        <v>360</v>
      </c>
      <c r="AB167" s="42" t="s">
        <v>361</v>
      </c>
      <c r="AC167" s="42" t="s">
        <v>362</v>
      </c>
      <c r="AD167" s="42" t="s">
        <v>363</v>
      </c>
      <c r="AE167" s="42" t="s">
        <v>364</v>
      </c>
      <c r="AF167" s="42" t="s">
        <v>365</v>
      </c>
      <c r="AG167" s="42" t="s">
        <v>366</v>
      </c>
      <c r="AH167" s="42" t="s">
        <v>367</v>
      </c>
      <c r="AI167" s="42" t="s">
        <v>368</v>
      </c>
      <c r="AJ167" s="42" t="s">
        <v>369</v>
      </c>
      <c r="AK167" s="42" t="s">
        <v>370</v>
      </c>
      <c r="AL167" s="40"/>
    </row>
    <row r="168" spans="1:38" ht="26.25" customHeight="1">
      <c r="A168" s="46"/>
      <c r="B168" s="43" t="s">
        <v>371</v>
      </c>
      <c r="C168" s="37">
        <f>SUM(E168:AK168)</f>
        <v>7779152.2619216479</v>
      </c>
      <c r="D168" s="38" t="s">
        <v>168</v>
      </c>
      <c r="E168" s="39">
        <v>275431.38836285489</v>
      </c>
      <c r="F168" s="39">
        <v>197716.54758537951</v>
      </c>
      <c r="G168" s="39">
        <v>114186.8860339903</v>
      </c>
      <c r="H168" s="39">
        <v>334683.63928135962</v>
      </c>
      <c r="I168" s="39">
        <v>245707.93067460251</v>
      </c>
      <c r="J168" s="39">
        <v>175173.51778181174</v>
      </c>
      <c r="K168" s="39">
        <v>83810.899283441875</v>
      </c>
      <c r="L168" s="39">
        <v>322315.53943266143</v>
      </c>
      <c r="M168" s="39">
        <v>323932.41037104133</v>
      </c>
      <c r="N168" s="39">
        <v>382328.18843792082</v>
      </c>
      <c r="O168" s="39">
        <v>182988.54931001787</v>
      </c>
      <c r="P168" s="39">
        <v>303749.52745159843</v>
      </c>
      <c r="Q168" s="39">
        <v>107337.32485437229</v>
      </c>
      <c r="R168" s="39">
        <v>46179.175996169804</v>
      </c>
      <c r="S168" s="39">
        <v>123018.65457335563</v>
      </c>
      <c r="T168" s="39">
        <v>498880.84453135874</v>
      </c>
      <c r="U168" s="39">
        <v>39531.536816641034</v>
      </c>
      <c r="V168" s="39">
        <v>321338.11807215196</v>
      </c>
      <c r="W168" s="39">
        <v>373549.29025837727</v>
      </c>
      <c r="X168" s="39">
        <v>145938.37724397235</v>
      </c>
      <c r="Y168" s="39">
        <v>482617.45341799554</v>
      </c>
      <c r="Z168" s="39">
        <v>899176.67996507371</v>
      </c>
      <c r="AA168" s="39">
        <v>213769.52520637968</v>
      </c>
      <c r="AB168" s="39">
        <v>168082.17918128378</v>
      </c>
      <c r="AC168" s="39">
        <v>165558.73444838615</v>
      </c>
      <c r="AD168" s="39">
        <v>192543.58219903766</v>
      </c>
      <c r="AE168" s="39">
        <v>282461.85179781372</v>
      </c>
      <c r="AF168" s="39">
        <v>162479.07666817238</v>
      </c>
      <c r="AG168" s="39">
        <v>265720.95825499418</v>
      </c>
      <c r="AH168" s="39">
        <v>108983.54994200963</v>
      </c>
      <c r="AI168" s="39">
        <v>65851.420865561464</v>
      </c>
      <c r="AJ168" s="39">
        <v>146519.45057280251</v>
      </c>
      <c r="AK168" s="39">
        <v>27589.453049056945</v>
      </c>
      <c r="AL168" s="40"/>
    </row>
    <row r="169" spans="1:38" ht="26.25" customHeight="1">
      <c r="A169" s="46"/>
      <c r="B169" s="43"/>
      <c r="C169" s="37"/>
      <c r="D169" s="38" t="s">
        <v>169</v>
      </c>
      <c r="E169" s="42" t="s">
        <v>372</v>
      </c>
      <c r="F169" s="42" t="s">
        <v>373</v>
      </c>
      <c r="G169" s="42" t="s">
        <v>374</v>
      </c>
      <c r="H169" s="42" t="s">
        <v>375</v>
      </c>
      <c r="I169" s="42" t="s">
        <v>376</v>
      </c>
      <c r="J169" s="42" t="s">
        <v>377</v>
      </c>
      <c r="K169" s="42" t="s">
        <v>378</v>
      </c>
      <c r="L169" s="42" t="s">
        <v>379</v>
      </c>
      <c r="M169" s="42" t="s">
        <v>380</v>
      </c>
      <c r="N169" s="42" t="s">
        <v>381</v>
      </c>
      <c r="O169" s="42" t="s">
        <v>382</v>
      </c>
      <c r="P169" s="42" t="s">
        <v>383</v>
      </c>
      <c r="Q169" s="42" t="s">
        <v>384</v>
      </c>
      <c r="R169" s="42" t="s">
        <v>385</v>
      </c>
      <c r="S169" s="42" t="s">
        <v>386</v>
      </c>
      <c r="T169" s="42" t="s">
        <v>387</v>
      </c>
      <c r="U169" s="42" t="s">
        <v>388</v>
      </c>
      <c r="V169" s="42" t="s">
        <v>389</v>
      </c>
      <c r="W169" s="42" t="s">
        <v>390</v>
      </c>
      <c r="X169" s="42" t="s">
        <v>391</v>
      </c>
      <c r="Y169" s="42" t="s">
        <v>392</v>
      </c>
      <c r="Z169" s="42" t="s">
        <v>393</v>
      </c>
      <c r="AA169" s="42" t="s">
        <v>394</v>
      </c>
      <c r="AB169" s="42" t="s">
        <v>395</v>
      </c>
      <c r="AC169" s="42" t="s">
        <v>396</v>
      </c>
      <c r="AD169" s="42" t="s">
        <v>397</v>
      </c>
      <c r="AE169" s="42" t="s">
        <v>398</v>
      </c>
      <c r="AF169" s="42" t="s">
        <v>399</v>
      </c>
      <c r="AG169" s="42" t="s">
        <v>400</v>
      </c>
      <c r="AH169" s="42" t="s">
        <v>401</v>
      </c>
      <c r="AI169" s="42" t="s">
        <v>402</v>
      </c>
      <c r="AJ169" s="42" t="s">
        <v>403</v>
      </c>
      <c r="AK169" s="42" t="s">
        <v>404</v>
      </c>
      <c r="AL169" s="40"/>
    </row>
    <row r="170" spans="1:38" ht="26.25" customHeight="1">
      <c r="A170" s="46"/>
      <c r="B170" s="43" t="s">
        <v>405</v>
      </c>
      <c r="C170" s="37">
        <f>SUM(E170:AK170)</f>
        <v>37126632.329610027</v>
      </c>
      <c r="D170" s="38" t="s">
        <v>168</v>
      </c>
      <c r="E170" s="39">
        <v>1192238.8767225675</v>
      </c>
      <c r="F170" s="39">
        <v>927835.44152379886</v>
      </c>
      <c r="G170" s="39">
        <v>338578.95105124271</v>
      </c>
      <c r="H170" s="39">
        <v>1674238.7767196968</v>
      </c>
      <c r="I170" s="39">
        <v>1008830.9990020326</v>
      </c>
      <c r="J170" s="39">
        <v>1313820.2085740238</v>
      </c>
      <c r="K170" s="39">
        <v>348623.69283549348</v>
      </c>
      <c r="L170" s="39">
        <v>1437043.7403189517</v>
      </c>
      <c r="M170" s="39">
        <v>1237780.0670048348</v>
      </c>
      <c r="N170" s="39">
        <v>2697724.3292066655</v>
      </c>
      <c r="O170" s="39">
        <v>372644.37301843963</v>
      </c>
      <c r="P170" s="39">
        <v>1300889.8984693373</v>
      </c>
      <c r="Q170" s="39">
        <v>166573.25702062508</v>
      </c>
      <c r="R170" s="39">
        <v>527359.39433341706</v>
      </c>
      <c r="S170" s="39">
        <v>498357.7343820497</v>
      </c>
      <c r="T170" s="39">
        <v>1995726.1300424957</v>
      </c>
      <c r="U170" s="39">
        <v>842601.42319508491</v>
      </c>
      <c r="V170" s="39">
        <v>4643806.2655740716</v>
      </c>
      <c r="W170" s="39">
        <v>4037017.4060712554</v>
      </c>
      <c r="X170" s="39">
        <v>192547.92827983582</v>
      </c>
      <c r="Y170" s="39">
        <v>2340631.1893734341</v>
      </c>
      <c r="Z170" s="39">
        <v>2089470.3578248844</v>
      </c>
      <c r="AA170" s="39">
        <v>357858.40663916431</v>
      </c>
      <c r="AB170" s="39">
        <v>287853.09616449469</v>
      </c>
      <c r="AC170" s="39">
        <v>757754.98628096632</v>
      </c>
      <c r="AD170" s="39">
        <v>1228041.3567099206</v>
      </c>
      <c r="AE170" s="39">
        <v>642122.15433968045</v>
      </c>
      <c r="AF170" s="39">
        <v>456381.11903809902</v>
      </c>
      <c r="AG170" s="39">
        <v>869651.46219446533</v>
      </c>
      <c r="AH170" s="39">
        <v>438898.67697674182</v>
      </c>
      <c r="AI170" s="39">
        <v>273918.61579931626</v>
      </c>
      <c r="AJ170" s="39">
        <v>587236.76953788416</v>
      </c>
      <c r="AK170" s="39">
        <v>42575.245385061098</v>
      </c>
      <c r="AL170" s="40"/>
    </row>
    <row r="171" spans="1:38" ht="26.25" customHeight="1">
      <c r="A171" s="46"/>
      <c r="B171" s="43"/>
      <c r="C171" s="37"/>
      <c r="D171" s="38" t="s">
        <v>169</v>
      </c>
      <c r="E171" s="42" t="s">
        <v>406</v>
      </c>
      <c r="F171" s="42" t="s">
        <v>407</v>
      </c>
      <c r="G171" s="42" t="s">
        <v>408</v>
      </c>
      <c r="H171" s="42" t="s">
        <v>409</v>
      </c>
      <c r="I171" s="42" t="s">
        <v>410</v>
      </c>
      <c r="J171" s="42" t="s">
        <v>411</v>
      </c>
      <c r="K171" s="42" t="s">
        <v>412</v>
      </c>
      <c r="L171" s="42" t="s">
        <v>413</v>
      </c>
      <c r="M171" s="42" t="s">
        <v>414</v>
      </c>
      <c r="N171" s="42" t="s">
        <v>415</v>
      </c>
      <c r="O171" s="42" t="s">
        <v>416</v>
      </c>
      <c r="P171" s="42" t="s">
        <v>417</v>
      </c>
      <c r="Q171" s="42" t="s">
        <v>418</v>
      </c>
      <c r="R171" s="42" t="s">
        <v>419</v>
      </c>
      <c r="S171" s="42" t="s">
        <v>420</v>
      </c>
      <c r="T171" s="42" t="s">
        <v>421</v>
      </c>
      <c r="U171" s="42" t="s">
        <v>422</v>
      </c>
      <c r="V171" s="42" t="s">
        <v>423</v>
      </c>
      <c r="W171" s="42" t="s">
        <v>424</v>
      </c>
      <c r="X171" s="42" t="s">
        <v>425</v>
      </c>
      <c r="Y171" s="42" t="s">
        <v>426</v>
      </c>
      <c r="Z171" s="42" t="s">
        <v>427</v>
      </c>
      <c r="AA171" s="42" t="s">
        <v>428</v>
      </c>
      <c r="AB171" s="42" t="s">
        <v>429</v>
      </c>
      <c r="AC171" s="42" t="s">
        <v>430</v>
      </c>
      <c r="AD171" s="42" t="s">
        <v>431</v>
      </c>
      <c r="AE171" s="42" t="s">
        <v>432</v>
      </c>
      <c r="AF171" s="42" t="s">
        <v>433</v>
      </c>
      <c r="AG171" s="42" t="s">
        <v>434</v>
      </c>
      <c r="AH171" s="42" t="s">
        <v>435</v>
      </c>
      <c r="AI171" s="42" t="s">
        <v>436</v>
      </c>
      <c r="AJ171" s="42" t="s">
        <v>437</v>
      </c>
      <c r="AK171" s="42" t="s">
        <v>438</v>
      </c>
      <c r="AL171" s="40"/>
    </row>
    <row r="172" spans="1:38" ht="26.25" customHeight="1">
      <c r="A172" s="46"/>
      <c r="B172" s="43" t="s">
        <v>439</v>
      </c>
      <c r="C172" s="37">
        <f>SUM(E172:AK172)</f>
        <v>4919832.0147399204</v>
      </c>
      <c r="D172" s="38" t="s">
        <v>168</v>
      </c>
      <c r="E172" s="39">
        <v>186690.70572631451</v>
      </c>
      <c r="F172" s="39">
        <v>86923.854751227584</v>
      </c>
      <c r="G172" s="39">
        <v>68511.973426666606</v>
      </c>
      <c r="H172" s="39">
        <v>144059.53331162786</v>
      </c>
      <c r="I172" s="39">
        <v>221295.25461379072</v>
      </c>
      <c r="J172" s="39">
        <v>110091.81797917419</v>
      </c>
      <c r="K172" s="39">
        <v>86237.813383756351</v>
      </c>
      <c r="L172" s="39">
        <v>279603.91163079708</v>
      </c>
      <c r="M172" s="39">
        <v>247327.51407774494</v>
      </c>
      <c r="N172" s="39">
        <v>217546.37395735519</v>
      </c>
      <c r="O172" s="39">
        <v>70518.503079189628</v>
      </c>
      <c r="P172" s="39">
        <v>180987.18255967207</v>
      </c>
      <c r="Q172" s="39">
        <v>72614.349467426713</v>
      </c>
      <c r="R172" s="39">
        <v>30180.965315969919</v>
      </c>
      <c r="S172" s="39">
        <v>109133.59179475083</v>
      </c>
      <c r="T172" s="39">
        <v>256699.42749216018</v>
      </c>
      <c r="U172" s="39">
        <v>36298.975736985136</v>
      </c>
      <c r="V172" s="39">
        <v>92145.640869648967</v>
      </c>
      <c r="W172" s="39">
        <v>309339.99182267749</v>
      </c>
      <c r="X172" s="39">
        <v>105075.77733412675</v>
      </c>
      <c r="Y172" s="39">
        <v>428400.43281300087</v>
      </c>
      <c r="Z172" s="39">
        <v>455568.93459834717</v>
      </c>
      <c r="AA172" s="39">
        <v>111872.56987026967</v>
      </c>
      <c r="AB172" s="39">
        <v>121149.72524623841</v>
      </c>
      <c r="AC172" s="39">
        <v>97689.904729510148</v>
      </c>
      <c r="AD172" s="39">
        <v>120745.95974456042</v>
      </c>
      <c r="AE172" s="39">
        <v>183426.54615196062</v>
      </c>
      <c r="AF172" s="39">
        <v>99496.02101292368</v>
      </c>
      <c r="AG172" s="39">
        <v>172251.61959137055</v>
      </c>
      <c r="AH172" s="39">
        <v>42458.214274221689</v>
      </c>
      <c r="AI172" s="39">
        <v>67758.281944379982</v>
      </c>
      <c r="AJ172" s="39">
        <v>98265.494653615024</v>
      </c>
      <c r="AK172" s="39">
        <v>9465.1517784587795</v>
      </c>
      <c r="AL172" s="40"/>
    </row>
    <row r="173" spans="1:38" ht="26.25" customHeight="1">
      <c r="A173" s="46"/>
      <c r="B173" s="43"/>
      <c r="C173" s="37"/>
      <c r="D173" s="38" t="s">
        <v>169</v>
      </c>
      <c r="E173" s="42" t="s">
        <v>440</v>
      </c>
      <c r="F173" s="42" t="s">
        <v>441</v>
      </c>
      <c r="G173" s="42" t="s">
        <v>442</v>
      </c>
      <c r="H173" s="42" t="s">
        <v>443</v>
      </c>
      <c r="I173" s="42" t="s">
        <v>444</v>
      </c>
      <c r="J173" s="42" t="s">
        <v>445</v>
      </c>
      <c r="K173" s="42" t="s">
        <v>446</v>
      </c>
      <c r="L173" s="42" t="s">
        <v>447</v>
      </c>
      <c r="M173" s="42" t="s">
        <v>448</v>
      </c>
      <c r="N173" s="42" t="s">
        <v>449</v>
      </c>
      <c r="O173" s="42" t="s">
        <v>450</v>
      </c>
      <c r="P173" s="42" t="s">
        <v>451</v>
      </c>
      <c r="Q173" s="42" t="s">
        <v>452</v>
      </c>
      <c r="R173" s="42" t="s">
        <v>453</v>
      </c>
      <c r="S173" s="42" t="s">
        <v>454</v>
      </c>
      <c r="T173" s="42" t="s">
        <v>455</v>
      </c>
      <c r="U173" s="42" t="s">
        <v>456</v>
      </c>
      <c r="V173" s="42" t="s">
        <v>457</v>
      </c>
      <c r="W173" s="42" t="s">
        <v>458</v>
      </c>
      <c r="X173" s="42" t="s">
        <v>459</v>
      </c>
      <c r="Y173" s="42" t="s">
        <v>460</v>
      </c>
      <c r="Z173" s="42" t="s">
        <v>461</v>
      </c>
      <c r="AA173" s="42" t="s">
        <v>462</v>
      </c>
      <c r="AB173" s="42" t="s">
        <v>463</v>
      </c>
      <c r="AC173" s="42" t="s">
        <v>464</v>
      </c>
      <c r="AD173" s="42" t="s">
        <v>465</v>
      </c>
      <c r="AE173" s="42" t="s">
        <v>466</v>
      </c>
      <c r="AF173" s="42" t="s">
        <v>467</v>
      </c>
      <c r="AG173" s="42" t="s">
        <v>468</v>
      </c>
      <c r="AH173" s="42" t="s">
        <v>469</v>
      </c>
      <c r="AI173" s="42" t="s">
        <v>470</v>
      </c>
      <c r="AJ173" s="42" t="s">
        <v>471</v>
      </c>
      <c r="AK173" s="42" t="s">
        <v>472</v>
      </c>
      <c r="AL173" s="40"/>
    </row>
    <row r="174" spans="1:38" ht="26.25" customHeight="1">
      <c r="A174" s="46"/>
      <c r="B174" s="43" t="s">
        <v>473</v>
      </c>
      <c r="C174" s="37">
        <f>SUM(E174:AK174)</f>
        <v>24255345.560754165</v>
      </c>
      <c r="D174" s="38" t="s">
        <v>168</v>
      </c>
      <c r="E174" s="39">
        <v>1419925.9154259537</v>
      </c>
      <c r="F174" s="39">
        <v>1365943.1928129119</v>
      </c>
      <c r="G174" s="39">
        <v>507570.16705126705</v>
      </c>
      <c r="H174" s="39">
        <v>560958.65652581584</v>
      </c>
      <c r="I174" s="39">
        <v>442309.93529155885</v>
      </c>
      <c r="J174" s="39">
        <v>498562.33601663419</v>
      </c>
      <c r="K174" s="39">
        <v>166118.51598582379</v>
      </c>
      <c r="L174" s="39">
        <v>812151.07454447169</v>
      </c>
      <c r="M174" s="39">
        <v>1332063.0684647926</v>
      </c>
      <c r="N174" s="39">
        <v>714034.5564199707</v>
      </c>
      <c r="O174" s="39">
        <v>519771.0581101898</v>
      </c>
      <c r="P174" s="39">
        <v>1631239.7464991857</v>
      </c>
      <c r="Q174" s="39">
        <v>202589.30879404044</v>
      </c>
      <c r="R174" s="39">
        <v>170620.00497019556</v>
      </c>
      <c r="S174" s="39">
        <v>307038.84816951054</v>
      </c>
      <c r="T174" s="39">
        <v>1995104.468219697</v>
      </c>
      <c r="U174" s="39">
        <v>438694.31749054481</v>
      </c>
      <c r="V174" s="39">
        <v>846405.08847833844</v>
      </c>
      <c r="W174" s="39">
        <v>820517.44079901965</v>
      </c>
      <c r="X174" s="39">
        <v>237736.82644144972</v>
      </c>
      <c r="Y174" s="39">
        <v>995244.40258496802</v>
      </c>
      <c r="Z174" s="39">
        <v>2247992.7552887676</v>
      </c>
      <c r="AA174" s="39">
        <v>303888.88552428008</v>
      </c>
      <c r="AB174" s="39">
        <v>487190.10868699761</v>
      </c>
      <c r="AC174" s="39">
        <v>380866.65936645091</v>
      </c>
      <c r="AD174" s="39">
        <v>1578916.4693567804</v>
      </c>
      <c r="AE174" s="39">
        <v>854726.18805983139</v>
      </c>
      <c r="AF174" s="39">
        <v>528022.93839623278</v>
      </c>
      <c r="AG174" s="39">
        <v>1044578.1619474343</v>
      </c>
      <c r="AH174" s="39">
        <v>287553.17785026314</v>
      </c>
      <c r="AI174" s="39">
        <v>130521.69113171868</v>
      </c>
      <c r="AJ174" s="39">
        <v>399571.48694944137</v>
      </c>
      <c r="AK174" s="39">
        <v>26918.109099629677</v>
      </c>
      <c r="AL174" s="40"/>
    </row>
    <row r="175" spans="1:38" ht="26.25" customHeight="1">
      <c r="A175" s="46"/>
      <c r="B175" s="43"/>
      <c r="C175" s="37"/>
      <c r="D175" s="38" t="s">
        <v>169</v>
      </c>
      <c r="E175" s="44" t="s">
        <v>474</v>
      </c>
      <c r="F175" s="44" t="s">
        <v>475</v>
      </c>
      <c r="G175" s="44" t="s">
        <v>476</v>
      </c>
      <c r="H175" s="44" t="s">
        <v>477</v>
      </c>
      <c r="I175" s="44" t="s">
        <v>478</v>
      </c>
      <c r="J175" s="44" t="s">
        <v>479</v>
      </c>
      <c r="K175" s="44" t="s">
        <v>480</v>
      </c>
      <c r="L175" s="44" t="s">
        <v>481</v>
      </c>
      <c r="M175" s="44" t="s">
        <v>482</v>
      </c>
      <c r="N175" s="44" t="s">
        <v>483</v>
      </c>
      <c r="O175" s="44" t="s">
        <v>484</v>
      </c>
      <c r="P175" s="44" t="s">
        <v>485</v>
      </c>
      <c r="Q175" s="44" t="s">
        <v>486</v>
      </c>
      <c r="R175" s="44" t="s">
        <v>487</v>
      </c>
      <c r="S175" s="44" t="s">
        <v>488</v>
      </c>
      <c r="T175" s="44" t="s">
        <v>489</v>
      </c>
      <c r="U175" s="44" t="s">
        <v>490</v>
      </c>
      <c r="V175" s="44" t="s">
        <v>491</v>
      </c>
      <c r="W175" s="44" t="s">
        <v>492</v>
      </c>
      <c r="X175" s="44" t="s">
        <v>493</v>
      </c>
      <c r="Y175" s="44" t="s">
        <v>494</v>
      </c>
      <c r="Z175" s="44" t="s">
        <v>495</v>
      </c>
      <c r="AA175" s="44" t="s">
        <v>496</v>
      </c>
      <c r="AB175" s="44" t="s">
        <v>497</v>
      </c>
      <c r="AC175" s="44" t="s">
        <v>498</v>
      </c>
      <c r="AD175" s="44" t="s">
        <v>499</v>
      </c>
      <c r="AE175" s="44" t="s">
        <v>500</v>
      </c>
      <c r="AF175" s="44" t="s">
        <v>501</v>
      </c>
      <c r="AG175" s="44" t="s">
        <v>502</v>
      </c>
      <c r="AH175" s="44" t="s">
        <v>503</v>
      </c>
      <c r="AI175" s="44" t="s">
        <v>504</v>
      </c>
      <c r="AJ175" s="44" t="s">
        <v>505</v>
      </c>
      <c r="AK175" s="44" t="s">
        <v>506</v>
      </c>
      <c r="AL175" s="40"/>
    </row>
    <row r="176" spans="1:38" ht="26.25" customHeight="1">
      <c r="A176" s="46"/>
      <c r="B176" s="43" t="s">
        <v>507</v>
      </c>
      <c r="C176" s="37">
        <f>SUM(E176:AK176)</f>
        <v>22381100.084814399</v>
      </c>
      <c r="D176" s="38" t="s">
        <v>168</v>
      </c>
      <c r="E176" s="39">
        <v>781879.93852199533</v>
      </c>
      <c r="F176" s="39">
        <v>615720.93842956936</v>
      </c>
      <c r="G176" s="39">
        <v>411385.91229826276</v>
      </c>
      <c r="H176" s="39">
        <v>420052.01443106949</v>
      </c>
      <c r="I176" s="39">
        <v>760393.6947725371</v>
      </c>
      <c r="J176" s="39">
        <v>662064.50578299037</v>
      </c>
      <c r="K176" s="39">
        <v>306239.29810106277</v>
      </c>
      <c r="L176" s="39">
        <v>1348286.2102037694</v>
      </c>
      <c r="M176" s="39">
        <v>883111.50351527426</v>
      </c>
      <c r="N176" s="39">
        <v>509932.57906937605</v>
      </c>
      <c r="O176" s="39">
        <v>697915.11986707314</v>
      </c>
      <c r="P176" s="39">
        <v>509149.02545604453</v>
      </c>
      <c r="Q176" s="39">
        <v>358983.51888737438</v>
      </c>
      <c r="R176" s="39">
        <v>96725.435315342227</v>
      </c>
      <c r="S176" s="39">
        <v>207320.64245597034</v>
      </c>
      <c r="T176" s="39">
        <v>1688999.9464609751</v>
      </c>
      <c r="U176" s="39">
        <v>16405.445471100895</v>
      </c>
      <c r="V176" s="39">
        <v>1290163.5106510147</v>
      </c>
      <c r="W176" s="39">
        <v>561362.59496868402</v>
      </c>
      <c r="X176" s="39">
        <v>649654.03032896889</v>
      </c>
      <c r="Y176" s="39">
        <v>1508478.5541505239</v>
      </c>
      <c r="Z176" s="39">
        <v>2250955.7493219892</v>
      </c>
      <c r="AA176" s="39">
        <v>719484.02498049627</v>
      </c>
      <c r="AB176" s="39">
        <v>889014.79925322044</v>
      </c>
      <c r="AC176" s="39">
        <v>419902.62180669873</v>
      </c>
      <c r="AD176" s="39">
        <v>338625.39038089674</v>
      </c>
      <c r="AE176" s="39">
        <v>811746.60341091</v>
      </c>
      <c r="AF176" s="39">
        <v>1079411.7094178658</v>
      </c>
      <c r="AG176" s="39">
        <v>661424.36803145753</v>
      </c>
      <c r="AH176" s="39">
        <v>220367.50206418644</v>
      </c>
      <c r="AI176" s="39">
        <v>240616.59136512075</v>
      </c>
      <c r="AJ176" s="39">
        <v>371655.85044428502</v>
      </c>
      <c r="AK176" s="39">
        <v>93670.455198291849</v>
      </c>
      <c r="AL176" s="40"/>
    </row>
    <row r="177" spans="1:38" ht="26.25" customHeight="1">
      <c r="A177" s="46"/>
      <c r="B177" s="43"/>
      <c r="C177" s="37"/>
      <c r="D177" s="38" t="s">
        <v>169</v>
      </c>
      <c r="E177" s="44" t="s">
        <v>508</v>
      </c>
      <c r="F177" s="44" t="s">
        <v>509</v>
      </c>
      <c r="G177" s="44" t="s">
        <v>510</v>
      </c>
      <c r="H177" s="44" t="s">
        <v>511</v>
      </c>
      <c r="I177" s="44" t="s">
        <v>512</v>
      </c>
      <c r="J177" s="44" t="s">
        <v>513</v>
      </c>
      <c r="K177" s="44" t="s">
        <v>514</v>
      </c>
      <c r="L177" s="44" t="s">
        <v>515</v>
      </c>
      <c r="M177" s="44" t="s">
        <v>516</v>
      </c>
      <c r="N177" s="44" t="s">
        <v>517</v>
      </c>
      <c r="O177" s="44" t="s">
        <v>518</v>
      </c>
      <c r="P177" s="44" t="s">
        <v>519</v>
      </c>
      <c r="Q177" s="44" t="s">
        <v>520</v>
      </c>
      <c r="R177" s="44" t="s">
        <v>521</v>
      </c>
      <c r="S177" s="44" t="s">
        <v>522</v>
      </c>
      <c r="T177" s="44" t="s">
        <v>523</v>
      </c>
      <c r="U177" s="44" t="s">
        <v>524</v>
      </c>
      <c r="V177" s="44" t="s">
        <v>525</v>
      </c>
      <c r="W177" s="44" t="s">
        <v>526</v>
      </c>
      <c r="X177" s="44" t="s">
        <v>527</v>
      </c>
      <c r="Y177" s="44" t="s">
        <v>528</v>
      </c>
      <c r="Z177" s="44" t="s">
        <v>529</v>
      </c>
      <c r="AA177" s="44" t="s">
        <v>530</v>
      </c>
      <c r="AB177" s="44" t="s">
        <v>531</v>
      </c>
      <c r="AC177" s="44" t="s">
        <v>532</v>
      </c>
      <c r="AD177" s="44" t="s">
        <v>533</v>
      </c>
      <c r="AE177" s="44" t="s">
        <v>534</v>
      </c>
      <c r="AF177" s="44" t="s">
        <v>535</v>
      </c>
      <c r="AG177" s="44" t="s">
        <v>536</v>
      </c>
      <c r="AH177" s="44" t="s">
        <v>537</v>
      </c>
      <c r="AI177" s="44" t="s">
        <v>538</v>
      </c>
      <c r="AJ177" s="44" t="s">
        <v>539</v>
      </c>
      <c r="AK177" s="44" t="s">
        <v>540</v>
      </c>
      <c r="AL177" s="40"/>
    </row>
    <row r="178" spans="1:38" ht="26.25" customHeight="1">
      <c r="A178" s="46"/>
      <c r="B178" s="43" t="s">
        <v>12</v>
      </c>
      <c r="C178" s="37">
        <f>SUM(E178:AK178)</f>
        <v>36160135.445615403</v>
      </c>
      <c r="D178" s="38" t="s">
        <v>168</v>
      </c>
      <c r="E178" s="39">
        <v>1859541.0783712193</v>
      </c>
      <c r="F178" s="39">
        <v>942559.18669263774</v>
      </c>
      <c r="G178" s="39">
        <v>833195.09791310783</v>
      </c>
      <c r="H178" s="39">
        <v>551399.21878984675</v>
      </c>
      <c r="I178" s="39">
        <v>434825.22768662439</v>
      </c>
      <c r="J178" s="39">
        <v>484406.39245564584</v>
      </c>
      <c r="K178" s="39">
        <v>343297.93576983915</v>
      </c>
      <c r="L178" s="39">
        <v>2124273.201806746</v>
      </c>
      <c r="M178" s="39">
        <v>1619666.2380204876</v>
      </c>
      <c r="N178" s="39">
        <v>709622.00699623278</v>
      </c>
      <c r="O178" s="39">
        <v>654713.48291014554</v>
      </c>
      <c r="P178" s="39">
        <v>1589984.3084616242</v>
      </c>
      <c r="Q178" s="39">
        <v>333205.42416260025</v>
      </c>
      <c r="R178" s="39">
        <v>193551.81210166312</v>
      </c>
      <c r="S178" s="39">
        <v>432203.08693702199</v>
      </c>
      <c r="T178" s="39">
        <v>2703754.4121213988</v>
      </c>
      <c r="U178" s="39">
        <v>155354.61609756821</v>
      </c>
      <c r="V178" s="39">
        <v>2753014.751643898</v>
      </c>
      <c r="W178" s="39">
        <v>3192737.8624991174</v>
      </c>
      <c r="X178" s="39">
        <v>405358.94015545695</v>
      </c>
      <c r="Y178" s="39">
        <v>3575515.6339966683</v>
      </c>
      <c r="Z178" s="39">
        <v>3514050.2164978404</v>
      </c>
      <c r="AA178" s="39">
        <v>647402.89984839433</v>
      </c>
      <c r="AB178" s="39">
        <v>567908.0806226572</v>
      </c>
      <c r="AC178" s="39">
        <v>642707.82550490694</v>
      </c>
      <c r="AD178" s="39">
        <v>940448.94301464339</v>
      </c>
      <c r="AE178" s="39">
        <v>1262485.6928374814</v>
      </c>
      <c r="AF178" s="39">
        <v>527663.50780822872</v>
      </c>
      <c r="AG178" s="39">
        <v>1011657.4808120874</v>
      </c>
      <c r="AH178" s="39">
        <v>476662.46866012062</v>
      </c>
      <c r="AI178" s="39">
        <v>269734.0923905879</v>
      </c>
      <c r="AJ178" s="39">
        <v>334787.9493457494</v>
      </c>
      <c r="AK178" s="39">
        <v>72446.372683146008</v>
      </c>
      <c r="AL178" s="40"/>
    </row>
    <row r="179" spans="1:38" ht="26.25" customHeight="1">
      <c r="A179" s="47"/>
      <c r="B179" s="43"/>
      <c r="C179" s="37"/>
      <c r="D179" s="38" t="s">
        <v>169</v>
      </c>
      <c r="E179" s="44" t="s">
        <v>541</v>
      </c>
      <c r="F179" s="44" t="s">
        <v>542</v>
      </c>
      <c r="G179" s="44" t="s">
        <v>543</v>
      </c>
      <c r="H179" s="44" t="s">
        <v>544</v>
      </c>
      <c r="I179" s="44" t="s">
        <v>545</v>
      </c>
      <c r="J179" s="44" t="s">
        <v>546</v>
      </c>
      <c r="K179" s="44" t="s">
        <v>547</v>
      </c>
      <c r="L179" s="44" t="s">
        <v>548</v>
      </c>
      <c r="M179" s="44" t="s">
        <v>549</v>
      </c>
      <c r="N179" s="44" t="s">
        <v>550</v>
      </c>
      <c r="O179" s="44" t="s">
        <v>551</v>
      </c>
      <c r="P179" s="44" t="s">
        <v>552</v>
      </c>
      <c r="Q179" s="44" t="s">
        <v>553</v>
      </c>
      <c r="R179" s="44" t="s">
        <v>554</v>
      </c>
      <c r="S179" s="44" t="s">
        <v>555</v>
      </c>
      <c r="T179" s="44" t="s">
        <v>556</v>
      </c>
      <c r="U179" s="44" t="s">
        <v>557</v>
      </c>
      <c r="V179" s="44" t="s">
        <v>558</v>
      </c>
      <c r="W179" s="44" t="s">
        <v>559</v>
      </c>
      <c r="X179" s="44" t="s">
        <v>560</v>
      </c>
      <c r="Y179" s="44" t="s">
        <v>561</v>
      </c>
      <c r="Z179" s="44" t="s">
        <v>562</v>
      </c>
      <c r="AA179" s="44" t="s">
        <v>563</v>
      </c>
      <c r="AB179" s="44" t="s">
        <v>564</v>
      </c>
      <c r="AC179" s="44" t="s">
        <v>565</v>
      </c>
      <c r="AD179" s="44" t="s">
        <v>566</v>
      </c>
      <c r="AE179" s="44" t="s">
        <v>567</v>
      </c>
      <c r="AF179" s="44" t="s">
        <v>568</v>
      </c>
      <c r="AG179" s="44" t="s">
        <v>569</v>
      </c>
      <c r="AH179" s="44" t="s">
        <v>570</v>
      </c>
      <c r="AI179" s="44" t="s">
        <v>571</v>
      </c>
      <c r="AJ179" s="44" t="s">
        <v>572</v>
      </c>
      <c r="AK179" s="44" t="s">
        <v>573</v>
      </c>
      <c r="AL179" s="40"/>
    </row>
    <row r="180" spans="1:38" ht="26.25" customHeight="1">
      <c r="A180" s="45" t="s">
        <v>580</v>
      </c>
      <c r="B180" s="37" t="s">
        <v>167</v>
      </c>
      <c r="C180" s="37">
        <f>SUM(E180:AK180)</f>
        <v>205869.80951498126</v>
      </c>
      <c r="D180" s="38" t="s">
        <v>168</v>
      </c>
      <c r="E180" s="39">
        <v>3015.7206026135236</v>
      </c>
      <c r="F180" s="39">
        <v>1082.0964711482407</v>
      </c>
      <c r="G180" s="39">
        <v>258.40661427917235</v>
      </c>
      <c r="H180" s="39">
        <v>4936.9168879690087</v>
      </c>
      <c r="I180" s="39">
        <v>1290.6193538168345</v>
      </c>
      <c r="J180" s="39">
        <v>2670.4675506065209</v>
      </c>
      <c r="K180" s="39">
        <v>1681.2765987876271</v>
      </c>
      <c r="L180" s="39">
        <v>15866.830549998243</v>
      </c>
      <c r="M180" s="39">
        <v>19917.312622523747</v>
      </c>
      <c r="N180" s="39">
        <v>3413.9544021948295</v>
      </c>
      <c r="O180" s="39">
        <v>5601.8195747651471</v>
      </c>
      <c r="P180" s="39">
        <v>11838.777709996037</v>
      </c>
      <c r="Q180" s="39">
        <v>1532.0970986302361</v>
      </c>
      <c r="R180" s="39">
        <v>1479.6886966703933</v>
      </c>
      <c r="S180" s="39">
        <v>1351.3315411222459</v>
      </c>
      <c r="T180" s="39">
        <v>16875.950806419809</v>
      </c>
      <c r="U180" s="39">
        <v>2249.0807698436402</v>
      </c>
      <c r="V180" s="39">
        <v>26466.94617554668</v>
      </c>
      <c r="W180" s="39">
        <v>6781.9971573955763</v>
      </c>
      <c r="X180" s="39">
        <v>1926.4263591365002</v>
      </c>
      <c r="Y180" s="39">
        <v>8653.7216814436415</v>
      </c>
      <c r="Z180" s="39">
        <v>32074.062325205698</v>
      </c>
      <c r="AA180" s="39">
        <v>2901.6790402612269</v>
      </c>
      <c r="AB180" s="39">
        <v>3972.7566834389654</v>
      </c>
      <c r="AC180" s="39">
        <v>3717.35427576552</v>
      </c>
      <c r="AD180" s="39">
        <v>5295.2762517113479</v>
      </c>
      <c r="AE180" s="39">
        <v>3958.7007947191914</v>
      </c>
      <c r="AF180" s="39">
        <v>4700.814846876021</v>
      </c>
      <c r="AG180" s="39">
        <v>5532.7691978743551</v>
      </c>
      <c r="AH180" s="39">
        <v>2318.6511487005728</v>
      </c>
      <c r="AI180" s="39">
        <v>1321.003041904564</v>
      </c>
      <c r="AJ180" s="39">
        <v>1019.4832271245765</v>
      </c>
      <c r="AK180" s="39">
        <v>165.81945649157541</v>
      </c>
      <c r="AL180" s="40"/>
    </row>
    <row r="181" spans="1:38" ht="26.25" customHeight="1">
      <c r="A181" s="46"/>
      <c r="B181" s="37"/>
      <c r="C181" s="37"/>
      <c r="D181" s="38" t="s">
        <v>169</v>
      </c>
      <c r="E181" s="42" t="s">
        <v>170</v>
      </c>
      <c r="F181" s="42" t="s">
        <v>171</v>
      </c>
      <c r="G181" s="42" t="s">
        <v>172</v>
      </c>
      <c r="H181" s="42" t="s">
        <v>173</v>
      </c>
      <c r="I181" s="42" t="s">
        <v>174</v>
      </c>
      <c r="J181" s="42" t="s">
        <v>175</v>
      </c>
      <c r="K181" s="42" t="s">
        <v>176</v>
      </c>
      <c r="L181" s="42" t="s">
        <v>177</v>
      </c>
      <c r="M181" s="42" t="s">
        <v>178</v>
      </c>
      <c r="N181" s="42" t="s">
        <v>179</v>
      </c>
      <c r="O181" s="42" t="s">
        <v>180</v>
      </c>
      <c r="P181" s="42" t="s">
        <v>181</v>
      </c>
      <c r="Q181" s="42" t="s">
        <v>182</v>
      </c>
      <c r="R181" s="42" t="s">
        <v>183</v>
      </c>
      <c r="S181" s="42" t="s">
        <v>184</v>
      </c>
      <c r="T181" s="42" t="s">
        <v>185</v>
      </c>
      <c r="U181" s="42" t="s">
        <v>186</v>
      </c>
      <c r="V181" s="42" t="s">
        <v>187</v>
      </c>
      <c r="W181" s="42" t="s">
        <v>188</v>
      </c>
      <c r="X181" s="42" t="s">
        <v>189</v>
      </c>
      <c r="Y181" s="42" t="s">
        <v>190</v>
      </c>
      <c r="Z181" s="42" t="s">
        <v>191</v>
      </c>
      <c r="AA181" s="42" t="s">
        <v>192</v>
      </c>
      <c r="AB181" s="42" t="s">
        <v>193</v>
      </c>
      <c r="AC181" s="42" t="s">
        <v>194</v>
      </c>
      <c r="AD181" s="42" t="s">
        <v>195</v>
      </c>
      <c r="AE181" s="42" t="s">
        <v>196</v>
      </c>
      <c r="AF181" s="42" t="s">
        <v>197</v>
      </c>
      <c r="AG181" s="42" t="s">
        <v>198</v>
      </c>
      <c r="AH181" s="42" t="s">
        <v>199</v>
      </c>
      <c r="AI181" s="42" t="s">
        <v>200</v>
      </c>
      <c r="AJ181" s="42" t="s">
        <v>201</v>
      </c>
      <c r="AK181" s="42" t="s">
        <v>202</v>
      </c>
      <c r="AL181" s="40"/>
    </row>
    <row r="182" spans="1:38" ht="26.25" customHeight="1">
      <c r="A182" s="46"/>
      <c r="B182" s="43" t="s">
        <v>33</v>
      </c>
      <c r="C182" s="37">
        <f>SUM(E182:AK182)</f>
        <v>2387995.6109352722</v>
      </c>
      <c r="D182" s="38" t="s">
        <v>168</v>
      </c>
      <c r="E182" s="39">
        <v>82017.547742622497</v>
      </c>
      <c r="F182" s="39">
        <v>97971.723926493767</v>
      </c>
      <c r="G182" s="39">
        <v>43047.946460670413</v>
      </c>
      <c r="H182" s="39">
        <v>19067.534122012687</v>
      </c>
      <c r="I182" s="39">
        <v>25872.935597786331</v>
      </c>
      <c r="J182" s="39">
        <v>28301.392953296236</v>
      </c>
      <c r="K182" s="39">
        <v>19072.816201364181</v>
      </c>
      <c r="L182" s="39">
        <v>239248.03712255071</v>
      </c>
      <c r="M182" s="39">
        <v>141348.82475110705</v>
      </c>
      <c r="N182" s="39">
        <v>49801.286168037448</v>
      </c>
      <c r="O182" s="39">
        <v>49732.339981968056</v>
      </c>
      <c r="P182" s="39">
        <v>70178.733110327768</v>
      </c>
      <c r="Q182" s="39">
        <v>20730.330385270263</v>
      </c>
      <c r="R182" s="39">
        <v>5683.7674573086788</v>
      </c>
      <c r="S182" s="39">
        <v>19442.528524955658</v>
      </c>
      <c r="T182" s="39">
        <v>204775.22733078504</v>
      </c>
      <c r="U182" s="39">
        <v>4035.4904349128701</v>
      </c>
      <c r="V182" s="39">
        <v>188108.69315861157</v>
      </c>
      <c r="W182" s="39">
        <v>58681.400768306507</v>
      </c>
      <c r="X182" s="39">
        <v>22076.577463132755</v>
      </c>
      <c r="Y182" s="39">
        <v>223405.47826145569</v>
      </c>
      <c r="Z182" s="39">
        <v>303728.12961851445</v>
      </c>
      <c r="AA182" s="39">
        <v>42090.321067869358</v>
      </c>
      <c r="AB182" s="39">
        <v>105820.44451767772</v>
      </c>
      <c r="AC182" s="39">
        <v>28076.064554589178</v>
      </c>
      <c r="AD182" s="39">
        <v>37389.944752754447</v>
      </c>
      <c r="AE182" s="39">
        <v>54121.99724083281</v>
      </c>
      <c r="AF182" s="39">
        <v>112252.39433584533</v>
      </c>
      <c r="AG182" s="39">
        <v>44127.125529465236</v>
      </c>
      <c r="AH182" s="39">
        <v>14408.271999772696</v>
      </c>
      <c r="AI182" s="39">
        <v>14985.784158214714</v>
      </c>
      <c r="AJ182" s="39">
        <v>14491.09761728306</v>
      </c>
      <c r="AK182" s="39">
        <v>3903.4236194763093</v>
      </c>
      <c r="AL182" s="40"/>
    </row>
    <row r="183" spans="1:38" ht="26.25" customHeight="1">
      <c r="A183" s="46"/>
      <c r="B183" s="43"/>
      <c r="C183" s="37"/>
      <c r="D183" s="38" t="s">
        <v>169</v>
      </c>
      <c r="E183" s="42" t="s">
        <v>203</v>
      </c>
      <c r="F183" s="42" t="s">
        <v>204</v>
      </c>
      <c r="G183" s="42" t="s">
        <v>205</v>
      </c>
      <c r="H183" s="42" t="s">
        <v>206</v>
      </c>
      <c r="I183" s="42" t="s">
        <v>207</v>
      </c>
      <c r="J183" s="42" t="s">
        <v>208</v>
      </c>
      <c r="K183" s="42" t="s">
        <v>209</v>
      </c>
      <c r="L183" s="42" t="s">
        <v>210</v>
      </c>
      <c r="M183" s="42" t="s">
        <v>211</v>
      </c>
      <c r="N183" s="42" t="s">
        <v>212</v>
      </c>
      <c r="O183" s="42" t="s">
        <v>213</v>
      </c>
      <c r="P183" s="42" t="s">
        <v>214</v>
      </c>
      <c r="Q183" s="42" t="s">
        <v>215</v>
      </c>
      <c r="R183" s="42" t="s">
        <v>216</v>
      </c>
      <c r="S183" s="42" t="s">
        <v>217</v>
      </c>
      <c r="T183" s="42" t="s">
        <v>218</v>
      </c>
      <c r="U183" s="42" t="s">
        <v>219</v>
      </c>
      <c r="V183" s="42" t="s">
        <v>220</v>
      </c>
      <c r="W183" s="42" t="s">
        <v>221</v>
      </c>
      <c r="X183" s="42" t="s">
        <v>222</v>
      </c>
      <c r="Y183" s="42" t="s">
        <v>223</v>
      </c>
      <c r="Z183" s="42" t="s">
        <v>224</v>
      </c>
      <c r="AA183" s="42" t="s">
        <v>225</v>
      </c>
      <c r="AB183" s="42" t="s">
        <v>226</v>
      </c>
      <c r="AC183" s="42" t="s">
        <v>227</v>
      </c>
      <c r="AD183" s="42" t="s">
        <v>228</v>
      </c>
      <c r="AE183" s="42" t="s">
        <v>229</v>
      </c>
      <c r="AF183" s="42" t="s">
        <v>230</v>
      </c>
      <c r="AG183" s="42" t="s">
        <v>231</v>
      </c>
      <c r="AH183" s="42" t="s">
        <v>232</v>
      </c>
      <c r="AI183" s="42" t="s">
        <v>233</v>
      </c>
      <c r="AJ183" s="42" t="s">
        <v>234</v>
      </c>
      <c r="AK183" s="42" t="s">
        <v>235</v>
      </c>
      <c r="AL183" s="40"/>
    </row>
    <row r="184" spans="1:38" ht="26.25" customHeight="1">
      <c r="A184" s="46"/>
      <c r="B184" s="43" t="s">
        <v>236</v>
      </c>
      <c r="C184" s="37">
        <f>SUM(E184:AK184)</f>
        <v>3103068.1507817246</v>
      </c>
      <c r="D184" s="38" t="s">
        <v>168</v>
      </c>
      <c r="E184" s="39">
        <v>89762.107023619916</v>
      </c>
      <c r="F184" s="39">
        <v>59241.062201085304</v>
      </c>
      <c r="G184" s="39">
        <v>20147.488894600217</v>
      </c>
      <c r="H184" s="39">
        <v>54544.67247300793</v>
      </c>
      <c r="I184" s="39">
        <v>35685.159867369046</v>
      </c>
      <c r="J184" s="39">
        <v>42450.740644925252</v>
      </c>
      <c r="K184" s="39">
        <v>22131.151521766409</v>
      </c>
      <c r="L184" s="39">
        <v>208635.81896697843</v>
      </c>
      <c r="M184" s="39">
        <v>216719.74046010032</v>
      </c>
      <c r="N184" s="39">
        <v>53889.307636064354</v>
      </c>
      <c r="O184" s="39">
        <v>90142.579405851662</v>
      </c>
      <c r="P184" s="39">
        <v>148778.62775841425</v>
      </c>
      <c r="Q184" s="39">
        <v>31848.196399521818</v>
      </c>
      <c r="R184" s="39">
        <v>14766.310819456732</v>
      </c>
      <c r="S184" s="39">
        <v>27116.16976059676</v>
      </c>
      <c r="T184" s="39">
        <v>284731.80104495655</v>
      </c>
      <c r="U184" s="39">
        <v>15886.55155792772</v>
      </c>
      <c r="V184" s="39">
        <v>217971.56893099731</v>
      </c>
      <c r="W184" s="39">
        <v>139443.59353433279</v>
      </c>
      <c r="X184" s="39">
        <v>27291.375610457868</v>
      </c>
      <c r="Y184" s="39">
        <v>191922.70963422323</v>
      </c>
      <c r="Z184" s="39">
        <v>531116.81986072427</v>
      </c>
      <c r="AA184" s="39">
        <v>55828.525559868554</v>
      </c>
      <c r="AB184" s="39">
        <v>96128.485353154654</v>
      </c>
      <c r="AC184" s="39">
        <v>37940.127027676383</v>
      </c>
      <c r="AD184" s="39">
        <v>43770.799476059423</v>
      </c>
      <c r="AE184" s="39">
        <v>89389.297340920821</v>
      </c>
      <c r="AF184" s="39">
        <v>95053.725045543251</v>
      </c>
      <c r="AG184" s="39">
        <v>83609.770882342375</v>
      </c>
      <c r="AH184" s="39">
        <v>33522.670861968785</v>
      </c>
      <c r="AI184" s="39">
        <v>17388.761909959321</v>
      </c>
      <c r="AJ184" s="39">
        <v>21018.036778442289</v>
      </c>
      <c r="AK184" s="39">
        <v>5194.3965388109164</v>
      </c>
      <c r="AL184" s="40"/>
    </row>
    <row r="185" spans="1:38" ht="26.25" customHeight="1">
      <c r="A185" s="46"/>
      <c r="B185" s="43"/>
      <c r="C185" s="37"/>
      <c r="D185" s="38" t="s">
        <v>169</v>
      </c>
      <c r="E185" s="42" t="s">
        <v>237</v>
      </c>
      <c r="F185" s="42" t="s">
        <v>238</v>
      </c>
      <c r="G185" s="42" t="s">
        <v>239</v>
      </c>
      <c r="H185" s="42" t="s">
        <v>240</v>
      </c>
      <c r="I185" s="42" t="s">
        <v>241</v>
      </c>
      <c r="J185" s="42" t="s">
        <v>242</v>
      </c>
      <c r="K185" s="42" t="s">
        <v>243</v>
      </c>
      <c r="L185" s="42" t="s">
        <v>244</v>
      </c>
      <c r="M185" s="42" t="s">
        <v>245</v>
      </c>
      <c r="N185" s="42" t="s">
        <v>246</v>
      </c>
      <c r="O185" s="42" t="s">
        <v>247</v>
      </c>
      <c r="P185" s="42" t="s">
        <v>248</v>
      </c>
      <c r="Q185" s="42" t="s">
        <v>249</v>
      </c>
      <c r="R185" s="42" t="s">
        <v>250</v>
      </c>
      <c r="S185" s="42" t="s">
        <v>251</v>
      </c>
      <c r="T185" s="42" t="s">
        <v>252</v>
      </c>
      <c r="U185" s="42" t="s">
        <v>253</v>
      </c>
      <c r="V185" s="42" t="s">
        <v>254</v>
      </c>
      <c r="W185" s="42" t="s">
        <v>255</v>
      </c>
      <c r="X185" s="42" t="s">
        <v>256</v>
      </c>
      <c r="Y185" s="42" t="s">
        <v>257</v>
      </c>
      <c r="Z185" s="42" t="s">
        <v>258</v>
      </c>
      <c r="AA185" s="42" t="s">
        <v>259</v>
      </c>
      <c r="AB185" s="42" t="s">
        <v>260</v>
      </c>
      <c r="AC185" s="42" t="s">
        <v>261</v>
      </c>
      <c r="AD185" s="42" t="s">
        <v>262</v>
      </c>
      <c r="AE185" s="42" t="s">
        <v>263</v>
      </c>
      <c r="AF185" s="42" t="s">
        <v>264</v>
      </c>
      <c r="AG185" s="42" t="s">
        <v>265</v>
      </c>
      <c r="AH185" s="42" t="s">
        <v>266</v>
      </c>
      <c r="AI185" s="42" t="s">
        <v>267</v>
      </c>
      <c r="AJ185" s="42" t="s">
        <v>268</v>
      </c>
      <c r="AK185" s="42" t="s">
        <v>269</v>
      </c>
      <c r="AL185" s="40"/>
    </row>
    <row r="186" spans="1:38" ht="26.25" customHeight="1">
      <c r="A186" s="46"/>
      <c r="B186" s="43" t="s">
        <v>270</v>
      </c>
      <c r="C186" s="37">
        <f>SUM(E186:AK186)</f>
        <v>1216448.7708415268</v>
      </c>
      <c r="D186" s="38" t="s">
        <v>168</v>
      </c>
      <c r="E186" s="39">
        <v>35345.316714585999</v>
      </c>
      <c r="F186" s="39">
        <v>33959.873841651883</v>
      </c>
      <c r="G186" s="39">
        <v>13857.08392046532</v>
      </c>
      <c r="H186" s="39">
        <v>25120.725861622101</v>
      </c>
      <c r="I186" s="39">
        <v>28217.78993783141</v>
      </c>
      <c r="J186" s="39">
        <v>20414.071414120695</v>
      </c>
      <c r="K186" s="39">
        <v>10182.789754553993</v>
      </c>
      <c r="L186" s="39">
        <v>81089.63187459539</v>
      </c>
      <c r="M186" s="39">
        <v>96630.733509674508</v>
      </c>
      <c r="N186" s="39">
        <v>33929.054741317646</v>
      </c>
      <c r="O186" s="39">
        <v>23152.006261148192</v>
      </c>
      <c r="P186" s="39">
        <v>52139.260591213642</v>
      </c>
      <c r="Q186" s="39">
        <v>9300.6667686595538</v>
      </c>
      <c r="R186" s="39">
        <v>6528.2270093457819</v>
      </c>
      <c r="S186" s="39">
        <v>11901.188363375348</v>
      </c>
      <c r="T186" s="39">
        <v>103286.88930674623</v>
      </c>
      <c r="U186" s="39">
        <v>13717.906643070517</v>
      </c>
      <c r="V186" s="39">
        <v>42416.33330631705</v>
      </c>
      <c r="W186" s="39">
        <v>60324.732719139945</v>
      </c>
      <c r="X186" s="39">
        <v>10247.585149464723</v>
      </c>
      <c r="Y186" s="39">
        <v>63794.121355923824</v>
      </c>
      <c r="Z186" s="39">
        <v>159371.57065501055</v>
      </c>
      <c r="AA186" s="39">
        <v>14049.577108446927</v>
      </c>
      <c r="AB186" s="39">
        <v>41125.422710839412</v>
      </c>
      <c r="AC186" s="39">
        <v>21661.416738839645</v>
      </c>
      <c r="AD186" s="39">
        <v>37986.405487266915</v>
      </c>
      <c r="AE186" s="39">
        <v>53038.578196607159</v>
      </c>
      <c r="AF186" s="39">
        <v>42412.701655536424</v>
      </c>
      <c r="AG186" s="39">
        <v>39214.146361497085</v>
      </c>
      <c r="AH186" s="39">
        <v>13334.669737406852</v>
      </c>
      <c r="AI186" s="39">
        <v>8000.7633785781372</v>
      </c>
      <c r="AJ186" s="39">
        <v>9453.9491003178537</v>
      </c>
      <c r="AK186" s="39">
        <v>1243.5806663562053</v>
      </c>
      <c r="AL186" s="40"/>
    </row>
    <row r="187" spans="1:38" ht="26.25" customHeight="1">
      <c r="A187" s="46"/>
      <c r="B187" s="43"/>
      <c r="C187" s="37"/>
      <c r="D187" s="38" t="s">
        <v>169</v>
      </c>
      <c r="E187" s="42" t="s">
        <v>271</v>
      </c>
      <c r="F187" s="42" t="s">
        <v>272</v>
      </c>
      <c r="G187" s="42" t="s">
        <v>273</v>
      </c>
      <c r="H187" s="42" t="s">
        <v>274</v>
      </c>
      <c r="I187" s="42" t="s">
        <v>275</v>
      </c>
      <c r="J187" s="42" t="s">
        <v>276</v>
      </c>
      <c r="K187" s="42" t="s">
        <v>277</v>
      </c>
      <c r="L187" s="42" t="s">
        <v>278</v>
      </c>
      <c r="M187" s="42" t="s">
        <v>279</v>
      </c>
      <c r="N187" s="42" t="s">
        <v>280</v>
      </c>
      <c r="O187" s="42" t="s">
        <v>281</v>
      </c>
      <c r="P187" s="42" t="s">
        <v>282</v>
      </c>
      <c r="Q187" s="42" t="s">
        <v>283</v>
      </c>
      <c r="R187" s="42" t="s">
        <v>284</v>
      </c>
      <c r="S187" s="42" t="s">
        <v>285</v>
      </c>
      <c r="T187" s="42" t="s">
        <v>286</v>
      </c>
      <c r="U187" s="42" t="s">
        <v>287</v>
      </c>
      <c r="V187" s="42" t="s">
        <v>288</v>
      </c>
      <c r="W187" s="42" t="s">
        <v>289</v>
      </c>
      <c r="X187" s="42" t="s">
        <v>290</v>
      </c>
      <c r="Y187" s="42" t="s">
        <v>291</v>
      </c>
      <c r="Z187" s="42" t="s">
        <v>292</v>
      </c>
      <c r="AA187" s="42" t="s">
        <v>293</v>
      </c>
      <c r="AB187" s="42" t="s">
        <v>294</v>
      </c>
      <c r="AC187" s="42" t="s">
        <v>295</v>
      </c>
      <c r="AD187" s="42" t="s">
        <v>296</v>
      </c>
      <c r="AE187" s="42" t="s">
        <v>297</v>
      </c>
      <c r="AF187" s="42" t="s">
        <v>298</v>
      </c>
      <c r="AG187" s="42" t="s">
        <v>299</v>
      </c>
      <c r="AH187" s="42" t="s">
        <v>300</v>
      </c>
      <c r="AI187" s="42" t="s">
        <v>301</v>
      </c>
      <c r="AJ187" s="42" t="s">
        <v>302</v>
      </c>
      <c r="AK187" s="42" t="s">
        <v>303</v>
      </c>
      <c r="AL187" s="40"/>
    </row>
    <row r="188" spans="1:38" ht="26.25" customHeight="1">
      <c r="A188" s="46"/>
      <c r="B188" s="43" t="s">
        <v>41</v>
      </c>
      <c r="C188" s="37">
        <f>SUM(E188:AK188)</f>
        <v>542503.15626081417</v>
      </c>
      <c r="D188" s="38" t="s">
        <v>168</v>
      </c>
      <c r="E188" s="39">
        <v>11424.115852295008</v>
      </c>
      <c r="F188" s="39">
        <v>4708.5011242211476</v>
      </c>
      <c r="G188" s="39">
        <v>748.127333251599</v>
      </c>
      <c r="H188" s="39">
        <v>26982.969081326199</v>
      </c>
      <c r="I188" s="39">
        <v>8055.6851109553872</v>
      </c>
      <c r="J188" s="39">
        <v>8267.5402989574668</v>
      </c>
      <c r="K188" s="39">
        <v>4017.4567072464347</v>
      </c>
      <c r="L188" s="39">
        <v>19669.400470207838</v>
      </c>
      <c r="M188" s="39">
        <v>55127.393573175497</v>
      </c>
      <c r="N188" s="39">
        <v>10223.528625144496</v>
      </c>
      <c r="O188" s="39">
        <v>6181.538960460919</v>
      </c>
      <c r="P188" s="39">
        <v>28962.328914869559</v>
      </c>
      <c r="Q188" s="39">
        <v>3843.066581648905</v>
      </c>
      <c r="R188" s="39">
        <v>3071.1744721521604</v>
      </c>
      <c r="S188" s="39">
        <v>5210.2817167848843</v>
      </c>
      <c r="T188" s="39">
        <v>43045.090499834216</v>
      </c>
      <c r="U188" s="39">
        <v>3633.9925359374711</v>
      </c>
      <c r="V188" s="39">
        <v>37739.460769458834</v>
      </c>
      <c r="W188" s="39">
        <v>58315.089384482875</v>
      </c>
      <c r="X188" s="39">
        <v>5300.0303495355884</v>
      </c>
      <c r="Y188" s="39">
        <v>8377.1370612848877</v>
      </c>
      <c r="Z188" s="39">
        <v>69713.029229861393</v>
      </c>
      <c r="AA188" s="39">
        <v>6813.5964524865394</v>
      </c>
      <c r="AB188" s="39">
        <v>8606.5378952945357</v>
      </c>
      <c r="AC188" s="39">
        <v>15149.118027944865</v>
      </c>
      <c r="AD188" s="39">
        <v>36879.471723473172</v>
      </c>
      <c r="AE188" s="39">
        <v>17498.68963082655</v>
      </c>
      <c r="AF188" s="39">
        <v>6153.8756094441451</v>
      </c>
      <c r="AG188" s="39">
        <v>13073.572969064047</v>
      </c>
      <c r="AH188" s="39">
        <v>6179.4118123796816</v>
      </c>
      <c r="AI188" s="39">
        <v>3156.5731271221985</v>
      </c>
      <c r="AJ188" s="39">
        <v>5801.8583405607569</v>
      </c>
      <c r="AK188" s="39">
        <v>573.51201912478007</v>
      </c>
      <c r="AL188" s="40"/>
    </row>
    <row r="189" spans="1:38" ht="26.25" customHeight="1">
      <c r="A189" s="46"/>
      <c r="B189" s="43"/>
      <c r="C189" s="37"/>
      <c r="D189" s="38" t="s">
        <v>169</v>
      </c>
      <c r="E189" s="42" t="s">
        <v>304</v>
      </c>
      <c r="F189" s="42" t="s">
        <v>305</v>
      </c>
      <c r="G189" s="42" t="s">
        <v>306</v>
      </c>
      <c r="H189" s="42" t="s">
        <v>307</v>
      </c>
      <c r="I189" s="42" t="s">
        <v>308</v>
      </c>
      <c r="J189" s="42" t="s">
        <v>309</v>
      </c>
      <c r="K189" s="42" t="s">
        <v>310</v>
      </c>
      <c r="L189" s="42" t="s">
        <v>311</v>
      </c>
      <c r="M189" s="42" t="s">
        <v>312</v>
      </c>
      <c r="N189" s="42" t="s">
        <v>313</v>
      </c>
      <c r="O189" s="42" t="s">
        <v>314</v>
      </c>
      <c r="P189" s="42" t="s">
        <v>315</v>
      </c>
      <c r="Q189" s="42" t="s">
        <v>316</v>
      </c>
      <c r="R189" s="42" t="s">
        <v>317</v>
      </c>
      <c r="S189" s="42" t="s">
        <v>318</v>
      </c>
      <c r="T189" s="42" t="s">
        <v>319</v>
      </c>
      <c r="U189" s="42" t="s">
        <v>320</v>
      </c>
      <c r="V189" s="42" t="s">
        <v>321</v>
      </c>
      <c r="W189" s="42" t="s">
        <v>322</v>
      </c>
      <c r="X189" s="42" t="s">
        <v>323</v>
      </c>
      <c r="Y189" s="42" t="s">
        <v>324</v>
      </c>
      <c r="Z189" s="42" t="s">
        <v>325</v>
      </c>
      <c r="AA189" s="42" t="s">
        <v>326</v>
      </c>
      <c r="AB189" s="42" t="s">
        <v>327</v>
      </c>
      <c r="AC189" s="42" t="s">
        <v>328</v>
      </c>
      <c r="AD189" s="42" t="s">
        <v>329</v>
      </c>
      <c r="AE189" s="42" t="s">
        <v>330</v>
      </c>
      <c r="AF189" s="42" t="s">
        <v>331</v>
      </c>
      <c r="AG189" s="42" t="s">
        <v>332</v>
      </c>
      <c r="AH189" s="42" t="s">
        <v>333</v>
      </c>
      <c r="AI189" s="42" t="s">
        <v>334</v>
      </c>
      <c r="AJ189" s="42" t="s">
        <v>335</v>
      </c>
      <c r="AK189" s="42" t="s">
        <v>336</v>
      </c>
      <c r="AL189" s="40"/>
    </row>
    <row r="190" spans="1:38" ht="26.25" customHeight="1">
      <c r="A190" s="46"/>
      <c r="B190" s="43" t="s">
        <v>337</v>
      </c>
      <c r="C190" s="37">
        <f>SUM(E190:AK190)</f>
        <v>182362.54909772126</v>
      </c>
      <c r="D190" s="38" t="s">
        <v>168</v>
      </c>
      <c r="E190" s="39">
        <v>6589.8522483850375</v>
      </c>
      <c r="F190" s="39">
        <v>4226.0627700383329</v>
      </c>
      <c r="G190" s="39">
        <v>1684.9457586026588</v>
      </c>
      <c r="H190" s="39">
        <v>3918.2493134829469</v>
      </c>
      <c r="I190" s="39">
        <v>1012.1381996555572</v>
      </c>
      <c r="J190" s="39">
        <v>2141.4205028578967</v>
      </c>
      <c r="K190" s="39">
        <v>1229.4135191494327</v>
      </c>
      <c r="L190" s="39">
        <v>13635.788956428851</v>
      </c>
      <c r="M190" s="39">
        <v>12421.091260967822</v>
      </c>
      <c r="N190" s="39">
        <v>2289.202827914723</v>
      </c>
      <c r="O190" s="39">
        <v>4493.3063116914927</v>
      </c>
      <c r="P190" s="39">
        <v>8406.8267464015062</v>
      </c>
      <c r="Q190" s="39">
        <v>1593.9964536467539</v>
      </c>
      <c r="R190" s="39">
        <v>973.56506889799425</v>
      </c>
      <c r="S190" s="39">
        <v>1039.7775714511674</v>
      </c>
      <c r="T190" s="39">
        <v>17719.841696591717</v>
      </c>
      <c r="U190" s="39">
        <v>258.46128167733377</v>
      </c>
      <c r="V190" s="39">
        <v>23006.29578544341</v>
      </c>
      <c r="W190" s="39">
        <v>9011.8444404322036</v>
      </c>
      <c r="X190" s="39">
        <v>1512.2597026154961</v>
      </c>
      <c r="Y190" s="39">
        <v>11726.781588104779</v>
      </c>
      <c r="Z190" s="39">
        <v>27204.127346529698</v>
      </c>
      <c r="AA190" s="39">
        <v>2501.4737121728754</v>
      </c>
      <c r="AB190" s="39">
        <v>3554.0127058781759</v>
      </c>
      <c r="AC190" s="39">
        <v>2862.7708232649143</v>
      </c>
      <c r="AD190" s="39">
        <v>2577.054636546653</v>
      </c>
      <c r="AE190" s="39">
        <v>3742.7906329639745</v>
      </c>
      <c r="AF190" s="39">
        <v>3096.9951139140489</v>
      </c>
      <c r="AG190" s="39">
        <v>4200.0150508112056</v>
      </c>
      <c r="AH190" s="39">
        <v>1428.8412978032482</v>
      </c>
      <c r="AI190" s="39">
        <v>965.96776504598279</v>
      </c>
      <c r="AJ190" s="39">
        <v>1038.6959236604373</v>
      </c>
      <c r="AK190" s="39">
        <v>298.68208469292512</v>
      </c>
      <c r="AL190" s="40"/>
    </row>
    <row r="191" spans="1:38" ht="26.25" customHeight="1">
      <c r="A191" s="46"/>
      <c r="B191" s="43"/>
      <c r="C191" s="37"/>
      <c r="D191" s="38" t="s">
        <v>169</v>
      </c>
      <c r="E191" s="42" t="s">
        <v>338</v>
      </c>
      <c r="F191" s="42" t="s">
        <v>339</v>
      </c>
      <c r="G191" s="42" t="s">
        <v>340</v>
      </c>
      <c r="H191" s="42" t="s">
        <v>341</v>
      </c>
      <c r="I191" s="42" t="s">
        <v>342</v>
      </c>
      <c r="J191" s="42" t="s">
        <v>343</v>
      </c>
      <c r="K191" s="42" t="s">
        <v>344</v>
      </c>
      <c r="L191" s="42" t="s">
        <v>345</v>
      </c>
      <c r="M191" s="42" t="s">
        <v>346</v>
      </c>
      <c r="N191" s="42" t="s">
        <v>347</v>
      </c>
      <c r="O191" s="42" t="s">
        <v>348</v>
      </c>
      <c r="P191" s="42" t="s">
        <v>349</v>
      </c>
      <c r="Q191" s="42" t="s">
        <v>350</v>
      </c>
      <c r="R191" s="42" t="s">
        <v>351</v>
      </c>
      <c r="S191" s="42" t="s">
        <v>352</v>
      </c>
      <c r="T191" s="42" t="s">
        <v>353</v>
      </c>
      <c r="U191" s="42" t="s">
        <v>354</v>
      </c>
      <c r="V191" s="42" t="s">
        <v>355</v>
      </c>
      <c r="W191" s="42" t="s">
        <v>356</v>
      </c>
      <c r="X191" s="42" t="s">
        <v>357</v>
      </c>
      <c r="Y191" s="42" t="s">
        <v>358</v>
      </c>
      <c r="Z191" s="42" t="s">
        <v>359</v>
      </c>
      <c r="AA191" s="42" t="s">
        <v>360</v>
      </c>
      <c r="AB191" s="42" t="s">
        <v>361</v>
      </c>
      <c r="AC191" s="42" t="s">
        <v>362</v>
      </c>
      <c r="AD191" s="42" t="s">
        <v>363</v>
      </c>
      <c r="AE191" s="42" t="s">
        <v>364</v>
      </c>
      <c r="AF191" s="42" t="s">
        <v>365</v>
      </c>
      <c r="AG191" s="42" t="s">
        <v>366</v>
      </c>
      <c r="AH191" s="42" t="s">
        <v>367</v>
      </c>
      <c r="AI191" s="42" t="s">
        <v>368</v>
      </c>
      <c r="AJ191" s="42" t="s">
        <v>369</v>
      </c>
      <c r="AK191" s="42" t="s">
        <v>370</v>
      </c>
      <c r="AL191" s="40"/>
    </row>
    <row r="192" spans="1:38" ht="26.25" customHeight="1">
      <c r="A192" s="46"/>
      <c r="B192" s="43" t="s">
        <v>371</v>
      </c>
      <c r="C192" s="37">
        <f>SUM(E192:AK192)</f>
        <v>739757.31545123924</v>
      </c>
      <c r="D192" s="38" t="s">
        <v>168</v>
      </c>
      <c r="E192" s="39">
        <v>19410.024535259581</v>
      </c>
      <c r="F192" s="39">
        <v>15075.949162833696</v>
      </c>
      <c r="G192" s="39">
        <v>5792.3475071729572</v>
      </c>
      <c r="H192" s="39">
        <v>17963.59886158301</v>
      </c>
      <c r="I192" s="39">
        <v>5462.5262535675693</v>
      </c>
      <c r="J192" s="39">
        <v>8812.7692604153326</v>
      </c>
      <c r="K192" s="39">
        <v>5220.3683157186115</v>
      </c>
      <c r="L192" s="39">
        <v>55838.35029615539</v>
      </c>
      <c r="M192" s="39">
        <v>47339.018307034057</v>
      </c>
      <c r="N192" s="39">
        <v>15297.315857234969</v>
      </c>
      <c r="O192" s="39">
        <v>21885.993563614305</v>
      </c>
      <c r="P192" s="39">
        <v>32908.351049643439</v>
      </c>
      <c r="Q192" s="39">
        <v>7968.9049538673662</v>
      </c>
      <c r="R192" s="39">
        <v>4397.3077328816835</v>
      </c>
      <c r="S192" s="39">
        <v>4413.5033126204926</v>
      </c>
      <c r="T192" s="39">
        <v>66802.138416663773</v>
      </c>
      <c r="U192" s="39">
        <v>4893.4419318419023</v>
      </c>
      <c r="V192" s="39">
        <v>56086.808840390644</v>
      </c>
      <c r="W192" s="39">
        <v>20482.531498480857</v>
      </c>
      <c r="X192" s="39">
        <v>7774.7642928359164</v>
      </c>
      <c r="Y192" s="39">
        <v>50892.431162806039</v>
      </c>
      <c r="Z192" s="39">
        <v>130586.64682284773</v>
      </c>
      <c r="AA192" s="39">
        <v>16669.289877369192</v>
      </c>
      <c r="AB192" s="39">
        <v>18144.325773557022</v>
      </c>
      <c r="AC192" s="39">
        <v>9194.0562914102684</v>
      </c>
      <c r="AD192" s="39">
        <v>15391.422706239327</v>
      </c>
      <c r="AE192" s="39">
        <v>18702.233157862407</v>
      </c>
      <c r="AF192" s="39">
        <v>21121.537908162107</v>
      </c>
      <c r="AG192" s="39">
        <v>15998.945918947105</v>
      </c>
      <c r="AH192" s="39">
        <v>8700.9490549362563</v>
      </c>
      <c r="AI192" s="39">
        <v>4101.7179623503371</v>
      </c>
      <c r="AJ192" s="39">
        <v>5039.6203911159628</v>
      </c>
      <c r="AK192" s="39">
        <v>1388.1244738198845</v>
      </c>
      <c r="AL192" s="40"/>
    </row>
    <row r="193" spans="1:38" ht="26.25" customHeight="1">
      <c r="A193" s="46"/>
      <c r="B193" s="43"/>
      <c r="C193" s="37"/>
      <c r="D193" s="38" t="s">
        <v>169</v>
      </c>
      <c r="E193" s="42" t="s">
        <v>372</v>
      </c>
      <c r="F193" s="42" t="s">
        <v>373</v>
      </c>
      <c r="G193" s="42" t="s">
        <v>374</v>
      </c>
      <c r="H193" s="42" t="s">
        <v>375</v>
      </c>
      <c r="I193" s="42" t="s">
        <v>376</v>
      </c>
      <c r="J193" s="42" t="s">
        <v>377</v>
      </c>
      <c r="K193" s="42" t="s">
        <v>378</v>
      </c>
      <c r="L193" s="42" t="s">
        <v>379</v>
      </c>
      <c r="M193" s="42" t="s">
        <v>380</v>
      </c>
      <c r="N193" s="42" t="s">
        <v>381</v>
      </c>
      <c r="O193" s="42" t="s">
        <v>382</v>
      </c>
      <c r="P193" s="42" t="s">
        <v>383</v>
      </c>
      <c r="Q193" s="42" t="s">
        <v>384</v>
      </c>
      <c r="R193" s="42" t="s">
        <v>385</v>
      </c>
      <c r="S193" s="42" t="s">
        <v>386</v>
      </c>
      <c r="T193" s="42" t="s">
        <v>387</v>
      </c>
      <c r="U193" s="42" t="s">
        <v>388</v>
      </c>
      <c r="V193" s="42" t="s">
        <v>389</v>
      </c>
      <c r="W193" s="42" t="s">
        <v>390</v>
      </c>
      <c r="X193" s="42" t="s">
        <v>391</v>
      </c>
      <c r="Y193" s="42" t="s">
        <v>392</v>
      </c>
      <c r="Z193" s="42" t="s">
        <v>393</v>
      </c>
      <c r="AA193" s="42" t="s">
        <v>394</v>
      </c>
      <c r="AB193" s="42" t="s">
        <v>395</v>
      </c>
      <c r="AC193" s="42" t="s">
        <v>396</v>
      </c>
      <c r="AD193" s="42" t="s">
        <v>397</v>
      </c>
      <c r="AE193" s="42" t="s">
        <v>398</v>
      </c>
      <c r="AF193" s="42" t="s">
        <v>399</v>
      </c>
      <c r="AG193" s="42" t="s">
        <v>400</v>
      </c>
      <c r="AH193" s="42" t="s">
        <v>401</v>
      </c>
      <c r="AI193" s="42" t="s">
        <v>402</v>
      </c>
      <c r="AJ193" s="42" t="s">
        <v>403</v>
      </c>
      <c r="AK193" s="42" t="s">
        <v>404</v>
      </c>
      <c r="AL193" s="40"/>
    </row>
    <row r="194" spans="1:38" ht="26.25" customHeight="1">
      <c r="A194" s="46"/>
      <c r="B194" s="43" t="s">
        <v>405</v>
      </c>
      <c r="C194" s="37">
        <f>SUM(E194:AK194)</f>
        <v>3578837.1198659171</v>
      </c>
      <c r="D194" s="38" t="s">
        <v>168</v>
      </c>
      <c r="E194" s="39">
        <v>84604.582480220008</v>
      </c>
      <c r="F194" s="39">
        <v>50021.243621427864</v>
      </c>
      <c r="G194" s="39">
        <v>12297.165142295309</v>
      </c>
      <c r="H194" s="39">
        <v>104331.69910171036</v>
      </c>
      <c r="I194" s="39">
        <v>30168.26590029092</v>
      </c>
      <c r="J194" s="39">
        <v>68865.113502401422</v>
      </c>
      <c r="K194" s="39">
        <v>26332.374022543809</v>
      </c>
      <c r="L194" s="39">
        <v>184327.70454546547</v>
      </c>
      <c r="M194" s="39">
        <v>204915.60287869055</v>
      </c>
      <c r="N194" s="39">
        <v>94731.303700702279</v>
      </c>
      <c r="O194" s="39">
        <v>62661.912437061772</v>
      </c>
      <c r="P194" s="39">
        <v>146426.01585934137</v>
      </c>
      <c r="Q194" s="39">
        <v>17557.55750952322</v>
      </c>
      <c r="R194" s="39">
        <v>46976.152325317249</v>
      </c>
      <c r="S194" s="39">
        <v>29419.593113817184</v>
      </c>
      <c r="T194" s="39">
        <v>280378.18124012899</v>
      </c>
      <c r="U194" s="39">
        <v>87124.080282627605</v>
      </c>
      <c r="V194" s="39">
        <v>611876.48781951831</v>
      </c>
      <c r="W194" s="39">
        <v>208408.7165905326</v>
      </c>
      <c r="X194" s="39">
        <v>20263.280315281765</v>
      </c>
      <c r="Y194" s="39">
        <v>210912.66532426944</v>
      </c>
      <c r="Z194" s="39">
        <v>415459.15474674763</v>
      </c>
      <c r="AA194" s="39">
        <v>42752.468569968572</v>
      </c>
      <c r="AB194" s="39">
        <v>50187.277791166824</v>
      </c>
      <c r="AC194" s="39">
        <v>62574.038180530515</v>
      </c>
      <c r="AD194" s="39">
        <v>120158.21804640128</v>
      </c>
      <c r="AE194" s="39">
        <v>59733.558896067712</v>
      </c>
      <c r="AF194" s="39">
        <v>70901.988088592232</v>
      </c>
      <c r="AG194" s="39">
        <v>71239.48073531696</v>
      </c>
      <c r="AH194" s="39">
        <v>44152.422365524704</v>
      </c>
      <c r="AI194" s="39">
        <v>20689.722446284421</v>
      </c>
      <c r="AJ194" s="39">
        <v>34086.578063155277</v>
      </c>
      <c r="AK194" s="39">
        <v>4302.5142229946468</v>
      </c>
      <c r="AL194" s="40"/>
    </row>
    <row r="195" spans="1:38" ht="26.25" customHeight="1">
      <c r="A195" s="46"/>
      <c r="B195" s="43"/>
      <c r="C195" s="37"/>
      <c r="D195" s="38" t="s">
        <v>169</v>
      </c>
      <c r="E195" s="42" t="s">
        <v>406</v>
      </c>
      <c r="F195" s="42" t="s">
        <v>407</v>
      </c>
      <c r="G195" s="42" t="s">
        <v>408</v>
      </c>
      <c r="H195" s="42" t="s">
        <v>409</v>
      </c>
      <c r="I195" s="42" t="s">
        <v>410</v>
      </c>
      <c r="J195" s="42" t="s">
        <v>411</v>
      </c>
      <c r="K195" s="42" t="s">
        <v>412</v>
      </c>
      <c r="L195" s="42" t="s">
        <v>413</v>
      </c>
      <c r="M195" s="42" t="s">
        <v>414</v>
      </c>
      <c r="N195" s="42" t="s">
        <v>415</v>
      </c>
      <c r="O195" s="42" t="s">
        <v>416</v>
      </c>
      <c r="P195" s="42" t="s">
        <v>417</v>
      </c>
      <c r="Q195" s="42" t="s">
        <v>418</v>
      </c>
      <c r="R195" s="42" t="s">
        <v>419</v>
      </c>
      <c r="S195" s="42" t="s">
        <v>420</v>
      </c>
      <c r="T195" s="42" t="s">
        <v>421</v>
      </c>
      <c r="U195" s="42" t="s">
        <v>422</v>
      </c>
      <c r="V195" s="42" t="s">
        <v>423</v>
      </c>
      <c r="W195" s="42" t="s">
        <v>424</v>
      </c>
      <c r="X195" s="42" t="s">
        <v>425</v>
      </c>
      <c r="Y195" s="42" t="s">
        <v>426</v>
      </c>
      <c r="Z195" s="42" t="s">
        <v>427</v>
      </c>
      <c r="AA195" s="42" t="s">
        <v>428</v>
      </c>
      <c r="AB195" s="42" t="s">
        <v>429</v>
      </c>
      <c r="AC195" s="42" t="s">
        <v>430</v>
      </c>
      <c r="AD195" s="42" t="s">
        <v>431</v>
      </c>
      <c r="AE195" s="42" t="s">
        <v>432</v>
      </c>
      <c r="AF195" s="42" t="s">
        <v>433</v>
      </c>
      <c r="AG195" s="42" t="s">
        <v>434</v>
      </c>
      <c r="AH195" s="42" t="s">
        <v>435</v>
      </c>
      <c r="AI195" s="42" t="s">
        <v>436</v>
      </c>
      <c r="AJ195" s="42" t="s">
        <v>437</v>
      </c>
      <c r="AK195" s="42" t="s">
        <v>438</v>
      </c>
      <c r="AL195" s="40"/>
    </row>
    <row r="196" spans="1:38" ht="26.25" customHeight="1">
      <c r="A196" s="46"/>
      <c r="B196" s="43" t="s">
        <v>439</v>
      </c>
      <c r="C196" s="37">
        <f>SUM(E196:AK196)</f>
        <v>540023.1087264719</v>
      </c>
      <c r="D196" s="38" t="s">
        <v>168</v>
      </c>
      <c r="E196" s="39">
        <v>14277.131472148061</v>
      </c>
      <c r="F196" s="39">
        <v>9773.3279276358408</v>
      </c>
      <c r="G196" s="39">
        <v>5094.9166814193559</v>
      </c>
      <c r="H196" s="39">
        <v>10024.01493651714</v>
      </c>
      <c r="I196" s="39">
        <v>9936.7369783644135</v>
      </c>
      <c r="J196" s="39">
        <v>8146.2614835915856</v>
      </c>
      <c r="K196" s="39">
        <v>4994.8138454454884</v>
      </c>
      <c r="L196" s="39">
        <v>44398.222448711749</v>
      </c>
      <c r="M196" s="39">
        <v>43317.217914444467</v>
      </c>
      <c r="N196" s="39">
        <v>13558.053503005618</v>
      </c>
      <c r="O196" s="39">
        <v>9593.0457875348075</v>
      </c>
      <c r="P196" s="39">
        <v>23654.251509961447</v>
      </c>
      <c r="Q196" s="39">
        <v>5270.1047186732058</v>
      </c>
      <c r="R196" s="39">
        <v>3024.7849451223938</v>
      </c>
      <c r="S196" s="39">
        <v>5051.2620953565474</v>
      </c>
      <c r="T196" s="39">
        <v>41527.297452139697</v>
      </c>
      <c r="U196" s="39">
        <v>5771.2477914416058</v>
      </c>
      <c r="V196" s="39">
        <v>20715.750735996015</v>
      </c>
      <c r="W196" s="39">
        <v>23689.315445898694</v>
      </c>
      <c r="X196" s="39">
        <v>5790.1246672857906</v>
      </c>
      <c r="Y196" s="39">
        <v>44228.241046112234</v>
      </c>
      <c r="Z196" s="39">
        <v>69548.900333624551</v>
      </c>
      <c r="AA196" s="39">
        <v>8506.1919569983402</v>
      </c>
      <c r="AB196" s="39">
        <v>19870.277077103987</v>
      </c>
      <c r="AC196" s="39">
        <v>6744.1471494540019</v>
      </c>
      <c r="AD196" s="39">
        <v>14248.838102677759</v>
      </c>
      <c r="AE196" s="39">
        <v>22806.56728555245</v>
      </c>
      <c r="AF196" s="39">
        <v>17515.666771683478</v>
      </c>
      <c r="AG196" s="39">
        <v>14313.25982153091</v>
      </c>
      <c r="AH196" s="39">
        <v>5311.3779417696715</v>
      </c>
      <c r="AI196" s="39">
        <v>3924.496592850026</v>
      </c>
      <c r="AJ196" s="39">
        <v>4679.4006036538667</v>
      </c>
      <c r="AK196" s="39">
        <v>717.86170276677672</v>
      </c>
      <c r="AL196" s="40"/>
    </row>
    <row r="197" spans="1:38" ht="26.25" customHeight="1">
      <c r="A197" s="46"/>
      <c r="B197" s="43"/>
      <c r="C197" s="37"/>
      <c r="D197" s="38" t="s">
        <v>169</v>
      </c>
      <c r="E197" s="42" t="s">
        <v>440</v>
      </c>
      <c r="F197" s="42" t="s">
        <v>441</v>
      </c>
      <c r="G197" s="42" t="s">
        <v>442</v>
      </c>
      <c r="H197" s="42" t="s">
        <v>443</v>
      </c>
      <c r="I197" s="42" t="s">
        <v>444</v>
      </c>
      <c r="J197" s="42" t="s">
        <v>445</v>
      </c>
      <c r="K197" s="42" t="s">
        <v>446</v>
      </c>
      <c r="L197" s="42" t="s">
        <v>447</v>
      </c>
      <c r="M197" s="42" t="s">
        <v>448</v>
      </c>
      <c r="N197" s="42" t="s">
        <v>449</v>
      </c>
      <c r="O197" s="42" t="s">
        <v>450</v>
      </c>
      <c r="P197" s="42" t="s">
        <v>451</v>
      </c>
      <c r="Q197" s="42" t="s">
        <v>452</v>
      </c>
      <c r="R197" s="42" t="s">
        <v>453</v>
      </c>
      <c r="S197" s="42" t="s">
        <v>454</v>
      </c>
      <c r="T197" s="42" t="s">
        <v>455</v>
      </c>
      <c r="U197" s="42" t="s">
        <v>456</v>
      </c>
      <c r="V197" s="42" t="s">
        <v>457</v>
      </c>
      <c r="W197" s="42" t="s">
        <v>458</v>
      </c>
      <c r="X197" s="42" t="s">
        <v>459</v>
      </c>
      <c r="Y197" s="42" t="s">
        <v>460</v>
      </c>
      <c r="Z197" s="42" t="s">
        <v>461</v>
      </c>
      <c r="AA197" s="42" t="s">
        <v>462</v>
      </c>
      <c r="AB197" s="42" t="s">
        <v>463</v>
      </c>
      <c r="AC197" s="42" t="s">
        <v>464</v>
      </c>
      <c r="AD197" s="42" t="s">
        <v>465</v>
      </c>
      <c r="AE197" s="42" t="s">
        <v>466</v>
      </c>
      <c r="AF197" s="42" t="s">
        <v>467</v>
      </c>
      <c r="AG197" s="42" t="s">
        <v>468</v>
      </c>
      <c r="AH197" s="42" t="s">
        <v>469</v>
      </c>
      <c r="AI197" s="42" t="s">
        <v>470</v>
      </c>
      <c r="AJ197" s="42" t="s">
        <v>471</v>
      </c>
      <c r="AK197" s="42" t="s">
        <v>472</v>
      </c>
      <c r="AL197" s="40"/>
    </row>
    <row r="198" spans="1:38" ht="26.25" customHeight="1">
      <c r="A198" s="46"/>
      <c r="B198" s="43" t="s">
        <v>473</v>
      </c>
      <c r="C198" s="37">
        <f>SUM(E198:AK198)</f>
        <v>2412533.1595659363</v>
      </c>
      <c r="D198" s="38" t="s">
        <v>168</v>
      </c>
      <c r="E198" s="39">
        <v>77968.056575210023</v>
      </c>
      <c r="F198" s="39">
        <v>68042.610575472325</v>
      </c>
      <c r="G198" s="39">
        <v>20090.716767200563</v>
      </c>
      <c r="H198" s="39">
        <v>30888.577567325752</v>
      </c>
      <c r="I198" s="39">
        <v>24741.842365077093</v>
      </c>
      <c r="J198" s="39">
        <v>36293.471189712429</v>
      </c>
      <c r="K198" s="39">
        <v>18031.446145946753</v>
      </c>
      <c r="L198" s="39">
        <v>127647.39385441149</v>
      </c>
      <c r="M198" s="39">
        <v>161721.21665630752</v>
      </c>
      <c r="N198" s="39">
        <v>60793.590140170498</v>
      </c>
      <c r="O198" s="39">
        <v>83215.761444070027</v>
      </c>
      <c r="P198" s="39">
        <v>140887.34614333394</v>
      </c>
      <c r="Q198" s="39">
        <v>25204.929769658283</v>
      </c>
      <c r="R198" s="39">
        <v>11540.760066451425</v>
      </c>
      <c r="S198" s="39">
        <v>24117.599016786386</v>
      </c>
      <c r="T198" s="39">
        <v>178450.32597043359</v>
      </c>
      <c r="U198" s="39">
        <v>31506.249359403733</v>
      </c>
      <c r="V198" s="39">
        <v>148158.99184723149</v>
      </c>
      <c r="W198" s="39">
        <v>54508.291136301355</v>
      </c>
      <c r="X198" s="39">
        <v>24100.378594893369</v>
      </c>
      <c r="Y198" s="39">
        <v>118279.90666989888</v>
      </c>
      <c r="Z198" s="39">
        <v>339363.37503301015</v>
      </c>
      <c r="AA198" s="39">
        <v>38719.251789214344</v>
      </c>
      <c r="AB198" s="39">
        <v>74424.336845758939</v>
      </c>
      <c r="AC198" s="39">
        <v>27231.074236775778</v>
      </c>
      <c r="AD198" s="39">
        <v>152725.04353895545</v>
      </c>
      <c r="AE198" s="39">
        <v>102606.04268885967</v>
      </c>
      <c r="AF198" s="39">
        <v>77634.469224577886</v>
      </c>
      <c r="AG198" s="39">
        <v>69151.215901675692</v>
      </c>
      <c r="AH198" s="39">
        <v>25023.673530794145</v>
      </c>
      <c r="AI198" s="39">
        <v>14167.564828958162</v>
      </c>
      <c r="AJ198" s="39">
        <v>21613.834325108914</v>
      </c>
      <c r="AK198" s="39">
        <v>3683.815766950067</v>
      </c>
      <c r="AL198" s="40"/>
    </row>
    <row r="199" spans="1:38" ht="26.25" customHeight="1">
      <c r="A199" s="46"/>
      <c r="B199" s="43"/>
      <c r="C199" s="37"/>
      <c r="D199" s="38" t="s">
        <v>169</v>
      </c>
      <c r="E199" s="44" t="s">
        <v>474</v>
      </c>
      <c r="F199" s="44" t="s">
        <v>475</v>
      </c>
      <c r="G199" s="44" t="s">
        <v>476</v>
      </c>
      <c r="H199" s="44" t="s">
        <v>477</v>
      </c>
      <c r="I199" s="44" t="s">
        <v>478</v>
      </c>
      <c r="J199" s="44" t="s">
        <v>479</v>
      </c>
      <c r="K199" s="44" t="s">
        <v>480</v>
      </c>
      <c r="L199" s="44" t="s">
        <v>481</v>
      </c>
      <c r="M199" s="44" t="s">
        <v>482</v>
      </c>
      <c r="N199" s="44" t="s">
        <v>483</v>
      </c>
      <c r="O199" s="44" t="s">
        <v>484</v>
      </c>
      <c r="P199" s="44" t="s">
        <v>485</v>
      </c>
      <c r="Q199" s="44" t="s">
        <v>486</v>
      </c>
      <c r="R199" s="44" t="s">
        <v>487</v>
      </c>
      <c r="S199" s="44" t="s">
        <v>488</v>
      </c>
      <c r="T199" s="44" t="s">
        <v>489</v>
      </c>
      <c r="U199" s="44" t="s">
        <v>490</v>
      </c>
      <c r="V199" s="44" t="s">
        <v>491</v>
      </c>
      <c r="W199" s="44" t="s">
        <v>492</v>
      </c>
      <c r="X199" s="44" t="s">
        <v>493</v>
      </c>
      <c r="Y199" s="44" t="s">
        <v>494</v>
      </c>
      <c r="Z199" s="44" t="s">
        <v>495</v>
      </c>
      <c r="AA199" s="44" t="s">
        <v>496</v>
      </c>
      <c r="AB199" s="44" t="s">
        <v>497</v>
      </c>
      <c r="AC199" s="44" t="s">
        <v>498</v>
      </c>
      <c r="AD199" s="44" t="s">
        <v>499</v>
      </c>
      <c r="AE199" s="44" t="s">
        <v>500</v>
      </c>
      <c r="AF199" s="44" t="s">
        <v>501</v>
      </c>
      <c r="AG199" s="44" t="s">
        <v>502</v>
      </c>
      <c r="AH199" s="44" t="s">
        <v>503</v>
      </c>
      <c r="AI199" s="44" t="s">
        <v>504</v>
      </c>
      <c r="AJ199" s="44" t="s">
        <v>505</v>
      </c>
      <c r="AK199" s="44" t="s">
        <v>506</v>
      </c>
      <c r="AL199" s="40"/>
    </row>
    <row r="200" spans="1:38" ht="26.25" customHeight="1">
      <c r="A200" s="46"/>
      <c r="B200" s="43" t="s">
        <v>507</v>
      </c>
      <c r="C200" s="37">
        <f>SUM(E200:AK200)</f>
        <v>1387596.3017023504</v>
      </c>
      <c r="D200" s="38" t="s">
        <v>168</v>
      </c>
      <c r="E200" s="39">
        <v>48381.921646439085</v>
      </c>
      <c r="F200" s="39">
        <v>20072.070633160693</v>
      </c>
      <c r="G200" s="39">
        <v>10388.884236000402</v>
      </c>
      <c r="H200" s="39">
        <v>15293.064863434383</v>
      </c>
      <c r="I200" s="39">
        <v>6256.5926708695488</v>
      </c>
      <c r="J200" s="39">
        <v>12015.00374684268</v>
      </c>
      <c r="K200" s="39">
        <v>9019.990797152921</v>
      </c>
      <c r="L200" s="39">
        <v>75334.853382690591</v>
      </c>
      <c r="M200" s="39">
        <v>52205.671924454349</v>
      </c>
      <c r="N200" s="39">
        <v>10531.636533260498</v>
      </c>
      <c r="O200" s="39">
        <v>44996.535458448263</v>
      </c>
      <c r="P200" s="39">
        <v>39376.686900515153</v>
      </c>
      <c r="Q200" s="39">
        <v>17916.566403752564</v>
      </c>
      <c r="R200" s="39">
        <v>5205.2696208725647</v>
      </c>
      <c r="S200" s="39">
        <v>5338.0341982427735</v>
      </c>
      <c r="T200" s="39">
        <v>145240.8712828588</v>
      </c>
      <c r="U200" s="39">
        <v>1609.6208816110311</v>
      </c>
      <c r="V200" s="39">
        <v>127513.27343775792</v>
      </c>
      <c r="W200" s="39">
        <v>23518.692982420209</v>
      </c>
      <c r="X200" s="39">
        <v>8732.0669610509958</v>
      </c>
      <c r="Y200" s="39">
        <v>94284.785219414654</v>
      </c>
      <c r="Z200" s="39">
        <v>285706.93369709927</v>
      </c>
      <c r="AA200" s="39">
        <v>36211.864031702629</v>
      </c>
      <c r="AB200" s="39">
        <v>67453.153748847908</v>
      </c>
      <c r="AC200" s="39">
        <v>12673.851153985084</v>
      </c>
      <c r="AD200" s="39">
        <v>14428.277797987577</v>
      </c>
      <c r="AE200" s="39">
        <v>36086.191736074776</v>
      </c>
      <c r="AF200" s="39">
        <v>109693.61260514388</v>
      </c>
      <c r="AG200" s="39">
        <v>20855.82246111827</v>
      </c>
      <c r="AH200" s="39">
        <v>11804.101392609522</v>
      </c>
      <c r="AI200" s="39">
        <v>7087.1356263344369</v>
      </c>
      <c r="AJ200" s="39">
        <v>8276.5001552798094</v>
      </c>
      <c r="AK200" s="39">
        <v>4086.763514917166</v>
      </c>
      <c r="AL200" s="40"/>
    </row>
    <row r="201" spans="1:38" ht="26.25" customHeight="1">
      <c r="A201" s="46"/>
      <c r="B201" s="43"/>
      <c r="C201" s="37"/>
      <c r="D201" s="38" t="s">
        <v>169</v>
      </c>
      <c r="E201" s="44" t="s">
        <v>508</v>
      </c>
      <c r="F201" s="44" t="s">
        <v>509</v>
      </c>
      <c r="G201" s="44" t="s">
        <v>510</v>
      </c>
      <c r="H201" s="44" t="s">
        <v>511</v>
      </c>
      <c r="I201" s="44" t="s">
        <v>512</v>
      </c>
      <c r="J201" s="44" t="s">
        <v>513</v>
      </c>
      <c r="K201" s="44" t="s">
        <v>514</v>
      </c>
      <c r="L201" s="44" t="s">
        <v>515</v>
      </c>
      <c r="M201" s="44" t="s">
        <v>516</v>
      </c>
      <c r="N201" s="44" t="s">
        <v>517</v>
      </c>
      <c r="O201" s="44" t="s">
        <v>518</v>
      </c>
      <c r="P201" s="44" t="s">
        <v>519</v>
      </c>
      <c r="Q201" s="44" t="s">
        <v>520</v>
      </c>
      <c r="R201" s="44" t="s">
        <v>521</v>
      </c>
      <c r="S201" s="44" t="s">
        <v>522</v>
      </c>
      <c r="T201" s="44" t="s">
        <v>523</v>
      </c>
      <c r="U201" s="44" t="s">
        <v>524</v>
      </c>
      <c r="V201" s="44" t="s">
        <v>525</v>
      </c>
      <c r="W201" s="44" t="s">
        <v>526</v>
      </c>
      <c r="X201" s="44" t="s">
        <v>527</v>
      </c>
      <c r="Y201" s="44" t="s">
        <v>528</v>
      </c>
      <c r="Z201" s="44" t="s">
        <v>529</v>
      </c>
      <c r="AA201" s="44" t="s">
        <v>530</v>
      </c>
      <c r="AB201" s="44" t="s">
        <v>531</v>
      </c>
      <c r="AC201" s="44" t="s">
        <v>532</v>
      </c>
      <c r="AD201" s="44" t="s">
        <v>533</v>
      </c>
      <c r="AE201" s="44" t="s">
        <v>534</v>
      </c>
      <c r="AF201" s="44" t="s">
        <v>535</v>
      </c>
      <c r="AG201" s="44" t="s">
        <v>536</v>
      </c>
      <c r="AH201" s="44" t="s">
        <v>537</v>
      </c>
      <c r="AI201" s="44" t="s">
        <v>538</v>
      </c>
      <c r="AJ201" s="44" t="s">
        <v>539</v>
      </c>
      <c r="AK201" s="44" t="s">
        <v>540</v>
      </c>
      <c r="AL201" s="40"/>
    </row>
    <row r="202" spans="1:38" ht="26.25" customHeight="1">
      <c r="A202" s="46"/>
      <c r="B202" s="43" t="s">
        <v>12</v>
      </c>
      <c r="C202" s="37">
        <f>SUM(E202:AK202)</f>
        <v>3703005.947256044</v>
      </c>
      <c r="D202" s="38" t="s">
        <v>168</v>
      </c>
      <c r="E202" s="39">
        <v>103749.62310660136</v>
      </c>
      <c r="F202" s="39">
        <v>58873.477744830961</v>
      </c>
      <c r="G202" s="39">
        <v>24471.970684042051</v>
      </c>
      <c r="H202" s="39">
        <v>45117.976930008466</v>
      </c>
      <c r="I202" s="39">
        <v>25329.707764415849</v>
      </c>
      <c r="J202" s="39">
        <v>43377.747452272502</v>
      </c>
      <c r="K202" s="39">
        <v>26920.102570324376</v>
      </c>
      <c r="L202" s="39">
        <v>288816.96753180574</v>
      </c>
      <c r="M202" s="39">
        <v>264287.17614152032</v>
      </c>
      <c r="N202" s="39">
        <v>51160.765864952591</v>
      </c>
      <c r="O202" s="39">
        <v>76874.160813385432</v>
      </c>
      <c r="P202" s="39">
        <v>166701.79370598187</v>
      </c>
      <c r="Q202" s="39">
        <v>30035.582957147843</v>
      </c>
      <c r="R202" s="39">
        <v>17843.99178552294</v>
      </c>
      <c r="S202" s="39">
        <v>28350.730784890537</v>
      </c>
      <c r="T202" s="39">
        <v>338525.38495244138</v>
      </c>
      <c r="U202" s="39">
        <v>20923.876529704543</v>
      </c>
      <c r="V202" s="39">
        <v>388051.38919273106</v>
      </c>
      <c r="W202" s="39">
        <v>151506.79434227649</v>
      </c>
      <c r="X202" s="39">
        <v>27488.130534309221</v>
      </c>
      <c r="Y202" s="39">
        <v>284599.02099506278</v>
      </c>
      <c r="Z202" s="39">
        <v>613093.25033082452</v>
      </c>
      <c r="AA202" s="39">
        <v>58946.76083364142</v>
      </c>
      <c r="AB202" s="39">
        <v>77712.968897281811</v>
      </c>
      <c r="AC202" s="39">
        <v>44137.98153976383</v>
      </c>
      <c r="AD202" s="39">
        <v>79661.247479926606</v>
      </c>
      <c r="AE202" s="39">
        <v>100414.35239871238</v>
      </c>
      <c r="AF202" s="39">
        <v>86957.218794681132</v>
      </c>
      <c r="AG202" s="39">
        <v>87662.875170356769</v>
      </c>
      <c r="AH202" s="39">
        <v>40103.958856333855</v>
      </c>
      <c r="AI202" s="39">
        <v>21151.509162397721</v>
      </c>
      <c r="AJ202" s="39">
        <v>24810.94547429719</v>
      </c>
      <c r="AK202" s="39">
        <v>5346.5059335987507</v>
      </c>
      <c r="AL202" s="40"/>
    </row>
    <row r="203" spans="1:38" ht="26.25" customHeight="1">
      <c r="A203" s="47"/>
      <c r="B203" s="43"/>
      <c r="C203" s="37"/>
      <c r="D203" s="38" t="s">
        <v>169</v>
      </c>
      <c r="E203" s="44" t="s">
        <v>541</v>
      </c>
      <c r="F203" s="44" t="s">
        <v>542</v>
      </c>
      <c r="G203" s="44" t="s">
        <v>543</v>
      </c>
      <c r="H203" s="44" t="s">
        <v>544</v>
      </c>
      <c r="I203" s="44" t="s">
        <v>545</v>
      </c>
      <c r="J203" s="44" t="s">
        <v>546</v>
      </c>
      <c r="K203" s="44" t="s">
        <v>547</v>
      </c>
      <c r="L203" s="44" t="s">
        <v>548</v>
      </c>
      <c r="M203" s="44" t="s">
        <v>549</v>
      </c>
      <c r="N203" s="44" t="s">
        <v>550</v>
      </c>
      <c r="O203" s="44" t="s">
        <v>551</v>
      </c>
      <c r="P203" s="44" t="s">
        <v>552</v>
      </c>
      <c r="Q203" s="44" t="s">
        <v>553</v>
      </c>
      <c r="R203" s="44" t="s">
        <v>554</v>
      </c>
      <c r="S203" s="44" t="s">
        <v>555</v>
      </c>
      <c r="T203" s="44" t="s">
        <v>556</v>
      </c>
      <c r="U203" s="44" t="s">
        <v>557</v>
      </c>
      <c r="V203" s="44" t="s">
        <v>558</v>
      </c>
      <c r="W203" s="44" t="s">
        <v>559</v>
      </c>
      <c r="X203" s="44" t="s">
        <v>560</v>
      </c>
      <c r="Y203" s="44" t="s">
        <v>561</v>
      </c>
      <c r="Z203" s="44" t="s">
        <v>562</v>
      </c>
      <c r="AA203" s="44" t="s">
        <v>563</v>
      </c>
      <c r="AB203" s="44" t="s">
        <v>564</v>
      </c>
      <c r="AC203" s="44" t="s">
        <v>565</v>
      </c>
      <c r="AD203" s="44" t="s">
        <v>566</v>
      </c>
      <c r="AE203" s="44" t="s">
        <v>567</v>
      </c>
      <c r="AF203" s="44" t="s">
        <v>568</v>
      </c>
      <c r="AG203" s="44" t="s">
        <v>569</v>
      </c>
      <c r="AH203" s="44" t="s">
        <v>570</v>
      </c>
      <c r="AI203" s="44" t="s">
        <v>571</v>
      </c>
      <c r="AJ203" s="44" t="s">
        <v>572</v>
      </c>
      <c r="AK203" s="44" t="s">
        <v>573</v>
      </c>
      <c r="AL203" s="40"/>
    </row>
    <row r="204" spans="1:38" ht="26.25" customHeight="1">
      <c r="A204"/>
      <c r="B204" s="50"/>
      <c r="C204" s="51"/>
      <c r="D204"/>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row>
    <row r="205" spans="1:38" ht="26.25" customHeight="1">
      <c r="A205"/>
      <c r="B205" s="52"/>
      <c r="C205" s="51"/>
      <c r="D205"/>
      <c r="E205" s="51">
        <f>SUBTOTAL(9,E12:E184)</f>
        <v>57394165.375368856</v>
      </c>
      <c r="F205" s="51">
        <f t="shared" ref="F205:AK205" si="0">SUBTOTAL(9,F12:F184)</f>
        <v>44011820.882598728</v>
      </c>
      <c r="G205" s="51">
        <f t="shared" si="0"/>
        <v>25183350.841969535</v>
      </c>
      <c r="H205" s="51">
        <f t="shared" si="0"/>
        <v>37587939.123482965</v>
      </c>
      <c r="I205" s="51">
        <f t="shared" si="0"/>
        <v>39471485.714818969</v>
      </c>
      <c r="J205" s="51">
        <f t="shared" si="0"/>
        <v>34858072.601148829</v>
      </c>
      <c r="K205" s="51">
        <f t="shared" si="0"/>
        <v>14240011.404321924</v>
      </c>
      <c r="L205" s="51">
        <f t="shared" si="0"/>
        <v>82483827.686639562</v>
      </c>
      <c r="M205" s="51">
        <f t="shared" si="0"/>
        <v>74131801.877833679</v>
      </c>
      <c r="N205" s="51">
        <f t="shared" si="0"/>
        <v>52978819.5482063</v>
      </c>
      <c r="O205" s="51">
        <f t="shared" si="0"/>
        <v>29153485.73896258</v>
      </c>
      <c r="P205" s="51">
        <f t="shared" si="0"/>
        <v>58498621.13857872</v>
      </c>
      <c r="Q205" s="51">
        <f t="shared" si="0"/>
        <v>13864903.623883415</v>
      </c>
      <c r="R205" s="51">
        <f t="shared" si="0"/>
        <v>10263301.76697344</v>
      </c>
      <c r="S205" s="51">
        <f t="shared" si="0"/>
        <v>19210660.029826667</v>
      </c>
      <c r="T205" s="51">
        <f t="shared" si="0"/>
        <v>102753424.97918214</v>
      </c>
      <c r="U205" s="51">
        <f t="shared" si="0"/>
        <v>14364199.122762682</v>
      </c>
      <c r="V205" s="51">
        <f t="shared" si="0"/>
        <v>102142519.20826519</v>
      </c>
      <c r="W205" s="51">
        <f t="shared" si="0"/>
        <v>93162013.99146004</v>
      </c>
      <c r="X205" s="51">
        <f t="shared" si="0"/>
        <v>18997361.379432723</v>
      </c>
      <c r="Y205" s="51">
        <f t="shared" si="0"/>
        <v>104371274.9095771</v>
      </c>
      <c r="Z205" s="51">
        <f t="shared" si="0"/>
        <v>133189566.01180446</v>
      </c>
      <c r="AA205" s="51">
        <f t="shared" si="0"/>
        <v>24355789.525668003</v>
      </c>
      <c r="AB205" s="51">
        <f t="shared" si="0"/>
        <v>34310428.686554283</v>
      </c>
      <c r="AC205" s="51">
        <f t="shared" si="0"/>
        <v>27210647.545858052</v>
      </c>
      <c r="AD205" s="51">
        <f t="shared" si="0"/>
        <v>43127652.020480506</v>
      </c>
      <c r="AE205" s="51">
        <f t="shared" si="0"/>
        <v>46494250.99537649</v>
      </c>
      <c r="AF205" s="51">
        <f t="shared" si="0"/>
        <v>36321471.934228256</v>
      </c>
      <c r="AG205" s="51">
        <f t="shared" si="0"/>
        <v>44368927.665609695</v>
      </c>
      <c r="AH205" s="51">
        <f t="shared" si="0"/>
        <v>15671766.594010444</v>
      </c>
      <c r="AI205" s="51">
        <f t="shared" si="0"/>
        <v>11188580.389110077</v>
      </c>
      <c r="AJ205" s="51">
        <f t="shared" si="0"/>
        <v>20197341.617622849</v>
      </c>
      <c r="AK205" s="51">
        <f t="shared" si="0"/>
        <v>2812946.6396147781</v>
      </c>
    </row>
    <row r="206" spans="1:38" ht="26.25" customHeight="1">
      <c r="A206"/>
      <c r="B206" s="52"/>
      <c r="C206" s="51"/>
      <c r="D206"/>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row>
    <row r="207" spans="1:38" ht="26.25" customHeight="1">
      <c r="A207"/>
      <c r="B207" s="53"/>
      <c r="C207" s="51"/>
      <c r="D207"/>
      <c r="E207" s="26" t="s">
        <v>64</v>
      </c>
      <c r="F207" s="26" t="s">
        <v>65</v>
      </c>
      <c r="G207" s="26" t="s">
        <v>66</v>
      </c>
      <c r="H207" s="26" t="s">
        <v>67</v>
      </c>
      <c r="I207" s="26" t="s">
        <v>68</v>
      </c>
      <c r="J207" s="26" t="s">
        <v>69</v>
      </c>
      <c r="K207" s="26" t="s">
        <v>70</v>
      </c>
      <c r="L207" s="26" t="s">
        <v>71</v>
      </c>
      <c r="M207" s="26" t="s">
        <v>72</v>
      </c>
      <c r="N207" s="26" t="s">
        <v>73</v>
      </c>
      <c r="O207" s="26" t="s">
        <v>74</v>
      </c>
      <c r="P207" s="26" t="s">
        <v>75</v>
      </c>
      <c r="Q207" s="26" t="s">
        <v>76</v>
      </c>
      <c r="R207" s="26" t="s">
        <v>77</v>
      </c>
      <c r="S207" s="26" t="s">
        <v>78</v>
      </c>
      <c r="T207" s="26" t="s">
        <v>79</v>
      </c>
      <c r="U207" s="26" t="s">
        <v>80</v>
      </c>
      <c r="V207" s="26" t="s">
        <v>81</v>
      </c>
      <c r="W207" s="26" t="s">
        <v>82</v>
      </c>
      <c r="X207" s="26" t="s">
        <v>83</v>
      </c>
      <c r="Y207" s="26" t="s">
        <v>84</v>
      </c>
      <c r="Z207" s="26" t="s">
        <v>85</v>
      </c>
      <c r="AA207" s="26" t="s">
        <v>86</v>
      </c>
      <c r="AB207" s="26" t="s">
        <v>87</v>
      </c>
      <c r="AC207" s="26" t="s">
        <v>88</v>
      </c>
      <c r="AD207" s="26" t="s">
        <v>89</v>
      </c>
      <c r="AE207" s="26" t="s">
        <v>90</v>
      </c>
      <c r="AF207" s="26" t="s">
        <v>91</v>
      </c>
      <c r="AG207" s="26" t="s">
        <v>92</v>
      </c>
      <c r="AH207" s="26" t="s">
        <v>93</v>
      </c>
      <c r="AI207" s="26" t="s">
        <v>94</v>
      </c>
      <c r="AJ207" s="26" t="s">
        <v>95</v>
      </c>
      <c r="AK207" s="28" t="s">
        <v>96</v>
      </c>
    </row>
    <row r="208" spans="1:38" ht="26.25" customHeight="1">
      <c r="A208"/>
      <c r="B208" s="30"/>
      <c r="C208" s="29" t="s">
        <v>98</v>
      </c>
      <c r="D208" s="30" t="s">
        <v>99</v>
      </c>
      <c r="E208" s="30" t="s">
        <v>100</v>
      </c>
      <c r="F208" s="30" t="s">
        <v>101</v>
      </c>
      <c r="G208" s="30" t="s">
        <v>102</v>
      </c>
      <c r="H208" s="30" t="s">
        <v>103</v>
      </c>
      <c r="I208" s="30" t="s">
        <v>104</v>
      </c>
      <c r="J208" s="30" t="s">
        <v>105</v>
      </c>
      <c r="K208" s="30" t="s">
        <v>106</v>
      </c>
      <c r="L208" s="30" t="s">
        <v>107</v>
      </c>
      <c r="M208" s="30" t="s">
        <v>108</v>
      </c>
      <c r="N208" s="30" t="s">
        <v>109</v>
      </c>
      <c r="O208" s="30" t="s">
        <v>110</v>
      </c>
      <c r="P208" s="30" t="s">
        <v>111</v>
      </c>
      <c r="Q208" s="30" t="s">
        <v>112</v>
      </c>
      <c r="R208" s="30" t="s">
        <v>113</v>
      </c>
      <c r="S208" s="30" t="s">
        <v>114</v>
      </c>
      <c r="T208" s="30" t="s">
        <v>108</v>
      </c>
      <c r="U208" s="30" t="s">
        <v>115</v>
      </c>
      <c r="V208" s="30" t="s">
        <v>116</v>
      </c>
      <c r="W208" s="30" t="s">
        <v>117</v>
      </c>
      <c r="X208" s="30" t="s">
        <v>118</v>
      </c>
      <c r="Y208" s="30" t="s">
        <v>119</v>
      </c>
      <c r="Z208" s="30" t="s">
        <v>120</v>
      </c>
      <c r="AA208" s="30" t="s">
        <v>121</v>
      </c>
      <c r="AB208" s="30" t="s">
        <v>122</v>
      </c>
      <c r="AC208" s="30" t="s">
        <v>123</v>
      </c>
      <c r="AD208" s="30" t="s">
        <v>124</v>
      </c>
      <c r="AE208" s="30" t="s">
        <v>125</v>
      </c>
      <c r="AF208" s="30" t="s">
        <v>126</v>
      </c>
      <c r="AG208" s="30" t="s">
        <v>127</v>
      </c>
      <c r="AH208" s="30" t="s">
        <v>128</v>
      </c>
      <c r="AI208" s="30" t="s">
        <v>129</v>
      </c>
      <c r="AJ208" s="30" t="s">
        <v>130</v>
      </c>
      <c r="AK208" s="31" t="s">
        <v>131</v>
      </c>
    </row>
    <row r="209" spans="1:37" ht="26.25" customHeight="1">
      <c r="A209"/>
      <c r="B209" s="30" t="s">
        <v>132</v>
      </c>
      <c r="C209" s="29"/>
      <c r="D209" s="30" t="s">
        <v>581</v>
      </c>
      <c r="E209" s="33" t="s">
        <v>133</v>
      </c>
      <c r="F209" s="33" t="s">
        <v>134</v>
      </c>
      <c r="G209" s="33" t="s">
        <v>135</v>
      </c>
      <c r="H209" s="33" t="s">
        <v>136</v>
      </c>
      <c r="I209" s="33" t="s">
        <v>137</v>
      </c>
      <c r="J209" s="33" t="s">
        <v>138</v>
      </c>
      <c r="K209" s="33" t="s">
        <v>139</v>
      </c>
      <c r="L209" s="33" t="s">
        <v>140</v>
      </c>
      <c r="M209" s="30" t="s">
        <v>141</v>
      </c>
      <c r="N209" s="33" t="s">
        <v>142</v>
      </c>
      <c r="O209" s="33" t="s">
        <v>143</v>
      </c>
      <c r="P209" s="30" t="s">
        <v>144</v>
      </c>
      <c r="Q209" s="33" t="s">
        <v>145</v>
      </c>
      <c r="R209" s="33" t="s">
        <v>146</v>
      </c>
      <c r="S209" s="33" t="s">
        <v>147</v>
      </c>
      <c r="T209" s="33" t="s">
        <v>148</v>
      </c>
      <c r="U209" s="33" t="s">
        <v>149</v>
      </c>
      <c r="V209" s="33" t="s">
        <v>150</v>
      </c>
      <c r="W209" s="30" t="s">
        <v>151</v>
      </c>
      <c r="X209" s="33" t="s">
        <v>152</v>
      </c>
      <c r="Y209" s="30" t="s">
        <v>153</v>
      </c>
      <c r="Z209" s="30" t="s">
        <v>154</v>
      </c>
      <c r="AA209" s="33" t="s">
        <v>155</v>
      </c>
      <c r="AB209" s="33" t="s">
        <v>156</v>
      </c>
      <c r="AC209" s="33" t="s">
        <v>157</v>
      </c>
      <c r="AD209" s="33" t="s">
        <v>158</v>
      </c>
      <c r="AE209" s="33" t="s">
        <v>159</v>
      </c>
      <c r="AF209" s="33" t="s">
        <v>160</v>
      </c>
      <c r="AG209" s="30" t="s">
        <v>161</v>
      </c>
      <c r="AH209" s="33" t="s">
        <v>162</v>
      </c>
      <c r="AI209" s="33" t="s">
        <v>163</v>
      </c>
      <c r="AJ209" s="33" t="s">
        <v>164</v>
      </c>
      <c r="AK209" s="34" t="s">
        <v>165</v>
      </c>
    </row>
    <row r="210" spans="1:37" ht="26.25" customHeight="1">
      <c r="A210"/>
      <c r="B210" s="54" t="s">
        <v>167</v>
      </c>
      <c r="C210" s="54">
        <f>SUM(E210:AK210)</f>
        <v>8164341.2924408037</v>
      </c>
      <c r="D210" s="38" t="s">
        <v>168</v>
      </c>
      <c r="E210" s="55">
        <v>106619.32038329815</v>
      </c>
      <c r="F210" s="55">
        <v>39751.675133047822</v>
      </c>
      <c r="G210" s="55">
        <v>10266.263800400769</v>
      </c>
      <c r="H210" s="55">
        <v>290931.56757816178</v>
      </c>
      <c r="I210" s="55">
        <v>64070.711550055654</v>
      </c>
      <c r="J210" s="55">
        <v>99888.575634426059</v>
      </c>
      <c r="K210" s="55">
        <v>82186.195555867045</v>
      </c>
      <c r="L210" s="55">
        <v>610927.88367797097</v>
      </c>
      <c r="M210" s="55">
        <v>1016668.9870474794</v>
      </c>
      <c r="N210" s="55">
        <v>133672.79724673516</v>
      </c>
      <c r="O210" s="55">
        <v>211843.20596081659</v>
      </c>
      <c r="P210" s="55">
        <v>415461.43952318886</v>
      </c>
      <c r="Q210" s="55">
        <v>53259.291825170199</v>
      </c>
      <c r="R210" s="55">
        <v>56519.308796084268</v>
      </c>
      <c r="S210" s="55">
        <v>59396.56920327089</v>
      </c>
      <c r="T210" s="55">
        <v>634891.65033378347</v>
      </c>
      <c r="U210" s="55">
        <v>89857.011651295921</v>
      </c>
      <c r="V210" s="55">
        <v>1008268.9787205481</v>
      </c>
      <c r="W210" s="55">
        <v>271547.18143781536</v>
      </c>
      <c r="X210" s="55">
        <v>79114.242968020728</v>
      </c>
      <c r="Y210" s="55">
        <v>350675.00784283079</v>
      </c>
      <c r="Z210" s="55">
        <v>1102711.8533276198</v>
      </c>
      <c r="AA210" s="55">
        <v>108106.7689677208</v>
      </c>
      <c r="AB210" s="55">
        <v>136310.02575756994</v>
      </c>
      <c r="AC210" s="55">
        <v>200378.97563499212</v>
      </c>
      <c r="AD210" s="55">
        <v>219618.17818489246</v>
      </c>
      <c r="AE210" s="55">
        <v>146604.64746274642</v>
      </c>
      <c r="AF210" s="55">
        <v>169289.11039369405</v>
      </c>
      <c r="AG210" s="55">
        <v>199580.29361766146</v>
      </c>
      <c r="AH210" s="55">
        <v>90830.276457271917</v>
      </c>
      <c r="AI210" s="55">
        <v>64574.867936752678</v>
      </c>
      <c r="AJ210" s="55">
        <v>33678.29251682647</v>
      </c>
      <c r="AK210" s="55">
        <v>6840.1363127887371</v>
      </c>
    </row>
    <row r="211" spans="1:37" ht="26.25" customHeight="1">
      <c r="A211"/>
      <c r="B211" s="56"/>
      <c r="C211" s="56"/>
      <c r="D211" s="38" t="s">
        <v>169</v>
      </c>
      <c r="E211" s="42" t="s">
        <v>170</v>
      </c>
      <c r="F211" s="42" t="s">
        <v>171</v>
      </c>
      <c r="G211" s="42" t="s">
        <v>172</v>
      </c>
      <c r="H211" s="42" t="s">
        <v>173</v>
      </c>
      <c r="I211" s="42" t="s">
        <v>174</v>
      </c>
      <c r="J211" s="42" t="s">
        <v>175</v>
      </c>
      <c r="K211" s="42" t="s">
        <v>176</v>
      </c>
      <c r="L211" s="42" t="s">
        <v>177</v>
      </c>
      <c r="M211" s="42" t="s">
        <v>178</v>
      </c>
      <c r="N211" s="42" t="s">
        <v>179</v>
      </c>
      <c r="O211" s="42" t="s">
        <v>180</v>
      </c>
      <c r="P211" s="42" t="s">
        <v>181</v>
      </c>
      <c r="Q211" s="42" t="s">
        <v>182</v>
      </c>
      <c r="R211" s="42" t="s">
        <v>183</v>
      </c>
      <c r="S211" s="42" t="s">
        <v>184</v>
      </c>
      <c r="T211" s="42" t="s">
        <v>185</v>
      </c>
      <c r="U211" s="42" t="s">
        <v>186</v>
      </c>
      <c r="V211" s="42" t="s">
        <v>187</v>
      </c>
      <c r="W211" s="42" t="s">
        <v>188</v>
      </c>
      <c r="X211" s="42" t="s">
        <v>189</v>
      </c>
      <c r="Y211" s="42" t="s">
        <v>190</v>
      </c>
      <c r="Z211" s="42" t="s">
        <v>191</v>
      </c>
      <c r="AA211" s="42" t="s">
        <v>192</v>
      </c>
      <c r="AB211" s="42" t="s">
        <v>193</v>
      </c>
      <c r="AC211" s="42" t="s">
        <v>194</v>
      </c>
      <c r="AD211" s="42" t="s">
        <v>195</v>
      </c>
      <c r="AE211" s="42" t="s">
        <v>196</v>
      </c>
      <c r="AF211" s="42" t="s">
        <v>197</v>
      </c>
      <c r="AG211" s="42" t="s">
        <v>198</v>
      </c>
      <c r="AH211" s="42" t="s">
        <v>199</v>
      </c>
      <c r="AI211" s="42" t="s">
        <v>200</v>
      </c>
      <c r="AJ211" s="42" t="s">
        <v>201</v>
      </c>
      <c r="AK211" s="42" t="s">
        <v>202</v>
      </c>
    </row>
    <row r="212" spans="1:37" ht="26.25" customHeight="1">
      <c r="A212"/>
      <c r="B212" s="57" t="s">
        <v>33</v>
      </c>
      <c r="C212" s="54">
        <f>SUM(E212:AK212)</f>
        <v>149038201.11391565</v>
      </c>
      <c r="D212" s="38" t="s">
        <v>168</v>
      </c>
      <c r="E212" s="55">
        <v>6693751.942729108</v>
      </c>
      <c r="F212" s="55">
        <v>7785784.8670346262</v>
      </c>
      <c r="G212" s="55">
        <v>4688527.7039779183</v>
      </c>
      <c r="H212" s="55">
        <v>1129023.5343701765</v>
      </c>
      <c r="I212" s="55">
        <v>3594115.6486597839</v>
      </c>
      <c r="J212" s="55">
        <v>2905719.058577368</v>
      </c>
      <c r="K212" s="55">
        <v>1161887.6890470707</v>
      </c>
      <c r="L212" s="55">
        <v>13527321.723681929</v>
      </c>
      <c r="M212" s="55">
        <v>6931793.9879171699</v>
      </c>
      <c r="N212" s="55">
        <v>4638286.4133493695</v>
      </c>
      <c r="O212" s="55">
        <v>2673145.7589607514</v>
      </c>
      <c r="P212" s="55">
        <v>3036533.8949909913</v>
      </c>
      <c r="Q212" s="55">
        <v>1627682.6663999981</v>
      </c>
      <c r="R212" s="55">
        <v>262415.02702437877</v>
      </c>
      <c r="S212" s="55">
        <v>1322802.0279908041</v>
      </c>
      <c r="T212" s="55">
        <v>10262849.530031018</v>
      </c>
      <c r="U212" s="55">
        <v>192487.44668043774</v>
      </c>
      <c r="V212" s="55">
        <v>9366547.6742831692</v>
      </c>
      <c r="W212" s="55">
        <v>4405387.444014133</v>
      </c>
      <c r="X212" s="55">
        <v>1813687.8726872234</v>
      </c>
      <c r="Y212" s="55">
        <v>16823316.758436389</v>
      </c>
      <c r="Z212" s="55">
        <v>15464889.997570045</v>
      </c>
      <c r="AA212" s="55">
        <v>2455998.225832771</v>
      </c>
      <c r="AB212" s="55">
        <v>6336270.8418321218</v>
      </c>
      <c r="AC212" s="55">
        <v>1568105.2540697057</v>
      </c>
      <c r="AD212" s="55">
        <v>1845752.5882926467</v>
      </c>
      <c r="AE212" s="55">
        <v>2985271.4666435812</v>
      </c>
      <c r="AF212" s="55">
        <v>6337554.9849940194</v>
      </c>
      <c r="AG212" s="55">
        <v>3153335.4766258304</v>
      </c>
      <c r="AH212" s="55">
        <v>703718.99247893016</v>
      </c>
      <c r="AI212" s="55">
        <v>912911.75567984127</v>
      </c>
      <c r="AJ212" s="55">
        <v>2170634.6990208691</v>
      </c>
      <c r="AK212" s="55">
        <v>260688.16003150458</v>
      </c>
    </row>
    <row r="213" spans="1:37" ht="26.25" customHeight="1">
      <c r="A213"/>
      <c r="B213" s="58"/>
      <c r="C213" s="56"/>
      <c r="D213" s="38" t="s">
        <v>169</v>
      </c>
      <c r="E213" s="42" t="s">
        <v>203</v>
      </c>
      <c r="F213" s="42" t="s">
        <v>204</v>
      </c>
      <c r="G213" s="42" t="s">
        <v>205</v>
      </c>
      <c r="H213" s="42" t="s">
        <v>206</v>
      </c>
      <c r="I213" s="42" t="s">
        <v>207</v>
      </c>
      <c r="J213" s="42" t="s">
        <v>208</v>
      </c>
      <c r="K213" s="42" t="s">
        <v>209</v>
      </c>
      <c r="L213" s="42" t="s">
        <v>210</v>
      </c>
      <c r="M213" s="42" t="s">
        <v>211</v>
      </c>
      <c r="N213" s="42" t="s">
        <v>212</v>
      </c>
      <c r="O213" s="42" t="s">
        <v>213</v>
      </c>
      <c r="P213" s="42" t="s">
        <v>214</v>
      </c>
      <c r="Q213" s="42" t="s">
        <v>215</v>
      </c>
      <c r="R213" s="42" t="s">
        <v>216</v>
      </c>
      <c r="S213" s="42" t="s">
        <v>217</v>
      </c>
      <c r="T213" s="42" t="s">
        <v>218</v>
      </c>
      <c r="U213" s="42" t="s">
        <v>219</v>
      </c>
      <c r="V213" s="42" t="s">
        <v>220</v>
      </c>
      <c r="W213" s="42" t="s">
        <v>221</v>
      </c>
      <c r="X213" s="42" t="s">
        <v>222</v>
      </c>
      <c r="Y213" s="42" t="s">
        <v>223</v>
      </c>
      <c r="Z213" s="42" t="s">
        <v>224</v>
      </c>
      <c r="AA213" s="42" t="s">
        <v>225</v>
      </c>
      <c r="AB213" s="42" t="s">
        <v>226</v>
      </c>
      <c r="AC213" s="42" t="s">
        <v>227</v>
      </c>
      <c r="AD213" s="42" t="s">
        <v>228</v>
      </c>
      <c r="AE213" s="42" t="s">
        <v>229</v>
      </c>
      <c r="AF213" s="42" t="s">
        <v>230</v>
      </c>
      <c r="AG213" s="42" t="s">
        <v>231</v>
      </c>
      <c r="AH213" s="42" t="s">
        <v>232</v>
      </c>
      <c r="AI213" s="42" t="s">
        <v>233</v>
      </c>
      <c r="AJ213" s="42" t="s">
        <v>234</v>
      </c>
      <c r="AK213" s="42" t="s">
        <v>235</v>
      </c>
    </row>
    <row r="214" spans="1:37" ht="26.25" customHeight="1">
      <c r="A214"/>
      <c r="B214" s="57" t="s">
        <v>236</v>
      </c>
      <c r="C214" s="54">
        <f>SUM(E214:AK214)</f>
        <v>205215120.19569686</v>
      </c>
      <c r="D214" s="38" t="s">
        <v>168</v>
      </c>
      <c r="E214" s="55">
        <v>5354605.0204277392</v>
      </c>
      <c r="F214" s="55">
        <v>3709429.6364212758</v>
      </c>
      <c r="G214" s="55">
        <v>1772120.4757832745</v>
      </c>
      <c r="H214" s="55">
        <v>4833028.2452781862</v>
      </c>
      <c r="I214" s="55">
        <v>6561498.0544153405</v>
      </c>
      <c r="J214" s="55">
        <v>4222782.7423238801</v>
      </c>
      <c r="K214" s="55">
        <v>1963115.8735416622</v>
      </c>
      <c r="L214" s="55">
        <v>11627801.039664201</v>
      </c>
      <c r="M214" s="55">
        <v>14283711.484690119</v>
      </c>
      <c r="N214" s="55">
        <v>6801141.6406304035</v>
      </c>
      <c r="O214" s="55">
        <v>5550733.2500004834</v>
      </c>
      <c r="P214" s="55">
        <v>9761211.9059626572</v>
      </c>
      <c r="Q214" s="55">
        <v>2283907.9939108677</v>
      </c>
      <c r="R214" s="55">
        <v>1248621.4222368526</v>
      </c>
      <c r="S214" s="55">
        <v>3657135.5119609372</v>
      </c>
      <c r="T214" s="55">
        <v>14483554.492099175</v>
      </c>
      <c r="U214" s="55">
        <v>1087077.9265441932</v>
      </c>
      <c r="V214" s="55">
        <v>11263438.386430876</v>
      </c>
      <c r="W214" s="55">
        <v>14622627.257295568</v>
      </c>
      <c r="X214" s="55">
        <v>2733827.4671842717</v>
      </c>
      <c r="Y214" s="55">
        <v>11785972.272313954</v>
      </c>
      <c r="Z214" s="55">
        <v>22249705.130045108</v>
      </c>
      <c r="AA214" s="55">
        <v>3700587.6341851926</v>
      </c>
      <c r="AB214" s="55">
        <v>5698014.8307856079</v>
      </c>
      <c r="AC214" s="55">
        <v>4229904.9216245199</v>
      </c>
      <c r="AD214" s="55">
        <v>3655166.5406958652</v>
      </c>
      <c r="AE214" s="55">
        <v>8597167.5099071581</v>
      </c>
      <c r="AF214" s="55">
        <v>5032463.0387364812</v>
      </c>
      <c r="AG214" s="55">
        <v>5749956.3172416994</v>
      </c>
      <c r="AH214" s="55">
        <v>2418953.0709040533</v>
      </c>
      <c r="AI214" s="55">
        <v>1542448.1863541633</v>
      </c>
      <c r="AJ214" s="55">
        <v>2305209.4966761395</v>
      </c>
      <c r="AK214" s="55">
        <v>428201.41942492168</v>
      </c>
    </row>
    <row r="215" spans="1:37" ht="26.25" customHeight="1">
      <c r="A215"/>
      <c r="B215" s="58"/>
      <c r="C215" s="56"/>
      <c r="D215" s="38" t="s">
        <v>169</v>
      </c>
      <c r="E215" s="42" t="s">
        <v>237</v>
      </c>
      <c r="F215" s="42" t="s">
        <v>238</v>
      </c>
      <c r="G215" s="42" t="s">
        <v>239</v>
      </c>
      <c r="H215" s="42" t="s">
        <v>240</v>
      </c>
      <c r="I215" s="42" t="s">
        <v>241</v>
      </c>
      <c r="J215" s="42" t="s">
        <v>242</v>
      </c>
      <c r="K215" s="42" t="s">
        <v>243</v>
      </c>
      <c r="L215" s="42" t="s">
        <v>244</v>
      </c>
      <c r="M215" s="42" t="s">
        <v>245</v>
      </c>
      <c r="N215" s="42" t="s">
        <v>246</v>
      </c>
      <c r="O215" s="42" t="s">
        <v>247</v>
      </c>
      <c r="P215" s="42" t="s">
        <v>248</v>
      </c>
      <c r="Q215" s="42" t="s">
        <v>249</v>
      </c>
      <c r="R215" s="42" t="s">
        <v>250</v>
      </c>
      <c r="S215" s="42" t="s">
        <v>251</v>
      </c>
      <c r="T215" s="42" t="s">
        <v>252</v>
      </c>
      <c r="U215" s="42" t="s">
        <v>253</v>
      </c>
      <c r="V215" s="42" t="s">
        <v>254</v>
      </c>
      <c r="W215" s="42" t="s">
        <v>255</v>
      </c>
      <c r="X215" s="42" t="s">
        <v>256</v>
      </c>
      <c r="Y215" s="42" t="s">
        <v>257</v>
      </c>
      <c r="Z215" s="42" t="s">
        <v>258</v>
      </c>
      <c r="AA215" s="42" t="s">
        <v>259</v>
      </c>
      <c r="AB215" s="42" t="s">
        <v>260</v>
      </c>
      <c r="AC215" s="42" t="s">
        <v>261</v>
      </c>
      <c r="AD215" s="42" t="s">
        <v>262</v>
      </c>
      <c r="AE215" s="42" t="s">
        <v>263</v>
      </c>
      <c r="AF215" s="42" t="s">
        <v>264</v>
      </c>
      <c r="AG215" s="42" t="s">
        <v>265</v>
      </c>
      <c r="AH215" s="42" t="s">
        <v>266</v>
      </c>
      <c r="AI215" s="42" t="s">
        <v>267</v>
      </c>
      <c r="AJ215" s="42" t="s">
        <v>268</v>
      </c>
      <c r="AK215" s="42" t="s">
        <v>269</v>
      </c>
    </row>
    <row r="216" spans="1:37" ht="26.25" customHeight="1">
      <c r="A216"/>
      <c r="B216" s="57" t="s">
        <v>270</v>
      </c>
      <c r="C216" s="54">
        <f>SUM(E216:AK216)</f>
        <v>125883246.25572512</v>
      </c>
      <c r="D216" s="38" t="s">
        <v>168</v>
      </c>
      <c r="E216" s="55">
        <v>5639989.2379780998</v>
      </c>
      <c r="F216" s="55">
        <v>4774782.9143799506</v>
      </c>
      <c r="G216" s="55">
        <v>3181399.0449964693</v>
      </c>
      <c r="H216" s="55">
        <v>4312676.136599157</v>
      </c>
      <c r="I216" s="55">
        <v>6963592.1229487536</v>
      </c>
      <c r="J216" s="55">
        <v>4385348.7680269144</v>
      </c>
      <c r="K216" s="55">
        <v>1531923.1062833227</v>
      </c>
      <c r="L216" s="55">
        <v>5726807.4945027679</v>
      </c>
      <c r="M216" s="55">
        <v>5594331.8408795549</v>
      </c>
      <c r="N216" s="55">
        <v>5528328.8242724333</v>
      </c>
      <c r="O216" s="55">
        <v>1646987.2373513905</v>
      </c>
      <c r="P216" s="55">
        <v>4206528.1436772617</v>
      </c>
      <c r="Q216" s="55">
        <v>1235847.9790363698</v>
      </c>
      <c r="R216" s="55">
        <v>733511.08753075241</v>
      </c>
      <c r="S216" s="55">
        <v>2376850.5614099056</v>
      </c>
      <c r="T216" s="55">
        <v>8373492.2245890722</v>
      </c>
      <c r="U216" s="55">
        <v>965266.48545860476</v>
      </c>
      <c r="V216" s="55">
        <v>1948988.8789505095</v>
      </c>
      <c r="W216" s="55">
        <v>9389237.703118084</v>
      </c>
      <c r="X216" s="55">
        <v>1790559.7973099307</v>
      </c>
      <c r="Y216" s="55">
        <v>5974278.3367699469</v>
      </c>
      <c r="Z216" s="55">
        <v>9222985.6359055471</v>
      </c>
      <c r="AA216" s="55">
        <v>1635481.5882142161</v>
      </c>
      <c r="AB216" s="55">
        <v>2881341.512077224</v>
      </c>
      <c r="AC216" s="55">
        <v>3685811.1936587202</v>
      </c>
      <c r="AD216" s="55">
        <v>3295255.1575242863</v>
      </c>
      <c r="AE216" s="55">
        <v>4581745.6571716331</v>
      </c>
      <c r="AF216" s="55">
        <v>3196511.0121699208</v>
      </c>
      <c r="AG216" s="55">
        <v>5962023.8106608214</v>
      </c>
      <c r="AH216" s="55">
        <v>1337973.5505106614</v>
      </c>
      <c r="AI216" s="55">
        <v>1203653.8692226107</v>
      </c>
      <c r="AJ216" s="55">
        <v>2381250.6975971209</v>
      </c>
      <c r="AK216" s="55">
        <v>218484.6449430807</v>
      </c>
    </row>
    <row r="217" spans="1:37" ht="26.25" customHeight="1">
      <c r="A217"/>
      <c r="B217" s="58"/>
      <c r="C217" s="56"/>
      <c r="D217" s="38" t="s">
        <v>169</v>
      </c>
      <c r="E217" s="42" t="s">
        <v>271</v>
      </c>
      <c r="F217" s="42" t="s">
        <v>272</v>
      </c>
      <c r="G217" s="42" t="s">
        <v>273</v>
      </c>
      <c r="H217" s="42" t="s">
        <v>274</v>
      </c>
      <c r="I217" s="42" t="s">
        <v>275</v>
      </c>
      <c r="J217" s="42" t="s">
        <v>276</v>
      </c>
      <c r="K217" s="42" t="s">
        <v>277</v>
      </c>
      <c r="L217" s="42" t="s">
        <v>278</v>
      </c>
      <c r="M217" s="42" t="s">
        <v>279</v>
      </c>
      <c r="N217" s="42" t="s">
        <v>280</v>
      </c>
      <c r="O217" s="42" t="s">
        <v>281</v>
      </c>
      <c r="P217" s="42" t="s">
        <v>282</v>
      </c>
      <c r="Q217" s="42" t="s">
        <v>283</v>
      </c>
      <c r="R217" s="42" t="s">
        <v>284</v>
      </c>
      <c r="S217" s="42" t="s">
        <v>285</v>
      </c>
      <c r="T217" s="42" t="s">
        <v>286</v>
      </c>
      <c r="U217" s="42" t="s">
        <v>287</v>
      </c>
      <c r="V217" s="42" t="s">
        <v>288</v>
      </c>
      <c r="W217" s="42" t="s">
        <v>289</v>
      </c>
      <c r="X217" s="42" t="s">
        <v>290</v>
      </c>
      <c r="Y217" s="42" t="s">
        <v>291</v>
      </c>
      <c r="Z217" s="42" t="s">
        <v>292</v>
      </c>
      <c r="AA217" s="42" t="s">
        <v>293</v>
      </c>
      <c r="AB217" s="42" t="s">
        <v>294</v>
      </c>
      <c r="AC217" s="42" t="s">
        <v>295</v>
      </c>
      <c r="AD217" s="42" t="s">
        <v>296</v>
      </c>
      <c r="AE217" s="42" t="s">
        <v>297</v>
      </c>
      <c r="AF217" s="42" t="s">
        <v>298</v>
      </c>
      <c r="AG217" s="42" t="s">
        <v>299</v>
      </c>
      <c r="AH217" s="42" t="s">
        <v>300</v>
      </c>
      <c r="AI217" s="42" t="s">
        <v>301</v>
      </c>
      <c r="AJ217" s="42" t="s">
        <v>302</v>
      </c>
      <c r="AK217" s="42" t="s">
        <v>303</v>
      </c>
    </row>
    <row r="218" spans="1:37" ht="26.25" customHeight="1">
      <c r="A218"/>
      <c r="B218" s="57" t="s">
        <v>41</v>
      </c>
      <c r="C218" s="54" t="s">
        <v>582</v>
      </c>
      <c r="D218" s="38" t="s">
        <v>168</v>
      </c>
      <c r="E218" s="55">
        <v>400996.72850338352</v>
      </c>
      <c r="F218" s="55">
        <v>188130.34080810932</v>
      </c>
      <c r="G218" s="55">
        <v>38780.11663396535</v>
      </c>
      <c r="H218" s="55">
        <v>1463166.5482917752</v>
      </c>
      <c r="I218" s="55">
        <v>526170.95018527424</v>
      </c>
      <c r="J218" s="55">
        <v>381741.13549919892</v>
      </c>
      <c r="K218" s="55">
        <v>221006.99770308012</v>
      </c>
      <c r="L218" s="55">
        <v>752683.5793894208</v>
      </c>
      <c r="M218" s="55">
        <v>1890036.9883244196</v>
      </c>
      <c r="N218" s="55">
        <v>496510.45676926314</v>
      </c>
      <c r="O218" s="55">
        <v>248859.89944604636</v>
      </c>
      <c r="P218" s="55">
        <v>1211028.8478040998</v>
      </c>
      <c r="Q218" s="55">
        <v>161916.65638943488</v>
      </c>
      <c r="R218" s="55">
        <v>185740.98797364827</v>
      </c>
      <c r="S218" s="55">
        <v>267940.95750497119</v>
      </c>
      <c r="T218" s="55">
        <v>1642326.5739688389</v>
      </c>
      <c r="U218" s="55">
        <v>169937.80228062181</v>
      </c>
      <c r="V218" s="55">
        <v>1618612.477085666</v>
      </c>
      <c r="W218" s="55">
        <v>2041134.9558905633</v>
      </c>
      <c r="X218" s="55">
        <v>300496.07484306709</v>
      </c>
      <c r="Y218" s="55">
        <v>328119.76170047978</v>
      </c>
      <c r="Z218" s="55">
        <v>2225089.5409012632</v>
      </c>
      <c r="AA218" s="55">
        <v>313615.43194554938</v>
      </c>
      <c r="AB218" s="55">
        <v>308474.04941100086</v>
      </c>
      <c r="AC218" s="55">
        <v>812440.75842564646</v>
      </c>
      <c r="AD218" s="55">
        <v>1182481.7101135293</v>
      </c>
      <c r="AE218" s="55">
        <v>770564.45553103811</v>
      </c>
      <c r="AF218" s="55">
        <v>215261.44980844416</v>
      </c>
      <c r="AG218" s="55">
        <v>585998.87554283778</v>
      </c>
      <c r="AH218" s="55">
        <v>256204.99793494079</v>
      </c>
      <c r="AI218" s="55">
        <v>173648.35533813437</v>
      </c>
      <c r="AJ218" s="55">
        <v>282270.87436075852</v>
      </c>
      <c r="AK218" s="55">
        <v>25682.907328581834</v>
      </c>
    </row>
    <row r="219" spans="1:37" ht="26.25" customHeight="1">
      <c r="A219"/>
      <c r="B219" s="58"/>
      <c r="C219" s="56"/>
      <c r="D219" s="38" t="s">
        <v>169</v>
      </c>
      <c r="E219" s="42" t="s">
        <v>304</v>
      </c>
      <c r="F219" s="42" t="s">
        <v>305</v>
      </c>
      <c r="G219" s="42" t="s">
        <v>306</v>
      </c>
      <c r="H219" s="42" t="s">
        <v>307</v>
      </c>
      <c r="I219" s="42" t="s">
        <v>308</v>
      </c>
      <c r="J219" s="42" t="s">
        <v>309</v>
      </c>
      <c r="K219" s="42" t="s">
        <v>310</v>
      </c>
      <c r="L219" s="42" t="s">
        <v>311</v>
      </c>
      <c r="M219" s="42" t="s">
        <v>312</v>
      </c>
      <c r="N219" s="42" t="s">
        <v>313</v>
      </c>
      <c r="O219" s="42" t="s">
        <v>314</v>
      </c>
      <c r="P219" s="42" t="s">
        <v>315</v>
      </c>
      <c r="Q219" s="42" t="s">
        <v>316</v>
      </c>
      <c r="R219" s="42" t="s">
        <v>317</v>
      </c>
      <c r="S219" s="42" t="s">
        <v>318</v>
      </c>
      <c r="T219" s="42" t="s">
        <v>319</v>
      </c>
      <c r="U219" s="42" t="s">
        <v>320</v>
      </c>
      <c r="V219" s="42" t="s">
        <v>321</v>
      </c>
      <c r="W219" s="42" t="s">
        <v>322</v>
      </c>
      <c r="X219" s="42" t="s">
        <v>323</v>
      </c>
      <c r="Y219" s="42" t="s">
        <v>324</v>
      </c>
      <c r="Z219" s="42" t="s">
        <v>325</v>
      </c>
      <c r="AA219" s="42" t="s">
        <v>326</v>
      </c>
      <c r="AB219" s="42" t="s">
        <v>327</v>
      </c>
      <c r="AC219" s="42" t="s">
        <v>328</v>
      </c>
      <c r="AD219" s="42" t="s">
        <v>329</v>
      </c>
      <c r="AE219" s="42" t="s">
        <v>330</v>
      </c>
      <c r="AF219" s="42" t="s">
        <v>331</v>
      </c>
      <c r="AG219" s="42" t="s">
        <v>332</v>
      </c>
      <c r="AH219" s="42" t="s">
        <v>333</v>
      </c>
      <c r="AI219" s="42" t="s">
        <v>334</v>
      </c>
      <c r="AJ219" s="42" t="s">
        <v>335</v>
      </c>
      <c r="AK219" s="42" t="s">
        <v>336</v>
      </c>
    </row>
    <row r="220" spans="1:37" ht="26.25" customHeight="1">
      <c r="A220"/>
      <c r="B220" s="43" t="s">
        <v>337</v>
      </c>
      <c r="C220" s="37">
        <f>SUM(E220:AK220)</f>
        <v>7547115.6673409427</v>
      </c>
      <c r="D220" s="38" t="s">
        <v>168</v>
      </c>
      <c r="E220" s="55">
        <v>320139.95190942875</v>
      </c>
      <c r="F220" s="55">
        <v>211104.06167885108</v>
      </c>
      <c r="G220" s="55">
        <v>89069.045912879039</v>
      </c>
      <c r="H220" s="55">
        <v>190196.01990031582</v>
      </c>
      <c r="I220" s="55">
        <v>46778.753753229481</v>
      </c>
      <c r="J220" s="55">
        <v>87972.795024314881</v>
      </c>
      <c r="K220" s="55">
        <v>54873.064321300393</v>
      </c>
      <c r="L220" s="55">
        <v>534366.60382953647</v>
      </c>
      <c r="M220" s="55">
        <v>481208.65806149022</v>
      </c>
      <c r="N220" s="55">
        <v>89937.520358702212</v>
      </c>
      <c r="O220" s="55">
        <v>181760.7978199308</v>
      </c>
      <c r="P220" s="55">
        <v>316345.16636076797</v>
      </c>
      <c r="Q220" s="55">
        <v>59941.482931842045</v>
      </c>
      <c r="R220" s="55">
        <v>39633.341392014227</v>
      </c>
      <c r="S220" s="55">
        <v>44716.759032453439</v>
      </c>
      <c r="T220" s="55">
        <v>696545.01423258742</v>
      </c>
      <c r="U220" s="55">
        <v>9815.9978362069287</v>
      </c>
      <c r="V220" s="55">
        <v>947306.0348150091</v>
      </c>
      <c r="W220" s="55">
        <v>422789.42452452745</v>
      </c>
      <c r="X220" s="55">
        <v>63216.808270614274</v>
      </c>
      <c r="Y220" s="55">
        <v>504378.48813954409</v>
      </c>
      <c r="Z220" s="55">
        <v>963110.79135653074</v>
      </c>
      <c r="AA220" s="55">
        <v>113218.13418113186</v>
      </c>
      <c r="AB220" s="55">
        <v>180384.51870370097</v>
      </c>
      <c r="AC220" s="55">
        <v>152862.37851900092</v>
      </c>
      <c r="AD220" s="55">
        <v>108843.63982464818</v>
      </c>
      <c r="AE220" s="55">
        <v>167785.69430576533</v>
      </c>
      <c r="AF220" s="55">
        <v>146745.66063928202</v>
      </c>
      <c r="AG220" s="55">
        <v>166634.07263425656</v>
      </c>
      <c r="AH220" s="55">
        <v>58214.762184757492</v>
      </c>
      <c r="AI220" s="55">
        <v>43114.550538164593</v>
      </c>
      <c r="AJ220" s="55">
        <v>40534.084304286596</v>
      </c>
      <c r="AK220" s="55">
        <v>13571.59004387162</v>
      </c>
    </row>
    <row r="221" spans="1:37" ht="26.25" customHeight="1">
      <c r="A221"/>
      <c r="B221" s="43"/>
      <c r="C221" s="37"/>
      <c r="D221" s="38" t="s">
        <v>169</v>
      </c>
      <c r="E221" s="42" t="s">
        <v>338</v>
      </c>
      <c r="F221" s="42" t="s">
        <v>339</v>
      </c>
      <c r="G221" s="42" t="s">
        <v>340</v>
      </c>
      <c r="H221" s="42" t="s">
        <v>341</v>
      </c>
      <c r="I221" s="42" t="s">
        <v>342</v>
      </c>
      <c r="J221" s="42" t="s">
        <v>343</v>
      </c>
      <c r="K221" s="42" t="s">
        <v>344</v>
      </c>
      <c r="L221" s="42" t="s">
        <v>345</v>
      </c>
      <c r="M221" s="42" t="s">
        <v>346</v>
      </c>
      <c r="N221" s="42" t="s">
        <v>347</v>
      </c>
      <c r="O221" s="42" t="s">
        <v>348</v>
      </c>
      <c r="P221" s="42" t="s">
        <v>349</v>
      </c>
      <c r="Q221" s="42" t="s">
        <v>350</v>
      </c>
      <c r="R221" s="42" t="s">
        <v>351</v>
      </c>
      <c r="S221" s="42" t="s">
        <v>352</v>
      </c>
      <c r="T221" s="42" t="s">
        <v>353</v>
      </c>
      <c r="U221" s="42" t="s">
        <v>354</v>
      </c>
      <c r="V221" s="42" t="s">
        <v>355</v>
      </c>
      <c r="W221" s="42" t="s">
        <v>356</v>
      </c>
      <c r="X221" s="42" t="s">
        <v>357</v>
      </c>
      <c r="Y221" s="42" t="s">
        <v>358</v>
      </c>
      <c r="Z221" s="42" t="s">
        <v>359</v>
      </c>
      <c r="AA221" s="42" t="s">
        <v>360</v>
      </c>
      <c r="AB221" s="42" t="s">
        <v>361</v>
      </c>
      <c r="AC221" s="42" t="s">
        <v>362</v>
      </c>
      <c r="AD221" s="42" t="s">
        <v>363</v>
      </c>
      <c r="AE221" s="42" t="s">
        <v>364</v>
      </c>
      <c r="AF221" s="42" t="s">
        <v>365</v>
      </c>
      <c r="AG221" s="42" t="s">
        <v>366</v>
      </c>
      <c r="AH221" s="42" t="s">
        <v>367</v>
      </c>
      <c r="AI221" s="42" t="s">
        <v>368</v>
      </c>
      <c r="AJ221" s="42" t="s">
        <v>369</v>
      </c>
      <c r="AK221" s="42" t="s">
        <v>370</v>
      </c>
    </row>
    <row r="222" spans="1:37" ht="26.25" customHeight="1">
      <c r="A222"/>
      <c r="B222" s="43" t="s">
        <v>371</v>
      </c>
      <c r="C222" s="37">
        <f>SUM(E222:AK222)</f>
        <v>57048360.851462364</v>
      </c>
      <c r="D222" s="38" t="s">
        <v>168</v>
      </c>
      <c r="E222" s="55">
        <v>1924456.6495316573</v>
      </c>
      <c r="F222" s="55">
        <v>1340974.8686813021</v>
      </c>
      <c r="G222" s="55">
        <v>773011.72307264165</v>
      </c>
      <c r="H222" s="55">
        <v>2340964.3014805783</v>
      </c>
      <c r="I222" s="55">
        <v>1713754.1555425152</v>
      </c>
      <c r="J222" s="55">
        <v>1214500.5095739057</v>
      </c>
      <c r="K222" s="55">
        <v>581426.63792135357</v>
      </c>
      <c r="L222" s="55">
        <v>2848540.1398629369</v>
      </c>
      <c r="M222" s="55">
        <v>2563060.1602582145</v>
      </c>
      <c r="N222" s="55">
        <v>2488355.0096240425</v>
      </c>
      <c r="O222" s="55">
        <v>1432048.7616008283</v>
      </c>
      <c r="P222" s="55">
        <v>2223181.3958792859</v>
      </c>
      <c r="Q222" s="55">
        <v>723115.7897378098</v>
      </c>
      <c r="R222" s="55">
        <v>339908.72412745742</v>
      </c>
      <c r="S222" s="55">
        <v>839102.89194796968</v>
      </c>
      <c r="T222" s="55">
        <v>3965044.9300679443</v>
      </c>
      <c r="U222" s="55">
        <v>318720.11690693448</v>
      </c>
      <c r="V222" s="55">
        <v>2664029.1137528913</v>
      </c>
      <c r="W222" s="55">
        <v>2440696.9991539232</v>
      </c>
      <c r="X222" s="55">
        <v>1013555.6738865142</v>
      </c>
      <c r="Y222" s="55">
        <v>3760800.8047411498</v>
      </c>
      <c r="Z222" s="55">
        <v>6733430.8396630697</v>
      </c>
      <c r="AA222" s="55">
        <v>1478231.099633384</v>
      </c>
      <c r="AB222" s="55">
        <v>1263953.1370963615</v>
      </c>
      <c r="AC222" s="55">
        <v>1138191.5382624881</v>
      </c>
      <c r="AD222" s="55">
        <v>1398083.7633681069</v>
      </c>
      <c r="AE222" s="55">
        <v>2018522.5120773856</v>
      </c>
      <c r="AF222" s="55">
        <v>1260179.2188842138</v>
      </c>
      <c r="AG222" s="55">
        <v>1892457.8925552827</v>
      </c>
      <c r="AH222" s="55">
        <v>757520.95084880607</v>
      </c>
      <c r="AI222" s="55">
        <v>456835.21550963493</v>
      </c>
      <c r="AJ222" s="55">
        <v>954451.2874924494</v>
      </c>
      <c r="AK222" s="55">
        <v>187254.03871933193</v>
      </c>
    </row>
    <row r="223" spans="1:37" ht="26.25" customHeight="1">
      <c r="A223"/>
      <c r="B223" s="43"/>
      <c r="C223" s="37"/>
      <c r="D223" s="38" t="s">
        <v>169</v>
      </c>
      <c r="E223" s="42" t="s">
        <v>372</v>
      </c>
      <c r="F223" s="42" t="s">
        <v>373</v>
      </c>
      <c r="G223" s="42" t="s">
        <v>374</v>
      </c>
      <c r="H223" s="42" t="s">
        <v>375</v>
      </c>
      <c r="I223" s="42" t="s">
        <v>376</v>
      </c>
      <c r="J223" s="42" t="s">
        <v>377</v>
      </c>
      <c r="K223" s="42" t="s">
        <v>378</v>
      </c>
      <c r="L223" s="42" t="s">
        <v>379</v>
      </c>
      <c r="M223" s="42" t="s">
        <v>380</v>
      </c>
      <c r="N223" s="42" t="s">
        <v>381</v>
      </c>
      <c r="O223" s="42" t="s">
        <v>382</v>
      </c>
      <c r="P223" s="42" t="s">
        <v>383</v>
      </c>
      <c r="Q223" s="42" t="s">
        <v>384</v>
      </c>
      <c r="R223" s="42" t="s">
        <v>385</v>
      </c>
      <c r="S223" s="42" t="s">
        <v>386</v>
      </c>
      <c r="T223" s="42" t="s">
        <v>387</v>
      </c>
      <c r="U223" s="42" t="s">
        <v>388</v>
      </c>
      <c r="V223" s="42" t="s">
        <v>389</v>
      </c>
      <c r="W223" s="42" t="s">
        <v>390</v>
      </c>
      <c r="X223" s="42" t="s">
        <v>391</v>
      </c>
      <c r="Y223" s="42" t="s">
        <v>392</v>
      </c>
      <c r="Z223" s="42" t="s">
        <v>393</v>
      </c>
      <c r="AA223" s="42" t="s">
        <v>394</v>
      </c>
      <c r="AB223" s="42" t="s">
        <v>395</v>
      </c>
      <c r="AC223" s="42" t="s">
        <v>396</v>
      </c>
      <c r="AD223" s="42" t="s">
        <v>397</v>
      </c>
      <c r="AE223" s="42" t="s">
        <v>398</v>
      </c>
      <c r="AF223" s="42" t="s">
        <v>399</v>
      </c>
      <c r="AG223" s="42" t="s">
        <v>400</v>
      </c>
      <c r="AH223" s="42" t="s">
        <v>401</v>
      </c>
      <c r="AI223" s="42" t="s">
        <v>402</v>
      </c>
      <c r="AJ223" s="42" t="s">
        <v>403</v>
      </c>
      <c r="AK223" s="42" t="s">
        <v>404</v>
      </c>
    </row>
    <row r="224" spans="1:37" ht="26.25" customHeight="1">
      <c r="A224"/>
      <c r="B224" s="43" t="s">
        <v>405</v>
      </c>
      <c r="C224" s="37">
        <f>SUM(E224:AK224)</f>
        <v>269043879.70340902</v>
      </c>
      <c r="D224" s="38" t="s">
        <v>168</v>
      </c>
      <c r="E224" s="55">
        <v>8080540.1968504554</v>
      </c>
      <c r="F224" s="55">
        <v>5998452.8192012403</v>
      </c>
      <c r="G224" s="55">
        <v>2233400.4291172768</v>
      </c>
      <c r="H224" s="55">
        <v>11655160.47541029</v>
      </c>
      <c r="I224" s="55">
        <v>7066254.167006338</v>
      </c>
      <c r="J224" s="55">
        <v>9394494.0378434472</v>
      </c>
      <c r="K224" s="55">
        <v>2410259.5266630878</v>
      </c>
      <c r="L224" s="55">
        <v>11098012.052124957</v>
      </c>
      <c r="M224" s="55">
        <v>9929451.6605448592</v>
      </c>
      <c r="N224" s="55">
        <v>18533554.803660396</v>
      </c>
      <c r="O224" s="55">
        <v>2782836.1050930833</v>
      </c>
      <c r="P224" s="55">
        <v>9508916.2152751852</v>
      </c>
      <c r="Q224" s="55">
        <v>1160147.0468683925</v>
      </c>
      <c r="R224" s="55">
        <v>3959351.5461616614</v>
      </c>
      <c r="S224" s="55">
        <v>3463543.3019184959</v>
      </c>
      <c r="T224" s="55">
        <v>14801170.514726486</v>
      </c>
      <c r="U224" s="55">
        <v>6720450.9234908577</v>
      </c>
      <c r="V224" s="55">
        <v>36098052.061350651</v>
      </c>
      <c r="W224" s="55">
        <v>27522034.046259958</v>
      </c>
      <c r="X224" s="55">
        <v>1378969.527038272</v>
      </c>
      <c r="Y224" s="55">
        <v>17082093.296626862</v>
      </c>
      <c r="Z224" s="55">
        <v>15434225.210232936</v>
      </c>
      <c r="AA224" s="55">
        <v>2430015.8010940826</v>
      </c>
      <c r="AB224" s="55">
        <v>2218066.9852966988</v>
      </c>
      <c r="AC224" s="55">
        <v>5124985.4244421646</v>
      </c>
      <c r="AD224" s="55">
        <v>9300656.4594934285</v>
      </c>
      <c r="AE224" s="55">
        <v>4648825.5598205896</v>
      </c>
      <c r="AF224" s="55">
        <v>3428201.9303834662</v>
      </c>
      <c r="AG224" s="55">
        <v>6299489.2015272742</v>
      </c>
      <c r="AH224" s="55">
        <v>3070505.8965933681</v>
      </c>
      <c r="AI224" s="55">
        <v>1893775.3423781402</v>
      </c>
      <c r="AJ224" s="55">
        <v>4030813.4670606432</v>
      </c>
      <c r="AK224" s="55">
        <v>287173.67185393325</v>
      </c>
    </row>
    <row r="225" spans="1:37" ht="26.25" customHeight="1">
      <c r="A225"/>
      <c r="B225" s="43"/>
      <c r="C225" s="37"/>
      <c r="D225" s="38" t="s">
        <v>169</v>
      </c>
      <c r="E225" s="42" t="s">
        <v>406</v>
      </c>
      <c r="F225" s="42" t="s">
        <v>407</v>
      </c>
      <c r="G225" s="42" t="s">
        <v>408</v>
      </c>
      <c r="H225" s="42" t="s">
        <v>409</v>
      </c>
      <c r="I225" s="42" t="s">
        <v>410</v>
      </c>
      <c r="J225" s="42" t="s">
        <v>411</v>
      </c>
      <c r="K225" s="42" t="s">
        <v>412</v>
      </c>
      <c r="L225" s="42" t="s">
        <v>413</v>
      </c>
      <c r="M225" s="42" t="s">
        <v>414</v>
      </c>
      <c r="N225" s="42" t="s">
        <v>415</v>
      </c>
      <c r="O225" s="42" t="s">
        <v>416</v>
      </c>
      <c r="P225" s="42" t="s">
        <v>417</v>
      </c>
      <c r="Q225" s="42" t="s">
        <v>418</v>
      </c>
      <c r="R225" s="42" t="s">
        <v>419</v>
      </c>
      <c r="S225" s="42" t="s">
        <v>420</v>
      </c>
      <c r="T225" s="42" t="s">
        <v>421</v>
      </c>
      <c r="U225" s="42" t="s">
        <v>422</v>
      </c>
      <c r="V225" s="42" t="s">
        <v>423</v>
      </c>
      <c r="W225" s="42" t="s">
        <v>424</v>
      </c>
      <c r="X225" s="42" t="s">
        <v>425</v>
      </c>
      <c r="Y225" s="42" t="s">
        <v>426</v>
      </c>
      <c r="Z225" s="42" t="s">
        <v>427</v>
      </c>
      <c r="AA225" s="42" t="s">
        <v>428</v>
      </c>
      <c r="AB225" s="42" t="s">
        <v>429</v>
      </c>
      <c r="AC225" s="42" t="s">
        <v>430</v>
      </c>
      <c r="AD225" s="42" t="s">
        <v>431</v>
      </c>
      <c r="AE225" s="42" t="s">
        <v>432</v>
      </c>
      <c r="AF225" s="42" t="s">
        <v>433</v>
      </c>
      <c r="AG225" s="42" t="s">
        <v>434</v>
      </c>
      <c r="AH225" s="42" t="s">
        <v>435</v>
      </c>
      <c r="AI225" s="42" t="s">
        <v>436</v>
      </c>
      <c r="AJ225" s="42" t="s">
        <v>437</v>
      </c>
      <c r="AK225" s="42" t="s">
        <v>438</v>
      </c>
    </row>
    <row r="226" spans="1:37" ht="26.25" customHeight="1">
      <c r="A226"/>
      <c r="B226" s="43" t="s">
        <v>439</v>
      </c>
      <c r="C226" s="37">
        <f>SUM(E226:AK226)</f>
        <v>37607784.476873673</v>
      </c>
      <c r="D226" s="38" t="s">
        <v>168</v>
      </c>
      <c r="E226" s="55">
        <v>1338031.2076986721</v>
      </c>
      <c r="F226" s="55">
        <v>640453.64405844791</v>
      </c>
      <c r="G226" s="55">
        <v>493650.46720842191</v>
      </c>
      <c r="H226" s="55">
        <v>1018538.8847632679</v>
      </c>
      <c r="I226" s="55">
        <v>1582889.5579964546</v>
      </c>
      <c r="J226" s="55">
        <v>789287.75063595746</v>
      </c>
      <c r="K226" s="55">
        <v>619808.7546091855</v>
      </c>
      <c r="L226" s="55">
        <v>2467045.0776086696</v>
      </c>
      <c r="M226" s="55">
        <v>2125537.983414256</v>
      </c>
      <c r="N226" s="55">
        <v>1479586.26004473</v>
      </c>
      <c r="O226" s="55">
        <v>571875.26507001906</v>
      </c>
      <c r="P226" s="55">
        <v>1374362.0536375251</v>
      </c>
      <c r="Q226" s="55">
        <v>514342.37696560886</v>
      </c>
      <c r="R226" s="55">
        <v>234209.32332088996</v>
      </c>
      <c r="S226" s="55">
        <v>767483.97658858728</v>
      </c>
      <c r="T226" s="55">
        <v>2147007.9797490095</v>
      </c>
      <c r="U226" s="55">
        <v>298650.14855379693</v>
      </c>
      <c r="V226" s="55">
        <v>832194.8011249454</v>
      </c>
      <c r="W226" s="55">
        <v>2135295.3183560544</v>
      </c>
      <c r="X226" s="55">
        <v>764417.1038806237</v>
      </c>
      <c r="Y226" s="55">
        <v>3432239.7583295233</v>
      </c>
      <c r="Z226" s="55">
        <v>3440946.7299406952</v>
      </c>
      <c r="AA226" s="55">
        <v>806169.04347466165</v>
      </c>
      <c r="AB226" s="55">
        <v>1001839.3469841754</v>
      </c>
      <c r="AC226" s="55">
        <v>684964.07273209293</v>
      </c>
      <c r="AD226" s="55">
        <v>934662.44864190591</v>
      </c>
      <c r="AE226" s="55">
        <v>1452558.6126330786</v>
      </c>
      <c r="AF226" s="55">
        <v>829897.09275315597</v>
      </c>
      <c r="AG226" s="55">
        <v>1287173.2920996097</v>
      </c>
      <c r="AH226" s="55">
        <v>311622.34290780523</v>
      </c>
      <c r="AI226" s="55">
        <v>486992.59290721704</v>
      </c>
      <c r="AJ226" s="55">
        <v>674711.68441315682</v>
      </c>
      <c r="AK226" s="55">
        <v>69339.523771463893</v>
      </c>
    </row>
    <row r="227" spans="1:37" ht="26.25" customHeight="1">
      <c r="A227"/>
      <c r="B227" s="43"/>
      <c r="C227" s="37"/>
      <c r="D227" s="38" t="s">
        <v>169</v>
      </c>
      <c r="E227" s="42" t="s">
        <v>440</v>
      </c>
      <c r="F227" s="42" t="s">
        <v>441</v>
      </c>
      <c r="G227" s="42" t="s">
        <v>442</v>
      </c>
      <c r="H227" s="42" t="s">
        <v>443</v>
      </c>
      <c r="I227" s="42" t="s">
        <v>444</v>
      </c>
      <c r="J227" s="42" t="s">
        <v>445</v>
      </c>
      <c r="K227" s="42" t="s">
        <v>446</v>
      </c>
      <c r="L227" s="42" t="s">
        <v>447</v>
      </c>
      <c r="M227" s="42" t="s">
        <v>448</v>
      </c>
      <c r="N227" s="42" t="s">
        <v>449</v>
      </c>
      <c r="O227" s="42" t="s">
        <v>450</v>
      </c>
      <c r="P227" s="42" t="s">
        <v>451</v>
      </c>
      <c r="Q227" s="42" t="s">
        <v>452</v>
      </c>
      <c r="R227" s="42" t="s">
        <v>453</v>
      </c>
      <c r="S227" s="42" t="s">
        <v>454</v>
      </c>
      <c r="T227" s="42" t="s">
        <v>455</v>
      </c>
      <c r="U227" s="42" t="s">
        <v>456</v>
      </c>
      <c r="V227" s="42" t="s">
        <v>457</v>
      </c>
      <c r="W227" s="42" t="s">
        <v>458</v>
      </c>
      <c r="X227" s="42" t="s">
        <v>459</v>
      </c>
      <c r="Y227" s="42" t="s">
        <v>460</v>
      </c>
      <c r="Z227" s="42" t="s">
        <v>461</v>
      </c>
      <c r="AA227" s="42" t="s">
        <v>462</v>
      </c>
      <c r="AB227" s="42" t="s">
        <v>463</v>
      </c>
      <c r="AC227" s="42" t="s">
        <v>464</v>
      </c>
      <c r="AD227" s="42" t="s">
        <v>465</v>
      </c>
      <c r="AE227" s="42" t="s">
        <v>466</v>
      </c>
      <c r="AF227" s="42" t="s">
        <v>467</v>
      </c>
      <c r="AG227" s="42" t="s">
        <v>468</v>
      </c>
      <c r="AH227" s="42" t="s">
        <v>469</v>
      </c>
      <c r="AI227" s="42" t="s">
        <v>470</v>
      </c>
      <c r="AJ227" s="42" t="s">
        <v>471</v>
      </c>
      <c r="AK227" s="42" t="s">
        <v>472</v>
      </c>
    </row>
    <row r="228" spans="1:37" ht="9.9499999999999993" customHeight="1">
      <c r="A228"/>
      <c r="B228" s="59" t="s">
        <v>473</v>
      </c>
      <c r="C228" s="60">
        <f>SUM(E228:AK228)</f>
        <v>181917566.2146</v>
      </c>
      <c r="D228" s="61" t="s">
        <v>168</v>
      </c>
      <c r="E228" s="62">
        <v>9856513.7642311901</v>
      </c>
      <c r="F228" s="62">
        <v>9235908.2926293798</v>
      </c>
      <c r="G228" s="62">
        <v>3536193.7099346556</v>
      </c>
      <c r="H228" s="62">
        <v>3882785.7743026512</v>
      </c>
      <c r="I228" s="62">
        <v>3130407.7997428426</v>
      </c>
      <c r="J228" s="62">
        <v>3536146.946617519</v>
      </c>
      <c r="K228" s="62">
        <v>1221993.2729824926</v>
      </c>
      <c r="L228" s="62">
        <v>7001091.0751445414</v>
      </c>
      <c r="M228" s="62">
        <v>10936239.963744711</v>
      </c>
      <c r="N228" s="62">
        <v>4942587.3996390607</v>
      </c>
      <c r="O228" s="62">
        <v>4330275.6688882792</v>
      </c>
      <c r="P228" s="62">
        <v>12026169.126578243</v>
      </c>
      <c r="Q228" s="62">
        <v>1472242.5328773686</v>
      </c>
      <c r="R228" s="62">
        <v>1204638.8082150391</v>
      </c>
      <c r="S228" s="62">
        <v>2177491.6693884656</v>
      </c>
      <c r="T228" s="62">
        <v>14763336.863839185</v>
      </c>
      <c r="U228" s="62">
        <v>3315488.8504719445</v>
      </c>
      <c r="V228" s="62">
        <v>7260176.6538492432</v>
      </c>
      <c r="W228" s="62">
        <v>5464126.8741997611</v>
      </c>
      <c r="X228" s="62">
        <v>1776358.038099563</v>
      </c>
      <c r="Y228" s="62">
        <v>8043126.0778740505</v>
      </c>
      <c r="Z228" s="62">
        <v>16975912.923142429</v>
      </c>
      <c r="AA228" s="62">
        <v>2254304.2304064268</v>
      </c>
      <c r="AB228" s="62">
        <v>4050405.738016448</v>
      </c>
      <c r="AC228" s="62">
        <v>2620886.3805508818</v>
      </c>
      <c r="AD228" s="62">
        <v>12405273.135016063</v>
      </c>
      <c r="AE228" s="62">
        <v>6751820.3415183108</v>
      </c>
      <c r="AF228" s="62">
        <v>4376837.1035664706</v>
      </c>
      <c r="AG228" s="62">
        <v>7508710.3361621676</v>
      </c>
      <c r="AH228" s="62">
        <v>2002752.9718934912</v>
      </c>
      <c r="AI228" s="62">
        <v>960137.57162910129</v>
      </c>
      <c r="AJ228" s="62">
        <v>2677183.7655056175</v>
      </c>
      <c r="AK228" s="62">
        <v>220042.55394239549</v>
      </c>
    </row>
    <row r="229" spans="1:37" ht="9.6" customHeight="1">
      <c r="B229" s="63"/>
      <c r="C229" s="64"/>
      <c r="D229" s="61" t="s">
        <v>169</v>
      </c>
      <c r="E229" s="44" t="s">
        <v>474</v>
      </c>
      <c r="F229" s="44" t="s">
        <v>475</v>
      </c>
      <c r="G229" s="44" t="s">
        <v>476</v>
      </c>
      <c r="H229" s="44" t="s">
        <v>477</v>
      </c>
      <c r="I229" s="44" t="s">
        <v>478</v>
      </c>
      <c r="J229" s="44" t="s">
        <v>479</v>
      </c>
      <c r="K229" s="44" t="s">
        <v>480</v>
      </c>
      <c r="L229" s="44" t="s">
        <v>481</v>
      </c>
      <c r="M229" s="44" t="s">
        <v>482</v>
      </c>
      <c r="N229" s="44" t="s">
        <v>483</v>
      </c>
      <c r="O229" s="44" t="s">
        <v>484</v>
      </c>
      <c r="P229" s="44" t="s">
        <v>485</v>
      </c>
      <c r="Q229" s="44" t="s">
        <v>486</v>
      </c>
      <c r="R229" s="44" t="s">
        <v>487</v>
      </c>
      <c r="S229" s="44" t="s">
        <v>488</v>
      </c>
      <c r="T229" s="44" t="s">
        <v>489</v>
      </c>
      <c r="U229" s="44" t="s">
        <v>490</v>
      </c>
      <c r="V229" s="44" t="s">
        <v>491</v>
      </c>
      <c r="W229" s="44" t="s">
        <v>492</v>
      </c>
      <c r="X229" s="44" t="s">
        <v>493</v>
      </c>
      <c r="Y229" s="44" t="s">
        <v>494</v>
      </c>
      <c r="Z229" s="44" t="s">
        <v>495</v>
      </c>
      <c r="AA229" s="44" t="s">
        <v>496</v>
      </c>
      <c r="AB229" s="44" t="s">
        <v>497</v>
      </c>
      <c r="AC229" s="44" t="s">
        <v>498</v>
      </c>
      <c r="AD229" s="44" t="s">
        <v>499</v>
      </c>
      <c r="AE229" s="44" t="s">
        <v>500</v>
      </c>
      <c r="AF229" s="44" t="s">
        <v>501</v>
      </c>
      <c r="AG229" s="44" t="s">
        <v>502</v>
      </c>
      <c r="AH229" s="44" t="s">
        <v>503</v>
      </c>
      <c r="AI229" s="44" t="s">
        <v>504</v>
      </c>
      <c r="AJ229" s="44" t="s">
        <v>505</v>
      </c>
      <c r="AK229" s="44" t="s">
        <v>506</v>
      </c>
    </row>
    <row r="230" spans="1:37" ht="10.35" customHeight="1">
      <c r="B230" s="59" t="s">
        <v>507</v>
      </c>
      <c r="C230" s="60">
        <f>SUM(E230:AK230)</f>
        <v>155802135.67133501</v>
      </c>
      <c r="D230" s="61" t="s">
        <v>168</v>
      </c>
      <c r="E230" s="62">
        <v>5248741.6476192642</v>
      </c>
      <c r="F230" s="62">
        <v>4013166.2654044642</v>
      </c>
      <c r="G230" s="62">
        <v>2746928.2157363207</v>
      </c>
      <c r="H230" s="62">
        <v>2888544.911705873</v>
      </c>
      <c r="I230" s="62">
        <v>5343907.5287664365</v>
      </c>
      <c r="J230" s="62">
        <v>4654652.6564183375</v>
      </c>
      <c r="K230" s="62">
        <v>2110440.5665246923</v>
      </c>
      <c r="L230" s="62">
        <v>9786024.7344303522</v>
      </c>
      <c r="M230" s="62">
        <v>6304498.3930603955</v>
      </c>
      <c r="N230" s="62">
        <v>3398822.623571597</v>
      </c>
      <c r="O230" s="62">
        <v>4969388.0831926903</v>
      </c>
      <c r="P230" s="62">
        <v>3548039.3581870454</v>
      </c>
      <c r="Q230" s="62">
        <v>2386182.3919182085</v>
      </c>
      <c r="R230" s="62">
        <v>682334.81250131293</v>
      </c>
      <c r="S230" s="62">
        <v>1388399.1331181568</v>
      </c>
      <c r="T230" s="62">
        <v>11855363.709058359</v>
      </c>
      <c r="U230" s="62">
        <v>121297.35835633606</v>
      </c>
      <c r="V230" s="62">
        <v>9108483.7553615645</v>
      </c>
      <c r="W230" s="62">
        <v>3769439.1611320325</v>
      </c>
      <c r="X230" s="62">
        <v>4524723.8298028838</v>
      </c>
      <c r="Y230" s="62">
        <v>10464529.033371042</v>
      </c>
      <c r="Z230" s="62">
        <v>15736508.639066948</v>
      </c>
      <c r="AA230" s="62">
        <v>4826192.3654049821</v>
      </c>
      <c r="AB230" s="62">
        <v>6332777.5609361595</v>
      </c>
      <c r="AC230" s="62">
        <v>2848198.0950105269</v>
      </c>
      <c r="AD230" s="62">
        <v>2349613.7884696489</v>
      </c>
      <c r="AE230" s="62">
        <v>5697440.2072043233</v>
      </c>
      <c r="AF230" s="62">
        <v>7783252.7081281226</v>
      </c>
      <c r="AG230" s="62">
        <v>4594066.5901981024</v>
      </c>
      <c r="AH230" s="62">
        <v>1510525.0796058828</v>
      </c>
      <c r="AI230" s="62">
        <v>1658203.3022694015</v>
      </c>
      <c r="AJ230" s="62">
        <v>2529036.2399800685</v>
      </c>
      <c r="AK230" s="62">
        <v>622412.92582348583</v>
      </c>
    </row>
    <row r="231" spans="1:37" ht="10.35" customHeight="1">
      <c r="B231" s="63"/>
      <c r="C231" s="64"/>
      <c r="D231" s="61" t="s">
        <v>169</v>
      </c>
      <c r="E231" s="44" t="s">
        <v>508</v>
      </c>
      <c r="F231" s="44" t="s">
        <v>509</v>
      </c>
      <c r="G231" s="44" t="s">
        <v>510</v>
      </c>
      <c r="H231" s="44" t="s">
        <v>511</v>
      </c>
      <c r="I231" s="44" t="s">
        <v>512</v>
      </c>
      <c r="J231" s="44" t="s">
        <v>513</v>
      </c>
      <c r="K231" s="44" t="s">
        <v>514</v>
      </c>
      <c r="L231" s="44" t="s">
        <v>515</v>
      </c>
      <c r="M231" s="44" t="s">
        <v>516</v>
      </c>
      <c r="N231" s="44" t="s">
        <v>517</v>
      </c>
      <c r="O231" s="44" t="s">
        <v>518</v>
      </c>
      <c r="P231" s="44" t="s">
        <v>519</v>
      </c>
      <c r="Q231" s="44" t="s">
        <v>520</v>
      </c>
      <c r="R231" s="44" t="s">
        <v>521</v>
      </c>
      <c r="S231" s="44" t="s">
        <v>522</v>
      </c>
      <c r="T231" s="44" t="s">
        <v>523</v>
      </c>
      <c r="U231" s="44" t="s">
        <v>524</v>
      </c>
      <c r="V231" s="44" t="s">
        <v>525</v>
      </c>
      <c r="W231" s="44" t="s">
        <v>526</v>
      </c>
      <c r="X231" s="44" t="s">
        <v>527</v>
      </c>
      <c r="Y231" s="44" t="s">
        <v>528</v>
      </c>
      <c r="Z231" s="44" t="s">
        <v>529</v>
      </c>
      <c r="AA231" s="44" t="s">
        <v>530</v>
      </c>
      <c r="AB231" s="44" t="s">
        <v>531</v>
      </c>
      <c r="AC231" s="44" t="s">
        <v>532</v>
      </c>
      <c r="AD231" s="44" t="s">
        <v>533</v>
      </c>
      <c r="AE231" s="44" t="s">
        <v>534</v>
      </c>
      <c r="AF231" s="44" t="s">
        <v>535</v>
      </c>
      <c r="AG231" s="44" t="s">
        <v>536</v>
      </c>
      <c r="AH231" s="44" t="s">
        <v>537</v>
      </c>
      <c r="AI231" s="44" t="s">
        <v>538</v>
      </c>
      <c r="AJ231" s="44" t="s">
        <v>539</v>
      </c>
      <c r="AK231" s="44" t="s">
        <v>540</v>
      </c>
    </row>
    <row r="232" spans="1:37" ht="15.75">
      <c r="B232" s="59" t="s">
        <v>12</v>
      </c>
      <c r="C232" s="60">
        <f>SUM(E232:AK232)</f>
        <v>263720674.31356356</v>
      </c>
      <c r="D232" s="61" t="s">
        <v>168</v>
      </c>
      <c r="E232" s="62">
        <v>12831530.332137708</v>
      </c>
      <c r="F232" s="62">
        <v>6338634.6145693045</v>
      </c>
      <c r="G232" s="62">
        <v>5714429.8038257742</v>
      </c>
      <c r="H232" s="62">
        <v>3862563.6003195643</v>
      </c>
      <c r="I232" s="62">
        <v>3017227.5494329748</v>
      </c>
      <c r="J232" s="62">
        <v>3393871.0238247304</v>
      </c>
      <c r="K232" s="62">
        <v>2387038.474846886</v>
      </c>
      <c r="L232" s="62">
        <v>17393964.59608271</v>
      </c>
      <c r="M232" s="62">
        <v>13013226.892057333</v>
      </c>
      <c r="N232" s="62">
        <v>4740550.2508332683</v>
      </c>
      <c r="O232" s="62">
        <v>4886785.9666156825</v>
      </c>
      <c r="P232" s="62">
        <v>11510306.452123746</v>
      </c>
      <c r="Q232" s="62">
        <v>2305008.7911389293</v>
      </c>
      <c r="R232" s="62">
        <v>1415978.6107199097</v>
      </c>
      <c r="S232" s="62">
        <v>2960638.6399359833</v>
      </c>
      <c r="T232" s="62">
        <v>20342817.517304547</v>
      </c>
      <c r="U232" s="62">
        <v>1244587.9317687715</v>
      </c>
      <c r="V232" s="62">
        <v>21481985.184274919</v>
      </c>
      <c r="W232" s="62">
        <v>21287463.634617586</v>
      </c>
      <c r="X232" s="62">
        <v>2869643.5640290156</v>
      </c>
      <c r="Y232" s="62">
        <v>26708840.403854236</v>
      </c>
      <c r="Z232" s="62">
        <v>25750095.708847802</v>
      </c>
      <c r="AA232" s="62">
        <v>4459039.6766598793</v>
      </c>
      <c r="AB232" s="62">
        <v>4263668.4531029295</v>
      </c>
      <c r="AC232" s="62">
        <v>4346147.0070692599</v>
      </c>
      <c r="AD232" s="62">
        <v>6906300.5903749764</v>
      </c>
      <c r="AE232" s="62">
        <v>9090573.3357243929</v>
      </c>
      <c r="AF232" s="62">
        <v>3980766.6895427303</v>
      </c>
      <c r="AG232" s="62">
        <v>7305210.8411344523</v>
      </c>
      <c r="AH232" s="62">
        <v>3308983.107680033</v>
      </c>
      <c r="AI232" s="62">
        <v>1875530.2302368393</v>
      </c>
      <c r="AJ232" s="62">
        <v>2232368.4110720651</v>
      </c>
      <c r="AK232" s="62">
        <v>494896.42780464038</v>
      </c>
    </row>
    <row r="233" spans="1:37" ht="15.75">
      <c r="B233" s="63"/>
      <c r="C233" s="64"/>
      <c r="D233" s="61" t="s">
        <v>169</v>
      </c>
      <c r="E233" s="44" t="s">
        <v>541</v>
      </c>
      <c r="F233" s="44" t="s">
        <v>542</v>
      </c>
      <c r="G233" s="44" t="s">
        <v>543</v>
      </c>
      <c r="H233" s="44" t="s">
        <v>544</v>
      </c>
      <c r="I233" s="44" t="s">
        <v>545</v>
      </c>
      <c r="J233" s="44" t="s">
        <v>546</v>
      </c>
      <c r="K233" s="44" t="s">
        <v>547</v>
      </c>
      <c r="L233" s="44" t="s">
        <v>548</v>
      </c>
      <c r="M233" s="44" t="s">
        <v>549</v>
      </c>
      <c r="N233" s="44" t="s">
        <v>550</v>
      </c>
      <c r="O233" s="44" t="s">
        <v>551</v>
      </c>
      <c r="P233" s="44" t="s">
        <v>552</v>
      </c>
      <c r="Q233" s="44" t="s">
        <v>553</v>
      </c>
      <c r="R233" s="44" t="s">
        <v>554</v>
      </c>
      <c r="S233" s="44" t="s">
        <v>555</v>
      </c>
      <c r="T233" s="44" t="s">
        <v>556</v>
      </c>
      <c r="U233" s="44" t="s">
        <v>557</v>
      </c>
      <c r="V233" s="44" t="s">
        <v>558</v>
      </c>
      <c r="W233" s="44" t="s">
        <v>559</v>
      </c>
      <c r="X233" s="44" t="s">
        <v>560</v>
      </c>
      <c r="Y233" s="44" t="s">
        <v>561</v>
      </c>
      <c r="Z233" s="44" t="s">
        <v>562</v>
      </c>
      <c r="AA233" s="44" t="s">
        <v>563</v>
      </c>
      <c r="AB233" s="44" t="s">
        <v>564</v>
      </c>
      <c r="AC233" s="44" t="s">
        <v>565</v>
      </c>
      <c r="AD233" s="44" t="s">
        <v>566</v>
      </c>
      <c r="AE233" s="44" t="s">
        <v>567</v>
      </c>
      <c r="AF233" s="44" t="s">
        <v>568</v>
      </c>
      <c r="AG233" s="44" t="s">
        <v>569</v>
      </c>
      <c r="AH233" s="44" t="s">
        <v>570</v>
      </c>
      <c r="AI233" s="44" t="s">
        <v>571</v>
      </c>
      <c r="AJ233" s="44" t="s">
        <v>572</v>
      </c>
      <c r="AK233" s="44" t="s">
        <v>573</v>
      </c>
    </row>
  </sheetData>
  <autoFilter ref="A11:AM203" xr:uid="{00000000-0009-0000-0000-000008000000}"/>
  <mergeCells count="24">
    <mergeCell ref="B228:B229"/>
    <mergeCell ref="C228:C229"/>
    <mergeCell ref="B230:B231"/>
    <mergeCell ref="C230:C231"/>
    <mergeCell ref="B232:B233"/>
    <mergeCell ref="C232:C233"/>
    <mergeCell ref="B214:B215"/>
    <mergeCell ref="C214:C215"/>
    <mergeCell ref="B216:B217"/>
    <mergeCell ref="C216:C217"/>
    <mergeCell ref="B218:B219"/>
    <mergeCell ref="C218:C219"/>
    <mergeCell ref="A156:A179"/>
    <mergeCell ref="A180:A203"/>
    <mergeCell ref="B210:B211"/>
    <mergeCell ref="C210:C211"/>
    <mergeCell ref="B212:B213"/>
    <mergeCell ref="C212:C213"/>
    <mergeCell ref="A12:A35"/>
    <mergeCell ref="A36:A59"/>
    <mergeCell ref="A60:A83"/>
    <mergeCell ref="A84:A107"/>
    <mergeCell ref="A108:A131"/>
    <mergeCell ref="A132:A155"/>
  </mergeCells>
  <pageMargins left="0.7" right="0.7" top="0.75" bottom="0.75" header="0.3" footer="0.3"/>
  <pageSetup orientation="portrait" r:id="rId1"/>
  <headerFooter>
    <oddHeader>&amp;R&amp;"Calibri"&amp;10&amp;K000000Highly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8E2A-68E9-4800-94EB-49EC459200C3}">
  <sheetPr codeName="Sheet3">
    <tabColor rgb="FF00FF00"/>
  </sheetPr>
  <dimension ref="A1:AN35"/>
  <sheetViews>
    <sheetView showGridLines="0" zoomScale="90" zoomScaleNormal="90" workbookViewId="0">
      <pane xSplit="1" ySplit="11" topLeftCell="B12" activePane="bottomRight" state="frozen"/>
      <selection activeCell="D4" sqref="D4"/>
      <selection pane="topRight" activeCell="D4" sqref="D4"/>
      <selection pane="bottomLeft" activeCell="D4" sqref="D4"/>
      <selection pane="bottomRight" activeCell="D4" sqref="D4"/>
    </sheetView>
  </sheetViews>
  <sheetFormatPr defaultColWidth="9.33203125" defaultRowHeight="11.25"/>
  <cols>
    <col min="1" max="1" width="47.5" style="26" customWidth="1"/>
    <col min="2" max="2" width="14.33203125" style="26" bestFit="1" customWidth="1"/>
    <col min="3" max="3" width="12.33203125" style="26" bestFit="1" customWidth="1"/>
    <col min="4" max="4" width="31" style="26" customWidth="1"/>
    <col min="5" max="5" width="35.5" style="26" customWidth="1"/>
    <col min="6" max="6" width="39.1640625" style="26" customWidth="1"/>
    <col min="7" max="7" width="20.6640625" style="26" customWidth="1"/>
    <col min="8" max="8" width="32.1640625" style="26" customWidth="1"/>
    <col min="9" max="9" width="18.5" style="26" customWidth="1"/>
    <col min="10" max="10" width="32.5" style="26" customWidth="1"/>
    <col min="11" max="11" width="39" style="26" customWidth="1"/>
    <col min="12" max="12" width="45" style="26" customWidth="1"/>
    <col min="13" max="13" width="39.33203125" style="26" customWidth="1"/>
    <col min="14" max="14" width="34.83203125" style="26" customWidth="1"/>
    <col min="15" max="15" width="29.1640625" style="26" customWidth="1"/>
    <col min="16" max="16" width="31.33203125" style="26" customWidth="1"/>
    <col min="17" max="17" width="23.5" style="26" customWidth="1"/>
    <col min="18" max="18" width="28.5" style="26" customWidth="1"/>
    <col min="19" max="19" width="31.6640625" style="26" customWidth="1"/>
    <col min="20" max="20" width="36.33203125" style="26" customWidth="1"/>
    <col min="21" max="21" width="30" style="26" customWidth="1"/>
    <col min="22" max="22" width="24.83203125" style="26" customWidth="1"/>
    <col min="23" max="23" width="23.1640625" style="26" customWidth="1"/>
    <col min="24" max="24" width="29" style="26" customWidth="1"/>
    <col min="25" max="25" width="37.5" style="26" customWidth="1"/>
    <col min="26" max="26" width="38.83203125" style="26" customWidth="1"/>
    <col min="27" max="27" width="37" style="26" customWidth="1"/>
    <col min="28" max="28" width="24.83203125" style="26" customWidth="1"/>
    <col min="29" max="29" width="33" style="26" customWidth="1"/>
    <col min="30" max="30" width="24.83203125" style="26" customWidth="1"/>
    <col min="31" max="31" width="31.5" style="26" customWidth="1"/>
    <col min="32" max="32" width="34.1640625" style="26" customWidth="1"/>
    <col min="33" max="33" width="40" style="26" customWidth="1"/>
    <col min="34" max="34" width="36.5" style="26" customWidth="1"/>
    <col min="35" max="35" width="40.5" style="26" customWidth="1"/>
    <col min="36" max="36" width="32.5" style="26" bestFit="1" customWidth="1"/>
    <col min="37" max="39" width="9.33203125" style="26"/>
    <col min="40" max="40" width="2.1640625" style="26" bestFit="1" customWidth="1"/>
    <col min="41" max="16384" width="9.33203125" style="26"/>
  </cols>
  <sheetData>
    <row r="1" spans="1:37">
      <c r="A1"/>
      <c r="B1"/>
      <c r="C1"/>
      <c r="D1"/>
      <c r="E1"/>
      <c r="F1"/>
      <c r="G1"/>
      <c r="H1"/>
      <c r="I1"/>
      <c r="J1"/>
      <c r="K1"/>
      <c r="L1"/>
      <c r="M1"/>
      <c r="N1"/>
    </row>
    <row r="2" spans="1:37">
      <c r="A2"/>
      <c r="B2"/>
      <c r="C2"/>
      <c r="D2"/>
      <c r="E2"/>
      <c r="F2"/>
      <c r="G2"/>
      <c r="H2"/>
      <c r="I2"/>
      <c r="J2"/>
      <c r="K2"/>
      <c r="L2"/>
      <c r="M2"/>
      <c r="N2"/>
    </row>
    <row r="3" spans="1:37">
      <c r="A3"/>
      <c r="B3"/>
      <c r="C3"/>
      <c r="D3"/>
      <c r="E3"/>
      <c r="F3"/>
      <c r="G3"/>
      <c r="H3"/>
      <c r="I3"/>
      <c r="J3"/>
      <c r="K3"/>
      <c r="L3"/>
      <c r="M3"/>
      <c r="N3"/>
    </row>
    <row r="4" spans="1:37">
      <c r="A4"/>
      <c r="B4"/>
      <c r="C4"/>
      <c r="D4"/>
      <c r="E4"/>
      <c r="F4"/>
      <c r="G4"/>
      <c r="H4"/>
      <c r="I4"/>
      <c r="J4"/>
      <c r="K4"/>
      <c r="L4"/>
      <c r="M4"/>
      <c r="N4"/>
    </row>
    <row r="5" spans="1:37">
      <c r="A5"/>
      <c r="B5"/>
      <c r="C5"/>
      <c r="D5"/>
      <c r="E5"/>
      <c r="F5"/>
      <c r="G5"/>
      <c r="H5"/>
      <c r="I5"/>
      <c r="J5"/>
      <c r="K5"/>
      <c r="L5"/>
      <c r="M5"/>
      <c r="N5"/>
    </row>
    <row r="6" spans="1:37">
      <c r="A6"/>
      <c r="B6"/>
      <c r="C6"/>
      <c r="D6"/>
      <c r="E6"/>
      <c r="F6"/>
      <c r="G6"/>
      <c r="H6"/>
      <c r="I6"/>
      <c r="J6"/>
      <c r="K6"/>
      <c r="L6"/>
      <c r="M6"/>
      <c r="N6"/>
    </row>
    <row r="7" spans="1:37" ht="18">
      <c r="A7" s="27" t="s">
        <v>583</v>
      </c>
      <c r="B7" s="27"/>
    </row>
    <row r="8" spans="1:37" ht="18">
      <c r="A8" s="27" t="s">
        <v>584</v>
      </c>
      <c r="B8" s="27"/>
      <c r="C8" s="27"/>
    </row>
    <row r="9" spans="1:37">
      <c r="D9" s="26" t="s">
        <v>64</v>
      </c>
      <c r="E9" s="26" t="s">
        <v>65</v>
      </c>
      <c r="F9" s="26" t="s">
        <v>66</v>
      </c>
      <c r="G9" s="26" t="s">
        <v>67</v>
      </c>
      <c r="H9" s="26" t="s">
        <v>68</v>
      </c>
      <c r="I9" s="26" t="s">
        <v>69</v>
      </c>
      <c r="J9" s="26" t="s">
        <v>70</v>
      </c>
      <c r="K9" s="26" t="s">
        <v>71</v>
      </c>
      <c r="L9" s="26" t="s">
        <v>72</v>
      </c>
      <c r="M9" s="26" t="s">
        <v>73</v>
      </c>
      <c r="N9" s="26" t="s">
        <v>74</v>
      </c>
      <c r="O9" s="26" t="s">
        <v>75</v>
      </c>
      <c r="P9" s="26" t="s">
        <v>76</v>
      </c>
      <c r="Q9" s="26" t="s">
        <v>77</v>
      </c>
      <c r="R9" s="26" t="s">
        <v>78</v>
      </c>
      <c r="S9" s="26" t="s">
        <v>79</v>
      </c>
      <c r="T9" s="26" t="s">
        <v>80</v>
      </c>
      <c r="U9" s="26" t="s">
        <v>81</v>
      </c>
      <c r="V9" s="26" t="s">
        <v>82</v>
      </c>
      <c r="W9" s="26" t="s">
        <v>83</v>
      </c>
      <c r="X9" s="26" t="s">
        <v>84</v>
      </c>
      <c r="Y9" s="26" t="s">
        <v>85</v>
      </c>
      <c r="Z9" s="26" t="s">
        <v>86</v>
      </c>
      <c r="AA9" s="26" t="s">
        <v>87</v>
      </c>
      <c r="AB9" s="26" t="s">
        <v>88</v>
      </c>
      <c r="AC9" s="26" t="s">
        <v>89</v>
      </c>
      <c r="AD9" s="26" t="s">
        <v>90</v>
      </c>
      <c r="AE9" s="26" t="s">
        <v>91</v>
      </c>
      <c r="AF9" s="26" t="s">
        <v>92</v>
      </c>
      <c r="AG9" s="26" t="s">
        <v>93</v>
      </c>
      <c r="AH9" s="26" t="s">
        <v>94</v>
      </c>
      <c r="AI9" s="26" t="s">
        <v>95</v>
      </c>
      <c r="AJ9" s="28" t="s">
        <v>96</v>
      </c>
    </row>
    <row r="10" spans="1:37" s="32" customFormat="1" ht="25.5">
      <c r="A10" s="65" t="s">
        <v>585</v>
      </c>
      <c r="B10" s="65" t="s">
        <v>98</v>
      </c>
      <c r="C10" s="30" t="s">
        <v>99</v>
      </c>
      <c r="D10" s="30" t="s">
        <v>100</v>
      </c>
      <c r="E10" s="30" t="s">
        <v>101</v>
      </c>
      <c r="F10" s="30" t="s">
        <v>102</v>
      </c>
      <c r="G10" s="30" t="s">
        <v>103</v>
      </c>
      <c r="H10" s="30" t="s">
        <v>104</v>
      </c>
      <c r="I10" s="30" t="s">
        <v>105</v>
      </c>
      <c r="J10" s="30" t="s">
        <v>106</v>
      </c>
      <c r="K10" s="30" t="s">
        <v>107</v>
      </c>
      <c r="L10" s="30" t="s">
        <v>108</v>
      </c>
      <c r="M10" s="30" t="s">
        <v>109</v>
      </c>
      <c r="N10" s="30" t="s">
        <v>110</v>
      </c>
      <c r="O10" s="30" t="s">
        <v>111</v>
      </c>
      <c r="P10" s="30" t="s">
        <v>112</v>
      </c>
      <c r="Q10" s="30" t="s">
        <v>113</v>
      </c>
      <c r="R10" s="30" t="s">
        <v>114</v>
      </c>
      <c r="S10" s="30" t="s">
        <v>108</v>
      </c>
      <c r="T10" s="30" t="s">
        <v>115</v>
      </c>
      <c r="U10" s="30" t="s">
        <v>116</v>
      </c>
      <c r="V10" s="30" t="s">
        <v>117</v>
      </c>
      <c r="W10" s="30" t="s">
        <v>118</v>
      </c>
      <c r="X10" s="30" t="s">
        <v>119</v>
      </c>
      <c r="Y10" s="30" t="s">
        <v>120</v>
      </c>
      <c r="Z10" s="30" t="s">
        <v>121</v>
      </c>
      <c r="AA10" s="30" t="s">
        <v>122</v>
      </c>
      <c r="AB10" s="30" t="s">
        <v>123</v>
      </c>
      <c r="AC10" s="30" t="s">
        <v>124</v>
      </c>
      <c r="AD10" s="30" t="s">
        <v>125</v>
      </c>
      <c r="AE10" s="30" t="s">
        <v>126</v>
      </c>
      <c r="AF10" s="30" t="s">
        <v>127</v>
      </c>
      <c r="AG10" s="30" t="s">
        <v>128</v>
      </c>
      <c r="AH10" s="30" t="s">
        <v>129</v>
      </c>
      <c r="AI10" s="30" t="s">
        <v>130</v>
      </c>
      <c r="AJ10" s="31" t="s">
        <v>131</v>
      </c>
    </row>
    <row r="11" spans="1:37" s="35" customFormat="1" ht="38.25">
      <c r="A11" s="65"/>
      <c r="B11" s="65"/>
      <c r="C11" s="30"/>
      <c r="D11" s="33" t="s">
        <v>133</v>
      </c>
      <c r="E11" s="33" t="s">
        <v>134</v>
      </c>
      <c r="F11" s="33" t="s">
        <v>135</v>
      </c>
      <c r="G11" s="33" t="s">
        <v>136</v>
      </c>
      <c r="H11" s="33" t="s">
        <v>137</v>
      </c>
      <c r="I11" s="33" t="s">
        <v>138</v>
      </c>
      <c r="J11" s="33" t="s">
        <v>139</v>
      </c>
      <c r="K11" s="33" t="s">
        <v>140</v>
      </c>
      <c r="L11" s="30" t="s">
        <v>141</v>
      </c>
      <c r="M11" s="33" t="s">
        <v>142</v>
      </c>
      <c r="N11" s="33" t="s">
        <v>143</v>
      </c>
      <c r="O11" s="30" t="s">
        <v>144</v>
      </c>
      <c r="P11" s="33" t="s">
        <v>145</v>
      </c>
      <c r="Q11" s="33" t="s">
        <v>146</v>
      </c>
      <c r="R11" s="33" t="s">
        <v>147</v>
      </c>
      <c r="S11" s="33" t="s">
        <v>148</v>
      </c>
      <c r="T11" s="33" t="s">
        <v>149</v>
      </c>
      <c r="U11" s="33" t="s">
        <v>150</v>
      </c>
      <c r="V11" s="30" t="s">
        <v>151</v>
      </c>
      <c r="W11" s="33" t="s">
        <v>152</v>
      </c>
      <c r="X11" s="30" t="s">
        <v>153</v>
      </c>
      <c r="Y11" s="30" t="s">
        <v>154</v>
      </c>
      <c r="Z11" s="33" t="s">
        <v>155</v>
      </c>
      <c r="AA11" s="33" t="s">
        <v>156</v>
      </c>
      <c r="AB11" s="33" t="s">
        <v>157</v>
      </c>
      <c r="AC11" s="33" t="s">
        <v>158</v>
      </c>
      <c r="AD11" s="33" t="s">
        <v>159</v>
      </c>
      <c r="AE11" s="33" t="s">
        <v>160</v>
      </c>
      <c r="AF11" s="30" t="s">
        <v>161</v>
      </c>
      <c r="AG11" s="33" t="s">
        <v>162</v>
      </c>
      <c r="AH11" s="33" t="s">
        <v>163</v>
      </c>
      <c r="AI11" s="33" t="s">
        <v>164</v>
      </c>
      <c r="AJ11" s="34" t="s">
        <v>165</v>
      </c>
    </row>
    <row r="12" spans="1:37" ht="26.25" customHeight="1">
      <c r="A12" s="57" t="s">
        <v>473</v>
      </c>
      <c r="B12" s="66">
        <f>SUM(D12:AJ12)</f>
        <v>266105845.20000002</v>
      </c>
      <c r="C12" s="38" t="s">
        <v>168</v>
      </c>
      <c r="D12" s="39">
        <v>18636794.501624905</v>
      </c>
      <c r="E12" s="39">
        <v>13026974.541598627</v>
      </c>
      <c r="F12" s="39">
        <v>4713134.0798909171</v>
      </c>
      <c r="G12" s="39">
        <v>5306201.9671813985</v>
      </c>
      <c r="H12" s="39">
        <v>4520964.7720676335</v>
      </c>
      <c r="I12" s="39">
        <v>5031920.3937624441</v>
      </c>
      <c r="J12" s="39">
        <v>1963517.8786381972</v>
      </c>
      <c r="K12" s="39">
        <v>8643731.0906886812</v>
      </c>
      <c r="L12" s="39">
        <v>15670090.172431719</v>
      </c>
      <c r="M12" s="39">
        <v>5790183.9650550792</v>
      </c>
      <c r="N12" s="39">
        <v>4836348.0334993536</v>
      </c>
      <c r="O12" s="39">
        <v>20509141.934377294</v>
      </c>
      <c r="P12" s="39">
        <v>2130918.8285364821</v>
      </c>
      <c r="Q12" s="39">
        <v>1430666.7906977087</v>
      </c>
      <c r="R12" s="39">
        <v>2932614.7538258187</v>
      </c>
      <c r="S12" s="39">
        <v>22631367.931946851</v>
      </c>
      <c r="T12" s="39">
        <v>2913619.8260939401</v>
      </c>
      <c r="U12" s="39">
        <v>7394916.9054210335</v>
      </c>
      <c r="V12" s="39">
        <v>8735670.5307251364</v>
      </c>
      <c r="W12" s="39">
        <v>2222354.1521590664</v>
      </c>
      <c r="X12" s="39">
        <v>8088131.4154700842</v>
      </c>
      <c r="Y12" s="39">
        <v>30973090.501105364</v>
      </c>
      <c r="Z12" s="39">
        <v>3223198.2233423148</v>
      </c>
      <c r="AA12" s="39">
        <v>8239556.5710758828</v>
      </c>
      <c r="AB12" s="39">
        <v>3709453.6152385115</v>
      </c>
      <c r="AC12" s="39">
        <v>14020115.880854001</v>
      </c>
      <c r="AD12" s="39">
        <v>9870074.7759308554</v>
      </c>
      <c r="AE12" s="39">
        <v>7259545.7849999843</v>
      </c>
      <c r="AF12" s="39">
        <v>10951751.469040196</v>
      </c>
      <c r="AG12" s="39">
        <v>2891430.7407039437</v>
      </c>
      <c r="AH12" s="39">
        <v>1054511.422336526</v>
      </c>
      <c r="AI12" s="39">
        <v>3342397.2495572059</v>
      </c>
      <c r="AJ12" s="39">
        <v>3441454.5001228182</v>
      </c>
      <c r="AK12" s="40"/>
    </row>
    <row r="13" spans="1:37" ht="26.25" customHeight="1">
      <c r="A13" s="58"/>
      <c r="B13" s="67"/>
      <c r="C13" s="38" t="s">
        <v>169</v>
      </c>
      <c r="D13" s="68" t="s">
        <v>586</v>
      </c>
      <c r="E13" s="68" t="s">
        <v>587</v>
      </c>
      <c r="F13" s="68" t="s">
        <v>588</v>
      </c>
      <c r="G13" s="68" t="s">
        <v>589</v>
      </c>
      <c r="H13" s="68" t="s">
        <v>590</v>
      </c>
      <c r="I13" s="68" t="s">
        <v>591</v>
      </c>
      <c r="J13" s="68" t="s">
        <v>592</v>
      </c>
      <c r="K13" s="68" t="s">
        <v>593</v>
      </c>
      <c r="L13" s="68" t="s">
        <v>594</v>
      </c>
      <c r="M13" s="68" t="s">
        <v>595</v>
      </c>
      <c r="N13" s="68" t="s">
        <v>596</v>
      </c>
      <c r="O13" s="68" t="s">
        <v>597</v>
      </c>
      <c r="P13" s="68" t="s">
        <v>598</v>
      </c>
      <c r="Q13" s="68" t="s">
        <v>599</v>
      </c>
      <c r="R13" s="68" t="s">
        <v>600</v>
      </c>
      <c r="S13" s="68" t="s">
        <v>601</v>
      </c>
      <c r="T13" s="68" t="s">
        <v>602</v>
      </c>
      <c r="U13" s="68" t="s">
        <v>603</v>
      </c>
      <c r="V13" s="68" t="s">
        <v>604</v>
      </c>
      <c r="W13" s="68" t="s">
        <v>605</v>
      </c>
      <c r="X13" s="68" t="s">
        <v>606</v>
      </c>
      <c r="Y13" s="68" t="s">
        <v>607</v>
      </c>
      <c r="Z13" s="68" t="s">
        <v>608</v>
      </c>
      <c r="AA13" s="68" t="s">
        <v>609</v>
      </c>
      <c r="AB13" s="68" t="s">
        <v>610</v>
      </c>
      <c r="AC13" s="68" t="s">
        <v>611</v>
      </c>
      <c r="AD13" s="68" t="s">
        <v>612</v>
      </c>
      <c r="AE13" s="68" t="s">
        <v>613</v>
      </c>
      <c r="AF13" s="68" t="s">
        <v>614</v>
      </c>
      <c r="AG13" s="68" t="s">
        <v>615</v>
      </c>
      <c r="AH13" s="68" t="s">
        <v>616</v>
      </c>
      <c r="AI13" s="68" t="s">
        <v>617</v>
      </c>
      <c r="AJ13" s="68" t="s">
        <v>618</v>
      </c>
    </row>
    <row r="14" spans="1:37" ht="26.25" customHeight="1">
      <c r="A14" s="57" t="s">
        <v>33</v>
      </c>
      <c r="B14" s="66">
        <f>SUM(D14:AJ14)</f>
        <v>193448268.99999994</v>
      </c>
      <c r="C14" s="38" t="s">
        <v>168</v>
      </c>
      <c r="D14" s="39">
        <v>10296642.641346933</v>
      </c>
      <c r="E14" s="39">
        <v>11968358.000694588</v>
      </c>
      <c r="F14" s="39">
        <v>8221257.7422095332</v>
      </c>
      <c r="G14" s="39">
        <v>1513729.2989426041</v>
      </c>
      <c r="H14" s="39">
        <v>5876484.5143655464</v>
      </c>
      <c r="I14" s="39">
        <v>4937066.5827929415</v>
      </c>
      <c r="J14" s="39">
        <v>1530682.3121435635</v>
      </c>
      <c r="K14" s="39">
        <v>13377641.707632873</v>
      </c>
      <c r="L14" s="39">
        <v>8125304.2937089186</v>
      </c>
      <c r="M14" s="39">
        <v>6645964.3505416065</v>
      </c>
      <c r="N14" s="39">
        <v>3205488.660563393</v>
      </c>
      <c r="O14" s="39">
        <v>3727552.0912872264</v>
      </c>
      <c r="P14" s="39">
        <v>2297870.9916115408</v>
      </c>
      <c r="Q14" s="39">
        <v>286686.04734756687</v>
      </c>
      <c r="R14" s="39">
        <v>1827619.3519705331</v>
      </c>
      <c r="S14" s="39">
        <v>12498897.85322321</v>
      </c>
      <c r="T14" s="39">
        <v>207373.68841229237</v>
      </c>
      <c r="U14" s="39">
        <v>8596788.9701351468</v>
      </c>
      <c r="V14" s="39">
        <v>6484863.7099391287</v>
      </c>
      <c r="W14" s="39">
        <v>2712848.1389243077</v>
      </c>
      <c r="X14" s="39">
        <v>20825283.316807084</v>
      </c>
      <c r="Y14" s="39">
        <v>19097572.941653915</v>
      </c>
      <c r="Z14" s="39">
        <v>3476160.266407466</v>
      </c>
      <c r="AA14" s="39">
        <v>8249066.3061968684</v>
      </c>
      <c r="AB14" s="39">
        <v>2164811.6539171855</v>
      </c>
      <c r="AC14" s="39">
        <v>2381234.0774810044</v>
      </c>
      <c r="AD14" s="39">
        <v>3964348.7168545569</v>
      </c>
      <c r="AE14" s="39">
        <v>7190027.6948825009</v>
      </c>
      <c r="AF14" s="39">
        <v>4070762.3594315089</v>
      </c>
      <c r="AG14" s="39">
        <v>956389.1350980323</v>
      </c>
      <c r="AH14" s="39">
        <v>1204857.0799404534</v>
      </c>
      <c r="AI14" s="39">
        <v>3406681.9544632598</v>
      </c>
      <c r="AJ14" s="39">
        <v>2121952.5490726577</v>
      </c>
      <c r="AK14" s="40"/>
    </row>
    <row r="15" spans="1:37" ht="26.25" customHeight="1">
      <c r="A15" s="58"/>
      <c r="B15" s="67"/>
      <c r="C15" s="38" t="s">
        <v>169</v>
      </c>
      <c r="D15" s="68" t="s">
        <v>619</v>
      </c>
      <c r="E15" s="68" t="s">
        <v>620</v>
      </c>
      <c r="F15" s="68" t="s">
        <v>621</v>
      </c>
      <c r="G15" s="68" t="s">
        <v>622</v>
      </c>
      <c r="H15" s="68" t="s">
        <v>623</v>
      </c>
      <c r="I15" s="68" t="s">
        <v>624</v>
      </c>
      <c r="J15" s="68" t="s">
        <v>625</v>
      </c>
      <c r="K15" s="68" t="s">
        <v>626</v>
      </c>
      <c r="L15" s="68" t="s">
        <v>627</v>
      </c>
      <c r="M15" s="68" t="s">
        <v>628</v>
      </c>
      <c r="N15" s="68" t="s">
        <v>629</v>
      </c>
      <c r="O15" s="68" t="s">
        <v>630</v>
      </c>
      <c r="P15" s="68" t="s">
        <v>631</v>
      </c>
      <c r="Q15" s="68" t="s">
        <v>632</v>
      </c>
      <c r="R15" s="68" t="s">
        <v>633</v>
      </c>
      <c r="S15" s="68" t="s">
        <v>634</v>
      </c>
      <c r="T15" s="68" t="s">
        <v>635</v>
      </c>
      <c r="U15" s="68" t="s">
        <v>636</v>
      </c>
      <c r="V15" s="68" t="s">
        <v>637</v>
      </c>
      <c r="W15" s="68" t="s">
        <v>638</v>
      </c>
      <c r="X15" s="68" t="s">
        <v>639</v>
      </c>
      <c r="Y15" s="68" t="s">
        <v>640</v>
      </c>
      <c r="Z15" s="68" t="s">
        <v>641</v>
      </c>
      <c r="AA15" s="68" t="s">
        <v>642</v>
      </c>
      <c r="AB15" s="68" t="s">
        <v>643</v>
      </c>
      <c r="AC15" s="68" t="s">
        <v>644</v>
      </c>
      <c r="AD15" s="68" t="s">
        <v>645</v>
      </c>
      <c r="AE15" s="68" t="s">
        <v>646</v>
      </c>
      <c r="AF15" s="68" t="s">
        <v>647</v>
      </c>
      <c r="AG15" s="68" t="s">
        <v>648</v>
      </c>
      <c r="AH15" s="68" t="s">
        <v>649</v>
      </c>
      <c r="AI15" s="68" t="s">
        <v>650</v>
      </c>
      <c r="AJ15" s="68" t="s">
        <v>651</v>
      </c>
      <c r="AK15" s="40"/>
    </row>
    <row r="16" spans="1:37" ht="26.25" customHeight="1">
      <c r="A16" s="57" t="s">
        <v>167</v>
      </c>
      <c r="B16" s="66">
        <f>SUM(D16:AJ16)</f>
        <v>29654388.297450565</v>
      </c>
      <c r="C16" s="38" t="s">
        <v>168</v>
      </c>
      <c r="D16" s="39">
        <v>353537.8418140522</v>
      </c>
      <c r="E16" s="39">
        <v>170341.50415278002</v>
      </c>
      <c r="F16" s="39">
        <v>34174.301832879792</v>
      </c>
      <c r="G16" s="39">
        <v>1190857.7842432021</v>
      </c>
      <c r="H16" s="39">
        <v>279211.02565445396</v>
      </c>
      <c r="I16" s="39">
        <v>537340.00197765685</v>
      </c>
      <c r="J16" s="39">
        <v>534450.30465065141</v>
      </c>
      <c r="K16" s="39">
        <v>1898668.5606254311</v>
      </c>
      <c r="L16" s="39">
        <v>1992490.0211809264</v>
      </c>
      <c r="M16" s="39">
        <v>630274.21372168057</v>
      </c>
      <c r="N16" s="39">
        <v>767964.30007239</v>
      </c>
      <c r="O16" s="39">
        <v>1648420.3667625708</v>
      </c>
      <c r="P16" s="39">
        <v>459784.4766846202</v>
      </c>
      <c r="Q16" s="39">
        <v>238673.70903062829</v>
      </c>
      <c r="R16" s="39">
        <v>248456.09859979062</v>
      </c>
      <c r="S16" s="39">
        <v>1992490.0211809264</v>
      </c>
      <c r="T16" s="39">
        <v>286023.94419359439</v>
      </c>
      <c r="U16" s="39">
        <v>3268907.7025689697</v>
      </c>
      <c r="V16" s="39">
        <v>1267666.4736942945</v>
      </c>
      <c r="W16" s="39">
        <v>334975.04353195755</v>
      </c>
      <c r="X16" s="39">
        <v>1038008.6430549141</v>
      </c>
      <c r="Y16" s="39">
        <v>4446656.3412556835</v>
      </c>
      <c r="Z16" s="39">
        <v>459784.4766846202</v>
      </c>
      <c r="AA16" s="39">
        <v>552070.78054976068</v>
      </c>
      <c r="AB16" s="39">
        <v>976680.07239182561</v>
      </c>
      <c r="AC16" s="39">
        <v>889211.09938327479</v>
      </c>
      <c r="AD16" s="39">
        <v>585579.8326817035</v>
      </c>
      <c r="AE16" s="39">
        <v>685958.27287645545</v>
      </c>
      <c r="AF16" s="39">
        <v>656861.80399028468</v>
      </c>
      <c r="AG16" s="39">
        <v>343043.29721511836</v>
      </c>
      <c r="AH16" s="39">
        <v>197394.55870491912</v>
      </c>
      <c r="AI16" s="39">
        <v>194358.49568235711</v>
      </c>
      <c r="AJ16" s="39">
        <v>494072.92680618708</v>
      </c>
      <c r="AK16" s="40"/>
    </row>
    <row r="17" spans="1:40" ht="26.25" customHeight="1">
      <c r="A17" s="58"/>
      <c r="B17" s="67"/>
      <c r="C17" s="38" t="s">
        <v>169</v>
      </c>
      <c r="D17" s="68" t="s">
        <v>652</v>
      </c>
      <c r="E17" s="68" t="s">
        <v>653</v>
      </c>
      <c r="F17" s="68" t="s">
        <v>654</v>
      </c>
      <c r="G17" s="68" t="s">
        <v>655</v>
      </c>
      <c r="H17" s="68" t="s">
        <v>656</v>
      </c>
      <c r="I17" s="68" t="s">
        <v>657</v>
      </c>
      <c r="J17" s="68" t="s">
        <v>658</v>
      </c>
      <c r="K17" s="68" t="s">
        <v>659</v>
      </c>
      <c r="L17" s="68" t="s">
        <v>660</v>
      </c>
      <c r="M17" s="68" t="s">
        <v>661</v>
      </c>
      <c r="N17" s="68" t="s">
        <v>662</v>
      </c>
      <c r="O17" s="68" t="s">
        <v>663</v>
      </c>
      <c r="P17" s="68" t="s">
        <v>664</v>
      </c>
      <c r="Q17" s="68" t="s">
        <v>665</v>
      </c>
      <c r="R17" s="68" t="s">
        <v>666</v>
      </c>
      <c r="S17" s="68" t="s">
        <v>667</v>
      </c>
      <c r="T17" s="68" t="s">
        <v>668</v>
      </c>
      <c r="U17" s="68" t="s">
        <v>669</v>
      </c>
      <c r="V17" s="68" t="s">
        <v>670</v>
      </c>
      <c r="W17" s="68" t="s">
        <v>671</v>
      </c>
      <c r="X17" s="68" t="s">
        <v>672</v>
      </c>
      <c r="Y17" s="68" t="s">
        <v>673</v>
      </c>
      <c r="Z17" s="68" t="s">
        <v>674</v>
      </c>
      <c r="AA17" s="68" t="s">
        <v>675</v>
      </c>
      <c r="AB17" s="68" t="s">
        <v>676</v>
      </c>
      <c r="AC17" s="68" t="s">
        <v>677</v>
      </c>
      <c r="AD17" s="68" t="s">
        <v>678</v>
      </c>
      <c r="AE17" s="68" t="s">
        <v>679</v>
      </c>
      <c r="AF17" s="68" t="s">
        <v>680</v>
      </c>
      <c r="AG17" s="68" t="s">
        <v>681</v>
      </c>
      <c r="AH17" s="68" t="s">
        <v>682</v>
      </c>
      <c r="AI17" s="68" t="s">
        <v>683</v>
      </c>
      <c r="AJ17" s="68" t="s">
        <v>684</v>
      </c>
      <c r="AK17" s="40"/>
    </row>
    <row r="18" spans="1:40" ht="26.25" customHeight="1">
      <c r="A18" s="57" t="s">
        <v>270</v>
      </c>
      <c r="B18" s="66">
        <f>SUM(D18:AJ18)</f>
        <v>338895000.00000012</v>
      </c>
      <c r="C18" s="38" t="s">
        <v>168</v>
      </c>
      <c r="D18" s="39">
        <v>16387140.166282631</v>
      </c>
      <c r="E18" s="39">
        <v>13822173.740000887</v>
      </c>
      <c r="F18" s="39">
        <v>8891211.5103042554</v>
      </c>
      <c r="G18" s="39">
        <v>12136624.190238437</v>
      </c>
      <c r="H18" s="39">
        <v>18979712.132527642</v>
      </c>
      <c r="I18" s="39">
        <v>12241685.89489758</v>
      </c>
      <c r="J18" s="39">
        <v>7563988.0883247321</v>
      </c>
      <c r="K18" s="39">
        <v>14209665.167807683</v>
      </c>
      <c r="L18" s="39">
        <v>13194871.012719242</v>
      </c>
      <c r="M18" s="39">
        <v>15923884.312630789</v>
      </c>
      <c r="N18" s="39">
        <v>4370845.3240603833</v>
      </c>
      <c r="O18" s="39">
        <v>11426555.631458957</v>
      </c>
      <c r="P18" s="39">
        <v>3139914.4317555949</v>
      </c>
      <c r="Q18" s="39">
        <v>2063515.3769291551</v>
      </c>
      <c r="R18" s="39">
        <v>6571017.5470180688</v>
      </c>
      <c r="S18" s="39">
        <v>22450669.688515034</v>
      </c>
      <c r="T18" s="39">
        <v>2370793.117714759</v>
      </c>
      <c r="U18" s="39">
        <v>4615558.1065546079</v>
      </c>
      <c r="V18" s="39">
        <v>25820542.427916359</v>
      </c>
      <c r="W18" s="39">
        <v>4614611.109589722</v>
      </c>
      <c r="X18" s="39">
        <v>15889799.737903694</v>
      </c>
      <c r="Y18" s="39">
        <v>24653688.942543201</v>
      </c>
      <c r="Z18" s="39">
        <v>4660528.5836444963</v>
      </c>
      <c r="AA18" s="39">
        <v>7506569.2914846316</v>
      </c>
      <c r="AB18" s="39">
        <v>9926180.0949770082</v>
      </c>
      <c r="AC18" s="39">
        <v>8571739.4303006753</v>
      </c>
      <c r="AD18" s="39">
        <v>11802959.623354129</v>
      </c>
      <c r="AE18" s="39">
        <v>8402547.2803368401</v>
      </c>
      <c r="AF18" s="39">
        <v>15282028.295927264</v>
      </c>
      <c r="AG18" s="39">
        <v>3890882.4118456147</v>
      </c>
      <c r="AH18" s="39">
        <v>0</v>
      </c>
      <c r="AI18" s="39">
        <v>6578464.907352495</v>
      </c>
      <c r="AJ18" s="39">
        <v>934632.42308340361</v>
      </c>
      <c r="AK18" s="40"/>
    </row>
    <row r="19" spans="1:40" ht="26.25" customHeight="1">
      <c r="A19" s="58"/>
      <c r="B19" s="67"/>
      <c r="C19" s="38" t="s">
        <v>169</v>
      </c>
      <c r="D19" s="68" t="s">
        <v>685</v>
      </c>
      <c r="E19" s="68" t="s">
        <v>686</v>
      </c>
      <c r="F19" s="68" t="s">
        <v>687</v>
      </c>
      <c r="G19" s="68" t="s">
        <v>688</v>
      </c>
      <c r="H19" s="68" t="s">
        <v>689</v>
      </c>
      <c r="I19" s="68" t="s">
        <v>690</v>
      </c>
      <c r="J19" s="68" t="s">
        <v>691</v>
      </c>
      <c r="K19" s="68" t="s">
        <v>692</v>
      </c>
      <c r="L19" s="68" t="s">
        <v>693</v>
      </c>
      <c r="M19" s="68" t="s">
        <v>694</v>
      </c>
      <c r="N19" s="68" t="s">
        <v>695</v>
      </c>
      <c r="O19" s="68" t="s">
        <v>696</v>
      </c>
      <c r="P19" s="68" t="s">
        <v>697</v>
      </c>
      <c r="Q19" s="68" t="s">
        <v>698</v>
      </c>
      <c r="R19" s="68" t="s">
        <v>699</v>
      </c>
      <c r="S19" s="68" t="s">
        <v>700</v>
      </c>
      <c r="T19" s="68" t="s">
        <v>701</v>
      </c>
      <c r="U19" s="68" t="s">
        <v>702</v>
      </c>
      <c r="V19" s="68" t="s">
        <v>703</v>
      </c>
      <c r="W19" s="68" t="s">
        <v>704</v>
      </c>
      <c r="X19" s="68" t="s">
        <v>705</v>
      </c>
      <c r="Y19" s="68" t="s">
        <v>706</v>
      </c>
      <c r="Z19" s="68" t="s">
        <v>707</v>
      </c>
      <c r="AA19" s="68" t="s">
        <v>708</v>
      </c>
      <c r="AB19" s="68" t="s">
        <v>709</v>
      </c>
      <c r="AC19" s="68" t="s">
        <v>710</v>
      </c>
      <c r="AD19" s="68" t="s">
        <v>711</v>
      </c>
      <c r="AE19" s="68" t="s">
        <v>712</v>
      </c>
      <c r="AF19" s="68" t="s">
        <v>713</v>
      </c>
      <c r="AG19" s="68" t="s">
        <v>714</v>
      </c>
      <c r="AH19" s="68" t="s">
        <v>715</v>
      </c>
      <c r="AI19" s="68" t="s">
        <v>716</v>
      </c>
      <c r="AJ19" s="68" t="s">
        <v>717</v>
      </c>
      <c r="AK19" s="40"/>
    </row>
    <row r="20" spans="1:40" ht="26.25" customHeight="1">
      <c r="A20" s="57" t="s">
        <v>439</v>
      </c>
      <c r="B20" s="66">
        <f>SUM(D20:AJ20)</f>
        <v>106118789.35539418</v>
      </c>
      <c r="C20" s="38" t="s">
        <v>168</v>
      </c>
      <c r="D20" s="39">
        <v>4175417.4554181257</v>
      </c>
      <c r="E20" s="39">
        <v>1873129.2265592611</v>
      </c>
      <c r="F20" s="39">
        <v>1460724.7420348462</v>
      </c>
      <c r="G20" s="39">
        <v>3019370.4496961161</v>
      </c>
      <c r="H20" s="39">
        <v>4528770.4606484557</v>
      </c>
      <c r="I20" s="39">
        <v>2346534.8475374118</v>
      </c>
      <c r="J20" s="39">
        <v>3352026.1267654272</v>
      </c>
      <c r="K20" s="39">
        <v>5951604.3077380825</v>
      </c>
      <c r="L20" s="39">
        <v>5618917.7930058446</v>
      </c>
      <c r="M20" s="39">
        <v>4028997.553247279</v>
      </c>
      <c r="N20" s="39">
        <v>1348186.6582376601</v>
      </c>
      <c r="O20" s="39">
        <v>4109323.4735497902</v>
      </c>
      <c r="P20" s="39">
        <v>1354301.2409363105</v>
      </c>
      <c r="Q20" s="39">
        <v>729724.05352666311</v>
      </c>
      <c r="R20" s="39">
        <v>2202781.5649253787</v>
      </c>
      <c r="S20" s="39">
        <v>5385645.4034482278</v>
      </c>
      <c r="T20" s="39">
        <v>707034.27778427175</v>
      </c>
      <c r="U20" s="39">
        <v>1880798.5774330178</v>
      </c>
      <c r="V20" s="39">
        <v>5727467.9870080585</v>
      </c>
      <c r="W20" s="39">
        <v>1694824.0237492484</v>
      </c>
      <c r="X20" s="39">
        <v>8572041.2177705914</v>
      </c>
      <c r="Y20" s="39">
        <v>9359388.0343763754</v>
      </c>
      <c r="Z20" s="39">
        <v>2208589.8560954998</v>
      </c>
      <c r="AA20" s="39">
        <v>2578876.1156688095</v>
      </c>
      <c r="AB20" s="39">
        <v>1940939.0728085297</v>
      </c>
      <c r="AC20" s="39">
        <v>3082603.2147256965</v>
      </c>
      <c r="AD20" s="39">
        <v>4146744.4719698024</v>
      </c>
      <c r="AE20" s="39">
        <v>1968965.8584342489</v>
      </c>
      <c r="AF20" s="39">
        <v>3412372.6848224313</v>
      </c>
      <c r="AG20" s="39">
        <v>1099399.7643615319</v>
      </c>
      <c r="AH20" s="39">
        <v>0</v>
      </c>
      <c r="AI20" s="39">
        <v>1790849.4857170084</v>
      </c>
      <c r="AJ20" s="39">
        <v>4462439.3553941781</v>
      </c>
      <c r="AK20" s="40"/>
    </row>
    <row r="21" spans="1:40" ht="26.25" customHeight="1">
      <c r="A21" s="58"/>
      <c r="B21" s="67"/>
      <c r="C21" s="38" t="s">
        <v>169</v>
      </c>
      <c r="D21" s="68" t="s">
        <v>718</v>
      </c>
      <c r="E21" s="68" t="s">
        <v>719</v>
      </c>
      <c r="F21" s="68" t="s">
        <v>720</v>
      </c>
      <c r="G21" s="68" t="s">
        <v>721</v>
      </c>
      <c r="H21" s="68" t="s">
        <v>722</v>
      </c>
      <c r="I21" s="68" t="s">
        <v>723</v>
      </c>
      <c r="J21" s="68" t="s">
        <v>724</v>
      </c>
      <c r="K21" s="68" t="s">
        <v>725</v>
      </c>
      <c r="L21" s="68" t="s">
        <v>726</v>
      </c>
      <c r="M21" s="68" t="s">
        <v>727</v>
      </c>
      <c r="N21" s="68" t="s">
        <v>728</v>
      </c>
      <c r="O21" s="68" t="s">
        <v>729</v>
      </c>
      <c r="P21" s="68" t="s">
        <v>730</v>
      </c>
      <c r="Q21" s="68" t="s">
        <v>731</v>
      </c>
      <c r="R21" s="68" t="s">
        <v>732</v>
      </c>
      <c r="S21" s="68" t="s">
        <v>733</v>
      </c>
      <c r="T21" s="68" t="s">
        <v>734</v>
      </c>
      <c r="U21" s="68" t="s">
        <v>735</v>
      </c>
      <c r="V21" s="68" t="s">
        <v>736</v>
      </c>
      <c r="W21" s="68" t="s">
        <v>737</v>
      </c>
      <c r="X21" s="68" t="s">
        <v>738</v>
      </c>
      <c r="Y21" s="68" t="s">
        <v>739</v>
      </c>
      <c r="Z21" s="68" t="s">
        <v>740</v>
      </c>
      <c r="AA21" s="68" t="s">
        <v>741</v>
      </c>
      <c r="AB21" s="68" t="s">
        <v>742</v>
      </c>
      <c r="AC21" s="68" t="s">
        <v>743</v>
      </c>
      <c r="AD21" s="68" t="s">
        <v>744</v>
      </c>
      <c r="AE21" s="68" t="s">
        <v>745</v>
      </c>
      <c r="AF21" s="68" t="s">
        <v>746</v>
      </c>
      <c r="AG21" s="68" t="s">
        <v>747</v>
      </c>
      <c r="AH21" s="68" t="s">
        <v>748</v>
      </c>
      <c r="AI21" s="68" t="s">
        <v>749</v>
      </c>
      <c r="AJ21" s="68" t="s">
        <v>750</v>
      </c>
      <c r="AK21" s="40"/>
    </row>
    <row r="22" spans="1:40" ht="26.25" customHeight="1">
      <c r="A22" s="57" t="s">
        <v>751</v>
      </c>
      <c r="B22" s="66">
        <f>SUM(D22:AJ22)</f>
        <v>536971791.61438525</v>
      </c>
      <c r="C22" s="38" t="s">
        <v>168</v>
      </c>
      <c r="D22" s="39">
        <v>20921927.216510266</v>
      </c>
      <c r="E22" s="39">
        <v>15348976.5170292</v>
      </c>
      <c r="F22" s="39">
        <v>10328741.784097455</v>
      </c>
      <c r="G22" s="39">
        <v>8082144</v>
      </c>
      <c r="H22" s="39">
        <v>17618533.121303331</v>
      </c>
      <c r="I22" s="39">
        <v>16164288</v>
      </c>
      <c r="J22" s="39">
        <v>13470240</v>
      </c>
      <c r="K22" s="39">
        <v>25274053.729717821</v>
      </c>
      <c r="L22" s="39">
        <v>18858336</v>
      </c>
      <c r="M22" s="39">
        <v>11550982.379421597</v>
      </c>
      <c r="N22" s="39">
        <v>14365927.518512281</v>
      </c>
      <c r="O22" s="39">
        <v>11853811.199999999</v>
      </c>
      <c r="P22" s="39">
        <v>10776192</v>
      </c>
      <c r="Q22" s="39">
        <v>1946033.8869475378</v>
      </c>
      <c r="R22" s="39">
        <v>4922367.317000648</v>
      </c>
      <c r="S22" s="39">
        <v>42565958.399999999</v>
      </c>
      <c r="T22" s="39">
        <v>432967.07858789922</v>
      </c>
      <c r="U22" s="39">
        <v>26940480</v>
      </c>
      <c r="V22" s="39">
        <v>12931430.4</v>
      </c>
      <c r="W22" s="39">
        <v>10886443.48702213</v>
      </c>
      <c r="X22" s="39">
        <v>40410720</v>
      </c>
      <c r="Y22" s="39">
        <v>43104768</v>
      </c>
      <c r="Z22" s="39">
        <v>15625478.4</v>
      </c>
      <c r="AA22" s="39">
        <v>25324051.199999999</v>
      </c>
      <c r="AB22" s="39">
        <v>11315001.600000001</v>
      </c>
      <c r="AC22" s="39">
        <v>9983232.2182226218</v>
      </c>
      <c r="AD22" s="39">
        <v>20327277.452290762</v>
      </c>
      <c r="AE22" s="39">
        <v>26940480</v>
      </c>
      <c r="AF22" s="39">
        <v>19397145.599999998</v>
      </c>
      <c r="AG22" s="39">
        <v>4849286.3999999994</v>
      </c>
      <c r="AH22" s="39">
        <v>4862605.4666900067</v>
      </c>
      <c r="AI22" s="39">
        <v>8815719.2410317603</v>
      </c>
      <c r="AJ22" s="39">
        <v>10776192</v>
      </c>
      <c r="AK22" s="40"/>
    </row>
    <row r="23" spans="1:40" ht="26.25" customHeight="1">
      <c r="A23" s="58"/>
      <c r="B23" s="67"/>
      <c r="C23" s="38" t="s">
        <v>169</v>
      </c>
      <c r="D23" s="68" t="s">
        <v>752</v>
      </c>
      <c r="E23" s="68" t="s">
        <v>753</v>
      </c>
      <c r="F23" s="68" t="s">
        <v>754</v>
      </c>
      <c r="G23" s="68" t="s">
        <v>755</v>
      </c>
      <c r="H23" s="68" t="s">
        <v>756</v>
      </c>
      <c r="I23" s="68" t="s">
        <v>757</v>
      </c>
      <c r="J23" s="68" t="s">
        <v>758</v>
      </c>
      <c r="K23" s="68" t="s">
        <v>759</v>
      </c>
      <c r="L23" s="68" t="s">
        <v>760</v>
      </c>
      <c r="M23" s="68" t="s">
        <v>761</v>
      </c>
      <c r="N23" s="68" t="s">
        <v>762</v>
      </c>
      <c r="O23" s="68" t="s">
        <v>763</v>
      </c>
      <c r="P23" s="68" t="s">
        <v>764</v>
      </c>
      <c r="Q23" s="68" t="s">
        <v>765</v>
      </c>
      <c r="R23" s="68" t="s">
        <v>766</v>
      </c>
      <c r="S23" s="68" t="s">
        <v>767</v>
      </c>
      <c r="T23" s="68" t="s">
        <v>768</v>
      </c>
      <c r="U23" s="68" t="s">
        <v>769</v>
      </c>
      <c r="V23" s="68" t="s">
        <v>770</v>
      </c>
      <c r="W23" s="68" t="s">
        <v>771</v>
      </c>
      <c r="X23" s="68" t="s">
        <v>772</v>
      </c>
      <c r="Y23" s="68" t="s">
        <v>773</v>
      </c>
      <c r="Z23" s="68" t="s">
        <v>774</v>
      </c>
      <c r="AA23" s="68" t="s">
        <v>775</v>
      </c>
      <c r="AB23" s="68" t="s">
        <v>776</v>
      </c>
      <c r="AC23" s="68" t="s">
        <v>777</v>
      </c>
      <c r="AD23" s="68" t="s">
        <v>778</v>
      </c>
      <c r="AE23" s="68" t="s">
        <v>779</v>
      </c>
      <c r="AF23" s="68" t="s">
        <v>780</v>
      </c>
      <c r="AG23" s="68" t="s">
        <v>781</v>
      </c>
      <c r="AH23" s="68" t="s">
        <v>782</v>
      </c>
      <c r="AI23" s="68" t="s">
        <v>783</v>
      </c>
      <c r="AJ23" s="68" t="s">
        <v>784</v>
      </c>
      <c r="AK23" s="40"/>
    </row>
    <row r="24" spans="1:40" s="70" customFormat="1" ht="26.25" customHeight="1">
      <c r="A24" s="36" t="s">
        <v>337</v>
      </c>
      <c r="B24" s="66">
        <f>SUM(D24:AJ24)</f>
        <v>13678291.055919103</v>
      </c>
      <c r="C24" s="69" t="s">
        <v>168</v>
      </c>
      <c r="D24" s="39">
        <v>234620.74653492958</v>
      </c>
      <c r="E24" s="39">
        <v>121845.2515254803</v>
      </c>
      <c r="F24" s="39">
        <v>26116.543316504161</v>
      </c>
      <c r="G24" s="39">
        <v>892966.65451010293</v>
      </c>
      <c r="H24" s="39">
        <v>364949.58375319117</v>
      </c>
      <c r="I24" s="39">
        <v>265595.14846730261</v>
      </c>
      <c r="J24" s="39">
        <v>197576.87225888812</v>
      </c>
      <c r="K24" s="39">
        <v>357278.96389575524</v>
      </c>
      <c r="L24" s="39">
        <v>974098.73051024845</v>
      </c>
      <c r="M24" s="39">
        <v>331508.79300378193</v>
      </c>
      <c r="N24" s="39">
        <v>157317.0841482328</v>
      </c>
      <c r="O24" s="39">
        <v>768791.35613304249</v>
      </c>
      <c r="P24" s="39">
        <v>208739.50514113859</v>
      </c>
      <c r="Q24" s="39">
        <v>132896.63834263696</v>
      </c>
      <c r="R24" s="39">
        <v>183602.18465863177</v>
      </c>
      <c r="S24" s="39">
        <v>974098.73051024845</v>
      </c>
      <c r="T24" s="39">
        <v>89799.375849627511</v>
      </c>
      <c r="U24" s="39">
        <v>938563.01468190842</v>
      </c>
      <c r="V24" s="39">
        <v>1329709.2473202029</v>
      </c>
      <c r="W24" s="39">
        <v>210167.97794861672</v>
      </c>
      <c r="X24" s="39">
        <v>156638.46059681507</v>
      </c>
      <c r="Y24" s="39">
        <v>1281568.3890121076</v>
      </c>
      <c r="Z24" s="39">
        <v>208739.50514113859</v>
      </c>
      <c r="AA24" s="39">
        <v>204654.18029637364</v>
      </c>
      <c r="AB24" s="39">
        <v>591387.307499944</v>
      </c>
      <c r="AC24" s="39">
        <v>831707.38743142923</v>
      </c>
      <c r="AD24" s="39">
        <v>510843.86669367831</v>
      </c>
      <c r="AE24" s="39">
        <v>140823.26456877589</v>
      </c>
      <c r="AF24" s="39">
        <v>385750.48341633717</v>
      </c>
      <c r="AG24" s="39">
        <v>181198.84029758867</v>
      </c>
      <c r="AH24" s="39">
        <v>85966.295574511649</v>
      </c>
      <c r="AI24" s="39">
        <v>196374.18521191727</v>
      </c>
      <c r="AJ24" s="39">
        <v>142396.48766801195</v>
      </c>
      <c r="AK24" s="40"/>
    </row>
    <row r="25" spans="1:40" s="70" customFormat="1" ht="26.25" customHeight="1">
      <c r="A25" s="58"/>
      <c r="B25" s="67"/>
      <c r="C25" s="69" t="s">
        <v>169</v>
      </c>
      <c r="D25" s="68" t="s">
        <v>785</v>
      </c>
      <c r="E25" s="68" t="s">
        <v>786</v>
      </c>
      <c r="F25" s="68" t="s">
        <v>787</v>
      </c>
      <c r="G25" s="68" t="s">
        <v>788</v>
      </c>
      <c r="H25" s="68" t="s">
        <v>789</v>
      </c>
      <c r="I25" s="68" t="s">
        <v>790</v>
      </c>
      <c r="J25" s="68" t="s">
        <v>791</v>
      </c>
      <c r="K25" s="68" t="s">
        <v>792</v>
      </c>
      <c r="L25" s="68" t="s">
        <v>793</v>
      </c>
      <c r="M25" s="68" t="s">
        <v>794</v>
      </c>
      <c r="N25" s="68" t="s">
        <v>795</v>
      </c>
      <c r="O25" s="68" t="s">
        <v>796</v>
      </c>
      <c r="P25" s="68" t="s">
        <v>797</v>
      </c>
      <c r="Q25" s="68" t="s">
        <v>798</v>
      </c>
      <c r="R25" s="68" t="s">
        <v>799</v>
      </c>
      <c r="S25" s="68" t="s">
        <v>800</v>
      </c>
      <c r="T25" s="68" t="s">
        <v>801</v>
      </c>
      <c r="U25" s="68" t="s">
        <v>802</v>
      </c>
      <c r="V25" s="68" t="s">
        <v>803</v>
      </c>
      <c r="W25" s="68" t="s">
        <v>804</v>
      </c>
      <c r="X25" s="68" t="s">
        <v>805</v>
      </c>
      <c r="Y25" s="68" t="s">
        <v>806</v>
      </c>
      <c r="Z25" s="68" t="s">
        <v>807</v>
      </c>
      <c r="AA25" s="68" t="s">
        <v>808</v>
      </c>
      <c r="AB25" s="68" t="s">
        <v>809</v>
      </c>
      <c r="AC25" s="68" t="s">
        <v>810</v>
      </c>
      <c r="AD25" s="68" t="s">
        <v>811</v>
      </c>
      <c r="AE25" s="68" t="s">
        <v>812</v>
      </c>
      <c r="AF25" s="68" t="s">
        <v>813</v>
      </c>
      <c r="AG25" s="68" t="s">
        <v>814</v>
      </c>
      <c r="AH25" s="68" t="s">
        <v>815</v>
      </c>
      <c r="AI25" s="68" t="s">
        <v>816</v>
      </c>
      <c r="AJ25" s="68" t="s">
        <v>817</v>
      </c>
      <c r="AK25" s="40"/>
    </row>
    <row r="26" spans="1:40" ht="26.25" customHeight="1">
      <c r="A26" s="57" t="s">
        <v>41</v>
      </c>
      <c r="B26" s="66">
        <f>SUM(D26:AJ26)</f>
        <v>52714722.633111261</v>
      </c>
      <c r="C26" s="38" t="s">
        <v>168</v>
      </c>
      <c r="D26" s="39">
        <v>904204.15291647427</v>
      </c>
      <c r="E26" s="39">
        <v>469579.0294320347</v>
      </c>
      <c r="F26" s="39">
        <v>100650.46367538674</v>
      </c>
      <c r="G26" s="39">
        <v>3441401.3651761981</v>
      </c>
      <c r="H26" s="39">
        <v>1406478.0464145627</v>
      </c>
      <c r="I26" s="39">
        <v>1023576.3025451353</v>
      </c>
      <c r="J26" s="39">
        <v>761440.8830215598</v>
      </c>
      <c r="K26" s="39">
        <v>1376916.2688097653</v>
      </c>
      <c r="L26" s="39">
        <v>3754076.0162354345</v>
      </c>
      <c r="M26" s="39">
        <v>1277600.6887256296</v>
      </c>
      <c r="N26" s="39">
        <v>606283.81297203526</v>
      </c>
      <c r="O26" s="39">
        <v>2962842.5755532845</v>
      </c>
      <c r="P26" s="39">
        <v>804460.51857672248</v>
      </c>
      <c r="Q26" s="39">
        <v>512169.93412882689</v>
      </c>
      <c r="R26" s="39">
        <v>707583.8786837915</v>
      </c>
      <c r="S26" s="39">
        <v>3754076.0162354345</v>
      </c>
      <c r="T26" s="39">
        <v>346077.53053267265</v>
      </c>
      <c r="U26" s="39">
        <v>3617125.0334114963</v>
      </c>
      <c r="V26" s="39">
        <v>5124562.2620988796</v>
      </c>
      <c r="W26" s="39">
        <v>809965.70541090425</v>
      </c>
      <c r="X26" s="39">
        <v>603668.46781385469</v>
      </c>
      <c r="Y26" s="39">
        <v>4939032.3605449134</v>
      </c>
      <c r="Z26" s="39">
        <v>804460.51857672248</v>
      </c>
      <c r="AA26" s="39">
        <v>788716.09808021982</v>
      </c>
      <c r="AB26" s="39">
        <v>2279145.6736922953</v>
      </c>
      <c r="AC26" s="39">
        <v>3205314.4695575717</v>
      </c>
      <c r="AD26" s="39">
        <v>1968739.5619447762</v>
      </c>
      <c r="AE26" s="39">
        <v>542718.33386816713</v>
      </c>
      <c r="AF26" s="39">
        <v>1486642.5678287651</v>
      </c>
      <c r="AG26" s="39">
        <v>698321.63745304837</v>
      </c>
      <c r="AH26" s="39">
        <v>331305.23458523815</v>
      </c>
      <c r="AI26" s="39">
        <v>756805.85121558956</v>
      </c>
      <c r="AJ26" s="39">
        <v>548781.37339387927</v>
      </c>
      <c r="AK26" s="40"/>
      <c r="AN26" s="26">
        <v>2</v>
      </c>
    </row>
    <row r="27" spans="1:40" ht="26.25" customHeight="1">
      <c r="A27" s="58"/>
      <c r="B27" s="67"/>
      <c r="C27" s="38" t="s">
        <v>169</v>
      </c>
      <c r="D27" s="68" t="s">
        <v>818</v>
      </c>
      <c r="E27" s="68" t="s">
        <v>819</v>
      </c>
      <c r="F27" s="68" t="s">
        <v>820</v>
      </c>
      <c r="G27" s="68" t="s">
        <v>821</v>
      </c>
      <c r="H27" s="68" t="s">
        <v>822</v>
      </c>
      <c r="I27" s="68" t="s">
        <v>823</v>
      </c>
      <c r="J27" s="68" t="s">
        <v>824</v>
      </c>
      <c r="K27" s="68" t="s">
        <v>825</v>
      </c>
      <c r="L27" s="68" t="s">
        <v>826</v>
      </c>
      <c r="M27" s="68" t="s">
        <v>827</v>
      </c>
      <c r="N27" s="68" t="s">
        <v>828</v>
      </c>
      <c r="O27" s="68" t="s">
        <v>829</v>
      </c>
      <c r="P27" s="68" t="s">
        <v>830</v>
      </c>
      <c r="Q27" s="68" t="s">
        <v>831</v>
      </c>
      <c r="R27" s="68" t="s">
        <v>832</v>
      </c>
      <c r="S27" s="68" t="s">
        <v>833</v>
      </c>
      <c r="T27" s="68" t="s">
        <v>834</v>
      </c>
      <c r="U27" s="68" t="s">
        <v>835</v>
      </c>
      <c r="V27" s="68" t="s">
        <v>836</v>
      </c>
      <c r="W27" s="68" t="s">
        <v>837</v>
      </c>
      <c r="X27" s="68" t="s">
        <v>838</v>
      </c>
      <c r="Y27" s="68" t="s">
        <v>839</v>
      </c>
      <c r="Z27" s="68" t="s">
        <v>840</v>
      </c>
      <c r="AA27" s="68" t="s">
        <v>841</v>
      </c>
      <c r="AB27" s="68" t="s">
        <v>842</v>
      </c>
      <c r="AC27" s="68" t="s">
        <v>843</v>
      </c>
      <c r="AD27" s="68" t="s">
        <v>844</v>
      </c>
      <c r="AE27" s="68" t="s">
        <v>845</v>
      </c>
      <c r="AF27" s="68" t="s">
        <v>846</v>
      </c>
      <c r="AG27" s="68" t="s">
        <v>847</v>
      </c>
      <c r="AH27" s="68" t="s">
        <v>848</v>
      </c>
      <c r="AI27" s="68" t="s">
        <v>849</v>
      </c>
      <c r="AJ27" s="68" t="s">
        <v>850</v>
      </c>
      <c r="AK27" s="40"/>
    </row>
    <row r="28" spans="1:40" s="70" customFormat="1" ht="26.25" customHeight="1">
      <c r="A28" s="57" t="s">
        <v>12</v>
      </c>
      <c r="B28" s="66">
        <f>SUM(D28:AJ28)</f>
        <v>375339331.90328312</v>
      </c>
      <c r="C28" s="69" t="s">
        <v>168</v>
      </c>
      <c r="D28" s="39">
        <v>19304336.156245902</v>
      </c>
      <c r="E28" s="39">
        <v>9722049.0814286377</v>
      </c>
      <c r="F28" s="39">
        <v>8564308.0770979151</v>
      </c>
      <c r="G28" s="39">
        <v>5664826.4122321345</v>
      </c>
      <c r="H28" s="39">
        <v>4494674.9785024542</v>
      </c>
      <c r="I28" s="39">
        <v>4880330.4745310871</v>
      </c>
      <c r="J28" s="39">
        <v>3814468.1267859442</v>
      </c>
      <c r="K28" s="39">
        <v>21429428.836658236</v>
      </c>
      <c r="L28" s="39">
        <v>16862658.5194856</v>
      </c>
      <c r="M28" s="39">
        <v>7200287.7349533625</v>
      </c>
      <c r="N28" s="39">
        <v>6749300.2565516746</v>
      </c>
      <c r="O28" s="39">
        <v>16486198.146777021</v>
      </c>
      <c r="P28" s="39">
        <v>3357077.8696103082</v>
      </c>
      <c r="Q28" s="39">
        <v>2004851.436713458</v>
      </c>
      <c r="R28" s="39">
        <v>4439761.8911913214</v>
      </c>
      <c r="S28" s="39">
        <v>28005950.779357698</v>
      </c>
      <c r="T28" s="39">
        <v>1689585.0562929423</v>
      </c>
      <c r="U28" s="39">
        <v>28120452.521175548</v>
      </c>
      <c r="V28" s="39">
        <v>32705771.989690572</v>
      </c>
      <c r="W28" s="39">
        <v>4035840.0059511554</v>
      </c>
      <c r="X28" s="39">
        <v>35383391.681803249</v>
      </c>
      <c r="Y28" s="39">
        <v>36908278.1482471</v>
      </c>
      <c r="Z28" s="39">
        <v>6616979.9935626928</v>
      </c>
      <c r="AA28" s="39">
        <v>5890770.934475963</v>
      </c>
      <c r="AB28" s="39">
        <v>6828686.1058985293</v>
      </c>
      <c r="AC28" s="39">
        <v>9839395.4672356099</v>
      </c>
      <c r="AD28" s="39">
        <v>12746269.117313392</v>
      </c>
      <c r="AE28" s="39">
        <v>5320759.9325052509</v>
      </c>
      <c r="AF28" s="39">
        <v>10347798.714890657</v>
      </c>
      <c r="AG28" s="39">
        <v>4818163.6337986803</v>
      </c>
      <c r="AH28" s="39">
        <v>2501115.5126301185</v>
      </c>
      <c r="AI28" s="39">
        <v>3284804.3771836362</v>
      </c>
      <c r="AJ28" s="39">
        <v>5320759.9325052509</v>
      </c>
      <c r="AK28" s="40"/>
    </row>
    <row r="29" spans="1:40" s="70" customFormat="1" ht="26.25" customHeight="1">
      <c r="A29" s="58"/>
      <c r="B29" s="67"/>
      <c r="C29" s="69" t="s">
        <v>169</v>
      </c>
      <c r="D29" s="68" t="s">
        <v>851</v>
      </c>
      <c r="E29" s="68" t="s">
        <v>852</v>
      </c>
      <c r="F29" s="68" t="s">
        <v>853</v>
      </c>
      <c r="G29" s="68" t="s">
        <v>854</v>
      </c>
      <c r="H29" s="68" t="s">
        <v>855</v>
      </c>
      <c r="I29" s="68" t="s">
        <v>856</v>
      </c>
      <c r="J29" s="68" t="s">
        <v>857</v>
      </c>
      <c r="K29" s="68" t="s">
        <v>858</v>
      </c>
      <c r="L29" s="68" t="s">
        <v>859</v>
      </c>
      <c r="M29" s="68" t="s">
        <v>860</v>
      </c>
      <c r="N29" s="68" t="s">
        <v>861</v>
      </c>
      <c r="O29" s="68" t="s">
        <v>862</v>
      </c>
      <c r="P29" s="68" t="s">
        <v>863</v>
      </c>
      <c r="Q29" s="68" t="s">
        <v>864</v>
      </c>
      <c r="R29" s="68" t="s">
        <v>865</v>
      </c>
      <c r="S29" s="68" t="s">
        <v>866</v>
      </c>
      <c r="T29" s="68" t="s">
        <v>867</v>
      </c>
      <c r="U29" s="68" t="s">
        <v>868</v>
      </c>
      <c r="V29" s="68" t="s">
        <v>869</v>
      </c>
      <c r="W29" s="68" t="s">
        <v>870</v>
      </c>
      <c r="X29" s="68" t="s">
        <v>871</v>
      </c>
      <c r="Y29" s="68" t="s">
        <v>872</v>
      </c>
      <c r="Z29" s="68" t="s">
        <v>873</v>
      </c>
      <c r="AA29" s="68" t="s">
        <v>874</v>
      </c>
      <c r="AB29" s="68" t="s">
        <v>875</v>
      </c>
      <c r="AC29" s="68" t="s">
        <v>876</v>
      </c>
      <c r="AD29" s="68" t="s">
        <v>877</v>
      </c>
      <c r="AE29" s="68" t="s">
        <v>878</v>
      </c>
      <c r="AF29" s="68" t="s">
        <v>879</v>
      </c>
      <c r="AG29" s="68" t="s">
        <v>880</v>
      </c>
      <c r="AH29" s="68" t="s">
        <v>881</v>
      </c>
      <c r="AI29" s="68" t="s">
        <v>882</v>
      </c>
      <c r="AJ29" s="68" t="s">
        <v>883</v>
      </c>
      <c r="AK29" s="40"/>
    </row>
    <row r="30" spans="1:40" ht="26.25" customHeight="1">
      <c r="A30" s="57" t="s">
        <v>236</v>
      </c>
      <c r="B30" s="66">
        <f>SUM(D30:AJ30)</f>
        <v>340741427.20928442</v>
      </c>
      <c r="C30" s="38" t="s">
        <v>168</v>
      </c>
      <c r="D30" s="71">
        <v>9518720.9211955089</v>
      </c>
      <c r="E30" s="71">
        <v>7188324.8932234496</v>
      </c>
      <c r="F30" s="71">
        <v>3204612.8499366562</v>
      </c>
      <c r="G30" s="71">
        <v>9010645.9912351295</v>
      </c>
      <c r="H30" s="71">
        <v>10931554.855278039</v>
      </c>
      <c r="I30" s="71">
        <v>7499147.5741496133</v>
      </c>
      <c r="J30" s="71">
        <v>3251638.1473257532</v>
      </c>
      <c r="K30" s="71">
        <v>16834157.183639653</v>
      </c>
      <c r="L30" s="71">
        <v>24782690.779653654</v>
      </c>
      <c r="M30" s="71">
        <v>12470232.02278368</v>
      </c>
      <c r="N30" s="71">
        <v>8353172.087847461</v>
      </c>
      <c r="O30" s="71">
        <v>16673113.144338056</v>
      </c>
      <c r="P30" s="71">
        <v>3680935.2897088402</v>
      </c>
      <c r="Q30" s="71">
        <v>2045915.6117210565</v>
      </c>
      <c r="R30" s="71">
        <v>6282040.9502661619</v>
      </c>
      <c r="S30" s="71">
        <v>22888950.81239064</v>
      </c>
      <c r="T30" s="71">
        <v>1309073.8601972815</v>
      </c>
      <c r="U30" s="71">
        <v>16993200.162576143</v>
      </c>
      <c r="V30" s="71">
        <v>27310498.833176505</v>
      </c>
      <c r="W30" s="71">
        <v>3844246.4560288093</v>
      </c>
      <c r="X30" s="71">
        <v>18012122.372802906</v>
      </c>
      <c r="Y30" s="71">
        <v>33694487.675925702</v>
      </c>
      <c r="Z30" s="71">
        <v>6091531.18696607</v>
      </c>
      <c r="AA30" s="71">
        <v>9419538.7539835554</v>
      </c>
      <c r="AB30" s="71">
        <v>7715057.8777265456</v>
      </c>
      <c r="AC30" s="71">
        <v>6240163.9985390855</v>
      </c>
      <c r="AD30" s="71">
        <v>14387061.416244889</v>
      </c>
      <c r="AE30" s="71">
        <v>7689906.5421032254</v>
      </c>
      <c r="AF30" s="71">
        <v>9373221.2993773557</v>
      </c>
      <c r="AG30" s="71">
        <v>4222045.1654217355</v>
      </c>
      <c r="AH30" s="71">
        <v>2478069.3049751665</v>
      </c>
      <c r="AI30" s="71">
        <v>3885090.0152698555</v>
      </c>
      <c r="AJ30" s="72">
        <v>3460259.173276234</v>
      </c>
      <c r="AK30" s="40"/>
    </row>
    <row r="31" spans="1:40" ht="26.25" customHeight="1">
      <c r="A31" s="58"/>
      <c r="B31" s="67"/>
      <c r="C31" s="38" t="s">
        <v>169</v>
      </c>
      <c r="D31" s="68" t="s">
        <v>884</v>
      </c>
      <c r="E31" s="68" t="s">
        <v>885</v>
      </c>
      <c r="F31" s="68" t="s">
        <v>886</v>
      </c>
      <c r="G31" s="68" t="s">
        <v>887</v>
      </c>
      <c r="H31" s="68" t="s">
        <v>888</v>
      </c>
      <c r="I31" s="68" t="s">
        <v>889</v>
      </c>
      <c r="J31" s="68" t="s">
        <v>890</v>
      </c>
      <c r="K31" s="68" t="s">
        <v>891</v>
      </c>
      <c r="L31" s="68" t="s">
        <v>892</v>
      </c>
      <c r="M31" s="68" t="s">
        <v>893</v>
      </c>
      <c r="N31" s="68" t="s">
        <v>894</v>
      </c>
      <c r="O31" s="68" t="s">
        <v>895</v>
      </c>
      <c r="P31" s="68" t="s">
        <v>896</v>
      </c>
      <c r="Q31" s="68" t="s">
        <v>897</v>
      </c>
      <c r="R31" s="68" t="s">
        <v>898</v>
      </c>
      <c r="S31" s="68" t="s">
        <v>899</v>
      </c>
      <c r="T31" s="68" t="s">
        <v>900</v>
      </c>
      <c r="U31" s="68" t="s">
        <v>901</v>
      </c>
      <c r="V31" s="68" t="s">
        <v>902</v>
      </c>
      <c r="W31" s="68" t="s">
        <v>903</v>
      </c>
      <c r="X31" s="68" t="s">
        <v>904</v>
      </c>
      <c r="Y31" s="68" t="s">
        <v>905</v>
      </c>
      <c r="Z31" s="68" t="s">
        <v>906</v>
      </c>
      <c r="AA31" s="68" t="s">
        <v>907</v>
      </c>
      <c r="AB31" s="68" t="s">
        <v>908</v>
      </c>
      <c r="AC31" s="68" t="s">
        <v>909</v>
      </c>
      <c r="AD31" s="68" t="s">
        <v>910</v>
      </c>
      <c r="AE31" s="68" t="s">
        <v>911</v>
      </c>
      <c r="AF31" s="68" t="s">
        <v>912</v>
      </c>
      <c r="AG31" s="68" t="s">
        <v>913</v>
      </c>
      <c r="AH31" s="68" t="s">
        <v>914</v>
      </c>
      <c r="AI31" s="68" t="s">
        <v>915</v>
      </c>
      <c r="AJ31" s="68" t="s">
        <v>916</v>
      </c>
      <c r="AK31" s="40"/>
    </row>
    <row r="32" spans="1:40" ht="26.25" customHeight="1">
      <c r="A32" s="36" t="s">
        <v>405</v>
      </c>
      <c r="B32" s="66">
        <f>SUM(D32:AJ32)</f>
        <v>1569861223.545758</v>
      </c>
      <c r="C32" s="38" t="s">
        <v>168</v>
      </c>
      <c r="D32" s="39">
        <v>52691963.445800282</v>
      </c>
      <c r="E32" s="39">
        <v>36939192.218600169</v>
      </c>
      <c r="F32" s="39">
        <v>14470717.969399977</v>
      </c>
      <c r="G32" s="39">
        <v>55012808.958800115</v>
      </c>
      <c r="H32" s="39">
        <v>42294194.998999983</v>
      </c>
      <c r="I32" s="39">
        <v>115557277.4048018</v>
      </c>
      <c r="J32" s="39">
        <v>23547275.232600022</v>
      </c>
      <c r="K32" s="39">
        <v>60228666.162000373</v>
      </c>
      <c r="L32" s="39">
        <v>49361326.894600071</v>
      </c>
      <c r="M32" s="39">
        <v>115557277.4048018</v>
      </c>
      <c r="N32" s="39">
        <v>15294165.615399932</v>
      </c>
      <c r="O32" s="39">
        <v>48602590.925000012</v>
      </c>
      <c r="P32" s="39">
        <v>6893467.5935999863</v>
      </c>
      <c r="Q32" s="39">
        <v>18263180.975199956</v>
      </c>
      <c r="R32" s="39">
        <v>19349100.720599972</v>
      </c>
      <c r="S32" s="39">
        <v>83810061.006000966</v>
      </c>
      <c r="T32" s="39">
        <v>31708170.442199968</v>
      </c>
      <c r="U32" s="39">
        <v>192371061.27960172</v>
      </c>
      <c r="V32" s="39">
        <v>143141577.93180126</v>
      </c>
      <c r="W32" s="39">
        <v>7700197.8127471535</v>
      </c>
      <c r="X32" s="39">
        <v>100625087.93680046</v>
      </c>
      <c r="Y32" s="39">
        <v>87789748.219601974</v>
      </c>
      <c r="Z32" s="39">
        <v>14451560.576599974</v>
      </c>
      <c r="AA32" s="39">
        <v>11425602.122199988</v>
      </c>
      <c r="AB32" s="39">
        <v>28851071.069799926</v>
      </c>
      <c r="AC32" s="39">
        <v>48971891.060400099</v>
      </c>
      <c r="AD32" s="39">
        <v>25055800.35419995</v>
      </c>
      <c r="AE32" s="39">
        <v>18039322.103599969</v>
      </c>
      <c r="AF32" s="39">
        <v>36640489.366600156</v>
      </c>
      <c r="AG32" s="39">
        <v>16170289.620799981</v>
      </c>
      <c r="AH32" s="39">
        <v>23547275.232600022</v>
      </c>
      <c r="AI32" s="39">
        <v>24386479.646200012</v>
      </c>
      <c r="AJ32" s="39">
        <v>1112331.2437999914</v>
      </c>
      <c r="AK32" s="40"/>
    </row>
    <row r="33" spans="1:37" ht="26.25" customHeight="1">
      <c r="A33" s="58"/>
      <c r="B33" s="67"/>
      <c r="C33" s="38" t="s">
        <v>169</v>
      </c>
      <c r="D33" s="68" t="s">
        <v>917</v>
      </c>
      <c r="E33" s="68" t="s">
        <v>918</v>
      </c>
      <c r="F33" s="68" t="s">
        <v>919</v>
      </c>
      <c r="G33" s="68" t="s">
        <v>920</v>
      </c>
      <c r="H33" s="68" t="s">
        <v>921</v>
      </c>
      <c r="I33" s="68" t="s">
        <v>922</v>
      </c>
      <c r="J33" s="68" t="s">
        <v>923</v>
      </c>
      <c r="K33" s="68" t="s">
        <v>924</v>
      </c>
      <c r="L33" s="68" t="s">
        <v>925</v>
      </c>
      <c r="M33" s="68" t="s">
        <v>926</v>
      </c>
      <c r="N33" s="68" t="s">
        <v>927</v>
      </c>
      <c r="O33" s="68" t="s">
        <v>928</v>
      </c>
      <c r="P33" s="68" t="s">
        <v>929</v>
      </c>
      <c r="Q33" s="68" t="s">
        <v>930</v>
      </c>
      <c r="R33" s="68" t="s">
        <v>931</v>
      </c>
      <c r="S33" s="68" t="s">
        <v>932</v>
      </c>
      <c r="T33" s="68" t="s">
        <v>933</v>
      </c>
      <c r="U33" s="68" t="s">
        <v>934</v>
      </c>
      <c r="V33" s="68" t="s">
        <v>935</v>
      </c>
      <c r="W33" s="68" t="s">
        <v>936</v>
      </c>
      <c r="X33" s="68" t="s">
        <v>937</v>
      </c>
      <c r="Y33" s="68" t="s">
        <v>938</v>
      </c>
      <c r="Z33" s="68" t="s">
        <v>939</v>
      </c>
      <c r="AA33" s="68" t="s">
        <v>940</v>
      </c>
      <c r="AB33" s="68" t="s">
        <v>941</v>
      </c>
      <c r="AC33" s="68" t="s">
        <v>942</v>
      </c>
      <c r="AD33" s="68" t="s">
        <v>943</v>
      </c>
      <c r="AE33" s="68" t="s">
        <v>944</v>
      </c>
      <c r="AF33" s="68" t="s">
        <v>945</v>
      </c>
      <c r="AG33" s="68" t="s">
        <v>946</v>
      </c>
      <c r="AH33" s="68" t="s">
        <v>947</v>
      </c>
      <c r="AI33" s="68" t="s">
        <v>948</v>
      </c>
      <c r="AJ33" s="68" t="s">
        <v>949</v>
      </c>
      <c r="AK33" s="40"/>
    </row>
    <row r="34" spans="1:37" ht="26.25" customHeight="1">
      <c r="A34" s="36" t="s">
        <v>950</v>
      </c>
      <c r="B34" s="66">
        <f>SUM(D34:AJ34)</f>
        <v>346384600</v>
      </c>
      <c r="C34" s="38" t="s">
        <v>168</v>
      </c>
      <c r="D34" s="39">
        <v>15742689.710250152</v>
      </c>
      <c r="E34" s="39">
        <v>10141541.881031852</v>
      </c>
      <c r="F34" s="39">
        <v>5067838.8866160056</v>
      </c>
      <c r="G34" s="39">
        <v>14122889.394697789</v>
      </c>
      <c r="H34" s="39">
        <v>9460410.9037396554</v>
      </c>
      <c r="I34" s="39">
        <v>6928461.9946495881</v>
      </c>
      <c r="J34" s="39">
        <v>3865732.798227313</v>
      </c>
      <c r="K34" s="39">
        <v>14002208.182442948</v>
      </c>
      <c r="L34" s="39">
        <v>14018083.045022018</v>
      </c>
      <c r="M34" s="39">
        <v>13628448.648785692</v>
      </c>
      <c r="N34" s="39">
        <v>8056843.552979812</v>
      </c>
      <c r="O34" s="39">
        <v>11990322.140968591</v>
      </c>
      <c r="P34" s="39">
        <v>4703414.5602133945</v>
      </c>
      <c r="Q34" s="39">
        <v>1682004.2995826514</v>
      </c>
      <c r="R34" s="39">
        <v>4752401.1023735814</v>
      </c>
      <c r="S34" s="39">
        <v>25505749.818678215</v>
      </c>
      <c r="T34" s="39">
        <v>1342609.3992339356</v>
      </c>
      <c r="U34" s="39">
        <v>12991154.578576695</v>
      </c>
      <c r="V34" s="39">
        <v>18284707.136388946</v>
      </c>
      <c r="W34" s="39">
        <v>5859908.4340433814</v>
      </c>
      <c r="X34" s="39">
        <v>17466833.086551771</v>
      </c>
      <c r="Y34" s="39">
        <v>47200786.248534739</v>
      </c>
      <c r="Z34" s="39">
        <v>9294419.8273216579</v>
      </c>
      <c r="AA34" s="39">
        <v>8224707.1195815066</v>
      </c>
      <c r="AB34" s="39">
        <v>7151917.5521468278</v>
      </c>
      <c r="AC34" s="39">
        <v>7557965.8894020868</v>
      </c>
      <c r="AD34" s="39">
        <v>11440849.458662147</v>
      </c>
      <c r="AE34" s="39">
        <v>8022465.6705521587</v>
      </c>
      <c r="AF34" s="39">
        <v>10602974.713634737</v>
      </c>
      <c r="AG34" s="39">
        <v>4145697.4997702385</v>
      </c>
      <c r="AH34" s="39">
        <v>2577155.1988182086</v>
      </c>
      <c r="AI34" s="39">
        <v>5283781.2134894691</v>
      </c>
      <c r="AJ34" s="39">
        <v>5267626.0530322697</v>
      </c>
      <c r="AK34" s="40"/>
    </row>
    <row r="35" spans="1:37" ht="26.25" customHeight="1">
      <c r="A35" s="58"/>
      <c r="B35" s="67"/>
      <c r="C35" s="38" t="s">
        <v>169</v>
      </c>
      <c r="D35" s="68" t="s">
        <v>951</v>
      </c>
      <c r="E35" s="68" t="s">
        <v>952</v>
      </c>
      <c r="F35" s="68" t="s">
        <v>953</v>
      </c>
      <c r="G35" s="68" t="s">
        <v>954</v>
      </c>
      <c r="H35" s="68" t="s">
        <v>955</v>
      </c>
      <c r="I35" s="68" t="s">
        <v>956</v>
      </c>
      <c r="J35" s="68" t="s">
        <v>957</v>
      </c>
      <c r="K35" s="68" t="s">
        <v>958</v>
      </c>
      <c r="L35" s="68" t="s">
        <v>959</v>
      </c>
      <c r="M35" s="68" t="s">
        <v>960</v>
      </c>
      <c r="N35" s="68" t="s">
        <v>961</v>
      </c>
      <c r="O35" s="68" t="s">
        <v>962</v>
      </c>
      <c r="P35" s="68" t="s">
        <v>963</v>
      </c>
      <c r="Q35" s="68" t="s">
        <v>964</v>
      </c>
      <c r="R35" s="68" t="s">
        <v>965</v>
      </c>
      <c r="S35" s="68" t="s">
        <v>966</v>
      </c>
      <c r="T35" s="68" t="s">
        <v>967</v>
      </c>
      <c r="U35" s="68" t="s">
        <v>968</v>
      </c>
      <c r="V35" s="68" t="s">
        <v>969</v>
      </c>
      <c r="W35" s="68" t="s">
        <v>970</v>
      </c>
      <c r="X35" s="68" t="s">
        <v>971</v>
      </c>
      <c r="Y35" s="68" t="s">
        <v>972</v>
      </c>
      <c r="Z35" s="68" t="s">
        <v>973</v>
      </c>
      <c r="AA35" s="68" t="s">
        <v>974</v>
      </c>
      <c r="AB35" s="68" t="s">
        <v>975</v>
      </c>
      <c r="AC35" s="68" t="s">
        <v>976</v>
      </c>
      <c r="AD35" s="68" t="s">
        <v>977</v>
      </c>
      <c r="AE35" s="68" t="s">
        <v>978</v>
      </c>
      <c r="AF35" s="68" t="s">
        <v>979</v>
      </c>
      <c r="AG35" s="68" t="s">
        <v>980</v>
      </c>
      <c r="AH35" s="68" t="s">
        <v>981</v>
      </c>
      <c r="AI35" s="68" t="s">
        <v>982</v>
      </c>
      <c r="AJ35" s="68" t="s">
        <v>983</v>
      </c>
      <c r="AK35" s="40"/>
    </row>
  </sheetData>
  <mergeCells count="14">
    <mergeCell ref="A32:A33"/>
    <mergeCell ref="A34:A35"/>
    <mergeCell ref="A20:A21"/>
    <mergeCell ref="A22:A23"/>
    <mergeCell ref="A24:A25"/>
    <mergeCell ref="A26:A27"/>
    <mergeCell ref="A28:A29"/>
    <mergeCell ref="A30:A31"/>
    <mergeCell ref="A10:A11"/>
    <mergeCell ref="B10:B11"/>
    <mergeCell ref="A12:A13"/>
    <mergeCell ref="A14:A15"/>
    <mergeCell ref="A16:A17"/>
    <mergeCell ref="A18:A19"/>
  </mergeCells>
  <pageMargins left="0.7" right="0.7" top="0.75" bottom="0.75" header="0.3" footer="0.3"/>
  <pageSetup orientation="portrait" r:id="rId1"/>
  <headerFooter>
    <oddHeader>&amp;R&amp;"Calibri"&amp;10&amp;K000000Highly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0390-404A-4E07-84D5-08085C2B192C}">
  <sheetPr codeName="M2">
    <tabColor rgb="FF00B0F0"/>
  </sheetPr>
  <dimension ref="A1:IM506"/>
  <sheetViews>
    <sheetView showRowColHeaders="0" topLeftCell="A6" zoomScale="110" zoomScaleNormal="110" workbookViewId="0">
      <selection activeCell="D4" sqref="D4"/>
    </sheetView>
  </sheetViews>
  <sheetFormatPr defaultColWidth="27.1640625" defaultRowHeight="12.4" customHeight="1"/>
  <cols>
    <col min="1" max="1" width="28" style="76" customWidth="1"/>
    <col min="2" max="2" width="32.1640625" style="76" customWidth="1"/>
    <col min="3" max="3" width="13.33203125" style="79" customWidth="1"/>
    <col min="4" max="4" width="12" style="79" customWidth="1"/>
    <col min="5" max="5" width="8.6640625" style="79" hidden="1" customWidth="1"/>
    <col min="6" max="6" width="12.6640625" style="79" hidden="1" customWidth="1"/>
    <col min="7" max="7" width="12.33203125" style="76" customWidth="1"/>
    <col min="8" max="8" width="24.33203125" style="76" customWidth="1"/>
    <col min="9" max="9" width="55.1640625" style="76" customWidth="1"/>
    <col min="10" max="10" width="10.6640625" style="76" customWidth="1"/>
    <col min="11" max="11" width="13.33203125" style="76" customWidth="1"/>
    <col min="12" max="12" width="29" style="76" hidden="1" customWidth="1"/>
    <col min="13" max="14" width="24.5" style="76" hidden="1" customWidth="1"/>
    <col min="15" max="15" width="14.83203125" style="76" hidden="1" customWidth="1"/>
    <col min="16" max="16" width="11.1640625" style="76" bestFit="1" customWidth="1"/>
    <col min="17" max="17" width="19.1640625" style="76" hidden="1" customWidth="1"/>
    <col min="18" max="18" width="15.33203125" style="77" hidden="1" customWidth="1"/>
    <col min="19" max="19" width="2.1640625" style="77" customWidth="1"/>
    <col min="20" max="21" width="27.1640625" style="76" hidden="1" customWidth="1"/>
    <col min="22" max="23" width="27.1640625" style="79" hidden="1" customWidth="1"/>
    <col min="24" max="27" width="27.1640625" style="76" hidden="1" customWidth="1"/>
    <col min="28" max="28" width="13.33203125" style="76" hidden="1" customWidth="1"/>
    <col min="29" max="29" width="27.1640625" style="76" hidden="1" customWidth="1"/>
    <col min="30" max="30" width="13.5" style="76" hidden="1" customWidth="1"/>
    <col min="31" max="31" width="18" style="76" hidden="1" customWidth="1"/>
    <col min="32" max="32" width="18.1640625" style="76" hidden="1" customWidth="1"/>
    <col min="33" max="33" width="16" style="76" hidden="1" customWidth="1"/>
    <col min="34" max="34" width="14.1640625" style="76" hidden="1" customWidth="1"/>
    <col min="35" max="35" width="14.5" style="76" hidden="1" customWidth="1"/>
    <col min="36" max="36" width="16.83203125" style="76" hidden="1" customWidth="1"/>
    <col min="37" max="37" width="22" style="76" hidden="1" customWidth="1"/>
    <col min="38" max="38" width="16.1640625" style="76" hidden="1" customWidth="1"/>
    <col min="39" max="39" width="14.5" style="76" hidden="1" customWidth="1"/>
    <col min="40" max="40" width="17.5" style="76" hidden="1" customWidth="1"/>
    <col min="41" max="41" width="18.83203125" style="76" hidden="1" customWidth="1"/>
    <col min="42" max="68" width="27.1640625" style="76" hidden="1" customWidth="1"/>
    <col min="69" max="69" width="29.1640625" style="76" hidden="1" customWidth="1"/>
    <col min="70" max="70" width="35.83203125" style="76" hidden="1" customWidth="1"/>
    <col min="71" max="71" width="14.83203125" style="76" customWidth="1"/>
    <col min="72" max="72" width="19.5" style="76" customWidth="1"/>
    <col min="73" max="73" width="18.83203125" style="76" customWidth="1"/>
    <col min="74" max="74" width="30" style="76" customWidth="1"/>
    <col min="75" max="75" width="18.83203125" style="76" customWidth="1"/>
    <col min="76" max="76" width="30" style="76" customWidth="1"/>
    <col min="77" max="77" width="21.33203125" style="76" customWidth="1"/>
    <col min="78" max="78" width="26.5" style="76" customWidth="1"/>
    <col min="79" max="79" width="17.1640625" style="76" customWidth="1"/>
    <col min="80" max="81" width="25.1640625" style="76" customWidth="1"/>
    <col min="82" max="82" width="24" style="76" customWidth="1"/>
    <col min="83" max="83" width="17" style="76" customWidth="1"/>
    <col min="84" max="84" width="32.83203125" style="80" customWidth="1"/>
    <col min="85" max="85" width="25.5" style="76" customWidth="1"/>
    <col min="86" max="86" width="20" style="76" customWidth="1"/>
    <col min="87" max="87" width="25.1640625" style="76" customWidth="1"/>
    <col min="88" max="92" width="27.1640625" style="82" hidden="1" customWidth="1"/>
    <col min="93" max="93" width="27.1640625" style="455" hidden="1" customWidth="1"/>
    <col min="94" max="97" width="27.1640625" style="82" hidden="1" customWidth="1"/>
    <col min="98" max="98" width="27.1640625" style="455" hidden="1" customWidth="1"/>
    <col min="99" max="99" width="27.1640625" style="456" hidden="1" customWidth="1"/>
    <col min="100" max="100" width="27.1640625" style="457" hidden="1" customWidth="1"/>
    <col min="101" max="16384" width="27.1640625" style="458"/>
  </cols>
  <sheetData>
    <row r="1" spans="1:247" s="84" customFormat="1" ht="12.4" hidden="1" customHeight="1">
      <c r="A1" s="73" t="s">
        <v>984</v>
      </c>
      <c r="B1" s="74"/>
      <c r="C1" s="75"/>
      <c r="D1" s="75"/>
      <c r="E1" s="75"/>
      <c r="F1" s="75"/>
      <c r="G1" s="74"/>
      <c r="H1" s="74"/>
      <c r="I1" s="74"/>
      <c r="J1" s="76"/>
      <c r="K1" s="76"/>
      <c r="L1" s="76"/>
      <c r="M1" s="76"/>
      <c r="N1" s="76"/>
      <c r="O1" s="76"/>
      <c r="P1" s="76"/>
      <c r="Q1" s="76"/>
      <c r="R1" s="77"/>
      <c r="S1" s="78"/>
      <c r="T1" s="76"/>
      <c r="U1" s="76"/>
      <c r="V1" s="79"/>
      <c r="W1" s="79"/>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80"/>
      <c r="CG1" s="76"/>
      <c r="CH1" s="76"/>
      <c r="CI1" s="76"/>
      <c r="CJ1" s="81" t="s">
        <v>985</v>
      </c>
      <c r="CK1" s="81" t="s">
        <v>986</v>
      </c>
      <c r="CL1" s="81" t="s">
        <v>987</v>
      </c>
      <c r="CM1" s="81" t="s">
        <v>988</v>
      </c>
      <c r="CN1" s="81" t="s">
        <v>989</v>
      </c>
      <c r="CO1" s="82"/>
      <c r="CP1" s="81" t="s">
        <v>990</v>
      </c>
      <c r="CQ1" s="81" t="s">
        <v>991</v>
      </c>
      <c r="CR1" s="81" t="s">
        <v>992</v>
      </c>
      <c r="CS1" s="81" t="s">
        <v>993</v>
      </c>
      <c r="CT1" s="82"/>
      <c r="CU1" s="81" t="s">
        <v>994</v>
      </c>
      <c r="CV1" s="81" t="s">
        <v>995</v>
      </c>
      <c r="CW1" s="83" t="s">
        <v>996</v>
      </c>
      <c r="CX1" s="82"/>
      <c r="CY1" s="82"/>
      <c r="CZ1" s="82"/>
      <c r="DA1" s="82"/>
      <c r="DB1" s="82"/>
      <c r="DC1" s="82"/>
      <c r="DD1" s="82"/>
      <c r="DE1" s="82"/>
      <c r="DF1" s="82"/>
      <c r="DG1" s="82"/>
      <c r="DH1" s="82"/>
      <c r="DI1" s="82"/>
      <c r="DJ1" s="82"/>
      <c r="DK1" s="82"/>
      <c r="DL1" s="82"/>
      <c r="DM1" s="82"/>
      <c r="DN1" s="82"/>
      <c r="DO1" s="82"/>
      <c r="DP1" s="82"/>
      <c r="DQ1" s="82"/>
      <c r="DR1" s="82"/>
      <c r="DS1" s="82"/>
      <c r="DT1" s="82"/>
      <c r="DU1" s="82"/>
      <c r="DV1" s="82"/>
      <c r="DW1" s="82"/>
      <c r="DX1" s="82"/>
      <c r="DY1" s="82"/>
      <c r="DZ1" s="82"/>
      <c r="EA1" s="82"/>
      <c r="EB1" s="82"/>
      <c r="EC1" s="82"/>
      <c r="ED1" s="82"/>
      <c r="EE1" s="82"/>
      <c r="EF1" s="82"/>
      <c r="EG1" s="82"/>
      <c r="EH1" s="82"/>
      <c r="EI1" s="82"/>
      <c r="EJ1" s="82"/>
      <c r="EK1" s="82"/>
      <c r="EL1" s="82"/>
      <c r="EM1" s="82"/>
      <c r="EN1" s="82"/>
      <c r="EO1" s="82"/>
      <c r="EP1" s="82"/>
      <c r="EQ1" s="82"/>
      <c r="ER1" s="82"/>
      <c r="ES1" s="82"/>
      <c r="ET1" s="82"/>
      <c r="EU1" s="82"/>
      <c r="EV1" s="82"/>
      <c r="EW1" s="82"/>
      <c r="EX1" s="82"/>
      <c r="EY1" s="82"/>
      <c r="EZ1" s="82"/>
      <c r="FA1" s="82"/>
      <c r="FB1" s="82"/>
      <c r="FC1" s="82"/>
      <c r="FD1" s="82"/>
      <c r="FE1" s="82"/>
      <c r="FF1" s="82"/>
      <c r="FG1" s="82"/>
      <c r="FH1" s="82"/>
      <c r="FI1" s="82"/>
      <c r="FJ1" s="82"/>
      <c r="FK1" s="82"/>
      <c r="FL1" s="82"/>
      <c r="FM1" s="82"/>
      <c r="FN1" s="82"/>
      <c r="FO1" s="82"/>
      <c r="FP1" s="82"/>
      <c r="FQ1" s="82"/>
      <c r="FR1" s="82"/>
      <c r="FS1" s="82"/>
      <c r="FT1" s="82"/>
      <c r="FU1" s="82"/>
      <c r="FV1" s="82"/>
      <c r="FW1" s="82"/>
      <c r="FX1" s="82"/>
      <c r="FY1" s="82"/>
      <c r="FZ1" s="82"/>
      <c r="GA1" s="82"/>
      <c r="GB1" s="82"/>
      <c r="GC1" s="82"/>
      <c r="GD1" s="82"/>
      <c r="GE1" s="82"/>
      <c r="GF1" s="82"/>
      <c r="GG1" s="82"/>
      <c r="GH1" s="82"/>
      <c r="GI1" s="82"/>
      <c r="GJ1" s="82"/>
      <c r="GK1" s="82"/>
      <c r="GL1" s="82"/>
      <c r="GM1" s="82"/>
      <c r="GN1" s="82"/>
      <c r="GO1" s="82"/>
      <c r="GP1" s="82"/>
      <c r="GQ1" s="82"/>
      <c r="GR1" s="82"/>
      <c r="GS1" s="8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2"/>
      <c r="IB1" s="82"/>
      <c r="IC1" s="82"/>
      <c r="ID1" s="82"/>
      <c r="IE1" s="82"/>
      <c r="IF1" s="82"/>
      <c r="IG1" s="82"/>
      <c r="IH1" s="82"/>
      <c r="II1" s="82"/>
      <c r="IJ1" s="82"/>
      <c r="IK1" s="82"/>
      <c r="IL1" s="82"/>
      <c r="IM1" s="82"/>
    </row>
    <row r="2" spans="1:247" s="84" customFormat="1" ht="12.4" hidden="1" customHeight="1">
      <c r="A2" s="85" t="s">
        <v>997</v>
      </c>
      <c r="B2" s="85"/>
      <c r="C2" s="85"/>
      <c r="D2" s="85"/>
      <c r="E2" s="85"/>
      <c r="F2" s="85"/>
      <c r="G2" s="85"/>
      <c r="H2" s="85"/>
      <c r="I2" s="85"/>
      <c r="J2" s="76"/>
      <c r="K2" s="76"/>
      <c r="L2" s="76"/>
      <c r="M2" s="76"/>
      <c r="N2" s="76"/>
      <c r="O2" s="76"/>
      <c r="P2" s="76"/>
      <c r="Q2" s="76"/>
      <c r="R2" s="77"/>
      <c r="S2" s="78"/>
      <c r="T2" s="76"/>
      <c r="U2" s="76"/>
      <c r="V2" s="79"/>
      <c r="W2" s="79"/>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80"/>
      <c r="CG2" s="76"/>
      <c r="CH2" s="76"/>
      <c r="CI2" s="76"/>
      <c r="CJ2" s="86" t="e">
        <f>VLOOKUP(K2,'[1]INITIATIVES TYPE COMBINATION'!$A$28:$B$39,2,FALSE)</f>
        <v>#N/A</v>
      </c>
      <c r="CK2" s="86" t="e">
        <f>VLOOKUP(K2&amp;BZ2,'[1]INITIATIVES TYPE COMBINATION'!$A$48:$B$72,2,FALSE)</f>
        <v>#N/A</v>
      </c>
      <c r="CL2" s="86" t="e">
        <f>VLOOKUP(BZ2,'[1]INITIATIVES TYPE COMBINATION'!K$2:L$75,2,FALSE)</f>
        <v>#N/A</v>
      </c>
      <c r="CM2" s="86" t="e">
        <f>VLOOKUP(BZ2,'[1]INITIATIVES TYPE COMBINATION'!K$2:M$75,3,FALSE)</f>
        <v>#N/A</v>
      </c>
      <c r="CN2" s="86" t="e">
        <f>VLOOKUP(K2&amp;BZ2,'[1]INITIATIVES TYPE COMBINATION'!$A$203:$B$227,2,FALSE)</f>
        <v>#N/A</v>
      </c>
      <c r="CO2" s="82"/>
      <c r="CP2" s="87" t="e">
        <f>VLOOKUP(BT2&amp;BU2,[1]MPH!BK:BL,2,FALSE)</f>
        <v>#N/A</v>
      </c>
      <c r="CQ2" s="86" t="e">
        <f>VLOOKUP(BT2&amp;BU2,[1]MPH!BK:BL,2,FALSE)</f>
        <v>#N/A</v>
      </c>
      <c r="CR2" s="86" t="e">
        <f>VLOOKUP(BT2&amp;BW2,[1]MPH!BK:BL,2,FALSE)</f>
        <v>#N/A</v>
      </c>
      <c r="CS2" s="87" t="e">
        <f>VLOOKUP(BT2&amp;BW2,[1]MPH!BK:BL,2,FALSE)</f>
        <v>#N/A</v>
      </c>
      <c r="CT2" s="82"/>
      <c r="CU2" s="88" t="s">
        <v>998</v>
      </c>
      <c r="CV2" s="89" t="str">
        <f>$CV$1</f>
        <v>Dead-End</v>
      </c>
      <c r="CW2" s="82"/>
      <c r="CX2" s="82"/>
      <c r="CY2" s="82"/>
      <c r="CZ2" s="82"/>
      <c r="DA2" s="82"/>
      <c r="DB2" s="82"/>
      <c r="DC2" s="82"/>
      <c r="DD2" s="82"/>
      <c r="DE2" s="82"/>
      <c r="DF2" s="82"/>
      <c r="DG2" s="82"/>
      <c r="DH2" s="82"/>
      <c r="DI2" s="82"/>
      <c r="DJ2" s="82"/>
      <c r="DK2" s="82"/>
      <c r="DL2" s="82"/>
      <c r="DM2" s="82"/>
      <c r="DN2" s="82"/>
      <c r="DO2" s="82"/>
      <c r="DP2" s="82"/>
      <c r="DQ2" s="82"/>
      <c r="DR2" s="82"/>
      <c r="DS2" s="82"/>
      <c r="DT2" s="82"/>
      <c r="DU2" s="82"/>
      <c r="DV2" s="82"/>
      <c r="DW2" s="82"/>
      <c r="DX2" s="82"/>
      <c r="DY2" s="82"/>
      <c r="DZ2" s="82"/>
      <c r="EA2" s="82"/>
      <c r="EB2" s="82"/>
      <c r="EC2" s="82"/>
      <c r="ED2" s="82"/>
      <c r="EE2" s="82"/>
      <c r="EF2" s="82"/>
      <c r="EG2" s="82"/>
      <c r="EH2" s="82"/>
      <c r="EI2" s="82"/>
      <c r="EJ2" s="82"/>
      <c r="EK2" s="82"/>
      <c r="EL2" s="82"/>
      <c r="EM2" s="82"/>
      <c r="EN2" s="82"/>
      <c r="EO2" s="82"/>
      <c r="EP2" s="82"/>
      <c r="EQ2" s="82"/>
      <c r="ER2" s="82"/>
      <c r="ES2" s="82"/>
      <c r="ET2" s="82"/>
      <c r="EU2" s="82"/>
      <c r="EV2" s="82"/>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c r="GK2" s="82"/>
      <c r="GL2" s="82"/>
      <c r="GM2" s="82"/>
      <c r="GN2" s="82"/>
      <c r="GO2" s="82"/>
      <c r="GP2" s="82"/>
      <c r="GQ2" s="82"/>
      <c r="GR2" s="82"/>
      <c r="GS2" s="82"/>
      <c r="GT2" s="82"/>
      <c r="GU2" s="82"/>
      <c r="GV2" s="82"/>
      <c r="GW2" s="82"/>
      <c r="GX2" s="82"/>
      <c r="GY2" s="82"/>
      <c r="GZ2" s="82"/>
      <c r="HA2" s="82"/>
      <c r="HB2" s="82"/>
      <c r="HC2" s="82"/>
      <c r="HD2" s="82"/>
      <c r="HE2" s="82"/>
      <c r="HF2" s="82"/>
      <c r="HG2" s="82"/>
      <c r="HH2" s="82"/>
      <c r="HI2" s="82"/>
      <c r="HJ2" s="82"/>
      <c r="HK2" s="82"/>
      <c r="HL2" s="82"/>
      <c r="HM2" s="82"/>
      <c r="HN2" s="82"/>
      <c r="HO2" s="82"/>
      <c r="HP2" s="82"/>
      <c r="HQ2" s="82"/>
      <c r="HR2" s="82"/>
      <c r="HS2" s="82"/>
      <c r="HT2" s="82"/>
      <c r="HU2" s="82"/>
      <c r="HV2" s="82"/>
      <c r="HW2" s="82"/>
      <c r="HX2" s="82"/>
      <c r="HY2" s="82"/>
      <c r="HZ2" s="82"/>
      <c r="IA2" s="82"/>
      <c r="IB2" s="82"/>
      <c r="IC2" s="82"/>
      <c r="ID2" s="82"/>
      <c r="IE2" s="82"/>
      <c r="IF2" s="82"/>
      <c r="IG2" s="82"/>
      <c r="IH2" s="82"/>
      <c r="II2" s="82"/>
      <c r="IJ2" s="82"/>
      <c r="IK2" s="82"/>
      <c r="IL2" s="82"/>
      <c r="IM2" s="82"/>
    </row>
    <row r="3" spans="1:247" s="84" customFormat="1" ht="12.4" hidden="1" customHeight="1">
      <c r="A3" s="76"/>
      <c r="B3" s="76"/>
      <c r="C3" s="79"/>
      <c r="D3" s="79"/>
      <c r="E3" s="79"/>
      <c r="F3" s="79"/>
      <c r="G3" s="76"/>
      <c r="H3" s="76"/>
      <c r="I3" s="76"/>
      <c r="J3" s="76"/>
      <c r="K3" s="76"/>
      <c r="L3" s="76"/>
      <c r="M3" s="76"/>
      <c r="N3" s="76"/>
      <c r="O3" s="76"/>
      <c r="P3" s="76"/>
      <c r="Q3" s="76"/>
      <c r="R3" s="77"/>
      <c r="S3" s="78"/>
      <c r="T3" s="76"/>
      <c r="U3" s="76"/>
      <c r="V3" s="79"/>
      <c r="W3" s="79"/>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80"/>
      <c r="CG3" s="76"/>
      <c r="CH3" s="76"/>
      <c r="CI3" s="76"/>
      <c r="CJ3" s="86" t="e">
        <f>VLOOKUP(K3,'[1]INITIATIVES TYPE COMBINATION'!$A$28:$B$39,2,FALSE)</f>
        <v>#N/A</v>
      </c>
      <c r="CK3" s="86" t="e">
        <f>VLOOKUP(K3&amp;BZ3,'[1]INITIATIVES TYPE COMBINATION'!$A$48:$B$72,2,FALSE)</f>
        <v>#N/A</v>
      </c>
      <c r="CL3" s="86" t="e">
        <f>VLOOKUP(BZ3,'[1]INITIATIVES TYPE COMBINATION'!K$2:L$75,2,FALSE)</f>
        <v>#N/A</v>
      </c>
      <c r="CM3" s="86" t="e">
        <f>VLOOKUP(BZ3,'[1]INITIATIVES TYPE COMBINATION'!K$2:M$75,3,FALSE)</f>
        <v>#N/A</v>
      </c>
      <c r="CN3" s="86" t="e">
        <f>VLOOKUP(K3&amp;BZ3,'[1]INITIATIVES TYPE COMBINATION'!$A$203:$B$227,2,FALSE)</f>
        <v>#N/A</v>
      </c>
      <c r="CO3" s="82"/>
      <c r="CP3" s="87" t="e">
        <f>VLOOKUP(BT3&amp;BU3,[1]MPH!BK:BL,2,FALSE)</f>
        <v>#N/A</v>
      </c>
      <c r="CQ3" s="86" t="e">
        <f>VLOOKUP(BT3&amp;BU3,[1]MPH!BK:BL,2,FALSE)</f>
        <v>#N/A</v>
      </c>
      <c r="CR3" s="86" t="e">
        <f>VLOOKUP(BT3&amp;BW3,[1]MPH!BK:BL,2,FALSE)</f>
        <v>#N/A</v>
      </c>
      <c r="CS3" s="87" t="e">
        <f>VLOOKUP(BT3&amp;BW3,[1]MPH!BK:BL,2,FALSE)</f>
        <v>#N/A</v>
      </c>
      <c r="CT3" s="82" t="str">
        <f t="shared" ref="CT3:CV22" si="0">$CV$1</f>
        <v>Dead-End</v>
      </c>
      <c r="CU3" s="88" t="str">
        <f t="shared" si="0"/>
        <v>Dead-End</v>
      </c>
      <c r="CV3" s="89" t="str">
        <f t="shared" si="0"/>
        <v>Dead-End</v>
      </c>
      <c r="CW3" s="82"/>
      <c r="CX3" s="82"/>
      <c r="CY3" s="82"/>
      <c r="CZ3" s="82"/>
      <c r="DA3" s="82"/>
      <c r="DB3" s="82"/>
      <c r="DC3" s="82"/>
      <c r="DD3" s="82"/>
      <c r="DE3" s="82"/>
      <c r="DF3" s="82"/>
      <c r="DG3" s="82"/>
      <c r="DH3" s="82"/>
      <c r="DI3" s="82"/>
      <c r="DJ3" s="82"/>
      <c r="DK3" s="82"/>
      <c r="DL3" s="82"/>
      <c r="DM3" s="82"/>
      <c r="DN3" s="82"/>
      <c r="DO3" s="82"/>
      <c r="DP3" s="82"/>
      <c r="DQ3" s="82"/>
      <c r="DR3" s="82"/>
      <c r="DS3" s="82"/>
      <c r="DT3" s="82"/>
      <c r="DU3" s="82"/>
      <c r="DV3" s="82"/>
      <c r="DW3" s="82"/>
      <c r="DX3" s="82"/>
      <c r="DY3" s="82"/>
      <c r="DZ3" s="82"/>
      <c r="EA3" s="82"/>
      <c r="EB3" s="82"/>
      <c r="EC3" s="82"/>
      <c r="ED3" s="82"/>
      <c r="EE3" s="82"/>
      <c r="EF3" s="82"/>
      <c r="EG3" s="82"/>
      <c r="EH3" s="82"/>
      <c r="EI3" s="82"/>
      <c r="EJ3" s="82"/>
      <c r="EK3" s="82"/>
      <c r="EL3" s="82"/>
      <c r="EM3" s="82"/>
      <c r="EN3" s="82"/>
      <c r="EO3" s="82"/>
      <c r="EP3" s="82"/>
      <c r="EQ3" s="82"/>
      <c r="ER3" s="82"/>
      <c r="ES3" s="82"/>
      <c r="ET3" s="82"/>
      <c r="EU3" s="82"/>
      <c r="EV3" s="82"/>
      <c r="EW3" s="82"/>
      <c r="EX3" s="82"/>
      <c r="EY3" s="82"/>
      <c r="EZ3" s="82"/>
      <c r="FA3" s="82"/>
      <c r="FB3" s="82"/>
      <c r="FC3" s="82"/>
      <c r="FD3" s="82"/>
      <c r="FE3" s="82"/>
      <c r="FF3" s="82"/>
      <c r="FG3" s="82"/>
      <c r="FH3" s="82"/>
      <c r="FI3" s="82"/>
      <c r="FJ3" s="82"/>
      <c r="FK3" s="82"/>
      <c r="FL3" s="82"/>
      <c r="FM3" s="82"/>
      <c r="FN3" s="82"/>
      <c r="FO3" s="82"/>
      <c r="FP3" s="82"/>
      <c r="FQ3" s="82"/>
      <c r="FR3" s="82"/>
      <c r="FS3" s="82"/>
      <c r="FT3" s="82"/>
      <c r="FU3" s="82"/>
      <c r="FV3" s="82"/>
      <c r="FW3" s="82"/>
      <c r="FX3" s="82"/>
      <c r="FY3" s="82"/>
      <c r="FZ3" s="82"/>
      <c r="GA3" s="82"/>
      <c r="GB3" s="82"/>
      <c r="GC3" s="82"/>
      <c r="GD3" s="82"/>
      <c r="GE3" s="82"/>
      <c r="GF3" s="82"/>
      <c r="GG3" s="82"/>
      <c r="GH3" s="82"/>
      <c r="GI3" s="82"/>
      <c r="GJ3" s="82"/>
      <c r="GK3" s="82"/>
      <c r="GL3" s="82"/>
      <c r="GM3" s="82"/>
      <c r="GN3" s="82"/>
      <c r="GO3" s="82"/>
      <c r="GP3" s="82"/>
      <c r="GQ3" s="82"/>
      <c r="GR3" s="82"/>
      <c r="GS3" s="82"/>
      <c r="GT3" s="82"/>
      <c r="GU3" s="82"/>
      <c r="GV3" s="82"/>
      <c r="GW3" s="82"/>
      <c r="GX3" s="82"/>
      <c r="GY3" s="82"/>
      <c r="GZ3" s="82"/>
      <c r="HA3" s="82"/>
      <c r="HB3" s="82"/>
      <c r="HC3" s="82"/>
      <c r="HD3" s="82"/>
      <c r="HE3" s="82"/>
      <c r="HF3" s="82"/>
      <c r="HG3" s="82"/>
      <c r="HH3" s="82"/>
      <c r="HI3" s="82"/>
      <c r="HJ3" s="82"/>
      <c r="HK3" s="82"/>
      <c r="HL3" s="82"/>
      <c r="HM3" s="82"/>
      <c r="HN3" s="82"/>
      <c r="HO3" s="82"/>
      <c r="HP3" s="82"/>
      <c r="HQ3" s="82"/>
      <c r="HR3" s="82"/>
      <c r="HS3" s="82"/>
      <c r="HT3" s="82"/>
      <c r="HU3" s="82"/>
      <c r="HV3" s="82"/>
      <c r="HW3" s="82"/>
      <c r="HX3" s="82"/>
      <c r="HY3" s="82"/>
      <c r="HZ3" s="82"/>
      <c r="IA3" s="82"/>
      <c r="IB3" s="82"/>
      <c r="IC3" s="82"/>
      <c r="ID3" s="82"/>
      <c r="IE3" s="82"/>
      <c r="IF3" s="82"/>
      <c r="IG3" s="82"/>
      <c r="IH3" s="82"/>
      <c r="II3" s="82"/>
      <c r="IJ3" s="82"/>
      <c r="IK3" s="82"/>
      <c r="IL3" s="82"/>
      <c r="IM3" s="82"/>
    </row>
    <row r="4" spans="1:247" s="84" customFormat="1" ht="12.4" hidden="1" customHeight="1">
      <c r="A4" s="76"/>
      <c r="B4" s="90" t="s">
        <v>999</v>
      </c>
      <c r="C4" s="91"/>
      <c r="D4" s="91"/>
      <c r="E4" s="79"/>
      <c r="F4" s="79"/>
      <c r="G4" s="76"/>
      <c r="H4" s="76"/>
      <c r="I4" s="76"/>
      <c r="J4" s="76"/>
      <c r="K4" s="92"/>
      <c r="L4" s="76"/>
      <c r="M4" s="76"/>
      <c r="N4" s="76"/>
      <c r="O4" s="76"/>
      <c r="P4" s="92"/>
      <c r="Q4" s="92"/>
      <c r="R4" s="77"/>
      <c r="S4" s="78"/>
      <c r="T4" s="76"/>
      <c r="U4" s="76"/>
      <c r="V4" s="79"/>
      <c r="W4" s="79"/>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93"/>
      <c r="CF4" s="80"/>
      <c r="CG4" s="76"/>
      <c r="CH4" s="76"/>
      <c r="CI4" s="76"/>
      <c r="CJ4" s="86" t="e">
        <f>VLOOKUP(K4,'[1]INITIATIVES TYPE COMBINATION'!$A$28:$B$39,2,FALSE)</f>
        <v>#N/A</v>
      </c>
      <c r="CK4" s="86" t="e">
        <f>VLOOKUP(K4&amp;BZ4,'[1]INITIATIVES TYPE COMBINATION'!$A$48:$B$72,2,FALSE)</f>
        <v>#N/A</v>
      </c>
      <c r="CL4" s="86" t="e">
        <f>VLOOKUP(BZ4,'[1]INITIATIVES TYPE COMBINATION'!K$2:L$75,2,FALSE)</f>
        <v>#N/A</v>
      </c>
      <c r="CM4" s="86" t="e">
        <f>VLOOKUP(BZ4,'[1]INITIATIVES TYPE COMBINATION'!K$2:M$75,3,FALSE)</f>
        <v>#N/A</v>
      </c>
      <c r="CN4" s="86" t="e">
        <f>VLOOKUP(K4&amp;BZ4,'[1]INITIATIVES TYPE COMBINATION'!$A$203:$B$227,2,FALSE)</f>
        <v>#N/A</v>
      </c>
      <c r="CO4" s="82"/>
      <c r="CP4" s="87" t="e">
        <f>VLOOKUP(BT4&amp;BU4,[1]MPH!BK:BL,2,FALSE)</f>
        <v>#N/A</v>
      </c>
      <c r="CQ4" s="86" t="e">
        <f>VLOOKUP(BT4&amp;BU4,[1]MPH!BK:BL,2,FALSE)</f>
        <v>#N/A</v>
      </c>
      <c r="CR4" s="86" t="e">
        <f>VLOOKUP(BT4&amp;BW4,[1]MPH!BK:BL,2,FALSE)</f>
        <v>#N/A</v>
      </c>
      <c r="CS4" s="87" t="e">
        <f>VLOOKUP(BT4&amp;BW4,[1]MPH!BK:BL,2,FALSE)</f>
        <v>#N/A</v>
      </c>
      <c r="CT4" s="82" t="str">
        <f t="shared" si="0"/>
        <v>Dead-End</v>
      </c>
      <c r="CU4" s="88" t="str">
        <f t="shared" si="0"/>
        <v>Dead-End</v>
      </c>
      <c r="CV4" s="89" t="str">
        <f t="shared" si="0"/>
        <v>Dead-End</v>
      </c>
      <c r="CW4" s="82"/>
      <c r="CX4" s="82"/>
      <c r="CY4" s="82"/>
      <c r="CZ4" s="82"/>
      <c r="DA4" s="82"/>
      <c r="DB4" s="82"/>
      <c r="DC4" s="82"/>
      <c r="DD4" s="82"/>
      <c r="DE4" s="82"/>
      <c r="DF4" s="82"/>
      <c r="DG4" s="82"/>
      <c r="DH4" s="82"/>
      <c r="DI4" s="82"/>
      <c r="DJ4" s="82"/>
      <c r="DK4" s="82"/>
      <c r="DL4" s="82"/>
      <c r="DM4" s="82"/>
      <c r="DN4" s="82"/>
      <c r="DO4" s="82"/>
      <c r="DP4" s="82"/>
      <c r="DQ4" s="82"/>
      <c r="DR4" s="82"/>
      <c r="DS4" s="82"/>
      <c r="DT4" s="82"/>
      <c r="DU4" s="82"/>
      <c r="DV4" s="82"/>
      <c r="DW4" s="82"/>
      <c r="DX4" s="82"/>
      <c r="DY4" s="82"/>
      <c r="DZ4" s="82"/>
      <c r="EA4" s="82"/>
      <c r="EB4" s="82"/>
      <c r="EC4" s="82"/>
      <c r="ED4" s="82"/>
      <c r="EE4" s="82"/>
      <c r="EF4" s="82"/>
      <c r="EG4" s="82"/>
      <c r="EH4" s="82"/>
      <c r="EI4" s="82"/>
      <c r="EJ4" s="82"/>
      <c r="EK4" s="82"/>
      <c r="EL4" s="82"/>
      <c r="EM4" s="82"/>
      <c r="EN4" s="82"/>
      <c r="EO4" s="82"/>
      <c r="EP4" s="82"/>
      <c r="EQ4" s="82"/>
      <c r="ER4" s="82"/>
      <c r="ES4" s="82"/>
      <c r="ET4" s="82"/>
      <c r="EU4" s="82"/>
      <c r="EV4" s="82"/>
      <c r="EW4" s="82"/>
      <c r="EX4" s="82"/>
      <c r="EY4" s="82"/>
      <c r="EZ4" s="82"/>
      <c r="FA4" s="82"/>
      <c r="FB4" s="82"/>
      <c r="FC4" s="82"/>
      <c r="FD4" s="82"/>
      <c r="FE4" s="82"/>
      <c r="FF4" s="82"/>
      <c r="FG4" s="82"/>
      <c r="FH4" s="82"/>
      <c r="FI4" s="82"/>
      <c r="FJ4" s="82"/>
      <c r="FK4" s="82"/>
      <c r="FL4" s="82"/>
      <c r="FM4" s="82"/>
      <c r="FN4" s="82"/>
      <c r="FO4" s="82"/>
      <c r="FP4" s="82"/>
      <c r="FQ4" s="82"/>
      <c r="FR4" s="82"/>
      <c r="FS4" s="82"/>
      <c r="FT4" s="82"/>
      <c r="FU4" s="82"/>
      <c r="FV4" s="82"/>
      <c r="FW4" s="82"/>
      <c r="FX4" s="82"/>
      <c r="FY4" s="82"/>
      <c r="FZ4" s="82"/>
      <c r="GA4" s="82"/>
      <c r="GB4" s="82"/>
      <c r="GC4" s="82"/>
      <c r="GD4" s="82"/>
      <c r="GE4" s="82"/>
      <c r="GF4" s="82"/>
      <c r="GG4" s="82"/>
      <c r="GH4" s="82"/>
      <c r="GI4" s="82"/>
      <c r="GJ4" s="82"/>
      <c r="GK4" s="82"/>
      <c r="GL4" s="82"/>
      <c r="GM4" s="82"/>
      <c r="GN4" s="82"/>
      <c r="GO4" s="82"/>
      <c r="GP4" s="82"/>
      <c r="GQ4" s="82"/>
      <c r="GR4" s="82"/>
      <c r="GS4" s="82"/>
      <c r="GT4" s="82"/>
      <c r="GU4" s="82"/>
      <c r="GV4" s="82"/>
      <c r="GW4" s="82"/>
      <c r="GX4" s="82"/>
      <c r="GY4" s="82"/>
      <c r="GZ4" s="82"/>
      <c r="HA4" s="82"/>
      <c r="HB4" s="82"/>
      <c r="HC4" s="82"/>
      <c r="HD4" s="82"/>
      <c r="HE4" s="82"/>
      <c r="HF4" s="82"/>
      <c r="HG4" s="82"/>
      <c r="HH4" s="82"/>
      <c r="HI4" s="82"/>
      <c r="HJ4" s="82"/>
      <c r="HK4" s="82"/>
      <c r="HL4" s="82"/>
      <c r="HM4" s="82"/>
      <c r="HN4" s="82"/>
      <c r="HO4" s="82"/>
      <c r="HP4" s="82"/>
      <c r="HQ4" s="82"/>
      <c r="HR4" s="82"/>
      <c r="HS4" s="82"/>
      <c r="HT4" s="82"/>
      <c r="HU4" s="82"/>
      <c r="HV4" s="82"/>
      <c r="HW4" s="82"/>
      <c r="HX4" s="82"/>
      <c r="HY4" s="82"/>
      <c r="HZ4" s="82"/>
      <c r="IA4" s="82"/>
      <c r="IB4" s="82"/>
      <c r="IC4" s="82"/>
      <c r="ID4" s="82"/>
      <c r="IE4" s="82"/>
      <c r="IF4" s="82"/>
      <c r="IG4" s="82"/>
      <c r="IH4" s="82"/>
      <c r="II4" s="82"/>
      <c r="IJ4" s="82"/>
      <c r="IK4" s="82"/>
      <c r="IL4" s="82"/>
      <c r="IM4" s="82"/>
    </row>
    <row r="5" spans="1:247" s="84" customFormat="1" ht="12.4" hidden="1" customHeight="1">
      <c r="A5" s="76"/>
      <c r="B5" s="94" t="str">
        <f>IF(ISERROR(VLOOKUP(B4,'[1]CHANNEL MAPPING'!A19:B27,2,FALSE)),"",(VLOOKUP(B4,'[1]CHANNEL MAPPING'!A19:B27,2,FALSE)))</f>
        <v>SMM</v>
      </c>
      <c r="C5" s="95" t="str">
        <f>IF(ISERROR(VLOOKUP(B4,'[1]CHANNEL MAPPING'!$A$105:$B$114,2,FALSE)),"",(VLOOKUP(B4,'[1]CHANNEL MAPPING'!$A$105:$B$114,2,FALSE)))</f>
        <v>TYPEMM</v>
      </c>
      <c r="D5" s="91"/>
      <c r="E5" s="79"/>
      <c r="F5" s="79"/>
      <c r="G5" s="76"/>
      <c r="H5" s="76"/>
      <c r="I5" s="76"/>
      <c r="J5" s="76"/>
      <c r="K5" s="76"/>
      <c r="L5" s="76"/>
      <c r="M5" s="76"/>
      <c r="N5" s="76"/>
      <c r="O5" s="76"/>
      <c r="P5" s="76"/>
      <c r="Q5" s="76"/>
      <c r="R5" s="77"/>
      <c r="S5" s="78"/>
      <c r="T5" s="76"/>
      <c r="U5" s="76"/>
      <c r="V5" s="79"/>
      <c r="W5" s="79"/>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80"/>
      <c r="CG5" s="76"/>
      <c r="CH5" s="76"/>
      <c r="CI5" s="76"/>
      <c r="CJ5" s="86" t="e">
        <f>VLOOKUP(K5,'[1]INITIATIVES TYPE COMBINATION'!$A$28:$B$39,2,FALSE)</f>
        <v>#N/A</v>
      </c>
      <c r="CK5" s="86" t="e">
        <f>VLOOKUP(K5&amp;BZ5,'[1]INITIATIVES TYPE COMBINATION'!$A$48:$B$72,2,FALSE)</f>
        <v>#N/A</v>
      </c>
      <c r="CL5" s="86" t="e">
        <f>VLOOKUP(BZ5,'[1]INITIATIVES TYPE COMBINATION'!K$2:L$75,2,FALSE)</f>
        <v>#N/A</v>
      </c>
      <c r="CM5" s="86" t="e">
        <f>VLOOKUP(BZ5,'[1]INITIATIVES TYPE COMBINATION'!K$2:M$75,3,FALSE)</f>
        <v>#N/A</v>
      </c>
      <c r="CN5" s="86" t="e">
        <f>VLOOKUP(K5&amp;BZ5,'[1]INITIATIVES TYPE COMBINATION'!$A$203:$B$227,2,FALSE)</f>
        <v>#N/A</v>
      </c>
      <c r="CO5" s="82"/>
      <c r="CP5" s="87" t="e">
        <f>VLOOKUP(BT5&amp;BU5,[1]MPH!BK:BL,2,FALSE)</f>
        <v>#N/A</v>
      </c>
      <c r="CQ5" s="86" t="e">
        <f>VLOOKUP(BT5&amp;BU5,[1]MPH!BK:BL,2,FALSE)</f>
        <v>#N/A</v>
      </c>
      <c r="CR5" s="86" t="e">
        <f>VLOOKUP(BT5&amp;BW5,[1]MPH!BK:BL,2,FALSE)</f>
        <v>#N/A</v>
      </c>
      <c r="CS5" s="87" t="e">
        <f>VLOOKUP(BT5&amp;BW5,[1]MPH!BK:BL,2,FALSE)</f>
        <v>#N/A</v>
      </c>
      <c r="CT5" s="82" t="str">
        <f t="shared" si="0"/>
        <v>Dead-End</v>
      </c>
      <c r="CU5" s="88" t="str">
        <f t="shared" si="0"/>
        <v>Dead-End</v>
      </c>
      <c r="CV5" s="89" t="str">
        <f t="shared" si="0"/>
        <v>Dead-End</v>
      </c>
      <c r="CW5" s="82"/>
      <c r="CX5" s="82"/>
      <c r="CY5" s="82"/>
      <c r="CZ5" s="82"/>
      <c r="DA5" s="82"/>
      <c r="DB5" s="82"/>
      <c r="DC5" s="82"/>
      <c r="DD5" s="82"/>
      <c r="DE5" s="82"/>
      <c r="DF5" s="82"/>
      <c r="DG5" s="82"/>
      <c r="DH5" s="82"/>
      <c r="DI5" s="82"/>
      <c r="DJ5" s="82"/>
      <c r="DK5" s="82"/>
      <c r="DL5" s="82"/>
      <c r="DM5" s="82"/>
      <c r="DN5" s="82"/>
      <c r="DO5" s="82"/>
      <c r="DP5" s="82"/>
      <c r="DQ5" s="82"/>
      <c r="DR5" s="82"/>
      <c r="DS5" s="82"/>
      <c r="DT5" s="82"/>
      <c r="DU5" s="82"/>
      <c r="DV5" s="82"/>
      <c r="DW5" s="82"/>
      <c r="DX5" s="82"/>
      <c r="DY5" s="82"/>
      <c r="DZ5" s="82"/>
      <c r="EA5" s="82"/>
      <c r="EB5" s="82"/>
      <c r="EC5" s="82"/>
      <c r="ED5" s="82"/>
      <c r="EE5" s="82"/>
      <c r="EF5" s="82"/>
      <c r="EG5" s="82"/>
      <c r="EH5" s="82"/>
      <c r="EI5" s="82"/>
      <c r="EJ5" s="82"/>
      <c r="EK5" s="82"/>
      <c r="EL5" s="82"/>
      <c r="EM5" s="82"/>
      <c r="EN5" s="82"/>
      <c r="EO5" s="82"/>
      <c r="EP5" s="82"/>
      <c r="EQ5" s="82"/>
      <c r="ER5" s="82"/>
      <c r="ES5" s="82"/>
      <c r="ET5" s="82"/>
      <c r="EU5" s="82"/>
      <c r="EV5" s="82"/>
      <c r="EW5" s="82"/>
      <c r="EX5" s="82"/>
      <c r="EY5" s="82"/>
      <c r="EZ5" s="82"/>
      <c r="FA5" s="82"/>
      <c r="FB5" s="82"/>
      <c r="FC5" s="82"/>
      <c r="FD5" s="82"/>
      <c r="FE5" s="82"/>
      <c r="FF5" s="82"/>
      <c r="FG5" s="82"/>
      <c r="FH5" s="82"/>
      <c r="FI5" s="82"/>
      <c r="FJ5" s="82"/>
      <c r="FK5" s="82"/>
      <c r="FL5" s="82"/>
      <c r="FM5" s="82"/>
      <c r="FN5" s="82"/>
      <c r="FO5" s="82"/>
      <c r="FP5" s="82"/>
      <c r="FQ5" s="82"/>
      <c r="FR5" s="82"/>
      <c r="FS5" s="82"/>
      <c r="FT5" s="82"/>
      <c r="FU5" s="82"/>
      <c r="FV5" s="82"/>
      <c r="FW5" s="82"/>
      <c r="FX5" s="82"/>
      <c r="FY5" s="82"/>
      <c r="FZ5" s="82"/>
      <c r="GA5" s="82"/>
      <c r="GB5" s="82"/>
      <c r="GC5" s="82"/>
      <c r="GD5" s="82"/>
      <c r="GE5" s="82"/>
      <c r="GF5" s="82"/>
      <c r="GG5" s="82"/>
      <c r="GH5" s="82"/>
      <c r="GI5" s="82"/>
      <c r="GJ5" s="82"/>
      <c r="GK5" s="82"/>
      <c r="GL5" s="82"/>
      <c r="GM5" s="82"/>
      <c r="GN5" s="82"/>
      <c r="GO5" s="82"/>
      <c r="GP5" s="82"/>
      <c r="GQ5" s="82"/>
      <c r="GR5" s="82"/>
      <c r="GS5" s="82"/>
      <c r="GT5" s="82"/>
      <c r="GU5" s="82"/>
      <c r="GV5" s="82"/>
      <c r="GW5" s="82"/>
      <c r="GX5" s="82"/>
      <c r="GY5" s="82"/>
      <c r="GZ5" s="82"/>
      <c r="HA5" s="82"/>
      <c r="HB5" s="82"/>
      <c r="HC5" s="82"/>
      <c r="HD5" s="82"/>
      <c r="HE5" s="82"/>
      <c r="HF5" s="82"/>
      <c r="HG5" s="82"/>
      <c r="HH5" s="82"/>
      <c r="HI5" s="82"/>
      <c r="HJ5" s="82"/>
      <c r="HK5" s="82"/>
      <c r="HL5" s="82"/>
      <c r="HM5" s="82"/>
      <c r="HN5" s="82"/>
      <c r="HO5" s="82"/>
      <c r="HP5" s="82"/>
      <c r="HQ5" s="82"/>
      <c r="HR5" s="82"/>
      <c r="HS5" s="82"/>
      <c r="HT5" s="82"/>
      <c r="HU5" s="82"/>
      <c r="HV5" s="82"/>
      <c r="HW5" s="82"/>
      <c r="HX5" s="82"/>
      <c r="HY5" s="82"/>
      <c r="HZ5" s="82"/>
      <c r="IA5" s="82"/>
      <c r="IB5" s="82"/>
      <c r="IC5" s="82"/>
      <c r="ID5" s="82"/>
      <c r="IE5" s="82"/>
      <c r="IF5" s="82"/>
      <c r="IG5" s="82"/>
      <c r="IH5" s="82"/>
      <c r="II5" s="82"/>
      <c r="IJ5" s="82"/>
      <c r="IK5" s="82"/>
      <c r="IL5" s="82"/>
      <c r="IM5" s="82"/>
    </row>
    <row r="6" spans="1:247" s="84" customFormat="1" ht="12.4" customHeight="1">
      <c r="A6" s="73" t="s">
        <v>984</v>
      </c>
      <c r="B6" s="74"/>
      <c r="C6" s="75"/>
      <c r="D6" s="75"/>
      <c r="E6" s="75"/>
      <c r="F6" s="75"/>
      <c r="G6" s="74"/>
      <c r="H6" s="74"/>
      <c r="I6" s="74"/>
      <c r="J6" s="76"/>
      <c r="K6" s="76"/>
      <c r="L6" s="76"/>
      <c r="M6" s="76"/>
      <c r="N6" s="76"/>
      <c r="O6" s="76"/>
      <c r="P6" s="76"/>
      <c r="Q6" s="76"/>
      <c r="R6" s="77"/>
      <c r="S6" s="78"/>
      <c r="T6" s="76"/>
      <c r="U6" s="76"/>
      <c r="V6" s="79"/>
      <c r="W6" s="79"/>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80"/>
      <c r="CG6" s="76"/>
      <c r="CH6" s="76"/>
      <c r="CI6" s="76"/>
      <c r="CJ6" s="86" t="e">
        <f>VLOOKUP(K6,'[1]INITIATIVES TYPE COMBINATION'!$A$28:$B$39,2,FALSE)</f>
        <v>#N/A</v>
      </c>
      <c r="CK6" s="86" t="e">
        <f>VLOOKUP(K6&amp;BZ6,'[1]INITIATIVES TYPE COMBINATION'!$A$48:$B$72,2,FALSE)</f>
        <v>#N/A</v>
      </c>
      <c r="CL6" s="86" t="e">
        <f>VLOOKUP(BZ6,'[1]INITIATIVES TYPE COMBINATION'!K$2:L$75,2,FALSE)</f>
        <v>#N/A</v>
      </c>
      <c r="CM6" s="86" t="e">
        <f>VLOOKUP(BZ6,'[1]INITIATIVES TYPE COMBINATION'!K$2:M$75,3,FALSE)</f>
        <v>#N/A</v>
      </c>
      <c r="CN6" s="86" t="e">
        <f>VLOOKUP(K6&amp;BZ6,'[1]INITIATIVES TYPE COMBINATION'!$A$203:$B$227,2,FALSE)</f>
        <v>#N/A</v>
      </c>
      <c r="CO6" s="82"/>
      <c r="CP6" s="87" t="e">
        <f>VLOOKUP(BT6&amp;BU6,[1]MPH!BK:BL,2,FALSE)</f>
        <v>#N/A</v>
      </c>
      <c r="CQ6" s="86" t="e">
        <f>VLOOKUP(BT6&amp;BU6,[1]MPH!BK:BL,2,FALSE)</f>
        <v>#N/A</v>
      </c>
      <c r="CR6" s="86" t="e">
        <f>VLOOKUP(BT6&amp;BW6,[1]MPH!BK:BL,2,FALSE)</f>
        <v>#N/A</v>
      </c>
      <c r="CS6" s="87" t="e">
        <f>VLOOKUP(BT6&amp;BW6,[1]MPH!BK:BL,2,FALSE)</f>
        <v>#N/A</v>
      </c>
      <c r="CT6" s="82" t="str">
        <f t="shared" si="0"/>
        <v>Dead-End</v>
      </c>
      <c r="CU6" s="88" t="str">
        <f t="shared" si="0"/>
        <v>Dead-End</v>
      </c>
      <c r="CV6" s="89" t="str">
        <f t="shared" si="0"/>
        <v>Dead-End</v>
      </c>
      <c r="CW6" s="82"/>
      <c r="CX6" s="82"/>
      <c r="CY6" s="82"/>
      <c r="CZ6" s="82"/>
      <c r="DA6" s="82"/>
      <c r="DB6" s="82"/>
      <c r="DC6" s="82"/>
      <c r="DD6" s="82"/>
      <c r="DE6" s="82"/>
      <c r="DF6" s="82"/>
      <c r="DG6" s="82"/>
      <c r="DH6" s="82"/>
      <c r="DI6" s="82"/>
      <c r="DJ6" s="82"/>
      <c r="DK6" s="82"/>
      <c r="DL6" s="82"/>
      <c r="DM6" s="82"/>
      <c r="DN6" s="82"/>
      <c r="DO6" s="82"/>
      <c r="DP6" s="82"/>
      <c r="DQ6" s="82"/>
      <c r="DR6" s="82"/>
      <c r="DS6" s="82"/>
      <c r="DT6" s="82"/>
      <c r="DU6" s="82"/>
      <c r="DV6" s="82"/>
      <c r="DW6" s="82"/>
      <c r="DX6" s="82"/>
      <c r="DY6" s="82"/>
      <c r="DZ6" s="82"/>
      <c r="EA6" s="82"/>
      <c r="EB6" s="82"/>
      <c r="EC6" s="82"/>
      <c r="ED6" s="82"/>
      <c r="EE6" s="82"/>
      <c r="EF6" s="82"/>
      <c r="EG6" s="82"/>
      <c r="EH6" s="82"/>
      <c r="EI6" s="82"/>
      <c r="EJ6" s="82"/>
      <c r="EK6" s="82"/>
      <c r="EL6" s="82"/>
      <c r="EM6" s="82"/>
      <c r="EN6" s="82"/>
      <c r="EO6" s="82"/>
      <c r="EP6" s="82"/>
      <c r="EQ6" s="82"/>
      <c r="ER6" s="82"/>
      <c r="ES6" s="82"/>
      <c r="ET6" s="82"/>
      <c r="EU6" s="82"/>
      <c r="EV6" s="82"/>
      <c r="EW6" s="82"/>
      <c r="EX6" s="82"/>
      <c r="EY6" s="82"/>
      <c r="EZ6" s="82"/>
      <c r="FA6" s="82"/>
      <c r="FB6" s="82"/>
      <c r="FC6" s="82"/>
      <c r="FD6" s="82"/>
      <c r="FE6" s="82"/>
      <c r="FF6" s="82"/>
      <c r="FG6" s="82"/>
      <c r="FH6" s="82"/>
      <c r="FI6" s="82"/>
      <c r="FJ6" s="82"/>
      <c r="FK6" s="82"/>
      <c r="FL6" s="82"/>
      <c r="FM6" s="82"/>
      <c r="FN6" s="82"/>
      <c r="FO6" s="82"/>
      <c r="FP6" s="82"/>
      <c r="FQ6" s="82"/>
      <c r="FR6" s="82"/>
      <c r="FS6" s="82"/>
      <c r="FT6" s="82"/>
      <c r="FU6" s="82"/>
      <c r="FV6" s="82"/>
      <c r="FW6" s="82"/>
      <c r="FX6" s="82"/>
      <c r="FY6" s="82"/>
      <c r="FZ6" s="82"/>
      <c r="GA6" s="82"/>
      <c r="GB6" s="82"/>
      <c r="GC6" s="82"/>
      <c r="GD6" s="82"/>
      <c r="GE6" s="82"/>
      <c r="GF6" s="82"/>
      <c r="GG6" s="82"/>
      <c r="GH6" s="82"/>
      <c r="GI6" s="82"/>
      <c r="GJ6" s="82"/>
      <c r="GK6" s="82"/>
      <c r="GL6" s="82"/>
      <c r="GM6" s="82"/>
      <c r="GN6" s="82"/>
      <c r="GO6" s="82"/>
      <c r="GP6" s="82"/>
      <c r="GQ6" s="82"/>
      <c r="GR6" s="82"/>
      <c r="GS6" s="82"/>
      <c r="GT6" s="82"/>
      <c r="GU6" s="82"/>
      <c r="GV6" s="82"/>
      <c r="GW6" s="82"/>
      <c r="GX6" s="82"/>
      <c r="GY6" s="82"/>
      <c r="GZ6" s="82"/>
      <c r="HA6" s="82"/>
      <c r="HB6" s="82"/>
      <c r="HC6" s="82"/>
      <c r="HD6" s="82"/>
      <c r="HE6" s="82"/>
      <c r="HF6" s="82"/>
      <c r="HG6" s="82"/>
      <c r="HH6" s="82"/>
      <c r="HI6" s="82"/>
      <c r="HJ6" s="82"/>
      <c r="HK6" s="82"/>
      <c r="HL6" s="82"/>
      <c r="HM6" s="82"/>
      <c r="HN6" s="82"/>
      <c r="HO6" s="82"/>
      <c r="HP6" s="82"/>
      <c r="HQ6" s="82"/>
      <c r="HR6" s="82"/>
      <c r="HS6" s="82"/>
      <c r="HT6" s="82"/>
      <c r="HU6" s="82"/>
      <c r="HV6" s="82"/>
      <c r="HW6" s="82"/>
      <c r="HX6" s="82"/>
      <c r="HY6" s="82"/>
      <c r="HZ6" s="82"/>
      <c r="IA6" s="82"/>
      <c r="IB6" s="82"/>
      <c r="IC6" s="82"/>
      <c r="ID6" s="82"/>
      <c r="IE6" s="82"/>
      <c r="IF6" s="82"/>
      <c r="IG6" s="82"/>
      <c r="IH6" s="82"/>
      <c r="II6" s="82"/>
      <c r="IJ6" s="82"/>
      <c r="IK6" s="82"/>
      <c r="IL6" s="82"/>
      <c r="IM6" s="82"/>
    </row>
    <row r="7" spans="1:247" s="82" customFormat="1" ht="12.4" customHeight="1">
      <c r="A7" s="85" t="s">
        <v>1000</v>
      </c>
      <c r="B7" s="85"/>
      <c r="C7" s="85"/>
      <c r="D7" s="85"/>
      <c r="E7" s="85"/>
      <c r="F7" s="85"/>
      <c r="G7" s="85"/>
      <c r="H7" s="85"/>
      <c r="I7" s="85"/>
      <c r="J7" s="96"/>
      <c r="K7" s="96"/>
      <c r="L7" s="96"/>
      <c r="M7" s="96"/>
      <c r="N7" s="96"/>
      <c r="O7" s="96"/>
      <c r="P7" s="96"/>
      <c r="Q7" s="96"/>
      <c r="R7" s="97"/>
      <c r="S7" s="78"/>
      <c r="T7" s="96"/>
      <c r="U7" s="96"/>
      <c r="V7" s="98"/>
      <c r="W7" s="98"/>
      <c r="X7" s="96"/>
      <c r="Y7" s="96"/>
      <c r="Z7" s="96"/>
      <c r="AA7" s="96"/>
      <c r="AB7" s="96"/>
      <c r="AC7" s="96"/>
      <c r="AD7" s="99" t="s">
        <v>99</v>
      </c>
      <c r="AE7" s="100" t="s">
        <v>100</v>
      </c>
      <c r="AF7" s="101" t="s">
        <v>101</v>
      </c>
      <c r="AG7" s="101" t="s">
        <v>102</v>
      </c>
      <c r="AH7" s="101" t="s">
        <v>103</v>
      </c>
      <c r="AI7" s="100" t="s">
        <v>104</v>
      </c>
      <c r="AJ7" s="101" t="s">
        <v>105</v>
      </c>
      <c r="AK7" s="100" t="s">
        <v>106</v>
      </c>
      <c r="AL7" s="100" t="s">
        <v>107</v>
      </c>
      <c r="AM7" s="100" t="s">
        <v>108</v>
      </c>
      <c r="AN7" s="100" t="s">
        <v>1001</v>
      </c>
      <c r="AO7" s="100" t="s">
        <v>110</v>
      </c>
      <c r="AP7" s="100" t="s">
        <v>1002</v>
      </c>
      <c r="AQ7" s="100" t="s">
        <v>121</v>
      </c>
      <c r="AR7" s="100" t="s">
        <v>113</v>
      </c>
      <c r="AS7" s="100" t="s">
        <v>114</v>
      </c>
      <c r="AT7" s="100" t="s">
        <v>108</v>
      </c>
      <c r="AU7" s="100" t="s">
        <v>1003</v>
      </c>
      <c r="AV7" s="100" t="s">
        <v>116</v>
      </c>
      <c r="AW7" s="100" t="s">
        <v>117</v>
      </c>
      <c r="AX7" s="100" t="s">
        <v>1004</v>
      </c>
      <c r="AY7" s="100" t="s">
        <v>119</v>
      </c>
      <c r="AZ7" s="100" t="s">
        <v>120</v>
      </c>
      <c r="BA7" s="101" t="s">
        <v>121</v>
      </c>
      <c r="BB7" s="101" t="s">
        <v>122</v>
      </c>
      <c r="BC7" s="100" t="s">
        <v>123</v>
      </c>
      <c r="BD7" s="101" t="s">
        <v>124</v>
      </c>
      <c r="BE7" s="100" t="s">
        <v>125</v>
      </c>
      <c r="BF7" s="100" t="s">
        <v>126</v>
      </c>
      <c r="BG7" s="102" t="s">
        <v>127</v>
      </c>
      <c r="BH7" s="103" t="s">
        <v>128</v>
      </c>
      <c r="BI7" s="103" t="s">
        <v>129</v>
      </c>
      <c r="BJ7" s="104" t="s">
        <v>130</v>
      </c>
      <c r="BK7" s="104"/>
      <c r="BL7" s="104"/>
      <c r="BM7" s="104"/>
      <c r="BN7" s="104"/>
      <c r="BO7" s="104"/>
      <c r="BP7" s="104"/>
      <c r="BQ7" s="105" t="s">
        <v>1005</v>
      </c>
      <c r="BR7" s="105" t="s">
        <v>1006</v>
      </c>
      <c r="BS7" s="106" t="s">
        <v>1007</v>
      </c>
      <c r="BT7" s="107" t="s">
        <v>1008</v>
      </c>
      <c r="BU7" s="106" t="s">
        <v>1009</v>
      </c>
      <c r="BV7" s="106" t="s">
        <v>1010</v>
      </c>
      <c r="BW7" s="106" t="s">
        <v>1011</v>
      </c>
      <c r="BX7" s="106" t="s">
        <v>1012</v>
      </c>
      <c r="BY7" s="106" t="s">
        <v>1013</v>
      </c>
      <c r="BZ7" s="106" t="s">
        <v>1014</v>
      </c>
      <c r="CA7" s="106" t="s">
        <v>1015</v>
      </c>
      <c r="CB7" s="106" t="s">
        <v>1016</v>
      </c>
      <c r="CC7" s="106" t="s">
        <v>1017</v>
      </c>
      <c r="CD7" s="106" t="s">
        <v>1018</v>
      </c>
      <c r="CE7" s="106" t="s">
        <v>1019</v>
      </c>
      <c r="CF7" s="108" t="s">
        <v>1020</v>
      </c>
      <c r="CG7" s="109" t="s">
        <v>1021</v>
      </c>
      <c r="CH7" s="110"/>
      <c r="CI7" s="111" t="s">
        <v>1022</v>
      </c>
      <c r="CJ7" s="86" t="e">
        <f>VLOOKUP(K7,'[1]INITIATIVES TYPE COMBINATION'!$A$28:$B$39,2,FALSE)</f>
        <v>#N/A</v>
      </c>
      <c r="CK7" s="86" t="e">
        <f>VLOOKUP(K7&amp;BZ7,'[1]INITIATIVES TYPE COMBINATION'!$A$48:$B$72,2,FALSE)</f>
        <v>#N/A</v>
      </c>
      <c r="CL7" s="86" t="str">
        <f>VLOOKUP(BZ7,'[1]INITIATIVES TYPE COMBINATION'!K$2:L$75,2,FALSE)</f>
        <v>Disbursement Count (multiple bills?) (No. Count or Unlimited)</v>
      </c>
      <c r="CM7" s="86" t="str">
        <f>VLOOKUP(BZ7,'[1]INITIATIVES TYPE COMBINATION'!K$2:M$75,3,FALSE)</f>
        <v>Disbursement limit (Rs Value)</v>
      </c>
      <c r="CN7" s="86" t="e">
        <f>VLOOKUP(K7&amp;BZ7,'[1]INITIATIVES TYPE COMBINATION'!$A$203:$B$227,2,FALSE)</f>
        <v>#N/A</v>
      </c>
      <c r="CP7" s="87" t="e">
        <f>VLOOKUP(BT7&amp;BU7,[1]MPH!BK:BL,2,FALSE)</f>
        <v>#N/A</v>
      </c>
      <c r="CQ7" s="86" t="e">
        <f>VLOOKUP(BT7&amp;BU7,[1]MPH!BK:BL,2,FALSE)</f>
        <v>#N/A</v>
      </c>
      <c r="CR7" s="86" t="e">
        <f>VLOOKUP(BT7&amp;BW7,[1]MPH!BK:BL,2,FALSE)</f>
        <v>#N/A</v>
      </c>
      <c r="CS7" s="87" t="e">
        <f>VLOOKUP(BT7&amp;BW7,[1]MPH!BK:BL,2,FALSE)</f>
        <v>#N/A</v>
      </c>
      <c r="CT7" s="82" t="str">
        <f t="shared" si="0"/>
        <v>Dead-End</v>
      </c>
      <c r="CU7" s="88" t="str">
        <f t="shared" si="0"/>
        <v>Dead-End</v>
      </c>
      <c r="CV7" s="89" t="str">
        <f t="shared" si="0"/>
        <v>Dead-End</v>
      </c>
    </row>
    <row r="8" spans="1:247" s="82" customFormat="1" ht="12.4" customHeight="1">
      <c r="A8" s="112" t="s">
        <v>2</v>
      </c>
      <c r="B8" s="112" t="s">
        <v>59</v>
      </c>
      <c r="C8" s="113" t="s">
        <v>3</v>
      </c>
      <c r="D8" s="113" t="s">
        <v>4</v>
      </c>
      <c r="E8" s="114" t="s">
        <v>1023</v>
      </c>
      <c r="F8" s="114" t="s">
        <v>1024</v>
      </c>
      <c r="G8" s="115" t="s">
        <v>5</v>
      </c>
      <c r="H8" s="116" t="s">
        <v>1025</v>
      </c>
      <c r="I8" s="116" t="s">
        <v>1026</v>
      </c>
      <c r="J8" s="117" t="s">
        <v>1027</v>
      </c>
      <c r="K8" s="115" t="s">
        <v>9</v>
      </c>
      <c r="L8" s="117" t="s">
        <v>1028</v>
      </c>
      <c r="M8" s="117" t="s">
        <v>1029</v>
      </c>
      <c r="N8" s="115" t="s">
        <v>1030</v>
      </c>
      <c r="O8" s="115" t="s">
        <v>1031</v>
      </c>
      <c r="P8" s="115" t="s">
        <v>1032</v>
      </c>
      <c r="Q8" s="115" t="s">
        <v>1033</v>
      </c>
      <c r="R8" s="118" t="s">
        <v>1034</v>
      </c>
      <c r="S8" s="78"/>
      <c r="T8" s="119" t="s">
        <v>5</v>
      </c>
      <c r="U8" s="120" t="s">
        <v>1035</v>
      </c>
      <c r="V8" s="121" t="s">
        <v>3</v>
      </c>
      <c r="W8" s="121" t="s">
        <v>4</v>
      </c>
      <c r="X8" s="120" t="s">
        <v>1036</v>
      </c>
      <c r="Y8" s="120" t="s">
        <v>2</v>
      </c>
      <c r="Z8" s="120" t="s">
        <v>1037</v>
      </c>
      <c r="AA8" s="120" t="s">
        <v>1038</v>
      </c>
      <c r="AB8" s="122" t="s">
        <v>1039</v>
      </c>
      <c r="AC8" s="123"/>
      <c r="AD8" s="99"/>
      <c r="AE8" s="120" t="s">
        <v>133</v>
      </c>
      <c r="AF8" s="120" t="s">
        <v>134</v>
      </c>
      <c r="AG8" s="120" t="s">
        <v>135</v>
      </c>
      <c r="AH8" s="120" t="s">
        <v>136</v>
      </c>
      <c r="AI8" s="120" t="s">
        <v>137</v>
      </c>
      <c r="AJ8" s="120" t="s">
        <v>138</v>
      </c>
      <c r="AK8" s="120" t="s">
        <v>139</v>
      </c>
      <c r="AL8" s="120" t="s">
        <v>140</v>
      </c>
      <c r="AM8" s="120" t="s">
        <v>1040</v>
      </c>
      <c r="AN8" s="120" t="s">
        <v>142</v>
      </c>
      <c r="AO8" s="120" t="s">
        <v>143</v>
      </c>
      <c r="AP8" s="120" t="s">
        <v>1041</v>
      </c>
      <c r="AQ8" s="120" t="s">
        <v>145</v>
      </c>
      <c r="AR8" s="120" t="s">
        <v>146</v>
      </c>
      <c r="AS8" s="120" t="s">
        <v>147</v>
      </c>
      <c r="AT8" s="120" t="s">
        <v>148</v>
      </c>
      <c r="AU8" s="120" t="s">
        <v>149</v>
      </c>
      <c r="AV8" s="120" t="s">
        <v>150</v>
      </c>
      <c r="AW8" s="120" t="s">
        <v>151</v>
      </c>
      <c r="AX8" s="120" t="s">
        <v>152</v>
      </c>
      <c r="AY8" s="120" t="s">
        <v>1042</v>
      </c>
      <c r="AZ8" s="120" t="s">
        <v>1043</v>
      </c>
      <c r="BA8" s="120" t="s">
        <v>155</v>
      </c>
      <c r="BB8" s="120" t="s">
        <v>156</v>
      </c>
      <c r="BC8" s="120" t="s">
        <v>157</v>
      </c>
      <c r="BD8" s="120" t="s">
        <v>158</v>
      </c>
      <c r="BE8" s="120" t="s">
        <v>159</v>
      </c>
      <c r="BF8" s="120" t="s">
        <v>160</v>
      </c>
      <c r="BG8" s="124" t="s">
        <v>161</v>
      </c>
      <c r="BH8" s="120" t="s">
        <v>162</v>
      </c>
      <c r="BI8" s="120" t="s">
        <v>163</v>
      </c>
      <c r="BJ8" s="125" t="s">
        <v>164</v>
      </c>
      <c r="BK8" s="125" t="s">
        <v>1044</v>
      </c>
      <c r="BL8" s="125"/>
      <c r="BM8" s="125"/>
      <c r="BN8" s="125"/>
      <c r="BO8" s="125"/>
      <c r="BP8" s="125"/>
      <c r="BQ8" s="126"/>
      <c r="BR8" s="126"/>
      <c r="BS8" s="127"/>
      <c r="BT8" s="128"/>
      <c r="BU8" s="127"/>
      <c r="BV8" s="127"/>
      <c r="BW8" s="127"/>
      <c r="BX8" s="127"/>
      <c r="BY8" s="127"/>
      <c r="BZ8" s="127"/>
      <c r="CA8" s="127"/>
      <c r="CB8" s="127"/>
      <c r="CC8" s="127"/>
      <c r="CD8" s="127"/>
      <c r="CE8" s="127"/>
      <c r="CF8" s="129"/>
      <c r="CG8" s="130" t="s">
        <v>1045</v>
      </c>
      <c r="CH8" s="131" t="s">
        <v>1046</v>
      </c>
      <c r="CI8" s="111" t="s">
        <v>1047</v>
      </c>
      <c r="CJ8" s="86" t="e">
        <f>VLOOKUP(K8,'[1]INITIATIVES TYPE COMBINATION'!$A$28:$B$39,2,FALSE)</f>
        <v>#N/A</v>
      </c>
      <c r="CK8" s="86" t="e">
        <f>VLOOKUP(K8&amp;BZ8,'[1]INITIATIVES TYPE COMBINATION'!$A$48:$B$72,2,FALSE)</f>
        <v>#N/A</v>
      </c>
      <c r="CL8" s="86" t="e">
        <f>VLOOKUP(BZ8,'[1]INITIATIVES TYPE COMBINATION'!K$2:L$75,2,FALSE)</f>
        <v>#N/A</v>
      </c>
      <c r="CM8" s="86" t="e">
        <f>VLOOKUP(BZ8,'[1]INITIATIVES TYPE COMBINATION'!K$2:M$75,3,FALSE)</f>
        <v>#N/A</v>
      </c>
      <c r="CN8" s="86" t="e">
        <f>VLOOKUP(K8&amp;BZ8,'[1]INITIATIVES TYPE COMBINATION'!$A$203:$B$227,2,FALSE)</f>
        <v>#N/A</v>
      </c>
      <c r="CP8" s="87" t="e">
        <f>VLOOKUP(BT8&amp;BU8,[1]MPH!BK:BL,2,FALSE)</f>
        <v>#N/A</v>
      </c>
      <c r="CQ8" s="86" t="e">
        <f>VLOOKUP(BT8&amp;BU8,[1]MPH!BK:BL,2,FALSE)</f>
        <v>#N/A</v>
      </c>
      <c r="CR8" s="86" t="e">
        <f>VLOOKUP(BT8&amp;BW8,[1]MPH!BK:BL,2,FALSE)</f>
        <v>#N/A</v>
      </c>
      <c r="CS8" s="87" t="e">
        <f>VLOOKUP(BT8&amp;BW8,[1]MPH!BK:BL,2,FALSE)</f>
        <v>#N/A</v>
      </c>
      <c r="CT8" s="82" t="str">
        <f t="shared" si="0"/>
        <v>Dead-End</v>
      </c>
      <c r="CU8" s="88" t="str">
        <f t="shared" si="0"/>
        <v>Dead-End</v>
      </c>
      <c r="CV8" s="89" t="str">
        <f t="shared" si="0"/>
        <v>Dead-End</v>
      </c>
    </row>
    <row r="9" spans="1:247" s="82" customFormat="1" ht="12.4" customHeight="1">
      <c r="A9" s="132" t="s">
        <v>1048</v>
      </c>
      <c r="B9" s="132"/>
      <c r="C9" s="133"/>
      <c r="D9" s="133"/>
      <c r="E9" s="133"/>
      <c r="F9" s="133"/>
      <c r="G9" s="134"/>
      <c r="H9" s="133"/>
      <c r="I9" s="133"/>
      <c r="J9" s="133"/>
      <c r="K9" s="133"/>
      <c r="L9" s="133"/>
      <c r="M9" s="133"/>
      <c r="N9" s="133"/>
      <c r="O9" s="133"/>
      <c r="P9" s="133"/>
      <c r="Q9" s="133"/>
      <c r="R9" s="135"/>
      <c r="S9" s="78"/>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6"/>
      <c r="BT9" s="133"/>
      <c r="BU9" s="133"/>
      <c r="BV9" s="133"/>
      <c r="BW9" s="133"/>
      <c r="BX9" s="133"/>
      <c r="BY9" s="133"/>
      <c r="BZ9" s="133"/>
      <c r="CA9" s="133"/>
      <c r="CB9" s="133"/>
      <c r="CC9" s="133"/>
      <c r="CD9" s="133"/>
      <c r="CE9" s="133"/>
      <c r="CF9" s="133"/>
      <c r="CG9" s="133"/>
      <c r="CH9" s="133"/>
      <c r="CI9" s="137"/>
      <c r="CJ9" s="86" t="e">
        <f>VLOOKUP(K9,'[1]INITIATIVES TYPE COMBINATION'!$A$28:$B$39,2,FALSE)</f>
        <v>#N/A</v>
      </c>
      <c r="CK9" s="86" t="e">
        <f>VLOOKUP(K9&amp;BZ9,'[1]INITIATIVES TYPE COMBINATION'!$A$48:$B$72,2,FALSE)</f>
        <v>#N/A</v>
      </c>
      <c r="CL9" s="86" t="e">
        <f>VLOOKUP(BZ9,'[1]INITIATIVES TYPE COMBINATION'!K$2:L$75,2,FALSE)</f>
        <v>#N/A</v>
      </c>
      <c r="CM9" s="86" t="e">
        <f>VLOOKUP(BZ9,'[1]INITIATIVES TYPE COMBINATION'!K$2:M$75,3,FALSE)</f>
        <v>#N/A</v>
      </c>
      <c r="CN9" s="86" t="e">
        <f>VLOOKUP(K9&amp;BZ9,'[1]INITIATIVES TYPE COMBINATION'!$A$203:$B$227,2,FALSE)</f>
        <v>#N/A</v>
      </c>
      <c r="CP9" s="87" t="e">
        <f>VLOOKUP(BT9&amp;BU9,[1]MPH!BK:BL,2,FALSE)</f>
        <v>#N/A</v>
      </c>
      <c r="CQ9" s="86" t="e">
        <f>VLOOKUP(BT9&amp;BU9,[1]MPH!BK:BL,2,FALSE)</f>
        <v>#N/A</v>
      </c>
      <c r="CR9" s="86" t="e">
        <f>VLOOKUP(BT9&amp;BW9,[1]MPH!BK:BL,2,FALSE)</f>
        <v>#N/A</v>
      </c>
      <c r="CS9" s="87" t="e">
        <f>VLOOKUP(BT9&amp;BW9,[1]MPH!BK:BL,2,FALSE)</f>
        <v>#N/A</v>
      </c>
      <c r="CT9" s="82" t="str">
        <f t="shared" si="0"/>
        <v>Dead-End</v>
      </c>
      <c r="CU9" s="88" t="str">
        <f t="shared" si="0"/>
        <v>Dead-End</v>
      </c>
      <c r="CV9" s="89" t="str">
        <f t="shared" si="0"/>
        <v>Dead-End</v>
      </c>
    </row>
    <row r="10" spans="1:247" s="82" customFormat="1" ht="12.4" customHeight="1">
      <c r="A10" s="138" t="s">
        <v>1049</v>
      </c>
      <c r="B10" s="138"/>
      <c r="C10" s="139"/>
      <c r="D10" s="139"/>
      <c r="E10" s="140"/>
      <c r="F10" s="141"/>
      <c r="G10" s="138"/>
      <c r="H10" s="138"/>
      <c r="I10" s="138"/>
      <c r="J10" s="138"/>
      <c r="K10" s="142"/>
      <c r="L10" s="138"/>
      <c r="M10" s="138"/>
      <c r="N10" s="138"/>
      <c r="O10" s="138"/>
      <c r="P10" s="142"/>
      <c r="Q10" s="142"/>
      <c r="R10" s="143"/>
      <c r="S10" s="78"/>
      <c r="T10" s="144"/>
      <c r="U10" s="145"/>
      <c r="V10" s="146"/>
      <c r="W10" s="146"/>
      <c r="X10" s="145"/>
      <c r="Y10" s="147"/>
      <c r="Z10" s="147"/>
      <c r="AA10" s="145"/>
      <c r="AB10" s="148"/>
      <c r="AC10" s="149"/>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150"/>
      <c r="BJ10" s="150"/>
      <c r="BK10" s="150"/>
      <c r="BL10" s="150"/>
      <c r="BM10" s="151"/>
      <c r="BN10" s="151"/>
      <c r="BO10" s="150"/>
      <c r="BP10" s="150"/>
      <c r="BQ10" s="152"/>
      <c r="BR10" s="152"/>
      <c r="BS10" s="152"/>
      <c r="BT10" s="152"/>
      <c r="BU10" s="152"/>
      <c r="BV10" s="152"/>
      <c r="BW10" s="153"/>
      <c r="BX10" s="154"/>
      <c r="BY10" s="152"/>
      <c r="BZ10" s="152"/>
      <c r="CA10" s="152"/>
      <c r="CB10" s="152"/>
      <c r="CC10" s="152"/>
      <c r="CD10" s="152"/>
      <c r="CE10" s="152"/>
      <c r="CF10" s="155"/>
      <c r="CG10" s="150"/>
      <c r="CH10" s="150"/>
      <c r="CI10" s="156"/>
      <c r="CJ10" s="86" t="e">
        <f>VLOOKUP(K10,'[1]INITIATIVES TYPE COMBINATION'!$A$28:$B$39,2,FALSE)</f>
        <v>#N/A</v>
      </c>
      <c r="CK10" s="86" t="e">
        <f>VLOOKUP(K10&amp;BZ10,'[1]INITIATIVES TYPE COMBINATION'!$A$48:$B$72,2,FALSE)</f>
        <v>#N/A</v>
      </c>
      <c r="CL10" s="86" t="e">
        <f>VLOOKUP(BZ10,'[1]INITIATIVES TYPE COMBINATION'!K$2:L$75,2,FALSE)</f>
        <v>#N/A</v>
      </c>
      <c r="CM10" s="86" t="e">
        <f>VLOOKUP(BZ10,'[1]INITIATIVES TYPE COMBINATION'!K$2:M$75,3,FALSE)</f>
        <v>#N/A</v>
      </c>
      <c r="CN10" s="86" t="e">
        <f>VLOOKUP(K10&amp;BZ10,'[1]INITIATIVES TYPE COMBINATION'!$A$203:$B$227,2,FALSE)</f>
        <v>#N/A</v>
      </c>
      <c r="CP10" s="87" t="e">
        <f>VLOOKUP(BT10&amp;BU10,[1]MPH!BK:BL,2,FALSE)</f>
        <v>#N/A</v>
      </c>
      <c r="CQ10" s="86" t="e">
        <f>VLOOKUP(BT10&amp;BU10,[1]MPH!BK:BL,2,FALSE)</f>
        <v>#N/A</v>
      </c>
      <c r="CR10" s="86" t="e">
        <f>VLOOKUP(BT10&amp;BW10,[1]MPH!BK:BL,2,FALSE)</f>
        <v>#N/A</v>
      </c>
      <c r="CS10" s="87" t="e">
        <f>VLOOKUP(BT10&amp;BW10,[1]MPH!BK:BL,2,FALSE)</f>
        <v>#N/A</v>
      </c>
      <c r="CT10" s="82" t="str">
        <f t="shared" si="0"/>
        <v>Dead-End</v>
      </c>
      <c r="CU10" s="88" t="str">
        <f t="shared" si="0"/>
        <v>Dead-End</v>
      </c>
      <c r="CV10" s="89" t="str">
        <f t="shared" si="0"/>
        <v>Dead-End</v>
      </c>
    </row>
    <row r="11" spans="1:247" s="82" customFormat="1" ht="12.4" customHeight="1">
      <c r="A11" s="157"/>
      <c r="B11" s="157"/>
      <c r="C11" s="158"/>
      <c r="D11" s="158"/>
      <c r="E11" s="159"/>
      <c r="F11" s="160"/>
      <c r="G11" s="157"/>
      <c r="H11" s="157"/>
      <c r="I11" s="157"/>
      <c r="J11" s="157"/>
      <c r="K11" s="161"/>
      <c r="L11" s="157"/>
      <c r="M11" s="157"/>
      <c r="N11" s="157"/>
      <c r="O11" s="157"/>
      <c r="P11" s="162"/>
      <c r="Q11" s="162"/>
      <c r="R11" s="163"/>
      <c r="S11" s="78"/>
      <c r="T11" s="164"/>
      <c r="U11" s="157"/>
      <c r="V11" s="165"/>
      <c r="W11" s="165"/>
      <c r="X11" s="157"/>
      <c r="Y11" s="166"/>
      <c r="Z11" s="166"/>
      <c r="AA11" s="157"/>
      <c r="AB11" s="167"/>
      <c r="AC11" s="149"/>
      <c r="AD11" s="150"/>
      <c r="AE11" s="168"/>
      <c r="AF11" s="168"/>
      <c r="AG11" s="168"/>
      <c r="AH11" s="168"/>
      <c r="AI11" s="168"/>
      <c r="AJ11" s="168"/>
      <c r="AK11" s="168"/>
      <c r="AL11" s="168"/>
      <c r="AM11" s="168"/>
      <c r="AN11" s="168"/>
      <c r="AO11" s="168"/>
      <c r="AP11" s="168"/>
      <c r="AQ11" s="168"/>
      <c r="AR11" s="168"/>
      <c r="AS11" s="168"/>
      <c r="AT11" s="168"/>
      <c r="AU11" s="168"/>
      <c r="AV11" s="168"/>
      <c r="AW11" s="168"/>
      <c r="AX11" s="168"/>
      <c r="AY11" s="168"/>
      <c r="AZ11" s="168"/>
      <c r="BA11" s="168"/>
      <c r="BB11" s="168"/>
      <c r="BC11" s="168"/>
      <c r="BD11" s="168"/>
      <c r="BE11" s="168"/>
      <c r="BF11" s="168"/>
      <c r="BG11" s="168"/>
      <c r="BH11" s="168"/>
      <c r="BI11" s="168"/>
      <c r="BJ11" s="168"/>
      <c r="BK11" s="168"/>
      <c r="BL11" s="168"/>
      <c r="BM11" s="169"/>
      <c r="BN11" s="169"/>
      <c r="BO11" s="168"/>
      <c r="BP11" s="168"/>
      <c r="BQ11" s="152"/>
      <c r="BR11" s="152"/>
      <c r="BS11" s="152"/>
      <c r="BT11" s="152"/>
      <c r="BU11" s="152"/>
      <c r="BV11" s="152"/>
      <c r="BW11" s="153"/>
      <c r="BX11" s="154"/>
      <c r="BY11" s="152"/>
      <c r="BZ11" s="152"/>
      <c r="CA11" s="152"/>
      <c r="CB11" s="152"/>
      <c r="CC11" s="152"/>
      <c r="CD11" s="152"/>
      <c r="CE11" s="152"/>
      <c r="CF11" s="155"/>
      <c r="CG11" s="150"/>
      <c r="CH11" s="150"/>
      <c r="CI11" s="156"/>
      <c r="CJ11" s="86" t="e">
        <f>VLOOKUP(K11,'[1]INITIATIVES TYPE COMBINATION'!$A$28:$B$39,2,FALSE)</f>
        <v>#N/A</v>
      </c>
      <c r="CK11" s="86" t="e">
        <f>VLOOKUP(K11&amp;BZ11,'[1]INITIATIVES TYPE COMBINATION'!$A$48:$B$72,2,FALSE)</f>
        <v>#N/A</v>
      </c>
      <c r="CL11" s="86" t="e">
        <f>VLOOKUP(BZ11,'[1]INITIATIVES TYPE COMBINATION'!K$2:L$75,2,FALSE)</f>
        <v>#N/A</v>
      </c>
      <c r="CM11" s="86" t="e">
        <f>VLOOKUP(BZ11,'[1]INITIATIVES TYPE COMBINATION'!K$2:M$75,3,FALSE)</f>
        <v>#N/A</v>
      </c>
      <c r="CN11" s="86" t="e">
        <f>VLOOKUP(K11&amp;BZ11,'[1]INITIATIVES TYPE COMBINATION'!$A$203:$B$227,2,FALSE)</f>
        <v>#N/A</v>
      </c>
      <c r="CP11" s="87" t="e">
        <f>VLOOKUP(BT11&amp;BU11,[1]MPH!BK:BL,2,FALSE)</f>
        <v>#N/A</v>
      </c>
      <c r="CQ11" s="86" t="e">
        <f>VLOOKUP(BT11&amp;BU11,[1]MPH!BK:BL,2,FALSE)</f>
        <v>#N/A</v>
      </c>
      <c r="CR11" s="86" t="e">
        <f>VLOOKUP(BT11&amp;BW11,[1]MPH!BK:BL,2,FALSE)</f>
        <v>#N/A</v>
      </c>
      <c r="CS11" s="87" t="e">
        <f>VLOOKUP(BT11&amp;BW11,[1]MPH!BK:BL,2,FALSE)</f>
        <v>#N/A</v>
      </c>
      <c r="CT11" s="82" t="str">
        <f t="shared" si="0"/>
        <v>Dead-End</v>
      </c>
      <c r="CU11" s="88" t="str">
        <f t="shared" si="0"/>
        <v>Dead-End</v>
      </c>
      <c r="CV11" s="89" t="str">
        <f t="shared" si="0"/>
        <v>Dead-End</v>
      </c>
    </row>
    <row r="12" spans="1:247" s="82" customFormat="1" ht="12.4" customHeight="1">
      <c r="A12" s="138" t="s">
        <v>1049</v>
      </c>
      <c r="B12" s="138"/>
      <c r="C12" s="139"/>
      <c r="D12" s="139"/>
      <c r="E12" s="140"/>
      <c r="F12" s="141"/>
      <c r="G12" s="138"/>
      <c r="H12" s="138"/>
      <c r="I12" s="138"/>
      <c r="J12" s="138"/>
      <c r="K12" s="142"/>
      <c r="L12" s="138"/>
      <c r="M12" s="138"/>
      <c r="N12" s="138"/>
      <c r="O12" s="138"/>
      <c r="P12" s="142"/>
      <c r="Q12" s="142"/>
      <c r="R12" s="143"/>
      <c r="S12" s="78"/>
      <c r="T12" s="144"/>
      <c r="U12" s="145"/>
      <c r="V12" s="146"/>
      <c r="W12" s="146"/>
      <c r="X12" s="145"/>
      <c r="Y12" s="147"/>
      <c r="Z12" s="147"/>
      <c r="AA12" s="145"/>
      <c r="AB12" s="148"/>
      <c r="AC12" s="149"/>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1"/>
      <c r="BN12" s="151"/>
      <c r="BO12" s="150"/>
      <c r="BP12" s="150"/>
      <c r="BQ12" s="152"/>
      <c r="BR12" s="152"/>
      <c r="BS12" s="152"/>
      <c r="BT12" s="152"/>
      <c r="BU12" s="152"/>
      <c r="BV12" s="152"/>
      <c r="BW12" s="153"/>
      <c r="BX12" s="154"/>
      <c r="BY12" s="152"/>
      <c r="BZ12" s="152"/>
      <c r="CA12" s="152"/>
      <c r="CB12" s="152"/>
      <c r="CC12" s="152"/>
      <c r="CD12" s="152"/>
      <c r="CE12" s="152"/>
      <c r="CF12" s="155"/>
      <c r="CG12" s="150"/>
      <c r="CH12" s="150"/>
      <c r="CI12" s="156"/>
      <c r="CJ12" s="86" t="e">
        <f>VLOOKUP(K12,'[1]INITIATIVES TYPE COMBINATION'!$A$28:$B$39,2,FALSE)</f>
        <v>#N/A</v>
      </c>
      <c r="CK12" s="86" t="e">
        <f>VLOOKUP(K12&amp;BZ12,'[1]INITIATIVES TYPE COMBINATION'!$A$48:$B$72,2,FALSE)</f>
        <v>#N/A</v>
      </c>
      <c r="CL12" s="86" t="e">
        <f>VLOOKUP(BZ12,'[1]INITIATIVES TYPE COMBINATION'!K$2:L$75,2,FALSE)</f>
        <v>#N/A</v>
      </c>
      <c r="CM12" s="86" t="e">
        <f>VLOOKUP(BZ12,'[1]INITIATIVES TYPE COMBINATION'!K$2:M$75,3,FALSE)</f>
        <v>#N/A</v>
      </c>
      <c r="CN12" s="86" t="e">
        <f>VLOOKUP(K12&amp;BZ12,'[1]INITIATIVES TYPE COMBINATION'!$A$203:$B$227,2,FALSE)</f>
        <v>#N/A</v>
      </c>
      <c r="CP12" s="87" t="e">
        <f>VLOOKUP(BT12&amp;BU12,[1]MPH!BK:BL,2,FALSE)</f>
        <v>#N/A</v>
      </c>
      <c r="CQ12" s="86" t="e">
        <f>VLOOKUP(BT12&amp;BU12,[1]MPH!BK:BL,2,FALSE)</f>
        <v>#N/A</v>
      </c>
      <c r="CR12" s="86" t="e">
        <f>VLOOKUP(BT12&amp;BW12,[1]MPH!BK:BL,2,FALSE)</f>
        <v>#N/A</v>
      </c>
      <c r="CS12" s="87" t="e">
        <f>VLOOKUP(BT12&amp;BW12,[1]MPH!BK:BL,2,FALSE)</f>
        <v>#N/A</v>
      </c>
      <c r="CT12" s="82" t="str">
        <f t="shared" si="0"/>
        <v>Dead-End</v>
      </c>
      <c r="CU12" s="88" t="str">
        <f t="shared" si="0"/>
        <v>Dead-End</v>
      </c>
      <c r="CV12" s="89" t="str">
        <f t="shared" si="0"/>
        <v>Dead-End</v>
      </c>
    </row>
    <row r="13" spans="1:247" s="82" customFormat="1" ht="12.4" customHeight="1">
      <c r="A13" s="157"/>
      <c r="B13" s="157"/>
      <c r="C13" s="158"/>
      <c r="D13" s="158"/>
      <c r="E13" s="159"/>
      <c r="F13" s="160"/>
      <c r="G13" s="157"/>
      <c r="H13" s="157"/>
      <c r="I13" s="157"/>
      <c r="J13" s="157"/>
      <c r="K13" s="161"/>
      <c r="L13" s="157"/>
      <c r="M13" s="157"/>
      <c r="N13" s="157"/>
      <c r="O13" s="157"/>
      <c r="P13" s="162"/>
      <c r="Q13" s="162"/>
      <c r="R13" s="163"/>
      <c r="S13" s="78"/>
      <c r="T13" s="164"/>
      <c r="U13" s="157"/>
      <c r="V13" s="165"/>
      <c r="W13" s="165"/>
      <c r="X13" s="157"/>
      <c r="Y13" s="166"/>
      <c r="Z13" s="166"/>
      <c r="AA13" s="157"/>
      <c r="AB13" s="167"/>
      <c r="AC13" s="149"/>
      <c r="AD13" s="150"/>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c r="BC13" s="168"/>
      <c r="BD13" s="168"/>
      <c r="BE13" s="168"/>
      <c r="BF13" s="168"/>
      <c r="BG13" s="168"/>
      <c r="BH13" s="168"/>
      <c r="BI13" s="168"/>
      <c r="BJ13" s="168"/>
      <c r="BK13" s="168"/>
      <c r="BL13" s="168"/>
      <c r="BM13" s="169"/>
      <c r="BN13" s="169"/>
      <c r="BO13" s="168"/>
      <c r="BP13" s="168"/>
      <c r="BQ13" s="152"/>
      <c r="BR13" s="152"/>
      <c r="BS13" s="152"/>
      <c r="BT13" s="152"/>
      <c r="BU13" s="152"/>
      <c r="BV13" s="152"/>
      <c r="BW13" s="153"/>
      <c r="BX13" s="154"/>
      <c r="BY13" s="152"/>
      <c r="BZ13" s="152"/>
      <c r="CA13" s="152"/>
      <c r="CB13" s="152"/>
      <c r="CC13" s="152"/>
      <c r="CD13" s="152"/>
      <c r="CE13" s="152"/>
      <c r="CF13" s="155"/>
      <c r="CG13" s="150"/>
      <c r="CH13" s="150"/>
      <c r="CI13" s="156"/>
      <c r="CJ13" s="86" t="e">
        <f>VLOOKUP(K13,'[1]INITIATIVES TYPE COMBINATION'!$A$28:$B$39,2,FALSE)</f>
        <v>#N/A</v>
      </c>
      <c r="CK13" s="86" t="e">
        <f>VLOOKUP(K13&amp;BZ13,'[1]INITIATIVES TYPE COMBINATION'!$A$48:$B$72,2,FALSE)</f>
        <v>#N/A</v>
      </c>
      <c r="CL13" s="86" t="e">
        <f>VLOOKUP(BZ13,'[1]INITIATIVES TYPE COMBINATION'!K$2:L$75,2,FALSE)</f>
        <v>#N/A</v>
      </c>
      <c r="CM13" s="86" t="e">
        <f>VLOOKUP(BZ13,'[1]INITIATIVES TYPE COMBINATION'!K$2:M$75,3,FALSE)</f>
        <v>#N/A</v>
      </c>
      <c r="CN13" s="86" t="e">
        <f>VLOOKUP(K13&amp;BZ13,'[1]INITIATIVES TYPE COMBINATION'!$A$203:$B$227,2,FALSE)</f>
        <v>#N/A</v>
      </c>
      <c r="CP13" s="87" t="e">
        <f>VLOOKUP(BT13&amp;BU13,[1]MPH!BK:BL,2,FALSE)</f>
        <v>#N/A</v>
      </c>
      <c r="CQ13" s="86" t="e">
        <f>VLOOKUP(BT13&amp;BU13,[1]MPH!BK:BL,2,FALSE)</f>
        <v>#N/A</v>
      </c>
      <c r="CR13" s="86" t="e">
        <f>VLOOKUP(BT13&amp;BW13,[1]MPH!BK:BL,2,FALSE)</f>
        <v>#N/A</v>
      </c>
      <c r="CS13" s="87" t="e">
        <f>VLOOKUP(BT13&amp;BW13,[1]MPH!BK:BL,2,FALSE)</f>
        <v>#N/A</v>
      </c>
      <c r="CT13" s="82" t="str">
        <f t="shared" si="0"/>
        <v>Dead-End</v>
      </c>
      <c r="CU13" s="88" t="str">
        <f t="shared" si="0"/>
        <v>Dead-End</v>
      </c>
      <c r="CV13" s="89" t="str">
        <f t="shared" si="0"/>
        <v>Dead-End</v>
      </c>
    </row>
    <row r="14" spans="1:247" s="82" customFormat="1" ht="12.4" customHeight="1">
      <c r="A14" s="138" t="s">
        <v>1049</v>
      </c>
      <c r="B14" s="138"/>
      <c r="C14" s="139"/>
      <c r="D14" s="139"/>
      <c r="E14" s="140"/>
      <c r="F14" s="141"/>
      <c r="G14" s="138"/>
      <c r="H14" s="138"/>
      <c r="I14" s="138"/>
      <c r="J14" s="138"/>
      <c r="K14" s="142"/>
      <c r="L14" s="138"/>
      <c r="M14" s="138"/>
      <c r="N14" s="138"/>
      <c r="O14" s="138"/>
      <c r="P14" s="142"/>
      <c r="Q14" s="142"/>
      <c r="R14" s="143"/>
      <c r="S14" s="78"/>
      <c r="T14" s="144"/>
      <c r="U14" s="145"/>
      <c r="V14" s="146"/>
      <c r="W14" s="146"/>
      <c r="X14" s="145"/>
      <c r="Y14" s="147"/>
      <c r="Z14" s="147"/>
      <c r="AA14" s="145"/>
      <c r="AB14" s="148"/>
      <c r="AC14" s="149"/>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1"/>
      <c r="BN14" s="151"/>
      <c r="BO14" s="150"/>
      <c r="BP14" s="150"/>
      <c r="BQ14" s="152"/>
      <c r="BR14" s="152"/>
      <c r="BS14" s="152"/>
      <c r="BT14" s="152"/>
      <c r="BU14" s="152"/>
      <c r="BV14" s="152"/>
      <c r="BW14" s="153"/>
      <c r="BX14" s="154"/>
      <c r="BY14" s="152"/>
      <c r="BZ14" s="152"/>
      <c r="CA14" s="152"/>
      <c r="CB14" s="152"/>
      <c r="CC14" s="152"/>
      <c r="CD14" s="152"/>
      <c r="CE14" s="152"/>
      <c r="CF14" s="155"/>
      <c r="CG14" s="150"/>
      <c r="CH14" s="150"/>
      <c r="CI14" s="156"/>
      <c r="CJ14" s="86" t="e">
        <f>VLOOKUP(K14,'[1]INITIATIVES TYPE COMBINATION'!$A$28:$B$39,2,FALSE)</f>
        <v>#N/A</v>
      </c>
      <c r="CK14" s="86" t="e">
        <f>VLOOKUP(K14&amp;BZ14,'[1]INITIATIVES TYPE COMBINATION'!$A$48:$B$72,2,FALSE)</f>
        <v>#N/A</v>
      </c>
      <c r="CL14" s="86" t="e">
        <f>VLOOKUP(BZ14,'[1]INITIATIVES TYPE COMBINATION'!K$2:L$75,2,FALSE)</f>
        <v>#N/A</v>
      </c>
      <c r="CM14" s="86" t="e">
        <f>VLOOKUP(BZ14,'[1]INITIATIVES TYPE COMBINATION'!K$2:M$75,3,FALSE)</f>
        <v>#N/A</v>
      </c>
      <c r="CN14" s="86" t="e">
        <f>VLOOKUP(K14&amp;BZ14,'[1]INITIATIVES TYPE COMBINATION'!$A$203:$B$227,2,FALSE)</f>
        <v>#N/A</v>
      </c>
      <c r="CP14" s="87" t="e">
        <f>VLOOKUP(BT14&amp;BU14,[1]MPH!BK:BL,2,FALSE)</f>
        <v>#N/A</v>
      </c>
      <c r="CQ14" s="86" t="e">
        <f>VLOOKUP(BT14&amp;BU14,[1]MPH!BK:BL,2,FALSE)</f>
        <v>#N/A</v>
      </c>
      <c r="CR14" s="86" t="e">
        <f>VLOOKUP(BT14&amp;BW14,[1]MPH!BK:BL,2,FALSE)</f>
        <v>#N/A</v>
      </c>
      <c r="CS14" s="87" t="e">
        <f>VLOOKUP(BT14&amp;BW14,[1]MPH!BK:BL,2,FALSE)</f>
        <v>#N/A</v>
      </c>
      <c r="CT14" s="82" t="str">
        <f t="shared" si="0"/>
        <v>Dead-End</v>
      </c>
      <c r="CU14" s="88" t="str">
        <f t="shared" si="0"/>
        <v>Dead-End</v>
      </c>
      <c r="CV14" s="89" t="str">
        <f t="shared" si="0"/>
        <v>Dead-End</v>
      </c>
    </row>
    <row r="15" spans="1:247" s="82" customFormat="1" ht="12.4" customHeight="1">
      <c r="A15" s="157"/>
      <c r="B15" s="157"/>
      <c r="C15" s="158"/>
      <c r="D15" s="158"/>
      <c r="E15" s="159"/>
      <c r="F15" s="160"/>
      <c r="G15" s="157"/>
      <c r="H15" s="157"/>
      <c r="I15" s="157"/>
      <c r="J15" s="157"/>
      <c r="K15" s="161"/>
      <c r="L15" s="157"/>
      <c r="M15" s="157"/>
      <c r="N15" s="157"/>
      <c r="O15" s="157"/>
      <c r="P15" s="162"/>
      <c r="Q15" s="162"/>
      <c r="R15" s="163"/>
      <c r="S15" s="78"/>
      <c r="T15" s="164"/>
      <c r="U15" s="157"/>
      <c r="V15" s="165"/>
      <c r="W15" s="165"/>
      <c r="X15" s="157"/>
      <c r="Y15" s="166"/>
      <c r="Z15" s="166"/>
      <c r="AA15" s="157"/>
      <c r="AB15" s="167"/>
      <c r="AC15" s="149"/>
      <c r="AD15" s="150"/>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9"/>
      <c r="BN15" s="169"/>
      <c r="BO15" s="168"/>
      <c r="BP15" s="168"/>
      <c r="BQ15" s="152"/>
      <c r="BR15" s="152"/>
      <c r="BS15" s="152"/>
      <c r="BT15" s="152"/>
      <c r="BU15" s="152"/>
      <c r="BV15" s="152"/>
      <c r="BW15" s="153"/>
      <c r="BX15" s="154"/>
      <c r="BY15" s="152"/>
      <c r="BZ15" s="152"/>
      <c r="CA15" s="152"/>
      <c r="CB15" s="152"/>
      <c r="CC15" s="152"/>
      <c r="CD15" s="152"/>
      <c r="CE15" s="152"/>
      <c r="CF15" s="155"/>
      <c r="CG15" s="150"/>
      <c r="CH15" s="150"/>
      <c r="CI15" s="156"/>
      <c r="CJ15" s="86" t="e">
        <f>VLOOKUP(K15,'[1]INITIATIVES TYPE COMBINATION'!$A$28:$B$39,2,FALSE)</f>
        <v>#N/A</v>
      </c>
      <c r="CK15" s="86" t="e">
        <f>VLOOKUP(K15&amp;BZ15,'[1]INITIATIVES TYPE COMBINATION'!$A$48:$B$72,2,FALSE)</f>
        <v>#N/A</v>
      </c>
      <c r="CL15" s="86" t="e">
        <f>VLOOKUP(BZ15,'[1]INITIATIVES TYPE COMBINATION'!K$2:L$75,2,FALSE)</f>
        <v>#N/A</v>
      </c>
      <c r="CM15" s="86" t="e">
        <f>VLOOKUP(BZ15,'[1]INITIATIVES TYPE COMBINATION'!K$2:M$75,3,FALSE)</f>
        <v>#N/A</v>
      </c>
      <c r="CN15" s="86" t="e">
        <f>VLOOKUP(K15&amp;BZ15,'[1]INITIATIVES TYPE COMBINATION'!$A$203:$B$227,2,FALSE)</f>
        <v>#N/A</v>
      </c>
      <c r="CP15" s="87" t="e">
        <f>VLOOKUP(BT15&amp;BU15,[1]MPH!BK:BL,2,FALSE)</f>
        <v>#N/A</v>
      </c>
      <c r="CQ15" s="86" t="e">
        <f>VLOOKUP(BT15&amp;BU15,[1]MPH!BK:BL,2,FALSE)</f>
        <v>#N/A</v>
      </c>
      <c r="CR15" s="86" t="e">
        <f>VLOOKUP(BT15&amp;BW15,[1]MPH!BK:BL,2,FALSE)</f>
        <v>#N/A</v>
      </c>
      <c r="CS15" s="87" t="e">
        <f>VLOOKUP(BT15&amp;BW15,[1]MPH!BK:BL,2,FALSE)</f>
        <v>#N/A</v>
      </c>
      <c r="CT15" s="82" t="str">
        <f t="shared" si="0"/>
        <v>Dead-End</v>
      </c>
      <c r="CU15" s="88" t="str">
        <f t="shared" si="0"/>
        <v>Dead-End</v>
      </c>
      <c r="CV15" s="89" t="str">
        <f t="shared" si="0"/>
        <v>Dead-End</v>
      </c>
    </row>
    <row r="16" spans="1:247" s="82" customFormat="1" ht="12.4" customHeight="1">
      <c r="A16" s="138" t="s">
        <v>1049</v>
      </c>
      <c r="B16" s="138"/>
      <c r="C16" s="139"/>
      <c r="D16" s="139"/>
      <c r="E16" s="140"/>
      <c r="F16" s="141"/>
      <c r="G16" s="138"/>
      <c r="H16" s="138"/>
      <c r="I16" s="138"/>
      <c r="J16" s="138"/>
      <c r="K16" s="142"/>
      <c r="L16" s="138"/>
      <c r="M16" s="138"/>
      <c r="N16" s="138"/>
      <c r="O16" s="138"/>
      <c r="P16" s="142"/>
      <c r="Q16" s="142"/>
      <c r="R16" s="143"/>
      <c r="S16" s="78"/>
      <c r="T16" s="144"/>
      <c r="U16" s="145"/>
      <c r="V16" s="146"/>
      <c r="W16" s="146"/>
      <c r="X16" s="145"/>
      <c r="Y16" s="147"/>
      <c r="Z16" s="147"/>
      <c r="AA16" s="145"/>
      <c r="AB16" s="148"/>
      <c r="AC16" s="149"/>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1"/>
      <c r="BN16" s="151"/>
      <c r="BO16" s="150"/>
      <c r="BP16" s="150"/>
      <c r="BQ16" s="152"/>
      <c r="BR16" s="152"/>
      <c r="BS16" s="152"/>
      <c r="BT16" s="152"/>
      <c r="BU16" s="152"/>
      <c r="BV16" s="152"/>
      <c r="BW16" s="153"/>
      <c r="BX16" s="154"/>
      <c r="BY16" s="152"/>
      <c r="BZ16" s="152"/>
      <c r="CA16" s="152"/>
      <c r="CB16" s="152"/>
      <c r="CC16" s="152"/>
      <c r="CD16" s="152"/>
      <c r="CE16" s="152"/>
      <c r="CF16" s="155"/>
      <c r="CG16" s="150"/>
      <c r="CH16" s="150"/>
      <c r="CI16" s="156"/>
      <c r="CJ16" s="86" t="e">
        <f>VLOOKUP(K16,'[1]INITIATIVES TYPE COMBINATION'!$A$28:$B$39,2,FALSE)</f>
        <v>#N/A</v>
      </c>
      <c r="CK16" s="86" t="e">
        <f>VLOOKUP(K16&amp;BZ16,'[1]INITIATIVES TYPE COMBINATION'!$A$48:$B$72,2,FALSE)</f>
        <v>#N/A</v>
      </c>
      <c r="CL16" s="86" t="e">
        <f>VLOOKUP(BZ16,'[1]INITIATIVES TYPE COMBINATION'!K$2:L$75,2,FALSE)</f>
        <v>#N/A</v>
      </c>
      <c r="CM16" s="86" t="e">
        <f>VLOOKUP(BZ16,'[1]INITIATIVES TYPE COMBINATION'!K$2:M$75,3,FALSE)</f>
        <v>#N/A</v>
      </c>
      <c r="CN16" s="86" t="e">
        <f>VLOOKUP(K16&amp;BZ16,'[1]INITIATIVES TYPE COMBINATION'!$A$203:$B$227,2,FALSE)</f>
        <v>#N/A</v>
      </c>
      <c r="CP16" s="87" t="e">
        <f>VLOOKUP(BT16&amp;BU16,[1]MPH!BK:BL,2,FALSE)</f>
        <v>#N/A</v>
      </c>
      <c r="CQ16" s="86" t="e">
        <f>VLOOKUP(BT16&amp;BU16,[1]MPH!BK:BL,2,FALSE)</f>
        <v>#N/A</v>
      </c>
      <c r="CR16" s="86" t="e">
        <f>VLOOKUP(BT16&amp;BW16,[1]MPH!BK:BL,2,FALSE)</f>
        <v>#N/A</v>
      </c>
      <c r="CS16" s="87" t="e">
        <f>VLOOKUP(BT16&amp;BW16,[1]MPH!BK:BL,2,FALSE)</f>
        <v>#N/A</v>
      </c>
      <c r="CT16" s="82" t="str">
        <f t="shared" si="0"/>
        <v>Dead-End</v>
      </c>
      <c r="CU16" s="88" t="str">
        <f t="shared" si="0"/>
        <v>Dead-End</v>
      </c>
      <c r="CV16" s="89" t="str">
        <f t="shared" si="0"/>
        <v>Dead-End</v>
      </c>
    </row>
    <row r="17" spans="1:100" s="82" customFormat="1" ht="12.4" customHeight="1">
      <c r="A17" s="157"/>
      <c r="B17" s="157"/>
      <c r="C17" s="158"/>
      <c r="D17" s="158"/>
      <c r="E17" s="159"/>
      <c r="F17" s="160"/>
      <c r="G17" s="157"/>
      <c r="H17" s="157"/>
      <c r="I17" s="157"/>
      <c r="J17" s="157"/>
      <c r="K17" s="161"/>
      <c r="L17" s="157"/>
      <c r="M17" s="157"/>
      <c r="N17" s="157"/>
      <c r="O17" s="157"/>
      <c r="P17" s="162"/>
      <c r="Q17" s="162"/>
      <c r="R17" s="163"/>
      <c r="S17" s="78"/>
      <c r="T17" s="164"/>
      <c r="U17" s="157"/>
      <c r="V17" s="165"/>
      <c r="W17" s="165"/>
      <c r="X17" s="157"/>
      <c r="Y17" s="166"/>
      <c r="Z17" s="166"/>
      <c r="AA17" s="157"/>
      <c r="AB17" s="167"/>
      <c r="AC17" s="149"/>
      <c r="AD17" s="150"/>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c r="BC17" s="168"/>
      <c r="BD17" s="168"/>
      <c r="BE17" s="168"/>
      <c r="BF17" s="168"/>
      <c r="BG17" s="168"/>
      <c r="BH17" s="168"/>
      <c r="BI17" s="168"/>
      <c r="BJ17" s="168"/>
      <c r="BK17" s="168"/>
      <c r="BL17" s="168"/>
      <c r="BM17" s="169"/>
      <c r="BN17" s="169"/>
      <c r="BO17" s="168"/>
      <c r="BP17" s="168"/>
      <c r="BQ17" s="152"/>
      <c r="BR17" s="152"/>
      <c r="BS17" s="152"/>
      <c r="BT17" s="152"/>
      <c r="BU17" s="152"/>
      <c r="BV17" s="152"/>
      <c r="BW17" s="153"/>
      <c r="BX17" s="154"/>
      <c r="BY17" s="152"/>
      <c r="BZ17" s="152"/>
      <c r="CA17" s="152"/>
      <c r="CB17" s="152"/>
      <c r="CC17" s="152"/>
      <c r="CD17" s="152"/>
      <c r="CE17" s="152"/>
      <c r="CF17" s="155"/>
      <c r="CG17" s="150"/>
      <c r="CH17" s="150"/>
      <c r="CI17" s="156"/>
      <c r="CJ17" s="86" t="e">
        <f>VLOOKUP(K17,'[1]INITIATIVES TYPE COMBINATION'!$A$28:$B$39,2,FALSE)</f>
        <v>#N/A</v>
      </c>
      <c r="CK17" s="86" t="e">
        <f>VLOOKUP(K17&amp;BZ17,'[1]INITIATIVES TYPE COMBINATION'!$A$48:$B$72,2,FALSE)</f>
        <v>#N/A</v>
      </c>
      <c r="CL17" s="86" t="e">
        <f>VLOOKUP(BZ17,'[1]INITIATIVES TYPE COMBINATION'!K$2:L$75,2,FALSE)</f>
        <v>#N/A</v>
      </c>
      <c r="CM17" s="86" t="e">
        <f>VLOOKUP(BZ17,'[1]INITIATIVES TYPE COMBINATION'!K$2:M$75,3,FALSE)</f>
        <v>#N/A</v>
      </c>
      <c r="CN17" s="86" t="e">
        <f>VLOOKUP(K17&amp;BZ17,'[1]INITIATIVES TYPE COMBINATION'!$A$203:$B$227,2,FALSE)</f>
        <v>#N/A</v>
      </c>
      <c r="CP17" s="87" t="e">
        <f>VLOOKUP(BT17&amp;BU17,[1]MPH!BK:BL,2,FALSE)</f>
        <v>#N/A</v>
      </c>
      <c r="CQ17" s="86" t="e">
        <f>VLOOKUP(BT17&amp;BU17,[1]MPH!BK:BL,2,FALSE)</f>
        <v>#N/A</v>
      </c>
      <c r="CR17" s="86" t="e">
        <f>VLOOKUP(BT17&amp;BW17,[1]MPH!BK:BL,2,FALSE)</f>
        <v>#N/A</v>
      </c>
      <c r="CS17" s="87" t="e">
        <f>VLOOKUP(BT17&amp;BW17,[1]MPH!BK:BL,2,FALSE)</f>
        <v>#N/A</v>
      </c>
      <c r="CT17" s="82" t="str">
        <f t="shared" si="0"/>
        <v>Dead-End</v>
      </c>
      <c r="CU17" s="88" t="str">
        <f t="shared" si="0"/>
        <v>Dead-End</v>
      </c>
      <c r="CV17" s="89" t="str">
        <f t="shared" si="0"/>
        <v>Dead-End</v>
      </c>
    </row>
    <row r="18" spans="1:100" s="82" customFormat="1" ht="12.4" customHeight="1">
      <c r="A18" s="138" t="s">
        <v>1049</v>
      </c>
      <c r="B18" s="138"/>
      <c r="C18" s="139"/>
      <c r="D18" s="139"/>
      <c r="E18" s="140"/>
      <c r="F18" s="141"/>
      <c r="G18" s="138"/>
      <c r="H18" s="138"/>
      <c r="I18" s="138"/>
      <c r="J18" s="138"/>
      <c r="K18" s="142"/>
      <c r="L18" s="138"/>
      <c r="M18" s="138"/>
      <c r="N18" s="138"/>
      <c r="O18" s="138"/>
      <c r="P18" s="142"/>
      <c r="Q18" s="142"/>
      <c r="R18" s="143"/>
      <c r="S18" s="78"/>
      <c r="T18" s="144"/>
      <c r="U18" s="145"/>
      <c r="V18" s="146"/>
      <c r="W18" s="146"/>
      <c r="X18" s="145"/>
      <c r="Y18" s="147"/>
      <c r="Z18" s="147"/>
      <c r="AA18" s="145"/>
      <c r="AB18" s="148"/>
      <c r="AC18" s="149"/>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1"/>
      <c r="BN18" s="151"/>
      <c r="BO18" s="150"/>
      <c r="BP18" s="150"/>
      <c r="BQ18" s="152"/>
      <c r="BR18" s="152"/>
      <c r="BS18" s="152"/>
      <c r="BT18" s="152"/>
      <c r="BU18" s="152"/>
      <c r="BV18" s="152"/>
      <c r="BW18" s="153"/>
      <c r="BX18" s="154"/>
      <c r="BY18" s="152"/>
      <c r="BZ18" s="152"/>
      <c r="CA18" s="152"/>
      <c r="CB18" s="152"/>
      <c r="CC18" s="152"/>
      <c r="CD18" s="152"/>
      <c r="CE18" s="152"/>
      <c r="CF18" s="155"/>
      <c r="CG18" s="150"/>
      <c r="CH18" s="150"/>
      <c r="CI18" s="156"/>
      <c r="CJ18" s="86" t="e">
        <f>VLOOKUP(K18,'[1]INITIATIVES TYPE COMBINATION'!$A$28:$B$39,2,FALSE)</f>
        <v>#N/A</v>
      </c>
      <c r="CK18" s="86" t="e">
        <f>VLOOKUP(K18&amp;BZ18,'[1]INITIATIVES TYPE COMBINATION'!$A$48:$B$72,2,FALSE)</f>
        <v>#N/A</v>
      </c>
      <c r="CL18" s="86" t="e">
        <f>VLOOKUP(BZ18,'[1]INITIATIVES TYPE COMBINATION'!K$2:L$75,2,FALSE)</f>
        <v>#N/A</v>
      </c>
      <c r="CM18" s="86" t="e">
        <f>VLOOKUP(BZ18,'[1]INITIATIVES TYPE COMBINATION'!K$2:M$75,3,FALSE)</f>
        <v>#N/A</v>
      </c>
      <c r="CN18" s="86" t="e">
        <f>VLOOKUP(K18&amp;BZ18,'[1]INITIATIVES TYPE COMBINATION'!$A$203:$B$227,2,FALSE)</f>
        <v>#N/A</v>
      </c>
      <c r="CP18" s="87" t="e">
        <f>VLOOKUP(BT18&amp;BU18,[1]MPH!BK:BL,2,FALSE)</f>
        <v>#N/A</v>
      </c>
      <c r="CQ18" s="86" t="e">
        <f>VLOOKUP(BT18&amp;BU18,[1]MPH!BK:BL,2,FALSE)</f>
        <v>#N/A</v>
      </c>
      <c r="CR18" s="86" t="e">
        <f>VLOOKUP(BT18&amp;BW18,[1]MPH!BK:BL,2,FALSE)</f>
        <v>#N/A</v>
      </c>
      <c r="CS18" s="87" t="e">
        <f>VLOOKUP(BT18&amp;BW18,[1]MPH!BK:BL,2,FALSE)</f>
        <v>#N/A</v>
      </c>
      <c r="CT18" s="82" t="str">
        <f t="shared" si="0"/>
        <v>Dead-End</v>
      </c>
      <c r="CU18" s="88" t="str">
        <f t="shared" si="0"/>
        <v>Dead-End</v>
      </c>
      <c r="CV18" s="89" t="str">
        <f t="shared" si="0"/>
        <v>Dead-End</v>
      </c>
    </row>
    <row r="19" spans="1:100" s="82" customFormat="1" ht="12.4" customHeight="1">
      <c r="A19" s="157"/>
      <c r="B19" s="157"/>
      <c r="C19" s="158"/>
      <c r="D19" s="158"/>
      <c r="E19" s="159"/>
      <c r="F19" s="160"/>
      <c r="G19" s="157"/>
      <c r="H19" s="157"/>
      <c r="I19" s="157"/>
      <c r="J19" s="157"/>
      <c r="K19" s="161"/>
      <c r="L19" s="157"/>
      <c r="M19" s="157"/>
      <c r="N19" s="157"/>
      <c r="O19" s="157"/>
      <c r="P19" s="162"/>
      <c r="Q19" s="162"/>
      <c r="R19" s="163"/>
      <c r="S19" s="78"/>
      <c r="T19" s="164"/>
      <c r="U19" s="157"/>
      <c r="V19" s="165"/>
      <c r="W19" s="165"/>
      <c r="X19" s="157"/>
      <c r="Y19" s="166"/>
      <c r="Z19" s="166"/>
      <c r="AA19" s="157"/>
      <c r="AB19" s="167"/>
      <c r="AC19" s="149"/>
      <c r="AD19" s="150"/>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9"/>
      <c r="BN19" s="169"/>
      <c r="BO19" s="168"/>
      <c r="BP19" s="168"/>
      <c r="BQ19" s="152"/>
      <c r="BR19" s="152"/>
      <c r="BS19" s="152"/>
      <c r="BT19" s="152"/>
      <c r="BU19" s="152"/>
      <c r="BV19" s="152"/>
      <c r="BW19" s="153"/>
      <c r="BX19" s="154"/>
      <c r="BY19" s="152"/>
      <c r="BZ19" s="152"/>
      <c r="CA19" s="152"/>
      <c r="CB19" s="152"/>
      <c r="CC19" s="152"/>
      <c r="CD19" s="152"/>
      <c r="CE19" s="152"/>
      <c r="CF19" s="155"/>
      <c r="CG19" s="150"/>
      <c r="CH19" s="150"/>
      <c r="CI19" s="156"/>
      <c r="CJ19" s="86" t="e">
        <f>VLOOKUP(K19,'[1]INITIATIVES TYPE COMBINATION'!$A$28:$B$39,2,FALSE)</f>
        <v>#N/A</v>
      </c>
      <c r="CK19" s="86" t="e">
        <f>VLOOKUP(K19&amp;BZ19,'[1]INITIATIVES TYPE COMBINATION'!$A$48:$B$72,2,FALSE)</f>
        <v>#N/A</v>
      </c>
      <c r="CL19" s="86" t="e">
        <f>VLOOKUP(BZ19,'[1]INITIATIVES TYPE COMBINATION'!K$2:L$75,2,FALSE)</f>
        <v>#N/A</v>
      </c>
      <c r="CM19" s="86" t="e">
        <f>VLOOKUP(BZ19,'[1]INITIATIVES TYPE COMBINATION'!K$2:M$75,3,FALSE)</f>
        <v>#N/A</v>
      </c>
      <c r="CN19" s="86" t="e">
        <f>VLOOKUP(K19&amp;BZ19,'[1]INITIATIVES TYPE COMBINATION'!$A$203:$B$227,2,FALSE)</f>
        <v>#N/A</v>
      </c>
      <c r="CP19" s="87" t="e">
        <f>VLOOKUP(BT19&amp;BU19,[1]MPH!BK:BL,2,FALSE)</f>
        <v>#N/A</v>
      </c>
      <c r="CQ19" s="86" t="e">
        <f>VLOOKUP(BT19&amp;BU19,[1]MPH!BK:BL,2,FALSE)</f>
        <v>#N/A</v>
      </c>
      <c r="CR19" s="86" t="e">
        <f>VLOOKUP(BT19&amp;BW19,[1]MPH!BK:BL,2,FALSE)</f>
        <v>#N/A</v>
      </c>
      <c r="CS19" s="87" t="e">
        <f>VLOOKUP(BT19&amp;BW19,[1]MPH!BK:BL,2,FALSE)</f>
        <v>#N/A</v>
      </c>
      <c r="CT19" s="82" t="str">
        <f t="shared" si="0"/>
        <v>Dead-End</v>
      </c>
      <c r="CU19" s="88" t="str">
        <f t="shared" si="0"/>
        <v>Dead-End</v>
      </c>
      <c r="CV19" s="89" t="str">
        <f t="shared" si="0"/>
        <v>Dead-End</v>
      </c>
    </row>
    <row r="20" spans="1:100" s="82" customFormat="1" ht="12.4" customHeight="1">
      <c r="A20" s="133" t="s">
        <v>1050</v>
      </c>
      <c r="B20" s="133"/>
      <c r="C20" s="133"/>
      <c r="D20" s="133"/>
      <c r="E20" s="133"/>
      <c r="F20" s="133"/>
      <c r="G20" s="133"/>
      <c r="H20" s="133"/>
      <c r="I20" s="133"/>
      <c r="J20" s="133"/>
      <c r="K20" s="133"/>
      <c r="L20" s="133"/>
      <c r="M20" s="133"/>
      <c r="N20" s="133"/>
      <c r="O20" s="133"/>
      <c r="P20" s="133"/>
      <c r="Q20" s="133"/>
      <c r="R20" s="133"/>
      <c r="S20" s="78"/>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3"/>
      <c r="BC20" s="133"/>
      <c r="BD20" s="133"/>
      <c r="BE20" s="133"/>
      <c r="BF20" s="133"/>
      <c r="BG20" s="133"/>
      <c r="BH20" s="133"/>
      <c r="BI20" s="133"/>
      <c r="BJ20" s="133"/>
      <c r="BK20" s="133"/>
      <c r="BL20" s="133"/>
      <c r="BM20" s="133"/>
      <c r="BN20" s="133"/>
      <c r="BO20" s="133"/>
      <c r="BP20" s="133"/>
      <c r="BQ20" s="133"/>
      <c r="BR20" s="133"/>
      <c r="BS20" s="133"/>
      <c r="BT20" s="133"/>
      <c r="BU20" s="133"/>
      <c r="BV20" s="133"/>
      <c r="BW20" s="133"/>
      <c r="BX20" s="133"/>
      <c r="BY20" s="133"/>
      <c r="BZ20" s="133"/>
      <c r="CA20" s="133"/>
      <c r="CB20" s="133"/>
      <c r="CC20" s="133"/>
      <c r="CD20" s="133"/>
      <c r="CE20" s="133"/>
      <c r="CF20" s="170"/>
      <c r="CG20" s="170"/>
      <c r="CH20" s="170"/>
      <c r="CI20" s="171"/>
      <c r="CJ20" s="86" t="e">
        <f>VLOOKUP(K20,'[1]INITIATIVES TYPE COMBINATION'!$A$28:$B$39,2,FALSE)</f>
        <v>#N/A</v>
      </c>
      <c r="CK20" s="86" t="e">
        <f>VLOOKUP(K20&amp;BZ20,'[1]INITIATIVES TYPE COMBINATION'!$A$48:$B$72,2,FALSE)</f>
        <v>#N/A</v>
      </c>
      <c r="CL20" s="86" t="e">
        <f>VLOOKUP(BZ20,'[1]INITIATIVES TYPE COMBINATION'!K$2:L$75,2,FALSE)</f>
        <v>#N/A</v>
      </c>
      <c r="CM20" s="86" t="e">
        <f>VLOOKUP(BZ20,'[1]INITIATIVES TYPE COMBINATION'!K$2:M$75,3,FALSE)</f>
        <v>#N/A</v>
      </c>
      <c r="CN20" s="86" t="e">
        <f>VLOOKUP(K20&amp;BZ20,'[1]INITIATIVES TYPE COMBINATION'!$A$203:$B$227,2,FALSE)</f>
        <v>#N/A</v>
      </c>
      <c r="CP20" s="87" t="e">
        <f>VLOOKUP(BT20&amp;BU20,[1]MPH!BK:BL,2,FALSE)</f>
        <v>#N/A</v>
      </c>
      <c r="CQ20" s="86" t="e">
        <f>VLOOKUP(BT20&amp;BU20,[1]MPH!BK:BL,2,FALSE)</f>
        <v>#N/A</v>
      </c>
      <c r="CR20" s="86" t="e">
        <f>VLOOKUP(BT20&amp;BW20,[1]MPH!BK:BL,2,FALSE)</f>
        <v>#N/A</v>
      </c>
      <c r="CS20" s="87" t="e">
        <f>VLOOKUP(BT20&amp;BW20,[1]MPH!BK:BL,2,FALSE)</f>
        <v>#N/A</v>
      </c>
      <c r="CT20" s="82" t="str">
        <f t="shared" si="0"/>
        <v>Dead-End</v>
      </c>
      <c r="CU20" s="88" t="str">
        <f t="shared" si="0"/>
        <v>Dead-End</v>
      </c>
      <c r="CV20" s="89" t="str">
        <f t="shared" si="0"/>
        <v>Dead-End</v>
      </c>
    </row>
    <row r="21" spans="1:100" s="82" customFormat="1" ht="12.4" customHeight="1">
      <c r="A21" s="138" t="s">
        <v>1049</v>
      </c>
      <c r="B21" s="138"/>
      <c r="C21" s="139"/>
      <c r="D21" s="139"/>
      <c r="E21" s="140"/>
      <c r="F21" s="141"/>
      <c r="G21" s="138"/>
      <c r="H21" s="138"/>
      <c r="I21" s="138"/>
      <c r="J21" s="138"/>
      <c r="K21" s="142"/>
      <c r="L21" s="138"/>
      <c r="M21" s="138"/>
      <c r="N21" s="138"/>
      <c r="O21" s="138"/>
      <c r="P21" s="142"/>
      <c r="Q21" s="142"/>
      <c r="R21" s="143"/>
      <c r="S21" s="78"/>
      <c r="T21" s="144"/>
      <c r="U21" s="145"/>
      <c r="V21" s="146"/>
      <c r="W21" s="146"/>
      <c r="X21" s="145"/>
      <c r="Y21" s="147"/>
      <c r="Z21" s="147"/>
      <c r="AA21" s="145"/>
      <c r="AB21" s="148"/>
      <c r="AC21" s="149"/>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150"/>
      <c r="AZ21" s="150"/>
      <c r="BA21" s="150"/>
      <c r="BB21" s="150"/>
      <c r="BC21" s="150"/>
      <c r="BD21" s="150"/>
      <c r="BE21" s="150"/>
      <c r="BF21" s="150"/>
      <c r="BG21" s="150"/>
      <c r="BH21" s="150"/>
      <c r="BI21" s="150"/>
      <c r="BJ21" s="150"/>
      <c r="BK21" s="150"/>
      <c r="BL21" s="150"/>
      <c r="BM21" s="151"/>
      <c r="BN21" s="151"/>
      <c r="BO21" s="150"/>
      <c r="BP21" s="150"/>
      <c r="BQ21" s="152"/>
      <c r="BR21" s="152"/>
      <c r="BS21" s="152"/>
      <c r="BT21" s="152"/>
      <c r="BU21" s="152"/>
      <c r="BV21" s="152"/>
      <c r="BW21" s="153"/>
      <c r="BX21" s="154"/>
      <c r="BY21" s="152"/>
      <c r="BZ21" s="152"/>
      <c r="CA21" s="152"/>
      <c r="CB21" s="152"/>
      <c r="CC21" s="152"/>
      <c r="CD21" s="152"/>
      <c r="CE21" s="152"/>
      <c r="CF21" s="155"/>
      <c r="CG21" s="150"/>
      <c r="CH21" s="150"/>
      <c r="CI21" s="156"/>
      <c r="CJ21" s="86" t="e">
        <f>VLOOKUP(K21,'[1]INITIATIVES TYPE COMBINATION'!$A$28:$B$39,2,FALSE)</f>
        <v>#N/A</v>
      </c>
      <c r="CK21" s="86" t="e">
        <f>VLOOKUP(K21&amp;BZ21,'[1]INITIATIVES TYPE COMBINATION'!$A$48:$B$72,2,FALSE)</f>
        <v>#N/A</v>
      </c>
      <c r="CL21" s="86" t="e">
        <f>VLOOKUP(BZ21,'[1]INITIATIVES TYPE COMBINATION'!K$2:L$75,2,FALSE)</f>
        <v>#N/A</v>
      </c>
      <c r="CM21" s="86" t="e">
        <f>VLOOKUP(BZ21,'[1]INITIATIVES TYPE COMBINATION'!K$2:M$75,3,FALSE)</f>
        <v>#N/A</v>
      </c>
      <c r="CN21" s="86" t="e">
        <f>VLOOKUP(K21&amp;BZ21,'[1]INITIATIVES TYPE COMBINATION'!$A$203:$B$227,2,FALSE)</f>
        <v>#N/A</v>
      </c>
      <c r="CP21" s="87" t="e">
        <f>VLOOKUP(BT21&amp;BU21,[1]MPH!BK:BL,2,FALSE)</f>
        <v>#N/A</v>
      </c>
      <c r="CQ21" s="86" t="e">
        <f>VLOOKUP(BT21&amp;BU21,[1]MPH!BK:BL,2,FALSE)</f>
        <v>#N/A</v>
      </c>
      <c r="CR21" s="86" t="e">
        <f>VLOOKUP(BT21&amp;BW21,[1]MPH!BK:BL,2,FALSE)</f>
        <v>#N/A</v>
      </c>
      <c r="CS21" s="87" t="e">
        <f>VLOOKUP(BT21&amp;BW21,[1]MPH!BK:BL,2,FALSE)</f>
        <v>#N/A</v>
      </c>
      <c r="CT21" s="82" t="str">
        <f t="shared" si="0"/>
        <v>Dead-End</v>
      </c>
      <c r="CU21" s="88" t="str">
        <f t="shared" si="0"/>
        <v>Dead-End</v>
      </c>
      <c r="CV21" s="89" t="str">
        <f t="shared" si="0"/>
        <v>Dead-End</v>
      </c>
    </row>
    <row r="22" spans="1:100" s="82" customFormat="1" ht="12.4" customHeight="1">
      <c r="A22" s="157"/>
      <c r="B22" s="157"/>
      <c r="C22" s="158"/>
      <c r="D22" s="158"/>
      <c r="E22" s="159"/>
      <c r="F22" s="160"/>
      <c r="G22" s="157"/>
      <c r="H22" s="157"/>
      <c r="I22" s="157"/>
      <c r="J22" s="157"/>
      <c r="K22" s="161"/>
      <c r="L22" s="157"/>
      <c r="M22" s="157"/>
      <c r="N22" s="157"/>
      <c r="O22" s="157"/>
      <c r="P22" s="162"/>
      <c r="Q22" s="162"/>
      <c r="R22" s="163"/>
      <c r="S22" s="78"/>
      <c r="T22" s="164"/>
      <c r="U22" s="157"/>
      <c r="V22" s="165"/>
      <c r="W22" s="165"/>
      <c r="X22" s="157"/>
      <c r="Y22" s="166"/>
      <c r="Z22" s="166"/>
      <c r="AA22" s="157"/>
      <c r="AB22" s="167"/>
      <c r="AC22" s="149"/>
      <c r="AD22" s="150"/>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168"/>
      <c r="BD22" s="168"/>
      <c r="BE22" s="168"/>
      <c r="BF22" s="168"/>
      <c r="BG22" s="168"/>
      <c r="BH22" s="168"/>
      <c r="BI22" s="168"/>
      <c r="BJ22" s="168"/>
      <c r="BK22" s="168"/>
      <c r="BL22" s="168"/>
      <c r="BM22" s="169"/>
      <c r="BN22" s="169"/>
      <c r="BO22" s="168"/>
      <c r="BP22" s="168"/>
      <c r="BQ22" s="152"/>
      <c r="BR22" s="152"/>
      <c r="BS22" s="152"/>
      <c r="BT22" s="152"/>
      <c r="BU22" s="152"/>
      <c r="BV22" s="152"/>
      <c r="BW22" s="153"/>
      <c r="BX22" s="154"/>
      <c r="BY22" s="152"/>
      <c r="BZ22" s="152"/>
      <c r="CA22" s="152"/>
      <c r="CB22" s="152"/>
      <c r="CC22" s="152"/>
      <c r="CD22" s="152"/>
      <c r="CE22" s="152"/>
      <c r="CF22" s="155"/>
      <c r="CG22" s="150"/>
      <c r="CH22" s="150"/>
      <c r="CI22" s="156"/>
      <c r="CJ22" s="86" t="e">
        <f>VLOOKUP(K22,'[1]INITIATIVES TYPE COMBINATION'!$A$28:$B$39,2,FALSE)</f>
        <v>#N/A</v>
      </c>
      <c r="CK22" s="86" t="e">
        <f>VLOOKUP(K22&amp;BZ22,'[1]INITIATIVES TYPE COMBINATION'!$A$48:$B$72,2,FALSE)</f>
        <v>#N/A</v>
      </c>
      <c r="CL22" s="86" t="e">
        <f>VLOOKUP(BZ22,'[1]INITIATIVES TYPE COMBINATION'!K$2:L$75,2,FALSE)</f>
        <v>#N/A</v>
      </c>
      <c r="CM22" s="86" t="e">
        <f>VLOOKUP(BZ22,'[1]INITIATIVES TYPE COMBINATION'!K$2:M$75,3,FALSE)</f>
        <v>#N/A</v>
      </c>
      <c r="CN22" s="86" t="e">
        <f>VLOOKUP(K22&amp;BZ22,'[1]INITIATIVES TYPE COMBINATION'!$A$203:$B$227,2,FALSE)</f>
        <v>#N/A</v>
      </c>
      <c r="CP22" s="87" t="e">
        <f>VLOOKUP(BT22&amp;BU22,[1]MPH!BK:BL,2,FALSE)</f>
        <v>#N/A</v>
      </c>
      <c r="CQ22" s="86" t="e">
        <f>VLOOKUP(BT22&amp;BU22,[1]MPH!BK:BL,2,FALSE)</f>
        <v>#N/A</v>
      </c>
      <c r="CR22" s="86" t="e">
        <f>VLOOKUP(BT22&amp;BW22,[1]MPH!BK:BL,2,FALSE)</f>
        <v>#N/A</v>
      </c>
      <c r="CS22" s="87" t="e">
        <f>VLOOKUP(BT22&amp;BW22,[1]MPH!BK:BL,2,FALSE)</f>
        <v>#N/A</v>
      </c>
      <c r="CT22" s="82" t="str">
        <f t="shared" si="0"/>
        <v>Dead-End</v>
      </c>
      <c r="CU22" s="88" t="str">
        <f t="shared" si="0"/>
        <v>Dead-End</v>
      </c>
      <c r="CV22" s="89" t="str">
        <f t="shared" si="0"/>
        <v>Dead-End</v>
      </c>
    </row>
    <row r="23" spans="1:100" s="82" customFormat="1" ht="12.4" customHeight="1">
      <c r="A23" s="133" t="s">
        <v>1051</v>
      </c>
      <c r="B23" s="133"/>
      <c r="C23" s="133"/>
      <c r="D23" s="133"/>
      <c r="E23" s="133"/>
      <c r="F23" s="133"/>
      <c r="G23" s="133"/>
      <c r="H23" s="133"/>
      <c r="I23" s="133"/>
      <c r="J23" s="133"/>
      <c r="K23" s="133"/>
      <c r="L23" s="133"/>
      <c r="M23" s="133"/>
      <c r="N23" s="133"/>
      <c r="O23" s="133"/>
      <c r="P23" s="133"/>
      <c r="Q23" s="133"/>
      <c r="R23" s="133"/>
      <c r="S23" s="78"/>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c r="BC23" s="133"/>
      <c r="BD23" s="133"/>
      <c r="BE23" s="133"/>
      <c r="BF23" s="133"/>
      <c r="BG23" s="133"/>
      <c r="BH23" s="133"/>
      <c r="BI23" s="133"/>
      <c r="BJ23" s="133"/>
      <c r="BK23" s="133"/>
      <c r="BL23" s="133"/>
      <c r="BM23" s="133"/>
      <c r="BN23" s="133"/>
      <c r="BO23" s="133"/>
      <c r="BP23" s="133"/>
      <c r="BQ23" s="133"/>
      <c r="BR23" s="133"/>
      <c r="BS23" s="133"/>
      <c r="BT23" s="133"/>
      <c r="BU23" s="133"/>
      <c r="BV23" s="133"/>
      <c r="BW23" s="133"/>
      <c r="BX23" s="133"/>
      <c r="BY23" s="133"/>
      <c r="BZ23" s="133"/>
      <c r="CA23" s="133"/>
      <c r="CB23" s="133"/>
      <c r="CC23" s="133"/>
      <c r="CD23" s="133"/>
      <c r="CE23" s="133"/>
      <c r="CF23" s="170"/>
      <c r="CG23" s="170"/>
      <c r="CH23" s="170"/>
      <c r="CI23" s="171"/>
      <c r="CJ23" s="86" t="e">
        <f>VLOOKUP(K23,'[1]INITIATIVES TYPE COMBINATION'!$A$28:$B$39,2,FALSE)</f>
        <v>#N/A</v>
      </c>
      <c r="CK23" s="86" t="e">
        <f>VLOOKUP(K23&amp;BZ23,'[1]INITIATIVES TYPE COMBINATION'!$A$48:$B$72,2,FALSE)</f>
        <v>#N/A</v>
      </c>
      <c r="CL23" s="86" t="e">
        <f>VLOOKUP(BZ23,'[1]INITIATIVES TYPE COMBINATION'!K$2:L$75,2,FALSE)</f>
        <v>#N/A</v>
      </c>
      <c r="CM23" s="86" t="e">
        <f>VLOOKUP(BZ23,'[1]INITIATIVES TYPE COMBINATION'!K$2:M$75,3,FALSE)</f>
        <v>#N/A</v>
      </c>
      <c r="CN23" s="86" t="e">
        <f>VLOOKUP(K23&amp;BZ23,'[1]INITIATIVES TYPE COMBINATION'!$A$203:$B$227,2,FALSE)</f>
        <v>#N/A</v>
      </c>
      <c r="CP23" s="87" t="e">
        <f>VLOOKUP(BT23&amp;BU23,[1]MPH!BK:BL,2,FALSE)</f>
        <v>#N/A</v>
      </c>
      <c r="CQ23" s="86" t="e">
        <f>VLOOKUP(BT23&amp;BU23,[1]MPH!BK:BL,2,FALSE)</f>
        <v>#N/A</v>
      </c>
      <c r="CR23" s="86" t="e">
        <f>VLOOKUP(BT23&amp;BW23,[1]MPH!BK:BL,2,FALSE)</f>
        <v>#N/A</v>
      </c>
      <c r="CS23" s="87" t="e">
        <f>VLOOKUP(BT23&amp;BW23,[1]MPH!BK:BL,2,FALSE)</f>
        <v>#N/A</v>
      </c>
      <c r="CT23" s="82" t="str">
        <f t="shared" ref="CT23:CV42" si="1">$CV$1</f>
        <v>Dead-End</v>
      </c>
      <c r="CU23" s="88" t="str">
        <f t="shared" si="1"/>
        <v>Dead-End</v>
      </c>
      <c r="CV23" s="89" t="str">
        <f t="shared" si="1"/>
        <v>Dead-End</v>
      </c>
    </row>
    <row r="24" spans="1:100" s="82" customFormat="1" ht="12.4" customHeight="1">
      <c r="A24" s="138" t="s">
        <v>1049</v>
      </c>
      <c r="B24" s="138" t="s">
        <v>1052</v>
      </c>
      <c r="C24" s="172">
        <v>44197</v>
      </c>
      <c r="D24" s="172">
        <v>44227</v>
      </c>
      <c r="E24" s="140"/>
      <c r="F24" s="141"/>
      <c r="G24" s="138" t="s">
        <v>1053</v>
      </c>
      <c r="H24" s="138" t="s">
        <v>1054</v>
      </c>
      <c r="I24" s="138" t="s">
        <v>1055</v>
      </c>
      <c r="J24" s="138" t="s">
        <v>15</v>
      </c>
      <c r="K24" s="142" t="s">
        <v>1056</v>
      </c>
      <c r="L24" s="138"/>
      <c r="M24" s="138"/>
      <c r="N24" s="138"/>
      <c r="O24" s="138"/>
      <c r="P24" s="142" t="s">
        <v>1057</v>
      </c>
      <c r="Q24" s="142"/>
      <c r="R24" s="143"/>
      <c r="S24" s="78"/>
      <c r="T24" s="144"/>
      <c r="U24" s="145"/>
      <c r="V24" s="146"/>
      <c r="W24" s="146"/>
      <c r="X24" s="145"/>
      <c r="Y24" s="147"/>
      <c r="Z24" s="147"/>
      <c r="AA24" s="145"/>
      <c r="AB24" s="148"/>
      <c r="AC24" s="149"/>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150"/>
      <c r="BJ24" s="150"/>
      <c r="BK24" s="150"/>
      <c r="BL24" s="150"/>
      <c r="BM24" s="151"/>
      <c r="BN24" s="151"/>
      <c r="BO24" s="150"/>
      <c r="BP24" s="150"/>
      <c r="BQ24" s="152"/>
      <c r="BR24" s="152"/>
      <c r="BS24" s="152" t="s">
        <v>1058</v>
      </c>
      <c r="BT24" s="152" t="s">
        <v>1059</v>
      </c>
      <c r="BU24" s="152" t="s">
        <v>1060</v>
      </c>
      <c r="BV24" s="152" t="s">
        <v>1061</v>
      </c>
      <c r="BW24" s="153" t="s">
        <v>1060</v>
      </c>
      <c r="BX24" s="154" t="s">
        <v>1061</v>
      </c>
      <c r="BY24" s="152" t="s">
        <v>1062</v>
      </c>
      <c r="BZ24" s="152" t="s">
        <v>1063</v>
      </c>
      <c r="CA24" s="152" t="s">
        <v>1064</v>
      </c>
      <c r="CB24" s="152" t="s">
        <v>1065</v>
      </c>
      <c r="CC24" s="152" t="s">
        <v>1065</v>
      </c>
      <c r="CD24" s="152" t="s">
        <v>1018</v>
      </c>
      <c r="CE24" s="152" t="s">
        <v>1058</v>
      </c>
      <c r="CF24" s="155">
        <f>80/(999/1.14)</f>
        <v>9.1291291291291279E-2</v>
      </c>
      <c r="CG24" s="150"/>
      <c r="CH24" s="150"/>
      <c r="CI24" s="156" t="s">
        <v>1058</v>
      </c>
      <c r="CJ24" s="86" t="str">
        <f>VLOOKUP(K24,'[1]INITIATIVES TYPE COMBINATION'!$A$28:$B$39,2,FALSE)</f>
        <v>PCTYPEH</v>
      </c>
      <c r="CK24" s="86" t="str">
        <f>VLOOKUP(K24&amp;BZ24,'[1]INITIATIVES TYPE COMBINATION'!$A$48:$B$72,2,FALSE)</f>
        <v>CCTYPEC</v>
      </c>
      <c r="CL24" s="86" t="str">
        <f>VLOOKUP(BZ24,'[1]INITIATIVES TYPE COMBINATION'!K$2:L$75,2,FALSE)</f>
        <v>DISBB</v>
      </c>
      <c r="CM24" s="86" t="str">
        <f>VLOOKUP(BZ24,'[1]INITIATIVES TYPE COMBINATION'!K$2:M$75,3,FALSE)</f>
        <v>DISBB</v>
      </c>
      <c r="CN24" s="86" t="str">
        <f>VLOOKUP(K24&amp;BZ24,'[1]INITIATIVES TYPE COMBINATION'!$A$203:$B$227,2,FALSE)</f>
        <v>PROPORTIONATEC</v>
      </c>
      <c r="CP24" s="87" t="str">
        <f>VLOOKUP(BT24&amp;BU24,[1]MPH!BK:BL,2,FALSE)</f>
        <v>SubBrandForm3</v>
      </c>
      <c r="CQ24" s="86" t="str">
        <f>VLOOKUP(BT24&amp;BU24,[1]MPH!BK:BL,2,FALSE)</f>
        <v>SubBrandForm3</v>
      </c>
      <c r="CR24" s="86" t="str">
        <f>VLOOKUP(BT24&amp;BW24,[1]MPH!BK:BL,2,FALSE)</f>
        <v>SubBrandForm3</v>
      </c>
      <c r="CS24" s="87" t="str">
        <f>VLOOKUP(BT24&amp;BW24,[1]MPH!BK:BL,2,FALSE)</f>
        <v>SubBrandForm3</v>
      </c>
      <c r="CT24" s="82" t="str">
        <f t="shared" si="1"/>
        <v>Dead-End</v>
      </c>
      <c r="CU24" s="88" t="str">
        <f t="shared" si="1"/>
        <v>Dead-End</v>
      </c>
      <c r="CV24" s="89" t="str">
        <f t="shared" si="1"/>
        <v>Dead-End</v>
      </c>
    </row>
    <row r="25" spans="1:100" s="82" customFormat="1" ht="12.4" customHeight="1">
      <c r="A25" s="157"/>
      <c r="B25" s="157"/>
      <c r="C25" s="173"/>
      <c r="D25" s="173"/>
      <c r="E25" s="159"/>
      <c r="F25" s="160"/>
      <c r="G25" s="157"/>
      <c r="H25" s="157"/>
      <c r="I25" s="157"/>
      <c r="J25" s="157"/>
      <c r="K25" s="161"/>
      <c r="L25" s="157"/>
      <c r="M25" s="157"/>
      <c r="N25" s="157"/>
      <c r="O25" s="157"/>
      <c r="P25" s="162"/>
      <c r="Q25" s="162"/>
      <c r="R25" s="163"/>
      <c r="S25" s="78"/>
      <c r="T25" s="164"/>
      <c r="U25" s="157"/>
      <c r="V25" s="165"/>
      <c r="W25" s="165"/>
      <c r="X25" s="157"/>
      <c r="Y25" s="166"/>
      <c r="Z25" s="166"/>
      <c r="AA25" s="157"/>
      <c r="AB25" s="167"/>
      <c r="AC25" s="149"/>
      <c r="AD25" s="150"/>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9"/>
      <c r="BN25" s="169"/>
      <c r="BO25" s="168"/>
      <c r="BP25" s="168"/>
      <c r="BQ25" s="152"/>
      <c r="BR25" s="152"/>
      <c r="BS25" s="152"/>
      <c r="BT25" s="152"/>
      <c r="BU25" s="152"/>
      <c r="BV25" s="152"/>
      <c r="BW25" s="153"/>
      <c r="BX25" s="154"/>
      <c r="BY25" s="152"/>
      <c r="BZ25" s="152"/>
      <c r="CA25" s="152"/>
      <c r="CB25" s="152"/>
      <c r="CC25" s="152"/>
      <c r="CD25" s="152"/>
      <c r="CE25" s="152"/>
      <c r="CF25" s="155"/>
      <c r="CG25" s="150"/>
      <c r="CH25" s="150"/>
      <c r="CI25" s="156"/>
      <c r="CJ25" s="86" t="e">
        <f>VLOOKUP(K25,'[1]INITIATIVES TYPE COMBINATION'!$A$28:$B$39,2,FALSE)</f>
        <v>#N/A</v>
      </c>
      <c r="CK25" s="86" t="e">
        <f>VLOOKUP(K25&amp;BZ25,'[1]INITIATIVES TYPE COMBINATION'!$A$48:$B$72,2,FALSE)</f>
        <v>#N/A</v>
      </c>
      <c r="CL25" s="86" t="e">
        <f>VLOOKUP(BZ25,'[1]INITIATIVES TYPE COMBINATION'!K$2:L$75,2,FALSE)</f>
        <v>#N/A</v>
      </c>
      <c r="CM25" s="86" t="e">
        <f>VLOOKUP(BZ25,'[1]INITIATIVES TYPE COMBINATION'!K$2:M$75,3,FALSE)</f>
        <v>#N/A</v>
      </c>
      <c r="CN25" s="86" t="e">
        <f>VLOOKUP(K25&amp;BZ25,'[1]INITIATIVES TYPE COMBINATION'!$A$203:$B$227,2,FALSE)</f>
        <v>#N/A</v>
      </c>
      <c r="CP25" s="87" t="e">
        <f>VLOOKUP(BT25&amp;BU25,[1]MPH!BK:BL,2,FALSE)</f>
        <v>#N/A</v>
      </c>
      <c r="CQ25" s="86" t="e">
        <f>VLOOKUP(BT25&amp;BU25,[1]MPH!BK:BL,2,FALSE)</f>
        <v>#N/A</v>
      </c>
      <c r="CR25" s="86" t="e">
        <f>VLOOKUP(BT25&amp;BW25,[1]MPH!BK:BL,2,FALSE)</f>
        <v>#N/A</v>
      </c>
      <c r="CS25" s="87" t="e">
        <f>VLOOKUP(BT25&amp;BW25,[1]MPH!BK:BL,2,FALSE)</f>
        <v>#N/A</v>
      </c>
      <c r="CT25" s="82" t="str">
        <f t="shared" si="1"/>
        <v>Dead-End</v>
      </c>
      <c r="CU25" s="88" t="str">
        <f t="shared" si="1"/>
        <v>Dead-End</v>
      </c>
      <c r="CV25" s="89" t="str">
        <f t="shared" si="1"/>
        <v>Dead-End</v>
      </c>
    </row>
    <row r="26" spans="1:100" s="82" customFormat="1" ht="12.4" customHeight="1">
      <c r="A26" s="138" t="s">
        <v>1049</v>
      </c>
      <c r="B26" s="138" t="s">
        <v>1066</v>
      </c>
      <c r="C26" s="172">
        <v>44197</v>
      </c>
      <c r="D26" s="172">
        <v>44227</v>
      </c>
      <c r="E26" s="140"/>
      <c r="F26" s="141"/>
      <c r="G26" s="138" t="s">
        <v>1067</v>
      </c>
      <c r="H26" s="138" t="s">
        <v>1068</v>
      </c>
      <c r="I26" s="138" t="s">
        <v>1069</v>
      </c>
      <c r="J26" s="138" t="s">
        <v>15</v>
      </c>
      <c r="K26" s="142" t="s">
        <v>1056</v>
      </c>
      <c r="L26" s="138"/>
      <c r="M26" s="138"/>
      <c r="N26" s="138"/>
      <c r="O26" s="138"/>
      <c r="P26" s="142" t="s">
        <v>1057</v>
      </c>
      <c r="Q26" s="142"/>
      <c r="R26" s="143"/>
      <c r="S26" s="78"/>
      <c r="T26" s="144"/>
      <c r="U26" s="145"/>
      <c r="V26" s="146"/>
      <c r="W26" s="146"/>
      <c r="X26" s="145"/>
      <c r="Y26" s="147"/>
      <c r="Z26" s="147"/>
      <c r="AA26" s="145"/>
      <c r="AB26" s="148"/>
      <c r="AC26" s="149"/>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150"/>
      <c r="BJ26" s="150"/>
      <c r="BK26" s="150"/>
      <c r="BL26" s="150"/>
      <c r="BM26" s="151"/>
      <c r="BN26" s="151"/>
      <c r="BO26" s="150"/>
      <c r="BP26" s="150"/>
      <c r="BQ26" s="152"/>
      <c r="BR26" s="152"/>
      <c r="BS26" s="152" t="s">
        <v>1058</v>
      </c>
      <c r="BT26" s="152" t="s">
        <v>1070</v>
      </c>
      <c r="BU26" s="152" t="s">
        <v>1071</v>
      </c>
      <c r="BV26" s="152" t="s">
        <v>1072</v>
      </c>
      <c r="BW26" s="153" t="s">
        <v>1071</v>
      </c>
      <c r="BX26" s="154" t="s">
        <v>1072</v>
      </c>
      <c r="BY26" s="152" t="s">
        <v>1062</v>
      </c>
      <c r="BZ26" s="152" t="s">
        <v>1063</v>
      </c>
      <c r="CA26" s="152" t="s">
        <v>1073</v>
      </c>
      <c r="CB26" s="152" t="s">
        <v>1065</v>
      </c>
      <c r="CC26" s="152" t="s">
        <v>1065</v>
      </c>
      <c r="CD26" s="152" t="s">
        <v>1018</v>
      </c>
      <c r="CE26" s="152" t="s">
        <v>1074</v>
      </c>
      <c r="CF26" s="155">
        <v>0.125</v>
      </c>
      <c r="CG26" s="150"/>
      <c r="CH26" s="150"/>
      <c r="CI26" s="156" t="s">
        <v>1058</v>
      </c>
      <c r="CJ26" s="86" t="str">
        <f>VLOOKUP(K26,'[1]INITIATIVES TYPE COMBINATION'!$A$28:$B$39,2,FALSE)</f>
        <v>PCTYPEH</v>
      </c>
      <c r="CK26" s="86" t="str">
        <f>VLOOKUP(K26&amp;BZ26,'[1]INITIATIVES TYPE COMBINATION'!$A$48:$B$72,2,FALSE)</f>
        <v>CCTYPEC</v>
      </c>
      <c r="CL26" s="86" t="str">
        <f>VLOOKUP(BZ26,'[1]INITIATIVES TYPE COMBINATION'!K$2:L$75,2,FALSE)</f>
        <v>DISBB</v>
      </c>
      <c r="CM26" s="86" t="str">
        <f>VLOOKUP(BZ26,'[1]INITIATIVES TYPE COMBINATION'!K$2:M$75,3,FALSE)</f>
        <v>DISBB</v>
      </c>
      <c r="CN26" s="86" t="str">
        <f>VLOOKUP(K26&amp;BZ26,'[1]INITIATIVES TYPE COMBINATION'!$A$203:$B$227,2,FALSE)</f>
        <v>PROPORTIONATEC</v>
      </c>
      <c r="CP26" s="87" t="str">
        <f>VLOOKUP(BT26&amp;BU26,[1]MPH!BK:BL,2,FALSE)</f>
        <v>BrandForm10</v>
      </c>
      <c r="CQ26" s="86" t="str">
        <f>VLOOKUP(BT26&amp;BU26,[1]MPH!BK:BL,2,FALSE)</f>
        <v>BrandForm10</v>
      </c>
      <c r="CR26" s="86" t="str">
        <f>VLOOKUP(BT26&amp;BW26,[1]MPH!BK:BL,2,FALSE)</f>
        <v>BrandForm10</v>
      </c>
      <c r="CS26" s="87" t="str">
        <f>VLOOKUP(BT26&amp;BW26,[1]MPH!BK:BL,2,FALSE)</f>
        <v>BrandForm10</v>
      </c>
      <c r="CT26" s="82" t="str">
        <f t="shared" si="1"/>
        <v>Dead-End</v>
      </c>
      <c r="CU26" s="88" t="str">
        <f t="shared" si="1"/>
        <v>Dead-End</v>
      </c>
      <c r="CV26" s="89" t="str">
        <f t="shared" si="1"/>
        <v>Dead-End</v>
      </c>
    </row>
    <row r="27" spans="1:100" s="82" customFormat="1" ht="12.4" customHeight="1">
      <c r="A27" s="157"/>
      <c r="B27" s="157"/>
      <c r="C27" s="173"/>
      <c r="D27" s="173"/>
      <c r="E27" s="159"/>
      <c r="F27" s="160"/>
      <c r="G27" s="157"/>
      <c r="H27" s="157"/>
      <c r="I27" s="157"/>
      <c r="J27" s="157"/>
      <c r="K27" s="161"/>
      <c r="L27" s="157"/>
      <c r="M27" s="157"/>
      <c r="N27" s="157"/>
      <c r="O27" s="157"/>
      <c r="P27" s="162"/>
      <c r="Q27" s="162"/>
      <c r="R27" s="163"/>
      <c r="S27" s="78"/>
      <c r="T27" s="164"/>
      <c r="U27" s="157"/>
      <c r="V27" s="165"/>
      <c r="W27" s="165"/>
      <c r="X27" s="157"/>
      <c r="Y27" s="166"/>
      <c r="Z27" s="166"/>
      <c r="AA27" s="157"/>
      <c r="AB27" s="167"/>
      <c r="AC27" s="149"/>
      <c r="AD27" s="150"/>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9"/>
      <c r="BN27" s="169"/>
      <c r="BO27" s="168"/>
      <c r="BP27" s="168"/>
      <c r="BQ27" s="152"/>
      <c r="BR27" s="152"/>
      <c r="BS27" s="152"/>
      <c r="BT27" s="152"/>
      <c r="BU27" s="152"/>
      <c r="BV27" s="152"/>
      <c r="BW27" s="153"/>
      <c r="BX27" s="154"/>
      <c r="BY27" s="152"/>
      <c r="BZ27" s="152"/>
      <c r="CA27" s="152"/>
      <c r="CB27" s="152"/>
      <c r="CC27" s="152"/>
      <c r="CD27" s="152"/>
      <c r="CE27" s="152"/>
      <c r="CF27" s="155"/>
      <c r="CG27" s="150"/>
      <c r="CH27" s="150"/>
      <c r="CI27" s="156"/>
      <c r="CJ27" s="86" t="e">
        <f>VLOOKUP(K27,'[1]INITIATIVES TYPE COMBINATION'!$A$28:$B$39,2,FALSE)</f>
        <v>#N/A</v>
      </c>
      <c r="CK27" s="86" t="e">
        <f>VLOOKUP(K27&amp;BZ27,'[1]INITIATIVES TYPE COMBINATION'!$A$48:$B$72,2,FALSE)</f>
        <v>#N/A</v>
      </c>
      <c r="CL27" s="86" t="e">
        <f>VLOOKUP(BZ27,'[1]INITIATIVES TYPE COMBINATION'!K$2:L$75,2,FALSE)</f>
        <v>#N/A</v>
      </c>
      <c r="CM27" s="86" t="e">
        <f>VLOOKUP(BZ27,'[1]INITIATIVES TYPE COMBINATION'!K$2:M$75,3,FALSE)</f>
        <v>#N/A</v>
      </c>
      <c r="CN27" s="86" t="e">
        <f>VLOOKUP(K27&amp;BZ27,'[1]INITIATIVES TYPE COMBINATION'!$A$203:$B$227,2,FALSE)</f>
        <v>#N/A</v>
      </c>
      <c r="CP27" s="87" t="e">
        <f>VLOOKUP(BT27&amp;BU27,[1]MPH!BK:BL,2,FALSE)</f>
        <v>#N/A</v>
      </c>
      <c r="CQ27" s="86" t="e">
        <f>VLOOKUP(BT27&amp;BU27,[1]MPH!BK:BL,2,FALSE)</f>
        <v>#N/A</v>
      </c>
      <c r="CR27" s="86" t="e">
        <f>VLOOKUP(BT27&amp;BW27,[1]MPH!BK:BL,2,FALSE)</f>
        <v>#N/A</v>
      </c>
      <c r="CS27" s="87" t="e">
        <f>VLOOKUP(BT27&amp;BW27,[1]MPH!BK:BL,2,FALSE)</f>
        <v>#N/A</v>
      </c>
      <c r="CT27" s="82" t="str">
        <f t="shared" si="1"/>
        <v>Dead-End</v>
      </c>
      <c r="CU27" s="88" t="str">
        <f t="shared" si="1"/>
        <v>Dead-End</v>
      </c>
      <c r="CV27" s="89" t="str">
        <f t="shared" si="1"/>
        <v>Dead-End</v>
      </c>
    </row>
    <row r="28" spans="1:100" s="82" customFormat="1" ht="12.4" customHeight="1">
      <c r="A28" s="138" t="s">
        <v>1049</v>
      </c>
      <c r="B28" s="138" t="s">
        <v>1075</v>
      </c>
      <c r="C28" s="172">
        <v>44197</v>
      </c>
      <c r="D28" s="172">
        <v>44227</v>
      </c>
      <c r="E28" s="140"/>
      <c r="F28" s="141"/>
      <c r="G28" s="138" t="s">
        <v>1067</v>
      </c>
      <c r="H28" s="138" t="s">
        <v>1068</v>
      </c>
      <c r="I28" s="138" t="s">
        <v>1076</v>
      </c>
      <c r="J28" s="138" t="s">
        <v>15</v>
      </c>
      <c r="K28" s="142" t="s">
        <v>1056</v>
      </c>
      <c r="L28" s="138"/>
      <c r="M28" s="138"/>
      <c r="N28" s="138"/>
      <c r="O28" s="138"/>
      <c r="P28" s="142" t="s">
        <v>1057</v>
      </c>
      <c r="Q28" s="142"/>
      <c r="R28" s="143"/>
      <c r="S28" s="78"/>
      <c r="T28" s="144"/>
      <c r="U28" s="145"/>
      <c r="V28" s="146"/>
      <c r="W28" s="146"/>
      <c r="X28" s="145"/>
      <c r="Y28" s="147"/>
      <c r="Z28" s="147"/>
      <c r="AA28" s="145"/>
      <c r="AB28" s="148"/>
      <c r="AC28" s="149"/>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1"/>
      <c r="BN28" s="151"/>
      <c r="BO28" s="150"/>
      <c r="BP28" s="150"/>
      <c r="BQ28" s="152"/>
      <c r="BR28" s="152"/>
      <c r="BS28" s="152" t="s">
        <v>1058</v>
      </c>
      <c r="BT28" s="152" t="s">
        <v>1070</v>
      </c>
      <c r="BU28" s="152" t="s">
        <v>1071</v>
      </c>
      <c r="BV28" s="152" t="s">
        <v>1072</v>
      </c>
      <c r="BW28" s="153" t="s">
        <v>1071</v>
      </c>
      <c r="BX28" s="154" t="s">
        <v>1072</v>
      </c>
      <c r="BY28" s="152" t="s">
        <v>1062</v>
      </c>
      <c r="BZ28" s="152" t="s">
        <v>1063</v>
      </c>
      <c r="CA28" s="152" t="s">
        <v>1073</v>
      </c>
      <c r="CB28" s="152" t="s">
        <v>1065</v>
      </c>
      <c r="CC28" s="152" t="s">
        <v>1065</v>
      </c>
      <c r="CD28" s="152" t="s">
        <v>1018</v>
      </c>
      <c r="CE28" s="152" t="s">
        <v>1074</v>
      </c>
      <c r="CF28" s="155">
        <v>0.125</v>
      </c>
      <c r="CG28" s="150"/>
      <c r="CH28" s="150"/>
      <c r="CI28" s="156" t="s">
        <v>1058</v>
      </c>
      <c r="CJ28" s="86" t="str">
        <f>VLOOKUP(K28,'[1]INITIATIVES TYPE COMBINATION'!$A$28:$B$39,2,FALSE)</f>
        <v>PCTYPEH</v>
      </c>
      <c r="CK28" s="86" t="str">
        <f>VLOOKUP(K28&amp;BZ28,'[1]INITIATIVES TYPE COMBINATION'!$A$48:$B$72,2,FALSE)</f>
        <v>CCTYPEC</v>
      </c>
      <c r="CL28" s="86" t="str">
        <f>VLOOKUP(BZ28,'[1]INITIATIVES TYPE COMBINATION'!K$2:L$75,2,FALSE)</f>
        <v>DISBB</v>
      </c>
      <c r="CM28" s="86" t="str">
        <f>VLOOKUP(BZ28,'[1]INITIATIVES TYPE COMBINATION'!K$2:M$75,3,FALSE)</f>
        <v>DISBB</v>
      </c>
      <c r="CN28" s="86" t="str">
        <f>VLOOKUP(K28&amp;BZ28,'[1]INITIATIVES TYPE COMBINATION'!$A$203:$B$227,2,FALSE)</f>
        <v>PROPORTIONATEC</v>
      </c>
      <c r="CP28" s="87" t="str">
        <f>VLOOKUP(BT28&amp;BU28,[1]MPH!BK:BL,2,FALSE)</f>
        <v>BrandForm10</v>
      </c>
      <c r="CQ28" s="86" t="str">
        <f>VLOOKUP(BT28&amp;BU28,[1]MPH!BK:BL,2,FALSE)</f>
        <v>BrandForm10</v>
      </c>
      <c r="CR28" s="86" t="str">
        <f>VLOOKUP(BT28&amp;BW28,[1]MPH!BK:BL,2,FALSE)</f>
        <v>BrandForm10</v>
      </c>
      <c r="CS28" s="87" t="str">
        <f>VLOOKUP(BT28&amp;BW28,[1]MPH!BK:BL,2,FALSE)</f>
        <v>BrandForm10</v>
      </c>
      <c r="CT28" s="82" t="str">
        <f t="shared" si="1"/>
        <v>Dead-End</v>
      </c>
      <c r="CU28" s="88" t="str">
        <f t="shared" si="1"/>
        <v>Dead-End</v>
      </c>
      <c r="CV28" s="89" t="str">
        <f t="shared" si="1"/>
        <v>Dead-End</v>
      </c>
    </row>
    <row r="29" spans="1:100" s="82" customFormat="1" ht="12.4" customHeight="1">
      <c r="A29" s="157"/>
      <c r="B29" s="157"/>
      <c r="C29" s="173"/>
      <c r="D29" s="173"/>
      <c r="E29" s="159"/>
      <c r="F29" s="160"/>
      <c r="G29" s="157"/>
      <c r="H29" s="157"/>
      <c r="I29" s="157"/>
      <c r="J29" s="157"/>
      <c r="K29" s="161"/>
      <c r="L29" s="157"/>
      <c r="M29" s="157"/>
      <c r="N29" s="157"/>
      <c r="O29" s="157"/>
      <c r="P29" s="162"/>
      <c r="Q29" s="162"/>
      <c r="R29" s="163"/>
      <c r="S29" s="78"/>
      <c r="T29" s="164"/>
      <c r="U29" s="157"/>
      <c r="V29" s="165"/>
      <c r="W29" s="165"/>
      <c r="X29" s="157"/>
      <c r="Y29" s="166"/>
      <c r="Z29" s="166"/>
      <c r="AA29" s="157"/>
      <c r="AB29" s="167"/>
      <c r="AC29" s="149"/>
      <c r="AD29" s="150"/>
      <c r="AE29" s="168"/>
      <c r="AF29" s="168"/>
      <c r="AG29" s="168"/>
      <c r="AH29" s="168"/>
      <c r="AI29" s="168"/>
      <c r="AJ29" s="168"/>
      <c r="AK29" s="168"/>
      <c r="AL29" s="168"/>
      <c r="AM29" s="168"/>
      <c r="AN29" s="168"/>
      <c r="AO29" s="168"/>
      <c r="AP29" s="168"/>
      <c r="AQ29" s="168"/>
      <c r="AR29" s="168"/>
      <c r="AS29" s="168"/>
      <c r="AT29" s="168"/>
      <c r="AU29" s="168"/>
      <c r="AV29" s="168"/>
      <c r="AW29" s="168"/>
      <c r="AX29" s="168"/>
      <c r="AY29" s="168"/>
      <c r="AZ29" s="168"/>
      <c r="BA29" s="168"/>
      <c r="BB29" s="168"/>
      <c r="BC29" s="168"/>
      <c r="BD29" s="168"/>
      <c r="BE29" s="168"/>
      <c r="BF29" s="168"/>
      <c r="BG29" s="168"/>
      <c r="BH29" s="168"/>
      <c r="BI29" s="168"/>
      <c r="BJ29" s="168"/>
      <c r="BK29" s="168"/>
      <c r="BL29" s="168"/>
      <c r="BM29" s="169"/>
      <c r="BN29" s="169"/>
      <c r="BO29" s="168"/>
      <c r="BP29" s="168"/>
      <c r="BQ29" s="152"/>
      <c r="BR29" s="152"/>
      <c r="BS29" s="152"/>
      <c r="BT29" s="152"/>
      <c r="BU29" s="152"/>
      <c r="BV29" s="152"/>
      <c r="BW29" s="153"/>
      <c r="BX29" s="154"/>
      <c r="BY29" s="152"/>
      <c r="BZ29" s="152"/>
      <c r="CA29" s="152"/>
      <c r="CB29" s="152"/>
      <c r="CC29" s="152"/>
      <c r="CD29" s="152"/>
      <c r="CE29" s="152"/>
      <c r="CF29" s="155"/>
      <c r="CG29" s="150"/>
      <c r="CH29" s="150"/>
      <c r="CI29" s="156"/>
      <c r="CJ29" s="86" t="e">
        <f>VLOOKUP(K29,'[1]INITIATIVES TYPE COMBINATION'!$A$28:$B$39,2,FALSE)</f>
        <v>#N/A</v>
      </c>
      <c r="CK29" s="86" t="e">
        <f>VLOOKUP(K29&amp;BZ29,'[1]INITIATIVES TYPE COMBINATION'!$A$48:$B$72,2,FALSE)</f>
        <v>#N/A</v>
      </c>
      <c r="CL29" s="86" t="e">
        <f>VLOOKUP(BZ29,'[1]INITIATIVES TYPE COMBINATION'!K$2:L$75,2,FALSE)</f>
        <v>#N/A</v>
      </c>
      <c r="CM29" s="86" t="e">
        <f>VLOOKUP(BZ29,'[1]INITIATIVES TYPE COMBINATION'!K$2:M$75,3,FALSE)</f>
        <v>#N/A</v>
      </c>
      <c r="CN29" s="86" t="e">
        <f>VLOOKUP(K29&amp;BZ29,'[1]INITIATIVES TYPE COMBINATION'!$A$203:$B$227,2,FALSE)</f>
        <v>#N/A</v>
      </c>
      <c r="CP29" s="87" t="e">
        <f>VLOOKUP(BT29&amp;BU29,[1]MPH!BK:BL,2,FALSE)</f>
        <v>#N/A</v>
      </c>
      <c r="CQ29" s="86" t="e">
        <f>VLOOKUP(BT29&amp;BU29,[1]MPH!BK:BL,2,FALSE)</f>
        <v>#N/A</v>
      </c>
      <c r="CR29" s="86" t="e">
        <f>VLOOKUP(BT29&amp;BW29,[1]MPH!BK:BL,2,FALSE)</f>
        <v>#N/A</v>
      </c>
      <c r="CS29" s="87" t="e">
        <f>VLOOKUP(BT29&amp;BW29,[1]MPH!BK:BL,2,FALSE)</f>
        <v>#N/A</v>
      </c>
      <c r="CT29" s="82" t="str">
        <f t="shared" si="1"/>
        <v>Dead-End</v>
      </c>
      <c r="CU29" s="88" t="str">
        <f t="shared" si="1"/>
        <v>Dead-End</v>
      </c>
      <c r="CV29" s="89" t="str">
        <f t="shared" si="1"/>
        <v>Dead-End</v>
      </c>
    </row>
    <row r="30" spans="1:100" s="82" customFormat="1" ht="12.4" customHeight="1">
      <c r="A30" s="138" t="s">
        <v>1049</v>
      </c>
      <c r="B30" s="138" t="s">
        <v>1066</v>
      </c>
      <c r="C30" s="172">
        <v>44197</v>
      </c>
      <c r="D30" s="172">
        <v>44227</v>
      </c>
      <c r="E30" s="140"/>
      <c r="F30" s="141"/>
      <c r="G30" s="138" t="s">
        <v>1067</v>
      </c>
      <c r="H30" s="138" t="s">
        <v>1077</v>
      </c>
      <c r="I30" s="138" t="s">
        <v>1078</v>
      </c>
      <c r="J30" s="138" t="s">
        <v>15</v>
      </c>
      <c r="K30" s="142" t="s">
        <v>1056</v>
      </c>
      <c r="L30" s="138"/>
      <c r="M30" s="138"/>
      <c r="N30" s="138"/>
      <c r="O30" s="138"/>
      <c r="P30" s="142" t="s">
        <v>1057</v>
      </c>
      <c r="Q30" s="142"/>
      <c r="R30" s="143"/>
      <c r="S30" s="78"/>
      <c r="T30" s="144"/>
      <c r="U30" s="145"/>
      <c r="V30" s="146"/>
      <c r="W30" s="146"/>
      <c r="X30" s="145"/>
      <c r="Y30" s="147"/>
      <c r="Z30" s="147"/>
      <c r="AA30" s="145"/>
      <c r="AB30" s="148"/>
      <c r="AC30" s="149"/>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1"/>
      <c r="BN30" s="151"/>
      <c r="BO30" s="150"/>
      <c r="BP30" s="150"/>
      <c r="BQ30" s="152"/>
      <c r="BR30" s="152"/>
      <c r="BS30" s="152" t="s">
        <v>1058</v>
      </c>
      <c r="BT30" s="152" t="s">
        <v>1070</v>
      </c>
      <c r="BU30" s="152" t="s">
        <v>1071</v>
      </c>
      <c r="BV30" s="152" t="s">
        <v>1079</v>
      </c>
      <c r="BW30" s="153" t="s">
        <v>1071</v>
      </c>
      <c r="BX30" s="154" t="s">
        <v>1079</v>
      </c>
      <c r="BY30" s="152" t="s">
        <v>1062</v>
      </c>
      <c r="BZ30" s="152" t="s">
        <v>1063</v>
      </c>
      <c r="CA30" s="152" t="s">
        <v>1073</v>
      </c>
      <c r="CB30" s="152" t="s">
        <v>1065</v>
      </c>
      <c r="CC30" s="152" t="s">
        <v>1065</v>
      </c>
      <c r="CD30" s="152" t="s">
        <v>1018</v>
      </c>
      <c r="CE30" s="152" t="s">
        <v>1058</v>
      </c>
      <c r="CF30" s="155">
        <f>1/6</f>
        <v>0.16666666666666666</v>
      </c>
      <c r="CG30" s="150"/>
      <c r="CH30" s="150"/>
      <c r="CI30" s="156" t="s">
        <v>1058</v>
      </c>
      <c r="CJ30" s="86" t="str">
        <f>VLOOKUP(K30,'[1]INITIATIVES TYPE COMBINATION'!$A$28:$B$39,2,FALSE)</f>
        <v>PCTYPEH</v>
      </c>
      <c r="CK30" s="86" t="str">
        <f>VLOOKUP(K30&amp;BZ30,'[1]INITIATIVES TYPE COMBINATION'!$A$48:$B$72,2,FALSE)</f>
        <v>CCTYPEC</v>
      </c>
      <c r="CL30" s="86" t="str">
        <f>VLOOKUP(BZ30,'[1]INITIATIVES TYPE COMBINATION'!K$2:L$75,2,FALSE)</f>
        <v>DISBB</v>
      </c>
      <c r="CM30" s="86" t="str">
        <f>VLOOKUP(BZ30,'[1]INITIATIVES TYPE COMBINATION'!K$2:M$75,3,FALSE)</f>
        <v>DISBB</v>
      </c>
      <c r="CN30" s="86" t="str">
        <f>VLOOKUP(K30&amp;BZ30,'[1]INITIATIVES TYPE COMBINATION'!$A$203:$B$227,2,FALSE)</f>
        <v>PROPORTIONATEC</v>
      </c>
      <c r="CP30" s="87" t="str">
        <f>VLOOKUP(BT30&amp;BU30,[1]MPH!BK:BL,2,FALSE)</f>
        <v>BrandForm10</v>
      </c>
      <c r="CQ30" s="86" t="str">
        <f>VLOOKUP(BT30&amp;BU30,[1]MPH!BK:BL,2,FALSE)</f>
        <v>BrandForm10</v>
      </c>
      <c r="CR30" s="86" t="str">
        <f>VLOOKUP(BT30&amp;BW30,[1]MPH!BK:BL,2,FALSE)</f>
        <v>BrandForm10</v>
      </c>
      <c r="CS30" s="87" t="str">
        <f>VLOOKUP(BT30&amp;BW30,[1]MPH!BK:BL,2,FALSE)</f>
        <v>BrandForm10</v>
      </c>
      <c r="CT30" s="82" t="str">
        <f t="shared" si="1"/>
        <v>Dead-End</v>
      </c>
      <c r="CU30" s="88" t="str">
        <f t="shared" si="1"/>
        <v>Dead-End</v>
      </c>
      <c r="CV30" s="89" t="str">
        <f t="shared" si="1"/>
        <v>Dead-End</v>
      </c>
    </row>
    <row r="31" spans="1:100" s="82" customFormat="1" ht="12.4" customHeight="1">
      <c r="A31" s="157"/>
      <c r="B31" s="157"/>
      <c r="C31" s="173"/>
      <c r="D31" s="173"/>
      <c r="E31" s="159"/>
      <c r="F31" s="160"/>
      <c r="G31" s="157"/>
      <c r="H31" s="157"/>
      <c r="I31" s="157"/>
      <c r="J31" s="157"/>
      <c r="K31" s="161"/>
      <c r="L31" s="157"/>
      <c r="M31" s="157"/>
      <c r="N31" s="157"/>
      <c r="O31" s="157"/>
      <c r="P31" s="162"/>
      <c r="Q31" s="162"/>
      <c r="R31" s="163"/>
      <c r="S31" s="78"/>
      <c r="T31" s="164"/>
      <c r="U31" s="157"/>
      <c r="V31" s="165"/>
      <c r="W31" s="165"/>
      <c r="X31" s="157"/>
      <c r="Y31" s="166"/>
      <c r="Z31" s="166"/>
      <c r="AA31" s="157"/>
      <c r="AB31" s="167"/>
      <c r="AC31" s="149"/>
      <c r="AD31" s="150"/>
      <c r="AE31" s="168"/>
      <c r="AF31" s="168"/>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c r="BC31" s="168"/>
      <c r="BD31" s="168"/>
      <c r="BE31" s="168"/>
      <c r="BF31" s="168"/>
      <c r="BG31" s="168"/>
      <c r="BH31" s="168"/>
      <c r="BI31" s="168"/>
      <c r="BJ31" s="168"/>
      <c r="BK31" s="168"/>
      <c r="BL31" s="168"/>
      <c r="BM31" s="169"/>
      <c r="BN31" s="169"/>
      <c r="BO31" s="168"/>
      <c r="BP31" s="168"/>
      <c r="BQ31" s="152"/>
      <c r="BR31" s="152"/>
      <c r="BS31" s="152"/>
      <c r="BT31" s="152"/>
      <c r="BU31" s="152"/>
      <c r="BV31" s="152"/>
      <c r="BW31" s="153"/>
      <c r="BX31" s="154"/>
      <c r="BY31" s="152"/>
      <c r="BZ31" s="152"/>
      <c r="CA31" s="152"/>
      <c r="CB31" s="152"/>
      <c r="CC31" s="152"/>
      <c r="CD31" s="152"/>
      <c r="CE31" s="152"/>
      <c r="CF31" s="155"/>
      <c r="CG31" s="150"/>
      <c r="CH31" s="150"/>
      <c r="CI31" s="156"/>
      <c r="CJ31" s="86" t="e">
        <f>VLOOKUP(K31,'[1]INITIATIVES TYPE COMBINATION'!$A$28:$B$39,2,FALSE)</f>
        <v>#N/A</v>
      </c>
      <c r="CK31" s="86" t="e">
        <f>VLOOKUP(K31&amp;BZ31,'[1]INITIATIVES TYPE COMBINATION'!$A$48:$B$72,2,FALSE)</f>
        <v>#N/A</v>
      </c>
      <c r="CL31" s="86" t="e">
        <f>VLOOKUP(BZ31,'[1]INITIATIVES TYPE COMBINATION'!K$2:L$75,2,FALSE)</f>
        <v>#N/A</v>
      </c>
      <c r="CM31" s="86" t="e">
        <f>VLOOKUP(BZ31,'[1]INITIATIVES TYPE COMBINATION'!K$2:M$75,3,FALSE)</f>
        <v>#N/A</v>
      </c>
      <c r="CN31" s="86" t="e">
        <f>VLOOKUP(K31&amp;BZ31,'[1]INITIATIVES TYPE COMBINATION'!$A$203:$B$227,2,FALSE)</f>
        <v>#N/A</v>
      </c>
      <c r="CP31" s="87" t="e">
        <f>VLOOKUP(BT31&amp;BU31,[1]MPH!BK:BL,2,FALSE)</f>
        <v>#N/A</v>
      </c>
      <c r="CQ31" s="86" t="e">
        <f>VLOOKUP(BT31&amp;BU31,[1]MPH!BK:BL,2,FALSE)</f>
        <v>#N/A</v>
      </c>
      <c r="CR31" s="86" t="e">
        <f>VLOOKUP(BT31&amp;BW31,[1]MPH!BK:BL,2,FALSE)</f>
        <v>#N/A</v>
      </c>
      <c r="CS31" s="87" t="e">
        <f>VLOOKUP(BT31&amp;BW31,[1]MPH!BK:BL,2,FALSE)</f>
        <v>#N/A</v>
      </c>
      <c r="CT31" s="82" t="str">
        <f t="shared" si="1"/>
        <v>Dead-End</v>
      </c>
      <c r="CU31" s="88" t="str">
        <f t="shared" si="1"/>
        <v>Dead-End</v>
      </c>
      <c r="CV31" s="89" t="str">
        <f t="shared" si="1"/>
        <v>Dead-End</v>
      </c>
    </row>
    <row r="32" spans="1:100" s="82" customFormat="1" ht="12.4" customHeight="1">
      <c r="A32" s="138" t="s">
        <v>1049</v>
      </c>
      <c r="B32" s="138" t="s">
        <v>1075</v>
      </c>
      <c r="C32" s="172">
        <v>44197</v>
      </c>
      <c r="D32" s="172">
        <v>44227</v>
      </c>
      <c r="E32" s="140"/>
      <c r="F32" s="141"/>
      <c r="G32" s="138" t="s">
        <v>1067</v>
      </c>
      <c r="H32" s="138" t="s">
        <v>1077</v>
      </c>
      <c r="I32" s="138" t="s">
        <v>1080</v>
      </c>
      <c r="J32" s="138" t="s">
        <v>15</v>
      </c>
      <c r="K32" s="142" t="s">
        <v>1056</v>
      </c>
      <c r="L32" s="138"/>
      <c r="M32" s="138"/>
      <c r="N32" s="138"/>
      <c r="O32" s="138"/>
      <c r="P32" s="142" t="s">
        <v>1057</v>
      </c>
      <c r="Q32" s="142"/>
      <c r="R32" s="143"/>
      <c r="S32" s="78"/>
      <c r="T32" s="144"/>
      <c r="U32" s="145"/>
      <c r="V32" s="146"/>
      <c r="W32" s="146"/>
      <c r="X32" s="145"/>
      <c r="Y32" s="147"/>
      <c r="Z32" s="147"/>
      <c r="AA32" s="145"/>
      <c r="AB32" s="148"/>
      <c r="AC32" s="149"/>
      <c r="AD32" s="150"/>
      <c r="AE32" s="150"/>
      <c r="AF32" s="150"/>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150"/>
      <c r="BJ32" s="150"/>
      <c r="BK32" s="150"/>
      <c r="BL32" s="150"/>
      <c r="BM32" s="151"/>
      <c r="BN32" s="151"/>
      <c r="BO32" s="150"/>
      <c r="BP32" s="150"/>
      <c r="BQ32" s="152"/>
      <c r="BR32" s="152"/>
      <c r="BS32" s="152" t="s">
        <v>1058</v>
      </c>
      <c r="BT32" s="152" t="s">
        <v>1070</v>
      </c>
      <c r="BU32" s="152" t="s">
        <v>1071</v>
      </c>
      <c r="BV32" s="152" t="s">
        <v>1079</v>
      </c>
      <c r="BW32" s="153" t="s">
        <v>1071</v>
      </c>
      <c r="BX32" s="154" t="s">
        <v>1079</v>
      </c>
      <c r="BY32" s="152" t="s">
        <v>1062</v>
      </c>
      <c r="BZ32" s="152" t="s">
        <v>1063</v>
      </c>
      <c r="CA32" s="152" t="s">
        <v>1073</v>
      </c>
      <c r="CB32" s="152" t="s">
        <v>1065</v>
      </c>
      <c r="CC32" s="152" t="s">
        <v>1065</v>
      </c>
      <c r="CD32" s="152" t="s">
        <v>1018</v>
      </c>
      <c r="CE32" s="152" t="s">
        <v>1058</v>
      </c>
      <c r="CF32" s="155">
        <f>1/6</f>
        <v>0.16666666666666666</v>
      </c>
      <c r="CG32" s="150"/>
      <c r="CH32" s="150"/>
      <c r="CI32" s="156" t="s">
        <v>1058</v>
      </c>
      <c r="CJ32" s="86" t="str">
        <f>VLOOKUP(K32,'[1]INITIATIVES TYPE COMBINATION'!$A$28:$B$39,2,FALSE)</f>
        <v>PCTYPEH</v>
      </c>
      <c r="CK32" s="86" t="str">
        <f>VLOOKUP(K32&amp;BZ32,'[1]INITIATIVES TYPE COMBINATION'!$A$48:$B$72,2,FALSE)</f>
        <v>CCTYPEC</v>
      </c>
      <c r="CL32" s="86" t="str">
        <f>VLOOKUP(BZ32,'[1]INITIATIVES TYPE COMBINATION'!K$2:L$75,2,FALSE)</f>
        <v>DISBB</v>
      </c>
      <c r="CM32" s="86" t="str">
        <f>VLOOKUP(BZ32,'[1]INITIATIVES TYPE COMBINATION'!K$2:M$75,3,FALSE)</f>
        <v>DISBB</v>
      </c>
      <c r="CN32" s="86" t="str">
        <f>VLOOKUP(K32&amp;BZ32,'[1]INITIATIVES TYPE COMBINATION'!$A$203:$B$227,2,FALSE)</f>
        <v>PROPORTIONATEC</v>
      </c>
      <c r="CP32" s="87" t="str">
        <f>VLOOKUP(BT32&amp;BU32,[1]MPH!BK:BL,2,FALSE)</f>
        <v>BrandForm10</v>
      </c>
      <c r="CQ32" s="86" t="str">
        <f>VLOOKUP(BT32&amp;BU32,[1]MPH!BK:BL,2,FALSE)</f>
        <v>BrandForm10</v>
      </c>
      <c r="CR32" s="86" t="str">
        <f>VLOOKUP(BT32&amp;BW32,[1]MPH!BK:BL,2,FALSE)</f>
        <v>BrandForm10</v>
      </c>
      <c r="CS32" s="87" t="str">
        <f>VLOOKUP(BT32&amp;BW32,[1]MPH!BK:BL,2,FALSE)</f>
        <v>BrandForm10</v>
      </c>
      <c r="CT32" s="82" t="str">
        <f t="shared" si="1"/>
        <v>Dead-End</v>
      </c>
      <c r="CU32" s="88" t="str">
        <f t="shared" si="1"/>
        <v>Dead-End</v>
      </c>
      <c r="CV32" s="89" t="str">
        <f t="shared" si="1"/>
        <v>Dead-End</v>
      </c>
    </row>
    <row r="33" spans="1:100" s="82" customFormat="1" ht="12.4" customHeight="1">
      <c r="A33" s="157"/>
      <c r="B33" s="157"/>
      <c r="C33" s="173"/>
      <c r="D33" s="173"/>
      <c r="E33" s="159"/>
      <c r="F33" s="160"/>
      <c r="G33" s="157"/>
      <c r="H33" s="157"/>
      <c r="I33" s="157"/>
      <c r="J33" s="157"/>
      <c r="K33" s="161"/>
      <c r="L33" s="157"/>
      <c r="M33" s="157"/>
      <c r="N33" s="157"/>
      <c r="O33" s="157"/>
      <c r="P33" s="162"/>
      <c r="Q33" s="162"/>
      <c r="R33" s="163"/>
      <c r="S33" s="78"/>
      <c r="T33" s="164"/>
      <c r="U33" s="157"/>
      <c r="V33" s="165"/>
      <c r="W33" s="165"/>
      <c r="X33" s="157"/>
      <c r="Y33" s="166"/>
      <c r="Z33" s="166"/>
      <c r="AA33" s="157"/>
      <c r="AB33" s="167"/>
      <c r="AC33" s="149"/>
      <c r="AD33" s="150"/>
      <c r="AE33" s="16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168"/>
      <c r="BF33" s="168"/>
      <c r="BG33" s="168"/>
      <c r="BH33" s="168"/>
      <c r="BI33" s="168"/>
      <c r="BJ33" s="168"/>
      <c r="BK33" s="168"/>
      <c r="BL33" s="168"/>
      <c r="BM33" s="169"/>
      <c r="BN33" s="169"/>
      <c r="BO33" s="168"/>
      <c r="BP33" s="168"/>
      <c r="BQ33" s="152"/>
      <c r="BR33" s="152"/>
      <c r="BS33" s="152"/>
      <c r="BT33" s="152"/>
      <c r="BU33" s="152"/>
      <c r="BV33" s="152"/>
      <c r="BW33" s="153"/>
      <c r="BX33" s="154"/>
      <c r="BY33" s="152"/>
      <c r="BZ33" s="152"/>
      <c r="CA33" s="152"/>
      <c r="CB33" s="152"/>
      <c r="CC33" s="152"/>
      <c r="CD33" s="152"/>
      <c r="CE33" s="152"/>
      <c r="CF33" s="155"/>
      <c r="CG33" s="150"/>
      <c r="CH33" s="150"/>
      <c r="CI33" s="156"/>
      <c r="CJ33" s="86" t="e">
        <f>VLOOKUP(K33,'[1]INITIATIVES TYPE COMBINATION'!$A$28:$B$39,2,FALSE)</f>
        <v>#N/A</v>
      </c>
      <c r="CK33" s="86" t="e">
        <f>VLOOKUP(K33&amp;BZ33,'[1]INITIATIVES TYPE COMBINATION'!$A$48:$B$72,2,FALSE)</f>
        <v>#N/A</v>
      </c>
      <c r="CL33" s="86" t="e">
        <f>VLOOKUP(BZ33,'[1]INITIATIVES TYPE COMBINATION'!K$2:L$75,2,FALSE)</f>
        <v>#N/A</v>
      </c>
      <c r="CM33" s="86" t="e">
        <f>VLOOKUP(BZ33,'[1]INITIATIVES TYPE COMBINATION'!K$2:M$75,3,FALSE)</f>
        <v>#N/A</v>
      </c>
      <c r="CN33" s="86" t="e">
        <f>VLOOKUP(K33&amp;BZ33,'[1]INITIATIVES TYPE COMBINATION'!$A$203:$B$227,2,FALSE)</f>
        <v>#N/A</v>
      </c>
      <c r="CP33" s="87" t="e">
        <f>VLOOKUP(BT33&amp;BU33,[1]MPH!BK:BL,2,FALSE)</f>
        <v>#N/A</v>
      </c>
      <c r="CQ33" s="86" t="e">
        <f>VLOOKUP(BT33&amp;BU33,[1]MPH!BK:BL,2,FALSE)</f>
        <v>#N/A</v>
      </c>
      <c r="CR33" s="86" t="e">
        <f>VLOOKUP(BT33&amp;BW33,[1]MPH!BK:BL,2,FALSE)</f>
        <v>#N/A</v>
      </c>
      <c r="CS33" s="87" t="e">
        <f>VLOOKUP(BT33&amp;BW33,[1]MPH!BK:BL,2,FALSE)</f>
        <v>#N/A</v>
      </c>
      <c r="CT33" s="82" t="str">
        <f t="shared" si="1"/>
        <v>Dead-End</v>
      </c>
      <c r="CU33" s="88" t="str">
        <f t="shared" si="1"/>
        <v>Dead-End</v>
      </c>
      <c r="CV33" s="89" t="str">
        <f t="shared" si="1"/>
        <v>Dead-End</v>
      </c>
    </row>
    <row r="34" spans="1:100" s="82" customFormat="1" ht="12.4" customHeight="1">
      <c r="A34" s="138" t="s">
        <v>1049</v>
      </c>
      <c r="B34" s="138" t="s">
        <v>1081</v>
      </c>
      <c r="C34" s="172">
        <v>44197</v>
      </c>
      <c r="D34" s="172">
        <v>44227</v>
      </c>
      <c r="E34" s="140"/>
      <c r="F34" s="141"/>
      <c r="G34" s="138" t="s">
        <v>236</v>
      </c>
      <c r="H34" s="138" t="s">
        <v>1082</v>
      </c>
      <c r="I34" s="138" t="s">
        <v>1083</v>
      </c>
      <c r="J34" s="138" t="s">
        <v>15</v>
      </c>
      <c r="K34" s="142" t="s">
        <v>1056</v>
      </c>
      <c r="L34" s="138"/>
      <c r="M34" s="138"/>
      <c r="N34" s="138"/>
      <c r="O34" s="138"/>
      <c r="P34" s="142" t="s">
        <v>1057</v>
      </c>
      <c r="Q34" s="142"/>
      <c r="R34" s="143"/>
      <c r="S34" s="78"/>
      <c r="T34" s="144"/>
      <c r="U34" s="145"/>
      <c r="V34" s="146"/>
      <c r="W34" s="146"/>
      <c r="X34" s="145"/>
      <c r="Y34" s="147"/>
      <c r="Z34" s="147"/>
      <c r="AA34" s="145"/>
      <c r="AB34" s="148"/>
      <c r="AC34" s="149"/>
      <c r="AD34" s="150"/>
      <c r="AE34" s="150"/>
      <c r="AF34" s="150"/>
      <c r="AG34" s="150"/>
      <c r="AH34" s="150"/>
      <c r="AI34" s="150"/>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150"/>
      <c r="BJ34" s="150"/>
      <c r="BK34" s="150"/>
      <c r="BL34" s="150"/>
      <c r="BM34" s="151"/>
      <c r="BN34" s="151"/>
      <c r="BO34" s="150"/>
      <c r="BP34" s="150"/>
      <c r="BQ34" s="152"/>
      <c r="BR34" s="152"/>
      <c r="BS34" s="152" t="s">
        <v>1058</v>
      </c>
      <c r="BT34" s="152" t="s">
        <v>1059</v>
      </c>
      <c r="BU34" s="152" t="s">
        <v>1071</v>
      </c>
      <c r="BV34" s="152" t="s">
        <v>1084</v>
      </c>
      <c r="BW34" s="153" t="s">
        <v>1071</v>
      </c>
      <c r="BX34" s="154" t="s">
        <v>1084</v>
      </c>
      <c r="BY34" s="152" t="s">
        <v>1062</v>
      </c>
      <c r="BZ34" s="152" t="s">
        <v>1063</v>
      </c>
      <c r="CA34" s="152" t="s">
        <v>1073</v>
      </c>
      <c r="CB34" s="152" t="s">
        <v>1065</v>
      </c>
      <c r="CC34" s="152" t="s">
        <v>1065</v>
      </c>
      <c r="CD34" s="152" t="s">
        <v>1018</v>
      </c>
      <c r="CE34" s="152" t="s">
        <v>1058</v>
      </c>
      <c r="CF34" s="155">
        <v>0.1</v>
      </c>
      <c r="CG34" s="150" t="s">
        <v>1084</v>
      </c>
      <c r="CH34" s="150"/>
      <c r="CI34" s="156" t="s">
        <v>1058</v>
      </c>
      <c r="CJ34" s="86" t="str">
        <f>VLOOKUP(K34,'[1]INITIATIVES TYPE COMBINATION'!$A$28:$B$39,2,FALSE)</f>
        <v>PCTYPEH</v>
      </c>
      <c r="CK34" s="86" t="str">
        <f>VLOOKUP(K34&amp;BZ34,'[1]INITIATIVES TYPE COMBINATION'!$A$48:$B$72,2,FALSE)</f>
        <v>CCTYPEC</v>
      </c>
      <c r="CL34" s="86" t="str">
        <f>VLOOKUP(BZ34,'[1]INITIATIVES TYPE COMBINATION'!K$2:L$75,2,FALSE)</f>
        <v>DISBB</v>
      </c>
      <c r="CM34" s="86" t="str">
        <f>VLOOKUP(BZ34,'[1]INITIATIVES TYPE COMBINATION'!K$2:M$75,3,FALSE)</f>
        <v>DISBB</v>
      </c>
      <c r="CN34" s="86" t="str">
        <f>VLOOKUP(K34&amp;BZ34,'[1]INITIATIVES TYPE COMBINATION'!$A$203:$B$227,2,FALSE)</f>
        <v>PROPORTIONATEC</v>
      </c>
      <c r="CP34" s="87" t="str">
        <f>VLOOKUP(BT34&amp;BU34,[1]MPH!BK:BL,2,FALSE)</f>
        <v>BrandForm3</v>
      </c>
      <c r="CQ34" s="86" t="str">
        <f>VLOOKUP(BT34&amp;BU34,[1]MPH!BK:BL,2,FALSE)</f>
        <v>BrandForm3</v>
      </c>
      <c r="CR34" s="86" t="str">
        <f>VLOOKUP(BT34&amp;BW34,[1]MPH!BK:BL,2,FALSE)</f>
        <v>BrandForm3</v>
      </c>
      <c r="CS34" s="87" t="str">
        <f>VLOOKUP(BT34&amp;BW34,[1]MPH!BK:BL,2,FALSE)</f>
        <v>BrandForm3</v>
      </c>
      <c r="CT34" s="82" t="str">
        <f t="shared" si="1"/>
        <v>Dead-End</v>
      </c>
      <c r="CU34" s="88" t="str">
        <f t="shared" si="1"/>
        <v>Dead-End</v>
      </c>
      <c r="CV34" s="89" t="str">
        <f t="shared" si="1"/>
        <v>Dead-End</v>
      </c>
    </row>
    <row r="35" spans="1:100" s="82" customFormat="1" ht="12.4" customHeight="1">
      <c r="A35" s="157"/>
      <c r="B35" s="157"/>
      <c r="C35" s="173"/>
      <c r="D35" s="173"/>
      <c r="E35" s="159"/>
      <c r="F35" s="160"/>
      <c r="G35" s="157"/>
      <c r="H35" s="157"/>
      <c r="I35" s="157"/>
      <c r="J35" s="157"/>
      <c r="K35" s="161"/>
      <c r="L35" s="157"/>
      <c r="M35" s="157"/>
      <c r="N35" s="157"/>
      <c r="O35" s="157"/>
      <c r="P35" s="162"/>
      <c r="Q35" s="162"/>
      <c r="R35" s="163"/>
      <c r="S35" s="78"/>
      <c r="T35" s="164"/>
      <c r="U35" s="157"/>
      <c r="V35" s="165"/>
      <c r="W35" s="165"/>
      <c r="X35" s="157"/>
      <c r="Y35" s="166"/>
      <c r="Z35" s="166"/>
      <c r="AA35" s="157"/>
      <c r="AB35" s="167"/>
      <c r="AC35" s="149"/>
      <c r="AD35" s="150"/>
      <c r="AE35" s="168"/>
      <c r="AF35" s="168"/>
      <c r="AG35" s="168"/>
      <c r="AH35" s="168"/>
      <c r="AI35" s="168"/>
      <c r="AJ35" s="168"/>
      <c r="AK35" s="168"/>
      <c r="AL35" s="168"/>
      <c r="AM35" s="168"/>
      <c r="AN35" s="168"/>
      <c r="AO35" s="168"/>
      <c r="AP35" s="168"/>
      <c r="AQ35" s="168"/>
      <c r="AR35" s="168"/>
      <c r="AS35" s="168"/>
      <c r="AT35" s="168"/>
      <c r="AU35" s="168"/>
      <c r="AV35" s="168"/>
      <c r="AW35" s="168"/>
      <c r="AX35" s="168"/>
      <c r="AY35" s="168"/>
      <c r="AZ35" s="168"/>
      <c r="BA35" s="168"/>
      <c r="BB35" s="168"/>
      <c r="BC35" s="168"/>
      <c r="BD35" s="168"/>
      <c r="BE35" s="168"/>
      <c r="BF35" s="168"/>
      <c r="BG35" s="168"/>
      <c r="BH35" s="168"/>
      <c r="BI35" s="168"/>
      <c r="BJ35" s="168"/>
      <c r="BK35" s="168"/>
      <c r="BL35" s="168"/>
      <c r="BM35" s="169"/>
      <c r="BN35" s="169"/>
      <c r="BO35" s="168"/>
      <c r="BP35" s="168"/>
      <c r="BQ35" s="152"/>
      <c r="BR35" s="152"/>
      <c r="BS35" s="152"/>
      <c r="BT35" s="152"/>
      <c r="BU35" s="152"/>
      <c r="BV35" s="152"/>
      <c r="BW35" s="153"/>
      <c r="BX35" s="154"/>
      <c r="BY35" s="152"/>
      <c r="BZ35" s="152"/>
      <c r="CA35" s="152"/>
      <c r="CB35" s="152"/>
      <c r="CC35" s="152"/>
      <c r="CD35" s="152"/>
      <c r="CE35" s="152"/>
      <c r="CF35" s="155"/>
      <c r="CG35" s="150"/>
      <c r="CH35" s="150"/>
      <c r="CI35" s="156"/>
      <c r="CJ35" s="86" t="e">
        <f>VLOOKUP(K35,'[1]INITIATIVES TYPE COMBINATION'!$A$28:$B$39,2,FALSE)</f>
        <v>#N/A</v>
      </c>
      <c r="CK35" s="86" t="e">
        <f>VLOOKUP(K35&amp;BZ35,'[1]INITIATIVES TYPE COMBINATION'!$A$48:$B$72,2,FALSE)</f>
        <v>#N/A</v>
      </c>
      <c r="CL35" s="86" t="e">
        <f>VLOOKUP(BZ35,'[1]INITIATIVES TYPE COMBINATION'!K$2:L$75,2,FALSE)</f>
        <v>#N/A</v>
      </c>
      <c r="CM35" s="86" t="e">
        <f>VLOOKUP(BZ35,'[1]INITIATIVES TYPE COMBINATION'!K$2:M$75,3,FALSE)</f>
        <v>#N/A</v>
      </c>
      <c r="CN35" s="86" t="e">
        <f>VLOOKUP(K35&amp;BZ35,'[1]INITIATIVES TYPE COMBINATION'!$A$203:$B$227,2,FALSE)</f>
        <v>#N/A</v>
      </c>
      <c r="CP35" s="87" t="e">
        <f>VLOOKUP(BT35&amp;BU35,[1]MPH!BK:BL,2,FALSE)</f>
        <v>#N/A</v>
      </c>
      <c r="CQ35" s="86" t="e">
        <f>VLOOKUP(BT35&amp;BU35,[1]MPH!BK:BL,2,FALSE)</f>
        <v>#N/A</v>
      </c>
      <c r="CR35" s="86" t="e">
        <f>VLOOKUP(BT35&amp;BW35,[1]MPH!BK:BL,2,FALSE)</f>
        <v>#N/A</v>
      </c>
      <c r="CS35" s="87" t="e">
        <f>VLOOKUP(BT35&amp;BW35,[1]MPH!BK:BL,2,FALSE)</f>
        <v>#N/A</v>
      </c>
      <c r="CT35" s="82" t="str">
        <f t="shared" si="1"/>
        <v>Dead-End</v>
      </c>
      <c r="CU35" s="88" t="str">
        <f t="shared" si="1"/>
        <v>Dead-End</v>
      </c>
      <c r="CV35" s="89" t="str">
        <f t="shared" si="1"/>
        <v>Dead-End</v>
      </c>
    </row>
    <row r="36" spans="1:100" s="82" customFormat="1" ht="12.4" customHeight="1">
      <c r="A36" s="138" t="s">
        <v>1049</v>
      </c>
      <c r="B36" s="138" t="s">
        <v>1085</v>
      </c>
      <c r="C36" s="172">
        <v>44197</v>
      </c>
      <c r="D36" s="172">
        <v>44227</v>
      </c>
      <c r="E36" s="140"/>
      <c r="F36" s="141"/>
      <c r="G36" s="138" t="s">
        <v>236</v>
      </c>
      <c r="H36" s="138" t="s">
        <v>1082</v>
      </c>
      <c r="I36" s="138" t="s">
        <v>1086</v>
      </c>
      <c r="J36" s="138" t="s">
        <v>15</v>
      </c>
      <c r="K36" s="142" t="s">
        <v>1056</v>
      </c>
      <c r="L36" s="138"/>
      <c r="M36" s="138"/>
      <c r="N36" s="138"/>
      <c r="O36" s="138"/>
      <c r="P36" s="142" t="s">
        <v>1057</v>
      </c>
      <c r="Q36" s="142"/>
      <c r="R36" s="143"/>
      <c r="S36" s="78"/>
      <c r="T36" s="144"/>
      <c r="U36" s="145"/>
      <c r="V36" s="146"/>
      <c r="W36" s="146"/>
      <c r="X36" s="145"/>
      <c r="Y36" s="147"/>
      <c r="Z36" s="147"/>
      <c r="AA36" s="145"/>
      <c r="AB36" s="148"/>
      <c r="AC36" s="149"/>
      <c r="AD36" s="150"/>
      <c r="AE36" s="150"/>
      <c r="AF36" s="150"/>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150"/>
      <c r="BJ36" s="150"/>
      <c r="BK36" s="150"/>
      <c r="BL36" s="150"/>
      <c r="BM36" s="151"/>
      <c r="BN36" s="151"/>
      <c r="BO36" s="150"/>
      <c r="BP36" s="150"/>
      <c r="BQ36" s="152"/>
      <c r="BR36" s="152"/>
      <c r="BS36" s="152" t="s">
        <v>1058</v>
      </c>
      <c r="BT36" s="152" t="s">
        <v>1059</v>
      </c>
      <c r="BU36" s="152" t="s">
        <v>1071</v>
      </c>
      <c r="BV36" s="152" t="s">
        <v>1084</v>
      </c>
      <c r="BW36" s="153" t="s">
        <v>1071</v>
      </c>
      <c r="BX36" s="154" t="s">
        <v>1084</v>
      </c>
      <c r="BY36" s="152" t="s">
        <v>1062</v>
      </c>
      <c r="BZ36" s="152" t="s">
        <v>1063</v>
      </c>
      <c r="CA36" s="152" t="s">
        <v>1073</v>
      </c>
      <c r="CB36" s="152" t="s">
        <v>1065</v>
      </c>
      <c r="CC36" s="152" t="s">
        <v>1065</v>
      </c>
      <c r="CD36" s="152" t="s">
        <v>1018</v>
      </c>
      <c r="CE36" s="152" t="s">
        <v>1058</v>
      </c>
      <c r="CF36" s="155">
        <v>0.1</v>
      </c>
      <c r="CG36" s="150" t="s">
        <v>1084</v>
      </c>
      <c r="CH36" s="150"/>
      <c r="CI36" s="156" t="s">
        <v>1058</v>
      </c>
      <c r="CJ36" s="86" t="str">
        <f>VLOOKUP(K36,'[1]INITIATIVES TYPE COMBINATION'!$A$28:$B$39,2,FALSE)</f>
        <v>PCTYPEH</v>
      </c>
      <c r="CK36" s="86" t="str">
        <f>VLOOKUP(K36&amp;BZ36,'[1]INITIATIVES TYPE COMBINATION'!$A$48:$B$72,2,FALSE)</f>
        <v>CCTYPEC</v>
      </c>
      <c r="CL36" s="86" t="str">
        <f>VLOOKUP(BZ36,'[1]INITIATIVES TYPE COMBINATION'!K$2:L$75,2,FALSE)</f>
        <v>DISBB</v>
      </c>
      <c r="CM36" s="86" t="str">
        <f>VLOOKUP(BZ36,'[1]INITIATIVES TYPE COMBINATION'!K$2:M$75,3,FALSE)</f>
        <v>DISBB</v>
      </c>
      <c r="CN36" s="86" t="str">
        <f>VLOOKUP(K36&amp;BZ36,'[1]INITIATIVES TYPE COMBINATION'!$A$203:$B$227,2,FALSE)</f>
        <v>PROPORTIONATEC</v>
      </c>
      <c r="CP36" s="87" t="str">
        <f>VLOOKUP(BT36&amp;BU36,[1]MPH!BK:BL,2,FALSE)</f>
        <v>BrandForm3</v>
      </c>
      <c r="CQ36" s="86" t="str">
        <f>VLOOKUP(BT36&amp;BU36,[1]MPH!BK:BL,2,FALSE)</f>
        <v>BrandForm3</v>
      </c>
      <c r="CR36" s="86" t="str">
        <f>VLOOKUP(BT36&amp;BW36,[1]MPH!BK:BL,2,FALSE)</f>
        <v>BrandForm3</v>
      </c>
      <c r="CS36" s="87" t="str">
        <f>VLOOKUP(BT36&amp;BW36,[1]MPH!BK:BL,2,FALSE)</f>
        <v>BrandForm3</v>
      </c>
      <c r="CT36" s="82" t="str">
        <f t="shared" si="1"/>
        <v>Dead-End</v>
      </c>
      <c r="CU36" s="88" t="str">
        <f t="shared" si="1"/>
        <v>Dead-End</v>
      </c>
      <c r="CV36" s="89" t="str">
        <f t="shared" si="1"/>
        <v>Dead-End</v>
      </c>
    </row>
    <row r="37" spans="1:100" s="82" customFormat="1" ht="12.4" customHeight="1">
      <c r="A37" s="157"/>
      <c r="B37" s="157"/>
      <c r="C37" s="173"/>
      <c r="D37" s="173"/>
      <c r="E37" s="159"/>
      <c r="F37" s="160"/>
      <c r="G37" s="157"/>
      <c r="H37" s="157"/>
      <c r="I37" s="157"/>
      <c r="J37" s="157"/>
      <c r="K37" s="161"/>
      <c r="L37" s="157"/>
      <c r="M37" s="157"/>
      <c r="N37" s="157"/>
      <c r="O37" s="157"/>
      <c r="P37" s="162"/>
      <c r="Q37" s="162"/>
      <c r="R37" s="163"/>
      <c r="S37" s="78"/>
      <c r="T37" s="164"/>
      <c r="U37" s="157"/>
      <c r="V37" s="165"/>
      <c r="W37" s="165"/>
      <c r="X37" s="157"/>
      <c r="Y37" s="166"/>
      <c r="Z37" s="166"/>
      <c r="AA37" s="157"/>
      <c r="AB37" s="167"/>
      <c r="AC37" s="149"/>
      <c r="AD37" s="150"/>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68"/>
      <c r="BF37" s="168"/>
      <c r="BG37" s="168"/>
      <c r="BH37" s="168"/>
      <c r="BI37" s="168"/>
      <c r="BJ37" s="168"/>
      <c r="BK37" s="168"/>
      <c r="BL37" s="168"/>
      <c r="BM37" s="169"/>
      <c r="BN37" s="169"/>
      <c r="BO37" s="168"/>
      <c r="BP37" s="168"/>
      <c r="BQ37" s="152"/>
      <c r="BR37" s="152"/>
      <c r="BS37" s="152"/>
      <c r="BT37" s="152"/>
      <c r="BU37" s="152"/>
      <c r="BV37" s="152"/>
      <c r="BW37" s="153"/>
      <c r="BX37" s="154"/>
      <c r="BY37" s="152"/>
      <c r="BZ37" s="152"/>
      <c r="CA37" s="152"/>
      <c r="CB37" s="152"/>
      <c r="CC37" s="152"/>
      <c r="CD37" s="152"/>
      <c r="CE37" s="152"/>
      <c r="CF37" s="155"/>
      <c r="CG37" s="150"/>
      <c r="CH37" s="150"/>
      <c r="CI37" s="156"/>
      <c r="CJ37" s="86" t="e">
        <f>VLOOKUP(K37,'[1]INITIATIVES TYPE COMBINATION'!$A$28:$B$39,2,FALSE)</f>
        <v>#N/A</v>
      </c>
      <c r="CK37" s="86" t="e">
        <f>VLOOKUP(K37&amp;BZ37,'[1]INITIATIVES TYPE COMBINATION'!$A$48:$B$72,2,FALSE)</f>
        <v>#N/A</v>
      </c>
      <c r="CL37" s="86" t="e">
        <f>VLOOKUP(BZ37,'[1]INITIATIVES TYPE COMBINATION'!K$2:L$75,2,FALSE)</f>
        <v>#N/A</v>
      </c>
      <c r="CM37" s="86" t="e">
        <f>VLOOKUP(BZ37,'[1]INITIATIVES TYPE COMBINATION'!K$2:M$75,3,FALSE)</f>
        <v>#N/A</v>
      </c>
      <c r="CN37" s="86" t="e">
        <f>VLOOKUP(K37&amp;BZ37,'[1]INITIATIVES TYPE COMBINATION'!$A$203:$B$227,2,FALSE)</f>
        <v>#N/A</v>
      </c>
      <c r="CP37" s="87" t="e">
        <f>VLOOKUP(BT37&amp;BU37,[1]MPH!BK:BL,2,FALSE)</f>
        <v>#N/A</v>
      </c>
      <c r="CQ37" s="86" t="e">
        <f>VLOOKUP(BT37&amp;BU37,[1]MPH!BK:BL,2,FALSE)</f>
        <v>#N/A</v>
      </c>
      <c r="CR37" s="86" t="e">
        <f>VLOOKUP(BT37&amp;BW37,[1]MPH!BK:BL,2,FALSE)</f>
        <v>#N/A</v>
      </c>
      <c r="CS37" s="87" t="e">
        <f>VLOOKUP(BT37&amp;BW37,[1]MPH!BK:BL,2,FALSE)</f>
        <v>#N/A</v>
      </c>
      <c r="CT37" s="82" t="str">
        <f t="shared" si="1"/>
        <v>Dead-End</v>
      </c>
      <c r="CU37" s="88" t="str">
        <f t="shared" si="1"/>
        <v>Dead-End</v>
      </c>
      <c r="CV37" s="89" t="str">
        <f t="shared" si="1"/>
        <v>Dead-End</v>
      </c>
    </row>
    <row r="38" spans="1:100" s="82" customFormat="1" ht="12.4" customHeight="1">
      <c r="A38" s="138" t="s">
        <v>1049</v>
      </c>
      <c r="B38" s="138" t="s">
        <v>1087</v>
      </c>
      <c r="C38" s="172">
        <v>44197</v>
      </c>
      <c r="D38" s="172">
        <v>44227</v>
      </c>
      <c r="E38" s="140"/>
      <c r="F38" s="141"/>
      <c r="G38" s="138" t="s">
        <v>236</v>
      </c>
      <c r="H38" s="138" t="s">
        <v>1082</v>
      </c>
      <c r="I38" s="138" t="s">
        <v>1088</v>
      </c>
      <c r="J38" s="138" t="s">
        <v>15</v>
      </c>
      <c r="K38" s="142" t="s">
        <v>1056</v>
      </c>
      <c r="L38" s="138"/>
      <c r="M38" s="138"/>
      <c r="N38" s="138"/>
      <c r="O38" s="138"/>
      <c r="P38" s="142" t="s">
        <v>1057</v>
      </c>
      <c r="Q38" s="142"/>
      <c r="R38" s="143"/>
      <c r="S38" s="78"/>
      <c r="T38" s="144"/>
      <c r="U38" s="145"/>
      <c r="V38" s="146"/>
      <c r="W38" s="146"/>
      <c r="X38" s="145"/>
      <c r="Y38" s="147"/>
      <c r="Z38" s="147"/>
      <c r="AA38" s="145"/>
      <c r="AB38" s="148"/>
      <c r="AC38" s="149"/>
      <c r="AD38" s="150"/>
      <c r="AE38" s="150"/>
      <c r="AF38" s="150"/>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150"/>
      <c r="BJ38" s="150"/>
      <c r="BK38" s="150"/>
      <c r="BL38" s="150"/>
      <c r="BM38" s="151"/>
      <c r="BN38" s="151"/>
      <c r="BO38" s="150"/>
      <c r="BP38" s="150"/>
      <c r="BQ38" s="152"/>
      <c r="BR38" s="152"/>
      <c r="BS38" s="152" t="s">
        <v>1058</v>
      </c>
      <c r="BT38" s="152" t="s">
        <v>1059</v>
      </c>
      <c r="BU38" s="152" t="s">
        <v>1071</v>
      </c>
      <c r="BV38" s="152" t="s">
        <v>1084</v>
      </c>
      <c r="BW38" s="153" t="s">
        <v>1071</v>
      </c>
      <c r="BX38" s="154" t="s">
        <v>1084</v>
      </c>
      <c r="BY38" s="152" t="s">
        <v>1062</v>
      </c>
      <c r="BZ38" s="152" t="s">
        <v>1063</v>
      </c>
      <c r="CA38" s="152" t="s">
        <v>1073</v>
      </c>
      <c r="CB38" s="152" t="s">
        <v>1065</v>
      </c>
      <c r="CC38" s="152" t="s">
        <v>1065</v>
      </c>
      <c r="CD38" s="152" t="s">
        <v>1018</v>
      </c>
      <c r="CE38" s="152" t="s">
        <v>1058</v>
      </c>
      <c r="CF38" s="155">
        <v>0.1</v>
      </c>
      <c r="CG38" s="150" t="s">
        <v>1084</v>
      </c>
      <c r="CH38" s="150"/>
      <c r="CI38" s="156" t="s">
        <v>1058</v>
      </c>
      <c r="CJ38" s="86" t="str">
        <f>VLOOKUP(K38,'[1]INITIATIVES TYPE COMBINATION'!$A$28:$B$39,2,FALSE)</f>
        <v>PCTYPEH</v>
      </c>
      <c r="CK38" s="86" t="str">
        <f>VLOOKUP(K38&amp;BZ38,'[1]INITIATIVES TYPE COMBINATION'!$A$48:$B$72,2,FALSE)</f>
        <v>CCTYPEC</v>
      </c>
      <c r="CL38" s="86" t="str">
        <f>VLOOKUP(BZ38,'[1]INITIATIVES TYPE COMBINATION'!K$2:L$75,2,FALSE)</f>
        <v>DISBB</v>
      </c>
      <c r="CM38" s="86" t="str">
        <f>VLOOKUP(BZ38,'[1]INITIATIVES TYPE COMBINATION'!K$2:M$75,3,FALSE)</f>
        <v>DISBB</v>
      </c>
      <c r="CN38" s="86" t="str">
        <f>VLOOKUP(K38&amp;BZ38,'[1]INITIATIVES TYPE COMBINATION'!$A$203:$B$227,2,FALSE)</f>
        <v>PROPORTIONATEC</v>
      </c>
      <c r="CP38" s="87" t="str">
        <f>VLOOKUP(BT38&amp;BU38,[1]MPH!BK:BL,2,FALSE)</f>
        <v>BrandForm3</v>
      </c>
      <c r="CQ38" s="86" t="str">
        <f>VLOOKUP(BT38&amp;BU38,[1]MPH!BK:BL,2,FALSE)</f>
        <v>BrandForm3</v>
      </c>
      <c r="CR38" s="86" t="str">
        <f>VLOOKUP(BT38&amp;BW38,[1]MPH!BK:BL,2,FALSE)</f>
        <v>BrandForm3</v>
      </c>
      <c r="CS38" s="87" t="str">
        <f>VLOOKUP(BT38&amp;BW38,[1]MPH!BK:BL,2,FALSE)</f>
        <v>BrandForm3</v>
      </c>
      <c r="CT38" s="82" t="str">
        <f t="shared" si="1"/>
        <v>Dead-End</v>
      </c>
      <c r="CU38" s="88" t="str">
        <f t="shared" si="1"/>
        <v>Dead-End</v>
      </c>
      <c r="CV38" s="89" t="str">
        <f t="shared" si="1"/>
        <v>Dead-End</v>
      </c>
    </row>
    <row r="39" spans="1:100" s="82" customFormat="1" ht="12.4" customHeight="1">
      <c r="A39" s="157"/>
      <c r="B39" s="157"/>
      <c r="C39" s="173"/>
      <c r="D39" s="173"/>
      <c r="E39" s="159"/>
      <c r="F39" s="160"/>
      <c r="G39" s="157"/>
      <c r="H39" s="157"/>
      <c r="I39" s="157"/>
      <c r="J39" s="157"/>
      <c r="K39" s="161"/>
      <c r="L39" s="157"/>
      <c r="M39" s="157"/>
      <c r="N39" s="157"/>
      <c r="O39" s="157"/>
      <c r="P39" s="162"/>
      <c r="Q39" s="162"/>
      <c r="R39" s="163"/>
      <c r="S39" s="78"/>
      <c r="T39" s="164"/>
      <c r="U39" s="157"/>
      <c r="V39" s="165"/>
      <c r="W39" s="165"/>
      <c r="X39" s="157"/>
      <c r="Y39" s="166"/>
      <c r="Z39" s="166"/>
      <c r="AA39" s="157"/>
      <c r="AB39" s="167"/>
      <c r="AC39" s="149"/>
      <c r="AD39" s="150"/>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8"/>
      <c r="BL39" s="168"/>
      <c r="BM39" s="169"/>
      <c r="BN39" s="169"/>
      <c r="BO39" s="168"/>
      <c r="BP39" s="168"/>
      <c r="BQ39" s="152"/>
      <c r="BR39" s="152"/>
      <c r="BS39" s="152"/>
      <c r="BT39" s="152"/>
      <c r="BU39" s="152"/>
      <c r="BV39" s="152"/>
      <c r="BW39" s="153"/>
      <c r="BX39" s="154"/>
      <c r="BY39" s="152"/>
      <c r="BZ39" s="152"/>
      <c r="CA39" s="152"/>
      <c r="CB39" s="152"/>
      <c r="CC39" s="152"/>
      <c r="CD39" s="152"/>
      <c r="CE39" s="152"/>
      <c r="CF39" s="155"/>
      <c r="CG39" s="150"/>
      <c r="CH39" s="150"/>
      <c r="CI39" s="156"/>
      <c r="CJ39" s="86" t="e">
        <f>VLOOKUP(K39,'[1]INITIATIVES TYPE COMBINATION'!$A$28:$B$39,2,FALSE)</f>
        <v>#N/A</v>
      </c>
      <c r="CK39" s="86" t="e">
        <f>VLOOKUP(K39&amp;BZ39,'[1]INITIATIVES TYPE COMBINATION'!$A$48:$B$72,2,FALSE)</f>
        <v>#N/A</v>
      </c>
      <c r="CL39" s="86" t="e">
        <f>VLOOKUP(BZ39,'[1]INITIATIVES TYPE COMBINATION'!K$2:L$75,2,FALSE)</f>
        <v>#N/A</v>
      </c>
      <c r="CM39" s="86" t="e">
        <f>VLOOKUP(BZ39,'[1]INITIATIVES TYPE COMBINATION'!K$2:M$75,3,FALSE)</f>
        <v>#N/A</v>
      </c>
      <c r="CN39" s="86" t="e">
        <f>VLOOKUP(K39&amp;BZ39,'[1]INITIATIVES TYPE COMBINATION'!$A$203:$B$227,2,FALSE)</f>
        <v>#N/A</v>
      </c>
      <c r="CP39" s="87" t="e">
        <f>VLOOKUP(BT39&amp;BU39,[1]MPH!BK:BL,2,FALSE)</f>
        <v>#N/A</v>
      </c>
      <c r="CQ39" s="86" t="e">
        <f>VLOOKUP(BT39&amp;BU39,[1]MPH!BK:BL,2,FALSE)</f>
        <v>#N/A</v>
      </c>
      <c r="CR39" s="86" t="e">
        <f>VLOOKUP(BT39&amp;BW39,[1]MPH!BK:BL,2,FALSE)</f>
        <v>#N/A</v>
      </c>
      <c r="CS39" s="87" t="e">
        <f>VLOOKUP(BT39&amp;BW39,[1]MPH!BK:BL,2,FALSE)</f>
        <v>#N/A</v>
      </c>
      <c r="CT39" s="82" t="str">
        <f t="shared" si="1"/>
        <v>Dead-End</v>
      </c>
      <c r="CU39" s="88" t="str">
        <f t="shared" si="1"/>
        <v>Dead-End</v>
      </c>
      <c r="CV39" s="89" t="str">
        <f t="shared" si="1"/>
        <v>Dead-End</v>
      </c>
    </row>
    <row r="40" spans="1:100" s="82" customFormat="1" ht="12.4" customHeight="1">
      <c r="A40" s="138" t="s">
        <v>1049</v>
      </c>
      <c r="B40" s="138" t="s">
        <v>1089</v>
      </c>
      <c r="C40" s="172">
        <v>44197</v>
      </c>
      <c r="D40" s="172">
        <v>44227</v>
      </c>
      <c r="E40" s="140"/>
      <c r="F40" s="141"/>
      <c r="G40" s="138" t="s">
        <v>236</v>
      </c>
      <c r="H40" s="138" t="s">
        <v>1082</v>
      </c>
      <c r="I40" s="138" t="s">
        <v>1090</v>
      </c>
      <c r="J40" s="138" t="s">
        <v>15</v>
      </c>
      <c r="K40" s="142" t="s">
        <v>1056</v>
      </c>
      <c r="L40" s="138"/>
      <c r="M40" s="138"/>
      <c r="N40" s="138"/>
      <c r="O40" s="138"/>
      <c r="P40" s="142" t="s">
        <v>1057</v>
      </c>
      <c r="Q40" s="142"/>
      <c r="R40" s="143"/>
      <c r="S40" s="78"/>
      <c r="T40" s="144"/>
      <c r="U40" s="145"/>
      <c r="V40" s="146"/>
      <c r="W40" s="146"/>
      <c r="X40" s="145"/>
      <c r="Y40" s="147"/>
      <c r="Z40" s="147"/>
      <c r="AA40" s="145"/>
      <c r="AB40" s="148"/>
      <c r="AC40" s="149"/>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1"/>
      <c r="BN40" s="151"/>
      <c r="BO40" s="150"/>
      <c r="BP40" s="150"/>
      <c r="BQ40" s="152"/>
      <c r="BR40" s="152"/>
      <c r="BS40" s="152" t="s">
        <v>1058</v>
      </c>
      <c r="BT40" s="152" t="s">
        <v>1059</v>
      </c>
      <c r="BU40" s="152" t="s">
        <v>1071</v>
      </c>
      <c r="BV40" s="152" t="s">
        <v>1084</v>
      </c>
      <c r="BW40" s="153" t="s">
        <v>1071</v>
      </c>
      <c r="BX40" s="154" t="s">
        <v>1084</v>
      </c>
      <c r="BY40" s="152" t="s">
        <v>1062</v>
      </c>
      <c r="BZ40" s="152" t="s">
        <v>1063</v>
      </c>
      <c r="CA40" s="152" t="s">
        <v>1073</v>
      </c>
      <c r="CB40" s="152" t="s">
        <v>1065</v>
      </c>
      <c r="CC40" s="152" t="s">
        <v>1065</v>
      </c>
      <c r="CD40" s="152" t="s">
        <v>1018</v>
      </c>
      <c r="CE40" s="152" t="s">
        <v>1058</v>
      </c>
      <c r="CF40" s="155">
        <v>0.1</v>
      </c>
      <c r="CG40" s="150" t="s">
        <v>1084</v>
      </c>
      <c r="CH40" s="150"/>
      <c r="CI40" s="156" t="s">
        <v>1058</v>
      </c>
      <c r="CJ40" s="86" t="str">
        <f>VLOOKUP(K40,'[1]INITIATIVES TYPE COMBINATION'!$A$28:$B$39,2,FALSE)</f>
        <v>PCTYPEH</v>
      </c>
      <c r="CK40" s="86" t="str">
        <f>VLOOKUP(K40&amp;BZ40,'[1]INITIATIVES TYPE COMBINATION'!$A$48:$B$72,2,FALSE)</f>
        <v>CCTYPEC</v>
      </c>
      <c r="CL40" s="86" t="str">
        <f>VLOOKUP(BZ40,'[1]INITIATIVES TYPE COMBINATION'!K$2:L$75,2,FALSE)</f>
        <v>DISBB</v>
      </c>
      <c r="CM40" s="86" t="str">
        <f>VLOOKUP(BZ40,'[1]INITIATIVES TYPE COMBINATION'!K$2:M$75,3,FALSE)</f>
        <v>DISBB</v>
      </c>
      <c r="CN40" s="86" t="str">
        <f>VLOOKUP(K40&amp;BZ40,'[1]INITIATIVES TYPE COMBINATION'!$A$203:$B$227,2,FALSE)</f>
        <v>PROPORTIONATEC</v>
      </c>
      <c r="CP40" s="87" t="str">
        <f>VLOOKUP(BT40&amp;BU40,[1]MPH!BK:BL,2,FALSE)</f>
        <v>BrandForm3</v>
      </c>
      <c r="CQ40" s="86" t="str">
        <f>VLOOKUP(BT40&amp;BU40,[1]MPH!BK:BL,2,FALSE)</f>
        <v>BrandForm3</v>
      </c>
      <c r="CR40" s="86" t="str">
        <f>VLOOKUP(BT40&amp;BW40,[1]MPH!BK:BL,2,FALSE)</f>
        <v>BrandForm3</v>
      </c>
      <c r="CS40" s="87" t="str">
        <f>VLOOKUP(BT40&amp;BW40,[1]MPH!BK:BL,2,FALSE)</f>
        <v>BrandForm3</v>
      </c>
      <c r="CT40" s="82" t="str">
        <f t="shared" si="1"/>
        <v>Dead-End</v>
      </c>
      <c r="CU40" s="88" t="str">
        <f t="shared" si="1"/>
        <v>Dead-End</v>
      </c>
      <c r="CV40" s="89" t="str">
        <f t="shared" si="1"/>
        <v>Dead-End</v>
      </c>
    </row>
    <row r="41" spans="1:100" s="82" customFormat="1" ht="12.4" customHeight="1">
      <c r="A41" s="157"/>
      <c r="B41" s="157"/>
      <c r="C41" s="173"/>
      <c r="D41" s="173"/>
      <c r="E41" s="159"/>
      <c r="F41" s="160"/>
      <c r="G41" s="157"/>
      <c r="H41" s="157"/>
      <c r="I41" s="157"/>
      <c r="J41" s="157"/>
      <c r="K41" s="161"/>
      <c r="L41" s="157"/>
      <c r="M41" s="157"/>
      <c r="N41" s="157"/>
      <c r="O41" s="157"/>
      <c r="P41" s="162"/>
      <c r="Q41" s="162"/>
      <c r="R41" s="163"/>
      <c r="S41" s="78"/>
      <c r="T41" s="164"/>
      <c r="U41" s="157"/>
      <c r="V41" s="165"/>
      <c r="W41" s="165"/>
      <c r="X41" s="157"/>
      <c r="Y41" s="166"/>
      <c r="Z41" s="166"/>
      <c r="AA41" s="157"/>
      <c r="AB41" s="167"/>
      <c r="AC41" s="149"/>
      <c r="AD41" s="150"/>
      <c r="AE41" s="16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c r="BJ41" s="168"/>
      <c r="BK41" s="168"/>
      <c r="BL41" s="168"/>
      <c r="BM41" s="169"/>
      <c r="BN41" s="169"/>
      <c r="BO41" s="168"/>
      <c r="BP41" s="168"/>
      <c r="BQ41" s="152"/>
      <c r="BR41" s="152"/>
      <c r="BS41" s="152"/>
      <c r="BT41" s="152"/>
      <c r="BU41" s="152"/>
      <c r="BV41" s="152"/>
      <c r="BW41" s="153"/>
      <c r="BX41" s="154"/>
      <c r="BY41" s="152"/>
      <c r="BZ41" s="152"/>
      <c r="CA41" s="152"/>
      <c r="CB41" s="152"/>
      <c r="CC41" s="152"/>
      <c r="CD41" s="152"/>
      <c r="CE41" s="152"/>
      <c r="CF41" s="155"/>
      <c r="CG41" s="150"/>
      <c r="CH41" s="150"/>
      <c r="CI41" s="156"/>
      <c r="CJ41" s="86" t="e">
        <f>VLOOKUP(K41,'[1]INITIATIVES TYPE COMBINATION'!$A$28:$B$39,2,FALSE)</f>
        <v>#N/A</v>
      </c>
      <c r="CK41" s="86" t="e">
        <f>VLOOKUP(K41&amp;BZ41,'[1]INITIATIVES TYPE COMBINATION'!$A$48:$B$72,2,FALSE)</f>
        <v>#N/A</v>
      </c>
      <c r="CL41" s="86" t="e">
        <f>VLOOKUP(BZ41,'[1]INITIATIVES TYPE COMBINATION'!K$2:L$75,2,FALSE)</f>
        <v>#N/A</v>
      </c>
      <c r="CM41" s="86" t="e">
        <f>VLOOKUP(BZ41,'[1]INITIATIVES TYPE COMBINATION'!K$2:M$75,3,FALSE)</f>
        <v>#N/A</v>
      </c>
      <c r="CN41" s="86" t="e">
        <f>VLOOKUP(K41&amp;BZ41,'[1]INITIATIVES TYPE COMBINATION'!$A$203:$B$227,2,FALSE)</f>
        <v>#N/A</v>
      </c>
      <c r="CP41" s="87" t="e">
        <f>VLOOKUP(BT41&amp;BU41,[1]MPH!BK:BL,2,FALSE)</f>
        <v>#N/A</v>
      </c>
      <c r="CQ41" s="86" t="e">
        <f>VLOOKUP(BT41&amp;BU41,[1]MPH!BK:BL,2,FALSE)</f>
        <v>#N/A</v>
      </c>
      <c r="CR41" s="86" t="e">
        <f>VLOOKUP(BT41&amp;BW41,[1]MPH!BK:BL,2,FALSE)</f>
        <v>#N/A</v>
      </c>
      <c r="CS41" s="87" t="e">
        <f>VLOOKUP(BT41&amp;BW41,[1]MPH!BK:BL,2,FALSE)</f>
        <v>#N/A</v>
      </c>
      <c r="CT41" s="82" t="str">
        <f t="shared" si="1"/>
        <v>Dead-End</v>
      </c>
      <c r="CU41" s="88" t="str">
        <f t="shared" si="1"/>
        <v>Dead-End</v>
      </c>
      <c r="CV41" s="89" t="str">
        <f t="shared" si="1"/>
        <v>Dead-End</v>
      </c>
    </row>
    <row r="42" spans="1:100" s="82" customFormat="1" ht="12.4" customHeight="1">
      <c r="A42" s="138" t="s">
        <v>1049</v>
      </c>
      <c r="B42" s="138" t="s">
        <v>1075</v>
      </c>
      <c r="C42" s="172">
        <v>44197</v>
      </c>
      <c r="D42" s="172">
        <v>44227</v>
      </c>
      <c r="E42" s="140"/>
      <c r="F42" s="141"/>
      <c r="G42" s="138" t="s">
        <v>236</v>
      </c>
      <c r="H42" s="138" t="s">
        <v>1091</v>
      </c>
      <c r="I42" s="138" t="s">
        <v>1092</v>
      </c>
      <c r="J42" s="138" t="s">
        <v>15</v>
      </c>
      <c r="K42" s="142" t="s">
        <v>1056</v>
      </c>
      <c r="L42" s="138"/>
      <c r="M42" s="138"/>
      <c r="N42" s="138"/>
      <c r="O42" s="138"/>
      <c r="P42" s="142" t="s">
        <v>1057</v>
      </c>
      <c r="Q42" s="142"/>
      <c r="R42" s="143"/>
      <c r="S42" s="78"/>
      <c r="T42" s="144"/>
      <c r="U42" s="145"/>
      <c r="V42" s="146"/>
      <c r="W42" s="146"/>
      <c r="X42" s="145"/>
      <c r="Y42" s="147"/>
      <c r="Z42" s="147"/>
      <c r="AA42" s="145"/>
      <c r="AB42" s="148"/>
      <c r="AC42" s="149"/>
      <c r="AD42" s="150"/>
      <c r="AE42" s="150"/>
      <c r="AF42" s="150"/>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c r="BC42" s="150"/>
      <c r="BD42" s="150"/>
      <c r="BE42" s="150"/>
      <c r="BF42" s="150"/>
      <c r="BG42" s="150"/>
      <c r="BH42" s="150"/>
      <c r="BI42" s="150"/>
      <c r="BJ42" s="150"/>
      <c r="BK42" s="150"/>
      <c r="BL42" s="150"/>
      <c r="BM42" s="151"/>
      <c r="BN42" s="151"/>
      <c r="BO42" s="150"/>
      <c r="BP42" s="150"/>
      <c r="BQ42" s="152"/>
      <c r="BR42" s="152"/>
      <c r="BS42" s="152" t="s">
        <v>1058</v>
      </c>
      <c r="BT42" s="152" t="s">
        <v>1059</v>
      </c>
      <c r="BU42" s="152" t="s">
        <v>1060</v>
      </c>
      <c r="BV42" s="152" t="s">
        <v>1093</v>
      </c>
      <c r="BW42" s="153" t="s">
        <v>1060</v>
      </c>
      <c r="BX42" s="154" t="s">
        <v>1093</v>
      </c>
      <c r="BY42" s="152" t="s">
        <v>1062</v>
      </c>
      <c r="BZ42" s="152" t="s">
        <v>1063</v>
      </c>
      <c r="CA42" s="152" t="s">
        <v>1073</v>
      </c>
      <c r="CB42" s="152" t="s">
        <v>1065</v>
      </c>
      <c r="CC42" s="152" t="s">
        <v>1065</v>
      </c>
      <c r="CD42" s="152" t="s">
        <v>1018</v>
      </c>
      <c r="CE42" s="152" t="s">
        <v>1058</v>
      </c>
      <c r="CF42" s="155">
        <v>0.15</v>
      </c>
      <c r="CG42" s="150"/>
      <c r="CH42" s="150"/>
      <c r="CI42" s="156" t="s">
        <v>1058</v>
      </c>
      <c r="CJ42" s="86" t="str">
        <f>VLOOKUP(K42,'[1]INITIATIVES TYPE COMBINATION'!$A$28:$B$39,2,FALSE)</f>
        <v>PCTYPEH</v>
      </c>
      <c r="CK42" s="86" t="str">
        <f>VLOOKUP(K42&amp;BZ42,'[1]INITIATIVES TYPE COMBINATION'!$A$48:$B$72,2,FALSE)</f>
        <v>CCTYPEC</v>
      </c>
      <c r="CL42" s="86" t="str">
        <f>VLOOKUP(BZ42,'[1]INITIATIVES TYPE COMBINATION'!K$2:L$75,2,FALSE)</f>
        <v>DISBB</v>
      </c>
      <c r="CM42" s="86" t="str">
        <f>VLOOKUP(BZ42,'[1]INITIATIVES TYPE COMBINATION'!K$2:M$75,3,FALSE)</f>
        <v>DISBB</v>
      </c>
      <c r="CN42" s="86" t="str">
        <f>VLOOKUP(K42&amp;BZ42,'[1]INITIATIVES TYPE COMBINATION'!$A$203:$B$227,2,FALSE)</f>
        <v>PROPORTIONATEC</v>
      </c>
      <c r="CP42" s="87" t="str">
        <f>VLOOKUP(BT42&amp;BU42,[1]MPH!BK:BL,2,FALSE)</f>
        <v>SubBrandForm3</v>
      </c>
      <c r="CQ42" s="86" t="str">
        <f>VLOOKUP(BT42&amp;BU42,[1]MPH!BK:BL,2,FALSE)</f>
        <v>SubBrandForm3</v>
      </c>
      <c r="CR42" s="86" t="str">
        <f>VLOOKUP(BT42&amp;BW42,[1]MPH!BK:BL,2,FALSE)</f>
        <v>SubBrandForm3</v>
      </c>
      <c r="CS42" s="87" t="str">
        <f>VLOOKUP(BT42&amp;BW42,[1]MPH!BK:BL,2,FALSE)</f>
        <v>SubBrandForm3</v>
      </c>
      <c r="CT42" s="82" t="str">
        <f t="shared" si="1"/>
        <v>Dead-End</v>
      </c>
      <c r="CU42" s="88" t="str">
        <f t="shared" si="1"/>
        <v>Dead-End</v>
      </c>
      <c r="CV42" s="89" t="str">
        <f t="shared" si="1"/>
        <v>Dead-End</v>
      </c>
    </row>
    <row r="43" spans="1:100" s="82" customFormat="1" ht="12.4" customHeight="1">
      <c r="A43" s="157"/>
      <c r="B43" s="157"/>
      <c r="C43" s="173"/>
      <c r="D43" s="173"/>
      <c r="E43" s="159"/>
      <c r="F43" s="160"/>
      <c r="G43" s="157"/>
      <c r="H43" s="157"/>
      <c r="I43" s="157"/>
      <c r="J43" s="157"/>
      <c r="K43" s="161"/>
      <c r="L43" s="157"/>
      <c r="M43" s="157"/>
      <c r="N43" s="157"/>
      <c r="O43" s="157"/>
      <c r="P43" s="162"/>
      <c r="Q43" s="162"/>
      <c r="R43" s="163"/>
      <c r="S43" s="78"/>
      <c r="T43" s="164"/>
      <c r="U43" s="157"/>
      <c r="V43" s="165"/>
      <c r="W43" s="165"/>
      <c r="X43" s="157"/>
      <c r="Y43" s="166"/>
      <c r="Z43" s="166"/>
      <c r="AA43" s="157"/>
      <c r="AB43" s="167"/>
      <c r="AC43" s="149"/>
      <c r="AD43" s="150"/>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68"/>
      <c r="BF43" s="168"/>
      <c r="BG43" s="168"/>
      <c r="BH43" s="168"/>
      <c r="BI43" s="168"/>
      <c r="BJ43" s="168"/>
      <c r="BK43" s="168"/>
      <c r="BL43" s="168"/>
      <c r="BM43" s="169"/>
      <c r="BN43" s="169"/>
      <c r="BO43" s="168"/>
      <c r="BP43" s="168"/>
      <c r="BQ43" s="152"/>
      <c r="BR43" s="152"/>
      <c r="BS43" s="152"/>
      <c r="BT43" s="152"/>
      <c r="BU43" s="152"/>
      <c r="BV43" s="152"/>
      <c r="BW43" s="153"/>
      <c r="BX43" s="154"/>
      <c r="BY43" s="152"/>
      <c r="BZ43" s="152"/>
      <c r="CA43" s="152"/>
      <c r="CB43" s="152"/>
      <c r="CC43" s="152"/>
      <c r="CD43" s="152"/>
      <c r="CE43" s="152"/>
      <c r="CF43" s="155"/>
      <c r="CG43" s="150"/>
      <c r="CH43" s="150"/>
      <c r="CI43" s="156"/>
      <c r="CJ43" s="86" t="e">
        <f>VLOOKUP(K43,'[1]INITIATIVES TYPE COMBINATION'!$A$28:$B$39,2,FALSE)</f>
        <v>#N/A</v>
      </c>
      <c r="CK43" s="86" t="e">
        <f>VLOOKUP(K43&amp;BZ43,'[1]INITIATIVES TYPE COMBINATION'!$A$48:$B$72,2,FALSE)</f>
        <v>#N/A</v>
      </c>
      <c r="CL43" s="86" t="e">
        <f>VLOOKUP(BZ43,'[1]INITIATIVES TYPE COMBINATION'!K$2:L$75,2,FALSE)</f>
        <v>#N/A</v>
      </c>
      <c r="CM43" s="86" t="e">
        <f>VLOOKUP(BZ43,'[1]INITIATIVES TYPE COMBINATION'!K$2:M$75,3,FALSE)</f>
        <v>#N/A</v>
      </c>
      <c r="CN43" s="86" t="e">
        <f>VLOOKUP(K43&amp;BZ43,'[1]INITIATIVES TYPE COMBINATION'!$A$203:$B$227,2,FALSE)</f>
        <v>#N/A</v>
      </c>
      <c r="CP43" s="87" t="e">
        <f>VLOOKUP(BT43&amp;BU43,[1]MPH!BK:BL,2,FALSE)</f>
        <v>#N/A</v>
      </c>
      <c r="CQ43" s="86" t="e">
        <f>VLOOKUP(BT43&amp;BU43,[1]MPH!BK:BL,2,FALSE)</f>
        <v>#N/A</v>
      </c>
      <c r="CR43" s="86" t="e">
        <f>VLOOKUP(BT43&amp;BW43,[1]MPH!BK:BL,2,FALSE)</f>
        <v>#N/A</v>
      </c>
      <c r="CS43" s="87" t="e">
        <f>VLOOKUP(BT43&amp;BW43,[1]MPH!BK:BL,2,FALSE)</f>
        <v>#N/A</v>
      </c>
      <c r="CT43" s="82" t="str">
        <f t="shared" ref="CT43:CV62" si="2">$CV$1</f>
        <v>Dead-End</v>
      </c>
      <c r="CU43" s="88" t="str">
        <f t="shared" si="2"/>
        <v>Dead-End</v>
      </c>
      <c r="CV43" s="89" t="str">
        <f t="shared" si="2"/>
        <v>Dead-End</v>
      </c>
    </row>
    <row r="44" spans="1:100" s="82" customFormat="1" ht="12.4" customHeight="1">
      <c r="A44" s="138" t="s">
        <v>1049</v>
      </c>
      <c r="B44" s="138" t="s">
        <v>1066</v>
      </c>
      <c r="C44" s="172">
        <v>44197</v>
      </c>
      <c r="D44" s="172">
        <v>44227</v>
      </c>
      <c r="E44" s="140"/>
      <c r="F44" s="141"/>
      <c r="G44" s="138" t="s">
        <v>236</v>
      </c>
      <c r="H44" s="138" t="s">
        <v>1091</v>
      </c>
      <c r="I44" s="138" t="s">
        <v>1094</v>
      </c>
      <c r="J44" s="138" t="s">
        <v>15</v>
      </c>
      <c r="K44" s="142" t="s">
        <v>1056</v>
      </c>
      <c r="L44" s="138"/>
      <c r="M44" s="138"/>
      <c r="N44" s="138"/>
      <c r="O44" s="138"/>
      <c r="P44" s="142" t="s">
        <v>1057</v>
      </c>
      <c r="Q44" s="142"/>
      <c r="R44" s="143"/>
      <c r="S44" s="78"/>
      <c r="T44" s="144"/>
      <c r="U44" s="145"/>
      <c r="V44" s="146"/>
      <c r="W44" s="146"/>
      <c r="X44" s="145"/>
      <c r="Y44" s="147"/>
      <c r="Z44" s="147"/>
      <c r="AA44" s="145"/>
      <c r="AB44" s="148"/>
      <c r="AC44" s="149"/>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1"/>
      <c r="BN44" s="151"/>
      <c r="BO44" s="150"/>
      <c r="BP44" s="150"/>
      <c r="BQ44" s="152"/>
      <c r="BR44" s="152"/>
      <c r="BS44" s="152" t="s">
        <v>1058</v>
      </c>
      <c r="BT44" s="152" t="s">
        <v>1059</v>
      </c>
      <c r="BU44" s="152" t="s">
        <v>1060</v>
      </c>
      <c r="BV44" s="152" t="s">
        <v>1093</v>
      </c>
      <c r="BW44" s="153" t="s">
        <v>1060</v>
      </c>
      <c r="BX44" s="154" t="s">
        <v>1093</v>
      </c>
      <c r="BY44" s="152" t="s">
        <v>1062</v>
      </c>
      <c r="BZ44" s="152" t="s">
        <v>1063</v>
      </c>
      <c r="CA44" s="152" t="s">
        <v>1073</v>
      </c>
      <c r="CB44" s="152" t="s">
        <v>1065</v>
      </c>
      <c r="CC44" s="152" t="s">
        <v>1065</v>
      </c>
      <c r="CD44" s="152" t="s">
        <v>1018</v>
      </c>
      <c r="CE44" s="152" t="s">
        <v>1058</v>
      </c>
      <c r="CF44" s="155">
        <v>0.15</v>
      </c>
      <c r="CG44" s="150"/>
      <c r="CH44" s="150"/>
      <c r="CI44" s="156" t="s">
        <v>1058</v>
      </c>
      <c r="CJ44" s="86" t="str">
        <f>VLOOKUP(K44,'[1]INITIATIVES TYPE COMBINATION'!$A$28:$B$39,2,FALSE)</f>
        <v>PCTYPEH</v>
      </c>
      <c r="CK44" s="86" t="str">
        <f>VLOOKUP(K44&amp;BZ44,'[1]INITIATIVES TYPE COMBINATION'!$A$48:$B$72,2,FALSE)</f>
        <v>CCTYPEC</v>
      </c>
      <c r="CL44" s="86" t="str">
        <f>VLOOKUP(BZ44,'[1]INITIATIVES TYPE COMBINATION'!K$2:L$75,2,FALSE)</f>
        <v>DISBB</v>
      </c>
      <c r="CM44" s="86" t="str">
        <f>VLOOKUP(BZ44,'[1]INITIATIVES TYPE COMBINATION'!K$2:M$75,3,FALSE)</f>
        <v>DISBB</v>
      </c>
      <c r="CN44" s="86" t="str">
        <f>VLOOKUP(K44&amp;BZ44,'[1]INITIATIVES TYPE COMBINATION'!$A$203:$B$227,2,FALSE)</f>
        <v>PROPORTIONATEC</v>
      </c>
      <c r="CP44" s="87" t="str">
        <f>VLOOKUP(BT44&amp;BU44,[1]MPH!BK:BL,2,FALSE)</f>
        <v>SubBrandForm3</v>
      </c>
      <c r="CQ44" s="86" t="str">
        <f>VLOOKUP(BT44&amp;BU44,[1]MPH!BK:BL,2,FALSE)</f>
        <v>SubBrandForm3</v>
      </c>
      <c r="CR44" s="86" t="str">
        <f>VLOOKUP(BT44&amp;BW44,[1]MPH!BK:BL,2,FALSE)</f>
        <v>SubBrandForm3</v>
      </c>
      <c r="CS44" s="87" t="str">
        <f>VLOOKUP(BT44&amp;BW44,[1]MPH!BK:BL,2,FALSE)</f>
        <v>SubBrandForm3</v>
      </c>
      <c r="CT44" s="82" t="str">
        <f t="shared" si="2"/>
        <v>Dead-End</v>
      </c>
      <c r="CU44" s="88" t="str">
        <f t="shared" si="2"/>
        <v>Dead-End</v>
      </c>
      <c r="CV44" s="89" t="str">
        <f t="shared" si="2"/>
        <v>Dead-End</v>
      </c>
    </row>
    <row r="45" spans="1:100" s="82" customFormat="1" ht="12.4" customHeight="1">
      <c r="A45" s="157"/>
      <c r="B45" s="157"/>
      <c r="C45" s="173"/>
      <c r="D45" s="173"/>
      <c r="E45" s="159"/>
      <c r="F45" s="160"/>
      <c r="G45" s="157"/>
      <c r="H45" s="157"/>
      <c r="I45" s="157"/>
      <c r="J45" s="157"/>
      <c r="K45" s="161"/>
      <c r="L45" s="157"/>
      <c r="M45" s="157"/>
      <c r="N45" s="157"/>
      <c r="O45" s="157"/>
      <c r="P45" s="162"/>
      <c r="Q45" s="162"/>
      <c r="R45" s="163"/>
      <c r="S45" s="78"/>
      <c r="T45" s="164"/>
      <c r="U45" s="157"/>
      <c r="V45" s="165"/>
      <c r="W45" s="165"/>
      <c r="X45" s="157"/>
      <c r="Y45" s="166"/>
      <c r="Z45" s="166"/>
      <c r="AA45" s="157"/>
      <c r="AB45" s="167"/>
      <c r="AC45" s="149"/>
      <c r="AD45" s="150"/>
      <c r="AE45" s="168"/>
      <c r="AF45" s="168"/>
      <c r="AG45" s="168"/>
      <c r="AH45" s="168"/>
      <c r="AI45" s="168"/>
      <c r="AJ45" s="168"/>
      <c r="AK45" s="168"/>
      <c r="AL45" s="168"/>
      <c r="AM45" s="168"/>
      <c r="AN45" s="168"/>
      <c r="AO45" s="168"/>
      <c r="AP45" s="168"/>
      <c r="AQ45" s="168"/>
      <c r="AR45" s="168"/>
      <c r="AS45" s="168"/>
      <c r="AT45" s="168"/>
      <c r="AU45" s="168"/>
      <c r="AV45" s="168"/>
      <c r="AW45" s="168"/>
      <c r="AX45" s="168"/>
      <c r="AY45" s="168"/>
      <c r="AZ45" s="168"/>
      <c r="BA45" s="168"/>
      <c r="BB45" s="168"/>
      <c r="BC45" s="168"/>
      <c r="BD45" s="168"/>
      <c r="BE45" s="168"/>
      <c r="BF45" s="168"/>
      <c r="BG45" s="168"/>
      <c r="BH45" s="168"/>
      <c r="BI45" s="168"/>
      <c r="BJ45" s="168"/>
      <c r="BK45" s="168"/>
      <c r="BL45" s="168"/>
      <c r="BM45" s="169"/>
      <c r="BN45" s="169"/>
      <c r="BO45" s="168"/>
      <c r="BP45" s="168"/>
      <c r="BQ45" s="152"/>
      <c r="BR45" s="152"/>
      <c r="BS45" s="152"/>
      <c r="BT45" s="152"/>
      <c r="BU45" s="152"/>
      <c r="BV45" s="152"/>
      <c r="BW45" s="153"/>
      <c r="BX45" s="154"/>
      <c r="BY45" s="152"/>
      <c r="BZ45" s="152"/>
      <c r="CA45" s="152"/>
      <c r="CB45" s="152"/>
      <c r="CC45" s="152"/>
      <c r="CD45" s="152"/>
      <c r="CE45" s="152"/>
      <c r="CF45" s="155"/>
      <c r="CG45" s="150"/>
      <c r="CH45" s="150"/>
      <c r="CI45" s="156"/>
      <c r="CJ45" s="86" t="e">
        <f>VLOOKUP(K45,'[1]INITIATIVES TYPE COMBINATION'!$A$28:$B$39,2,FALSE)</f>
        <v>#N/A</v>
      </c>
      <c r="CK45" s="86" t="e">
        <f>VLOOKUP(K45&amp;BZ45,'[1]INITIATIVES TYPE COMBINATION'!$A$48:$B$72,2,FALSE)</f>
        <v>#N/A</v>
      </c>
      <c r="CL45" s="86" t="e">
        <f>VLOOKUP(BZ45,'[1]INITIATIVES TYPE COMBINATION'!K$2:L$75,2,FALSE)</f>
        <v>#N/A</v>
      </c>
      <c r="CM45" s="86" t="e">
        <f>VLOOKUP(BZ45,'[1]INITIATIVES TYPE COMBINATION'!K$2:M$75,3,FALSE)</f>
        <v>#N/A</v>
      </c>
      <c r="CN45" s="86" t="e">
        <f>VLOOKUP(K45&amp;BZ45,'[1]INITIATIVES TYPE COMBINATION'!$A$203:$B$227,2,FALSE)</f>
        <v>#N/A</v>
      </c>
      <c r="CP45" s="87" t="e">
        <f>VLOOKUP(BT45&amp;BU45,[1]MPH!BK:BL,2,FALSE)</f>
        <v>#N/A</v>
      </c>
      <c r="CQ45" s="86" t="e">
        <f>VLOOKUP(BT45&amp;BU45,[1]MPH!BK:BL,2,FALSE)</f>
        <v>#N/A</v>
      </c>
      <c r="CR45" s="86" t="e">
        <f>VLOOKUP(BT45&amp;BW45,[1]MPH!BK:BL,2,FALSE)</f>
        <v>#N/A</v>
      </c>
      <c r="CS45" s="87" t="e">
        <f>VLOOKUP(BT45&amp;BW45,[1]MPH!BK:BL,2,FALSE)</f>
        <v>#N/A</v>
      </c>
      <c r="CT45" s="82" t="str">
        <f t="shared" si="2"/>
        <v>Dead-End</v>
      </c>
      <c r="CU45" s="88" t="str">
        <f t="shared" si="2"/>
        <v>Dead-End</v>
      </c>
      <c r="CV45" s="89" t="str">
        <f t="shared" si="2"/>
        <v>Dead-End</v>
      </c>
    </row>
    <row r="46" spans="1:100" s="82" customFormat="1" ht="12.4" customHeight="1">
      <c r="A46" s="138" t="s">
        <v>1049</v>
      </c>
      <c r="B46" s="138" t="s">
        <v>1066</v>
      </c>
      <c r="C46" s="172">
        <v>44197</v>
      </c>
      <c r="D46" s="172">
        <v>44227</v>
      </c>
      <c r="E46" s="140"/>
      <c r="F46" s="141"/>
      <c r="G46" s="138" t="s">
        <v>236</v>
      </c>
      <c r="H46" s="138" t="s">
        <v>1095</v>
      </c>
      <c r="I46" s="138" t="s">
        <v>1096</v>
      </c>
      <c r="J46" s="138" t="s">
        <v>15</v>
      </c>
      <c r="K46" s="142" t="s">
        <v>1056</v>
      </c>
      <c r="L46" s="138"/>
      <c r="M46" s="138"/>
      <c r="N46" s="138"/>
      <c r="O46" s="138"/>
      <c r="P46" s="142" t="s">
        <v>1057</v>
      </c>
      <c r="Q46" s="142"/>
      <c r="R46" s="143"/>
      <c r="S46" s="78"/>
      <c r="T46" s="144"/>
      <c r="U46" s="145"/>
      <c r="V46" s="146"/>
      <c r="W46" s="146"/>
      <c r="X46" s="145"/>
      <c r="Y46" s="147"/>
      <c r="Z46" s="147"/>
      <c r="AA46" s="145"/>
      <c r="AB46" s="148"/>
      <c r="AC46" s="149"/>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1"/>
      <c r="BN46" s="151"/>
      <c r="BO46" s="150"/>
      <c r="BP46" s="150"/>
      <c r="BQ46" s="152"/>
      <c r="BR46" s="152"/>
      <c r="BS46" s="152" t="s">
        <v>1058</v>
      </c>
      <c r="BT46" s="152" t="s">
        <v>1059</v>
      </c>
      <c r="BU46" s="152" t="s">
        <v>1060</v>
      </c>
      <c r="BV46" s="152" t="s">
        <v>1097</v>
      </c>
      <c r="BW46" s="153" t="s">
        <v>1060</v>
      </c>
      <c r="BX46" s="154" t="s">
        <v>1097</v>
      </c>
      <c r="BY46" s="152" t="s">
        <v>1062</v>
      </c>
      <c r="BZ46" s="152" t="s">
        <v>1063</v>
      </c>
      <c r="CA46" s="152" t="s">
        <v>1073</v>
      </c>
      <c r="CB46" s="152" t="s">
        <v>1065</v>
      </c>
      <c r="CC46" s="152" t="s">
        <v>1065</v>
      </c>
      <c r="CD46" s="152" t="s">
        <v>1018</v>
      </c>
      <c r="CE46" s="152" t="s">
        <v>1058</v>
      </c>
      <c r="CF46" s="155">
        <v>0.1</v>
      </c>
      <c r="CG46" s="150"/>
      <c r="CH46" s="150"/>
      <c r="CI46" s="156" t="s">
        <v>1058</v>
      </c>
      <c r="CJ46" s="86" t="str">
        <f>VLOOKUP(K46,'[1]INITIATIVES TYPE COMBINATION'!$A$28:$B$39,2,FALSE)</f>
        <v>PCTYPEH</v>
      </c>
      <c r="CK46" s="86" t="str">
        <f>VLOOKUP(K46&amp;BZ46,'[1]INITIATIVES TYPE COMBINATION'!$A$48:$B$72,2,FALSE)</f>
        <v>CCTYPEC</v>
      </c>
      <c r="CL46" s="86" t="str">
        <f>VLOOKUP(BZ46,'[1]INITIATIVES TYPE COMBINATION'!K$2:L$75,2,FALSE)</f>
        <v>DISBB</v>
      </c>
      <c r="CM46" s="86" t="str">
        <f>VLOOKUP(BZ46,'[1]INITIATIVES TYPE COMBINATION'!K$2:M$75,3,FALSE)</f>
        <v>DISBB</v>
      </c>
      <c r="CN46" s="86" t="str">
        <f>VLOOKUP(K46&amp;BZ46,'[1]INITIATIVES TYPE COMBINATION'!$A$203:$B$227,2,FALSE)</f>
        <v>PROPORTIONATEC</v>
      </c>
      <c r="CP46" s="87" t="str">
        <f>VLOOKUP(BT46&amp;BU46,[1]MPH!BK:BL,2,FALSE)</f>
        <v>SubBrandForm3</v>
      </c>
      <c r="CQ46" s="86" t="str">
        <f>VLOOKUP(BT46&amp;BU46,[1]MPH!BK:BL,2,FALSE)</f>
        <v>SubBrandForm3</v>
      </c>
      <c r="CR46" s="86" t="str">
        <f>VLOOKUP(BT46&amp;BW46,[1]MPH!BK:BL,2,FALSE)</f>
        <v>SubBrandForm3</v>
      </c>
      <c r="CS46" s="87" t="str">
        <f>VLOOKUP(BT46&amp;BW46,[1]MPH!BK:BL,2,FALSE)</f>
        <v>SubBrandForm3</v>
      </c>
      <c r="CT46" s="82" t="str">
        <f t="shared" si="2"/>
        <v>Dead-End</v>
      </c>
      <c r="CU46" s="88" t="str">
        <f t="shared" si="2"/>
        <v>Dead-End</v>
      </c>
      <c r="CV46" s="89" t="str">
        <f t="shared" si="2"/>
        <v>Dead-End</v>
      </c>
    </row>
    <row r="47" spans="1:100" s="82" customFormat="1" ht="12.4" customHeight="1">
      <c r="A47" s="157"/>
      <c r="B47" s="157"/>
      <c r="C47" s="173"/>
      <c r="D47" s="173"/>
      <c r="E47" s="159"/>
      <c r="F47" s="160"/>
      <c r="G47" s="157"/>
      <c r="H47" s="157"/>
      <c r="I47" s="157"/>
      <c r="J47" s="157"/>
      <c r="K47" s="161"/>
      <c r="L47" s="157"/>
      <c r="M47" s="157"/>
      <c r="N47" s="157"/>
      <c r="O47" s="157"/>
      <c r="P47" s="162"/>
      <c r="Q47" s="162"/>
      <c r="R47" s="163"/>
      <c r="S47" s="78"/>
      <c r="T47" s="164"/>
      <c r="U47" s="157"/>
      <c r="V47" s="165"/>
      <c r="W47" s="165"/>
      <c r="X47" s="157"/>
      <c r="Y47" s="166"/>
      <c r="Z47" s="166"/>
      <c r="AA47" s="157"/>
      <c r="AB47" s="167"/>
      <c r="AC47" s="149"/>
      <c r="AD47" s="150"/>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68"/>
      <c r="BF47" s="168"/>
      <c r="BG47" s="168"/>
      <c r="BH47" s="168"/>
      <c r="BI47" s="168"/>
      <c r="BJ47" s="168"/>
      <c r="BK47" s="168"/>
      <c r="BL47" s="168"/>
      <c r="BM47" s="169"/>
      <c r="BN47" s="169"/>
      <c r="BO47" s="168"/>
      <c r="BP47" s="168"/>
      <c r="BQ47" s="152"/>
      <c r="BR47" s="152"/>
      <c r="BS47" s="152"/>
      <c r="BT47" s="152"/>
      <c r="BU47" s="152"/>
      <c r="BV47" s="152"/>
      <c r="BW47" s="153"/>
      <c r="BX47" s="154"/>
      <c r="BY47" s="152"/>
      <c r="BZ47" s="152"/>
      <c r="CA47" s="152"/>
      <c r="CB47" s="152"/>
      <c r="CC47" s="152"/>
      <c r="CD47" s="152"/>
      <c r="CE47" s="152"/>
      <c r="CF47" s="155"/>
      <c r="CG47" s="150"/>
      <c r="CH47" s="150"/>
      <c r="CI47" s="156"/>
      <c r="CJ47" s="86" t="e">
        <f>VLOOKUP(K47,'[1]INITIATIVES TYPE COMBINATION'!$A$28:$B$39,2,FALSE)</f>
        <v>#N/A</v>
      </c>
      <c r="CK47" s="86" t="e">
        <f>VLOOKUP(K47&amp;BZ47,'[1]INITIATIVES TYPE COMBINATION'!$A$48:$B$72,2,FALSE)</f>
        <v>#N/A</v>
      </c>
      <c r="CL47" s="86" t="e">
        <f>VLOOKUP(BZ47,'[1]INITIATIVES TYPE COMBINATION'!K$2:L$75,2,FALSE)</f>
        <v>#N/A</v>
      </c>
      <c r="CM47" s="86" t="e">
        <f>VLOOKUP(BZ47,'[1]INITIATIVES TYPE COMBINATION'!K$2:M$75,3,FALSE)</f>
        <v>#N/A</v>
      </c>
      <c r="CN47" s="86" t="e">
        <f>VLOOKUP(K47&amp;BZ47,'[1]INITIATIVES TYPE COMBINATION'!$A$203:$B$227,2,FALSE)</f>
        <v>#N/A</v>
      </c>
      <c r="CP47" s="87" t="e">
        <f>VLOOKUP(BT47&amp;BU47,[1]MPH!BK:BL,2,FALSE)</f>
        <v>#N/A</v>
      </c>
      <c r="CQ47" s="86" t="e">
        <f>VLOOKUP(BT47&amp;BU47,[1]MPH!BK:BL,2,FALSE)</f>
        <v>#N/A</v>
      </c>
      <c r="CR47" s="86" t="e">
        <f>VLOOKUP(BT47&amp;BW47,[1]MPH!BK:BL,2,FALSE)</f>
        <v>#N/A</v>
      </c>
      <c r="CS47" s="87" t="e">
        <f>VLOOKUP(BT47&amp;BW47,[1]MPH!BK:BL,2,FALSE)</f>
        <v>#N/A</v>
      </c>
      <c r="CT47" s="82" t="str">
        <f t="shared" si="2"/>
        <v>Dead-End</v>
      </c>
      <c r="CU47" s="88" t="str">
        <f t="shared" si="2"/>
        <v>Dead-End</v>
      </c>
      <c r="CV47" s="89" t="str">
        <f t="shared" si="2"/>
        <v>Dead-End</v>
      </c>
    </row>
    <row r="48" spans="1:100" s="82" customFormat="1" ht="12.4" customHeight="1">
      <c r="A48" s="138" t="s">
        <v>1049</v>
      </c>
      <c r="B48" s="138" t="s">
        <v>1075</v>
      </c>
      <c r="C48" s="172">
        <v>44197</v>
      </c>
      <c r="D48" s="172">
        <v>44227</v>
      </c>
      <c r="E48" s="140"/>
      <c r="F48" s="141"/>
      <c r="G48" s="138" t="s">
        <v>236</v>
      </c>
      <c r="H48" s="138" t="s">
        <v>1095</v>
      </c>
      <c r="I48" s="138" t="s">
        <v>1098</v>
      </c>
      <c r="J48" s="138" t="s">
        <v>15</v>
      </c>
      <c r="K48" s="142" t="s">
        <v>1056</v>
      </c>
      <c r="L48" s="138"/>
      <c r="M48" s="138"/>
      <c r="N48" s="138"/>
      <c r="O48" s="138"/>
      <c r="P48" s="142" t="s">
        <v>1057</v>
      </c>
      <c r="Q48" s="142"/>
      <c r="R48" s="143"/>
      <c r="S48" s="78"/>
      <c r="T48" s="144"/>
      <c r="U48" s="145"/>
      <c r="V48" s="146"/>
      <c r="W48" s="146"/>
      <c r="X48" s="145"/>
      <c r="Y48" s="147"/>
      <c r="Z48" s="147"/>
      <c r="AA48" s="145"/>
      <c r="AB48" s="148"/>
      <c r="AC48" s="149"/>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1"/>
      <c r="BN48" s="151"/>
      <c r="BO48" s="150"/>
      <c r="BP48" s="150"/>
      <c r="BQ48" s="152"/>
      <c r="BR48" s="152"/>
      <c r="BS48" s="152" t="s">
        <v>1058</v>
      </c>
      <c r="BT48" s="152" t="s">
        <v>1059</v>
      </c>
      <c r="BU48" s="152" t="s">
        <v>1060</v>
      </c>
      <c r="BV48" s="152" t="s">
        <v>1097</v>
      </c>
      <c r="BW48" s="153" t="s">
        <v>1060</v>
      </c>
      <c r="BX48" s="154" t="s">
        <v>1097</v>
      </c>
      <c r="BY48" s="152" t="s">
        <v>1062</v>
      </c>
      <c r="BZ48" s="152" t="s">
        <v>1063</v>
      </c>
      <c r="CA48" s="152" t="s">
        <v>1073</v>
      </c>
      <c r="CB48" s="152" t="s">
        <v>1065</v>
      </c>
      <c r="CC48" s="152" t="s">
        <v>1065</v>
      </c>
      <c r="CD48" s="152" t="s">
        <v>1018</v>
      </c>
      <c r="CE48" s="152" t="s">
        <v>1058</v>
      </c>
      <c r="CF48" s="155">
        <v>0.1</v>
      </c>
      <c r="CG48" s="150"/>
      <c r="CH48" s="150"/>
      <c r="CI48" s="156" t="s">
        <v>1058</v>
      </c>
      <c r="CJ48" s="86" t="str">
        <f>VLOOKUP(K48,'[1]INITIATIVES TYPE COMBINATION'!$A$28:$B$39,2,FALSE)</f>
        <v>PCTYPEH</v>
      </c>
      <c r="CK48" s="86" t="str">
        <f>VLOOKUP(K48&amp;BZ48,'[1]INITIATIVES TYPE COMBINATION'!$A$48:$B$72,2,FALSE)</f>
        <v>CCTYPEC</v>
      </c>
      <c r="CL48" s="86" t="str">
        <f>VLOOKUP(BZ48,'[1]INITIATIVES TYPE COMBINATION'!K$2:L$75,2,FALSE)</f>
        <v>DISBB</v>
      </c>
      <c r="CM48" s="86" t="str">
        <f>VLOOKUP(BZ48,'[1]INITIATIVES TYPE COMBINATION'!K$2:M$75,3,FALSE)</f>
        <v>DISBB</v>
      </c>
      <c r="CN48" s="86" t="str">
        <f>VLOOKUP(K48&amp;BZ48,'[1]INITIATIVES TYPE COMBINATION'!$A$203:$B$227,2,FALSE)</f>
        <v>PROPORTIONATEC</v>
      </c>
      <c r="CP48" s="87" t="str">
        <f>VLOOKUP(BT48&amp;BU48,[1]MPH!BK:BL,2,FALSE)</f>
        <v>SubBrandForm3</v>
      </c>
      <c r="CQ48" s="86" t="str">
        <f>VLOOKUP(BT48&amp;BU48,[1]MPH!BK:BL,2,FALSE)</f>
        <v>SubBrandForm3</v>
      </c>
      <c r="CR48" s="86" t="str">
        <f>VLOOKUP(BT48&amp;BW48,[1]MPH!BK:BL,2,FALSE)</f>
        <v>SubBrandForm3</v>
      </c>
      <c r="CS48" s="87" t="str">
        <f>VLOOKUP(BT48&amp;BW48,[1]MPH!BK:BL,2,FALSE)</f>
        <v>SubBrandForm3</v>
      </c>
      <c r="CT48" s="82" t="str">
        <f t="shared" si="2"/>
        <v>Dead-End</v>
      </c>
      <c r="CU48" s="88" t="str">
        <f t="shared" si="2"/>
        <v>Dead-End</v>
      </c>
      <c r="CV48" s="89" t="str">
        <f t="shared" si="2"/>
        <v>Dead-End</v>
      </c>
    </row>
    <row r="49" spans="1:100" s="82" customFormat="1" ht="12.4" customHeight="1">
      <c r="A49" s="157"/>
      <c r="B49" s="157"/>
      <c r="C49" s="173"/>
      <c r="D49" s="173"/>
      <c r="E49" s="159"/>
      <c r="F49" s="160"/>
      <c r="G49" s="157"/>
      <c r="H49" s="157"/>
      <c r="I49" s="157"/>
      <c r="J49" s="157"/>
      <c r="K49" s="161"/>
      <c r="L49" s="157"/>
      <c r="M49" s="157"/>
      <c r="N49" s="157"/>
      <c r="O49" s="157"/>
      <c r="P49" s="162"/>
      <c r="Q49" s="162"/>
      <c r="R49" s="163"/>
      <c r="S49" s="78"/>
      <c r="T49" s="164"/>
      <c r="U49" s="157"/>
      <c r="V49" s="165"/>
      <c r="W49" s="165"/>
      <c r="X49" s="157"/>
      <c r="Y49" s="166"/>
      <c r="Z49" s="166"/>
      <c r="AA49" s="157"/>
      <c r="AB49" s="167"/>
      <c r="AC49" s="149"/>
      <c r="AD49" s="150"/>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9"/>
      <c r="BN49" s="169"/>
      <c r="BO49" s="168"/>
      <c r="BP49" s="168"/>
      <c r="BQ49" s="152"/>
      <c r="BR49" s="152"/>
      <c r="BS49" s="152"/>
      <c r="BT49" s="152"/>
      <c r="BU49" s="152"/>
      <c r="BV49" s="152"/>
      <c r="BW49" s="153"/>
      <c r="BX49" s="154"/>
      <c r="BY49" s="152"/>
      <c r="BZ49" s="152"/>
      <c r="CA49" s="152"/>
      <c r="CB49" s="152"/>
      <c r="CC49" s="152"/>
      <c r="CD49" s="152"/>
      <c r="CE49" s="152"/>
      <c r="CF49" s="155"/>
      <c r="CG49" s="150"/>
      <c r="CH49" s="150"/>
      <c r="CI49" s="156"/>
      <c r="CJ49" s="86" t="e">
        <f>VLOOKUP(K49,'[1]INITIATIVES TYPE COMBINATION'!$A$28:$B$39,2,FALSE)</f>
        <v>#N/A</v>
      </c>
      <c r="CK49" s="86" t="e">
        <f>VLOOKUP(K49&amp;BZ49,'[1]INITIATIVES TYPE COMBINATION'!$A$48:$B$72,2,FALSE)</f>
        <v>#N/A</v>
      </c>
      <c r="CL49" s="86" t="e">
        <f>VLOOKUP(BZ49,'[1]INITIATIVES TYPE COMBINATION'!K$2:L$75,2,FALSE)</f>
        <v>#N/A</v>
      </c>
      <c r="CM49" s="86" t="e">
        <f>VLOOKUP(BZ49,'[1]INITIATIVES TYPE COMBINATION'!K$2:M$75,3,FALSE)</f>
        <v>#N/A</v>
      </c>
      <c r="CN49" s="86" t="e">
        <f>VLOOKUP(K49&amp;BZ49,'[1]INITIATIVES TYPE COMBINATION'!$A$203:$B$227,2,FALSE)</f>
        <v>#N/A</v>
      </c>
      <c r="CP49" s="87" t="e">
        <f>VLOOKUP(BT49&amp;BU49,[1]MPH!BK:BL,2,FALSE)</f>
        <v>#N/A</v>
      </c>
      <c r="CQ49" s="86" t="e">
        <f>VLOOKUP(BT49&amp;BU49,[1]MPH!BK:BL,2,FALSE)</f>
        <v>#N/A</v>
      </c>
      <c r="CR49" s="86" t="e">
        <f>VLOOKUP(BT49&amp;BW49,[1]MPH!BK:BL,2,FALSE)</f>
        <v>#N/A</v>
      </c>
      <c r="CS49" s="87" t="e">
        <f>VLOOKUP(BT49&amp;BW49,[1]MPH!BK:BL,2,FALSE)</f>
        <v>#N/A</v>
      </c>
      <c r="CT49" s="82" t="str">
        <f t="shared" si="2"/>
        <v>Dead-End</v>
      </c>
      <c r="CU49" s="88" t="str">
        <f t="shared" si="2"/>
        <v>Dead-End</v>
      </c>
      <c r="CV49" s="89" t="str">
        <f t="shared" si="2"/>
        <v>Dead-End</v>
      </c>
    </row>
    <row r="50" spans="1:100" s="82" customFormat="1" ht="12.4" customHeight="1">
      <c r="A50" s="138" t="s">
        <v>1049</v>
      </c>
      <c r="B50" s="138" t="s">
        <v>1066</v>
      </c>
      <c r="C50" s="139">
        <v>44197</v>
      </c>
      <c r="D50" s="139">
        <v>44227</v>
      </c>
      <c r="E50" s="140"/>
      <c r="F50" s="141"/>
      <c r="G50" s="138" t="s">
        <v>270</v>
      </c>
      <c r="H50" s="138" t="s">
        <v>1099</v>
      </c>
      <c r="I50" s="138" t="s">
        <v>1100</v>
      </c>
      <c r="J50" s="138" t="s">
        <v>15</v>
      </c>
      <c r="K50" s="142" t="s">
        <v>1056</v>
      </c>
      <c r="L50" s="138"/>
      <c r="M50" s="138"/>
      <c r="N50" s="138"/>
      <c r="O50" s="138"/>
      <c r="P50" s="142" t="s">
        <v>1057</v>
      </c>
      <c r="Q50" s="142"/>
      <c r="R50" s="143"/>
      <c r="S50" s="78"/>
      <c r="T50" s="144"/>
      <c r="U50" s="145"/>
      <c r="V50" s="146"/>
      <c r="W50" s="146"/>
      <c r="X50" s="145"/>
      <c r="Y50" s="147"/>
      <c r="Z50" s="147"/>
      <c r="AA50" s="145"/>
      <c r="AB50" s="148"/>
      <c r="AC50" s="149"/>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1"/>
      <c r="BN50" s="151"/>
      <c r="BO50" s="150"/>
      <c r="BP50" s="150"/>
      <c r="BQ50" s="152"/>
      <c r="BR50" s="152"/>
      <c r="BS50" s="152" t="s">
        <v>1058</v>
      </c>
      <c r="BT50" s="152" t="s">
        <v>1101</v>
      </c>
      <c r="BU50" s="152" t="s">
        <v>1060</v>
      </c>
      <c r="BV50" s="152" t="s">
        <v>1102</v>
      </c>
      <c r="BW50" s="153" t="s">
        <v>1060</v>
      </c>
      <c r="BX50" s="154" t="s">
        <v>1102</v>
      </c>
      <c r="BY50" s="152" t="s">
        <v>1062</v>
      </c>
      <c r="BZ50" s="152" t="s">
        <v>1063</v>
      </c>
      <c r="CA50" s="152" t="s">
        <v>1073</v>
      </c>
      <c r="CB50" s="152" t="s">
        <v>1065</v>
      </c>
      <c r="CC50" s="152" t="s">
        <v>1065</v>
      </c>
      <c r="CD50" s="152" t="s">
        <v>1018</v>
      </c>
      <c r="CE50" s="152" t="s">
        <v>1058</v>
      </c>
      <c r="CF50" s="155">
        <v>0.14940000000000001</v>
      </c>
      <c r="CG50" s="150"/>
      <c r="CH50" s="150"/>
      <c r="CI50" s="156" t="s">
        <v>1058</v>
      </c>
      <c r="CJ50" s="86" t="str">
        <f>VLOOKUP(K50,'[1]INITIATIVES TYPE COMBINATION'!$A$28:$B$39,2,FALSE)</f>
        <v>PCTYPEH</v>
      </c>
      <c r="CK50" s="86" t="str">
        <f>VLOOKUP(K50&amp;BZ50,'[1]INITIATIVES TYPE COMBINATION'!$A$48:$B$72,2,FALSE)</f>
        <v>CCTYPEC</v>
      </c>
      <c r="CL50" s="86" t="str">
        <f>VLOOKUP(BZ50,'[1]INITIATIVES TYPE COMBINATION'!K$2:L$75,2,FALSE)</f>
        <v>DISBB</v>
      </c>
      <c r="CM50" s="86" t="str">
        <f>VLOOKUP(BZ50,'[1]INITIATIVES TYPE COMBINATION'!K$2:M$75,3,FALSE)</f>
        <v>DISBB</v>
      </c>
      <c r="CN50" s="86" t="str">
        <f>VLOOKUP(K50&amp;BZ50,'[1]INITIATIVES TYPE COMBINATION'!$A$203:$B$227,2,FALSE)</f>
        <v>PROPORTIONATEC</v>
      </c>
      <c r="CP50" s="87" t="str">
        <f>VLOOKUP(BT50&amp;BU50,[1]MPH!BK:BL,2,FALSE)</f>
        <v>SubBrandForm5</v>
      </c>
      <c r="CQ50" s="86" t="str">
        <f>VLOOKUP(BT50&amp;BU50,[1]MPH!BK:BL,2,FALSE)</f>
        <v>SubBrandForm5</v>
      </c>
      <c r="CR50" s="86" t="str">
        <f>VLOOKUP(BT50&amp;BW50,[1]MPH!BK:BL,2,FALSE)</f>
        <v>SubBrandForm5</v>
      </c>
      <c r="CS50" s="87" t="str">
        <f>VLOOKUP(BT50&amp;BW50,[1]MPH!BK:BL,2,FALSE)</f>
        <v>SubBrandForm5</v>
      </c>
      <c r="CT50" s="82" t="str">
        <f t="shared" si="2"/>
        <v>Dead-End</v>
      </c>
      <c r="CU50" s="88" t="str">
        <f t="shared" si="2"/>
        <v>Dead-End</v>
      </c>
      <c r="CV50" s="89" t="str">
        <f t="shared" si="2"/>
        <v>Dead-End</v>
      </c>
    </row>
    <row r="51" spans="1:100" s="82" customFormat="1" ht="12.4" customHeight="1">
      <c r="A51" s="157"/>
      <c r="B51" s="157"/>
      <c r="C51" s="158"/>
      <c r="D51" s="158"/>
      <c r="E51" s="159"/>
      <c r="F51" s="160"/>
      <c r="G51" s="157"/>
      <c r="H51" s="157"/>
      <c r="I51" s="157"/>
      <c r="J51" s="157"/>
      <c r="K51" s="161"/>
      <c r="L51" s="157"/>
      <c r="M51" s="157"/>
      <c r="N51" s="157"/>
      <c r="O51" s="157"/>
      <c r="P51" s="162"/>
      <c r="Q51" s="162"/>
      <c r="R51" s="163"/>
      <c r="S51" s="78"/>
      <c r="T51" s="164"/>
      <c r="U51" s="157"/>
      <c r="V51" s="165"/>
      <c r="W51" s="165"/>
      <c r="X51" s="157"/>
      <c r="Y51" s="166"/>
      <c r="Z51" s="166"/>
      <c r="AA51" s="157"/>
      <c r="AB51" s="167"/>
      <c r="AC51" s="149"/>
      <c r="AD51" s="150"/>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9"/>
      <c r="BN51" s="169"/>
      <c r="BO51" s="168"/>
      <c r="BP51" s="168"/>
      <c r="BQ51" s="152"/>
      <c r="BR51" s="152"/>
      <c r="BS51" s="152"/>
      <c r="BT51" s="152"/>
      <c r="BU51" s="152"/>
      <c r="BV51" s="152"/>
      <c r="BW51" s="153"/>
      <c r="BX51" s="154"/>
      <c r="BY51" s="152"/>
      <c r="BZ51" s="152"/>
      <c r="CA51" s="152"/>
      <c r="CB51" s="152"/>
      <c r="CC51" s="152"/>
      <c r="CD51" s="152"/>
      <c r="CE51" s="152"/>
      <c r="CF51" s="155"/>
      <c r="CG51" s="150"/>
      <c r="CH51" s="150"/>
      <c r="CI51" s="156"/>
      <c r="CJ51" s="86" t="e">
        <f>VLOOKUP(K51,'[1]INITIATIVES TYPE COMBINATION'!$A$28:$B$39,2,FALSE)</f>
        <v>#N/A</v>
      </c>
      <c r="CK51" s="86" t="e">
        <f>VLOOKUP(K51&amp;BZ51,'[1]INITIATIVES TYPE COMBINATION'!$A$48:$B$72,2,FALSE)</f>
        <v>#N/A</v>
      </c>
      <c r="CL51" s="86" t="e">
        <f>VLOOKUP(BZ51,'[1]INITIATIVES TYPE COMBINATION'!K$2:L$75,2,FALSE)</f>
        <v>#N/A</v>
      </c>
      <c r="CM51" s="86" t="e">
        <f>VLOOKUP(BZ51,'[1]INITIATIVES TYPE COMBINATION'!K$2:M$75,3,FALSE)</f>
        <v>#N/A</v>
      </c>
      <c r="CN51" s="86" t="e">
        <f>VLOOKUP(K51&amp;BZ51,'[1]INITIATIVES TYPE COMBINATION'!$A$203:$B$227,2,FALSE)</f>
        <v>#N/A</v>
      </c>
      <c r="CP51" s="87" t="e">
        <f>VLOOKUP(BT51&amp;BU51,[1]MPH!BK:BL,2,FALSE)</f>
        <v>#N/A</v>
      </c>
      <c r="CQ51" s="86" t="e">
        <f>VLOOKUP(BT51&amp;BU51,[1]MPH!BK:BL,2,FALSE)</f>
        <v>#N/A</v>
      </c>
      <c r="CR51" s="86" t="e">
        <f>VLOOKUP(BT51&amp;BW51,[1]MPH!BK:BL,2,FALSE)</f>
        <v>#N/A</v>
      </c>
      <c r="CS51" s="87" t="e">
        <f>VLOOKUP(BT51&amp;BW51,[1]MPH!BK:BL,2,FALSE)</f>
        <v>#N/A</v>
      </c>
      <c r="CT51" s="82" t="str">
        <f t="shared" si="2"/>
        <v>Dead-End</v>
      </c>
      <c r="CU51" s="88" t="str">
        <f t="shared" si="2"/>
        <v>Dead-End</v>
      </c>
      <c r="CV51" s="89" t="str">
        <f t="shared" si="2"/>
        <v>Dead-End</v>
      </c>
    </row>
    <row r="52" spans="1:100" s="82" customFormat="1" ht="12.4" customHeight="1">
      <c r="A52" s="138" t="s">
        <v>1049</v>
      </c>
      <c r="B52" s="138" t="s">
        <v>1075</v>
      </c>
      <c r="C52" s="139">
        <v>44197</v>
      </c>
      <c r="D52" s="139">
        <v>44227</v>
      </c>
      <c r="E52" s="140"/>
      <c r="F52" s="141"/>
      <c r="G52" s="138" t="s">
        <v>270</v>
      </c>
      <c r="H52" s="138" t="s">
        <v>1103</v>
      </c>
      <c r="I52" s="138" t="s">
        <v>1104</v>
      </c>
      <c r="J52" s="138" t="s">
        <v>15</v>
      </c>
      <c r="K52" s="142" t="s">
        <v>1056</v>
      </c>
      <c r="L52" s="138"/>
      <c r="M52" s="138"/>
      <c r="N52" s="138"/>
      <c r="O52" s="138"/>
      <c r="P52" s="142" t="s">
        <v>1057</v>
      </c>
      <c r="Q52" s="142"/>
      <c r="R52" s="143"/>
      <c r="S52" s="78"/>
      <c r="T52" s="144"/>
      <c r="U52" s="145"/>
      <c r="V52" s="146"/>
      <c r="W52" s="146"/>
      <c r="X52" s="145"/>
      <c r="Y52" s="147"/>
      <c r="Z52" s="147"/>
      <c r="AA52" s="145"/>
      <c r="AB52" s="148"/>
      <c r="AC52" s="149"/>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1"/>
      <c r="BN52" s="151"/>
      <c r="BO52" s="150"/>
      <c r="BP52" s="150"/>
      <c r="BQ52" s="152"/>
      <c r="BR52" s="152"/>
      <c r="BS52" s="152" t="s">
        <v>1058</v>
      </c>
      <c r="BT52" s="152" t="s">
        <v>1101</v>
      </c>
      <c r="BU52" s="152" t="s">
        <v>1060</v>
      </c>
      <c r="BV52" s="152" t="s">
        <v>1102</v>
      </c>
      <c r="BW52" s="153" t="s">
        <v>1060</v>
      </c>
      <c r="BX52" s="154" t="s">
        <v>1102</v>
      </c>
      <c r="BY52" s="152" t="s">
        <v>1062</v>
      </c>
      <c r="BZ52" s="152" t="s">
        <v>1063</v>
      </c>
      <c r="CA52" s="152" t="s">
        <v>1073</v>
      </c>
      <c r="CB52" s="152" t="s">
        <v>1065</v>
      </c>
      <c r="CC52" s="152" t="s">
        <v>1065</v>
      </c>
      <c r="CD52" s="152" t="s">
        <v>1018</v>
      </c>
      <c r="CE52" s="152" t="s">
        <v>1058</v>
      </c>
      <c r="CF52" s="155">
        <v>0.14940000000000001</v>
      </c>
      <c r="CG52" s="150"/>
      <c r="CH52" s="150"/>
      <c r="CI52" s="156" t="s">
        <v>1058</v>
      </c>
      <c r="CJ52" s="86" t="str">
        <f>VLOOKUP(K52,'[1]INITIATIVES TYPE COMBINATION'!$A$28:$B$39,2,FALSE)</f>
        <v>PCTYPEH</v>
      </c>
      <c r="CK52" s="86" t="str">
        <f>VLOOKUP(K52&amp;BZ52,'[1]INITIATIVES TYPE COMBINATION'!$A$48:$B$72,2,FALSE)</f>
        <v>CCTYPEC</v>
      </c>
      <c r="CL52" s="86" t="str">
        <f>VLOOKUP(BZ52,'[1]INITIATIVES TYPE COMBINATION'!K$2:L$75,2,FALSE)</f>
        <v>DISBB</v>
      </c>
      <c r="CM52" s="86" t="str">
        <f>VLOOKUP(BZ52,'[1]INITIATIVES TYPE COMBINATION'!K$2:M$75,3,FALSE)</f>
        <v>DISBB</v>
      </c>
      <c r="CN52" s="86" t="str">
        <f>VLOOKUP(K52&amp;BZ52,'[1]INITIATIVES TYPE COMBINATION'!$A$203:$B$227,2,FALSE)</f>
        <v>PROPORTIONATEC</v>
      </c>
      <c r="CP52" s="87" t="str">
        <f>VLOOKUP(BT52&amp;BU52,[1]MPH!BK:BL,2,FALSE)</f>
        <v>SubBrandForm5</v>
      </c>
      <c r="CQ52" s="86" t="str">
        <f>VLOOKUP(BT52&amp;BU52,[1]MPH!BK:BL,2,FALSE)</f>
        <v>SubBrandForm5</v>
      </c>
      <c r="CR52" s="86" t="str">
        <f>VLOOKUP(BT52&amp;BW52,[1]MPH!BK:BL,2,FALSE)</f>
        <v>SubBrandForm5</v>
      </c>
      <c r="CS52" s="87" t="str">
        <f>VLOOKUP(BT52&amp;BW52,[1]MPH!BK:BL,2,FALSE)</f>
        <v>SubBrandForm5</v>
      </c>
      <c r="CT52" s="82" t="str">
        <f t="shared" si="2"/>
        <v>Dead-End</v>
      </c>
      <c r="CU52" s="88" t="str">
        <f t="shared" si="2"/>
        <v>Dead-End</v>
      </c>
      <c r="CV52" s="89" t="str">
        <f t="shared" si="2"/>
        <v>Dead-End</v>
      </c>
    </row>
    <row r="53" spans="1:100" s="82" customFormat="1" ht="12.4" customHeight="1">
      <c r="A53" s="157"/>
      <c r="B53" s="157"/>
      <c r="C53" s="158"/>
      <c r="D53" s="158"/>
      <c r="E53" s="159"/>
      <c r="F53" s="160"/>
      <c r="G53" s="157"/>
      <c r="H53" s="157"/>
      <c r="I53" s="157"/>
      <c r="J53" s="157"/>
      <c r="K53" s="161"/>
      <c r="L53" s="157"/>
      <c r="M53" s="157"/>
      <c r="N53" s="157"/>
      <c r="O53" s="157"/>
      <c r="P53" s="162"/>
      <c r="Q53" s="162"/>
      <c r="R53" s="163"/>
      <c r="S53" s="78"/>
      <c r="T53" s="164"/>
      <c r="U53" s="157"/>
      <c r="V53" s="165"/>
      <c r="W53" s="165"/>
      <c r="X53" s="157"/>
      <c r="Y53" s="166"/>
      <c r="Z53" s="166"/>
      <c r="AA53" s="157"/>
      <c r="AB53" s="167"/>
      <c r="AC53" s="149"/>
      <c r="AD53" s="150"/>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68"/>
      <c r="BF53" s="168"/>
      <c r="BG53" s="168"/>
      <c r="BH53" s="168"/>
      <c r="BI53" s="168"/>
      <c r="BJ53" s="168"/>
      <c r="BK53" s="168"/>
      <c r="BL53" s="168"/>
      <c r="BM53" s="169"/>
      <c r="BN53" s="169"/>
      <c r="BO53" s="168"/>
      <c r="BP53" s="168"/>
      <c r="BQ53" s="152"/>
      <c r="BR53" s="152"/>
      <c r="BS53" s="152"/>
      <c r="BT53" s="152"/>
      <c r="BU53" s="152"/>
      <c r="BV53" s="152"/>
      <c r="BW53" s="153"/>
      <c r="BX53" s="154"/>
      <c r="BY53" s="152"/>
      <c r="BZ53" s="152"/>
      <c r="CA53" s="152"/>
      <c r="CB53" s="152"/>
      <c r="CC53" s="152"/>
      <c r="CD53" s="152"/>
      <c r="CE53" s="152"/>
      <c r="CF53" s="155"/>
      <c r="CG53" s="150"/>
      <c r="CH53" s="150"/>
      <c r="CI53" s="156"/>
      <c r="CJ53" s="86" t="e">
        <f>VLOOKUP(K53,'[1]INITIATIVES TYPE COMBINATION'!$A$28:$B$39,2,FALSE)</f>
        <v>#N/A</v>
      </c>
      <c r="CK53" s="86" t="e">
        <f>VLOOKUP(K53&amp;BZ53,'[1]INITIATIVES TYPE COMBINATION'!$A$48:$B$72,2,FALSE)</f>
        <v>#N/A</v>
      </c>
      <c r="CL53" s="86" t="e">
        <f>VLOOKUP(BZ53,'[1]INITIATIVES TYPE COMBINATION'!K$2:L$75,2,FALSE)</f>
        <v>#N/A</v>
      </c>
      <c r="CM53" s="86" t="e">
        <f>VLOOKUP(BZ53,'[1]INITIATIVES TYPE COMBINATION'!K$2:M$75,3,FALSE)</f>
        <v>#N/A</v>
      </c>
      <c r="CN53" s="86" t="e">
        <f>VLOOKUP(K53&amp;BZ53,'[1]INITIATIVES TYPE COMBINATION'!$A$203:$B$227,2,FALSE)</f>
        <v>#N/A</v>
      </c>
      <c r="CP53" s="87" t="e">
        <f>VLOOKUP(BT53&amp;BU53,[1]MPH!BK:BL,2,FALSE)</f>
        <v>#N/A</v>
      </c>
      <c r="CQ53" s="86" t="e">
        <f>VLOOKUP(BT53&amp;BU53,[1]MPH!BK:BL,2,FALSE)</f>
        <v>#N/A</v>
      </c>
      <c r="CR53" s="86" t="e">
        <f>VLOOKUP(BT53&amp;BW53,[1]MPH!BK:BL,2,FALSE)</f>
        <v>#N/A</v>
      </c>
      <c r="CS53" s="87" t="e">
        <f>VLOOKUP(BT53&amp;BW53,[1]MPH!BK:BL,2,FALSE)</f>
        <v>#N/A</v>
      </c>
      <c r="CT53" s="82" t="str">
        <f t="shared" si="2"/>
        <v>Dead-End</v>
      </c>
      <c r="CU53" s="88" t="str">
        <f t="shared" si="2"/>
        <v>Dead-End</v>
      </c>
      <c r="CV53" s="89" t="str">
        <f t="shared" si="2"/>
        <v>Dead-End</v>
      </c>
    </row>
    <row r="54" spans="1:100" s="82" customFormat="1" ht="12.4" customHeight="1">
      <c r="A54" s="138" t="s">
        <v>1049</v>
      </c>
      <c r="B54" s="138" t="s">
        <v>1066</v>
      </c>
      <c r="C54" s="139">
        <v>44197</v>
      </c>
      <c r="D54" s="139">
        <v>44227</v>
      </c>
      <c r="E54" s="140"/>
      <c r="F54" s="141"/>
      <c r="G54" s="138" t="s">
        <v>270</v>
      </c>
      <c r="H54" s="138" t="s">
        <v>1105</v>
      </c>
      <c r="I54" s="138" t="s">
        <v>1106</v>
      </c>
      <c r="J54" s="138" t="s">
        <v>15</v>
      </c>
      <c r="K54" s="142" t="s">
        <v>1056</v>
      </c>
      <c r="L54" s="138"/>
      <c r="M54" s="138"/>
      <c r="N54" s="138"/>
      <c r="O54" s="138"/>
      <c r="P54" s="142" t="s">
        <v>1057</v>
      </c>
      <c r="Q54" s="142"/>
      <c r="R54" s="143"/>
      <c r="S54" s="78"/>
      <c r="T54" s="144"/>
      <c r="U54" s="145"/>
      <c r="V54" s="146"/>
      <c r="W54" s="146"/>
      <c r="X54" s="145"/>
      <c r="Y54" s="147"/>
      <c r="Z54" s="147"/>
      <c r="AA54" s="145"/>
      <c r="AB54" s="148"/>
      <c r="AC54" s="149"/>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150"/>
      <c r="BJ54" s="150"/>
      <c r="BK54" s="150"/>
      <c r="BL54" s="150"/>
      <c r="BM54" s="151"/>
      <c r="BN54" s="151"/>
      <c r="BO54" s="150"/>
      <c r="BP54" s="150"/>
      <c r="BQ54" s="152"/>
      <c r="BR54" s="152"/>
      <c r="BS54" s="152" t="s">
        <v>1058</v>
      </c>
      <c r="BT54" s="152" t="s">
        <v>1101</v>
      </c>
      <c r="BU54" s="152" t="s">
        <v>1060</v>
      </c>
      <c r="BV54" s="152" t="s">
        <v>1107</v>
      </c>
      <c r="BW54" s="153" t="s">
        <v>1060</v>
      </c>
      <c r="BX54" s="154" t="s">
        <v>1107</v>
      </c>
      <c r="BY54" s="152" t="s">
        <v>1062</v>
      </c>
      <c r="BZ54" s="152" t="s">
        <v>1063</v>
      </c>
      <c r="CA54" s="152" t="s">
        <v>1073</v>
      </c>
      <c r="CB54" s="152" t="s">
        <v>1065</v>
      </c>
      <c r="CC54" s="152" t="s">
        <v>1065</v>
      </c>
      <c r="CD54" s="152" t="s">
        <v>1018</v>
      </c>
      <c r="CE54" s="152" t="s">
        <v>1058</v>
      </c>
      <c r="CF54" s="155">
        <v>0.15</v>
      </c>
      <c r="CG54" s="150"/>
      <c r="CH54" s="150"/>
      <c r="CI54" s="156" t="s">
        <v>1058</v>
      </c>
      <c r="CJ54" s="86" t="str">
        <f>VLOOKUP(K54,'[1]INITIATIVES TYPE COMBINATION'!$A$28:$B$39,2,FALSE)</f>
        <v>PCTYPEH</v>
      </c>
      <c r="CK54" s="86" t="str">
        <f>VLOOKUP(K54&amp;BZ54,'[1]INITIATIVES TYPE COMBINATION'!$A$48:$B$72,2,FALSE)</f>
        <v>CCTYPEC</v>
      </c>
      <c r="CL54" s="86" t="str">
        <f>VLOOKUP(BZ54,'[1]INITIATIVES TYPE COMBINATION'!K$2:L$75,2,FALSE)</f>
        <v>DISBB</v>
      </c>
      <c r="CM54" s="86" t="str">
        <f>VLOOKUP(BZ54,'[1]INITIATIVES TYPE COMBINATION'!K$2:M$75,3,FALSE)</f>
        <v>DISBB</v>
      </c>
      <c r="CN54" s="86" t="str">
        <f>VLOOKUP(K54&amp;BZ54,'[1]INITIATIVES TYPE COMBINATION'!$A$203:$B$227,2,FALSE)</f>
        <v>PROPORTIONATEC</v>
      </c>
      <c r="CP54" s="87" t="str">
        <f>VLOOKUP(BT54&amp;BU54,[1]MPH!BK:BL,2,FALSE)</f>
        <v>SubBrandForm5</v>
      </c>
      <c r="CQ54" s="86" t="str">
        <f>VLOOKUP(BT54&amp;BU54,[1]MPH!BK:BL,2,FALSE)</f>
        <v>SubBrandForm5</v>
      </c>
      <c r="CR54" s="86" t="str">
        <f>VLOOKUP(BT54&amp;BW54,[1]MPH!BK:BL,2,FALSE)</f>
        <v>SubBrandForm5</v>
      </c>
      <c r="CS54" s="87" t="str">
        <f>VLOOKUP(BT54&amp;BW54,[1]MPH!BK:BL,2,FALSE)</f>
        <v>SubBrandForm5</v>
      </c>
      <c r="CT54" s="82" t="str">
        <f t="shared" si="2"/>
        <v>Dead-End</v>
      </c>
      <c r="CU54" s="88" t="str">
        <f t="shared" si="2"/>
        <v>Dead-End</v>
      </c>
      <c r="CV54" s="89" t="str">
        <f t="shared" si="2"/>
        <v>Dead-End</v>
      </c>
    </row>
    <row r="55" spans="1:100" s="82" customFormat="1" ht="12.4" customHeight="1">
      <c r="A55" s="157"/>
      <c r="B55" s="157"/>
      <c r="C55" s="158"/>
      <c r="D55" s="158"/>
      <c r="E55" s="159"/>
      <c r="F55" s="160"/>
      <c r="G55" s="157"/>
      <c r="H55" s="157"/>
      <c r="I55" s="157"/>
      <c r="J55" s="157"/>
      <c r="K55" s="161"/>
      <c r="L55" s="157"/>
      <c r="M55" s="157"/>
      <c r="N55" s="157"/>
      <c r="O55" s="157"/>
      <c r="P55" s="162"/>
      <c r="Q55" s="162"/>
      <c r="R55" s="163"/>
      <c r="S55" s="78"/>
      <c r="T55" s="164"/>
      <c r="U55" s="157"/>
      <c r="V55" s="165"/>
      <c r="W55" s="165"/>
      <c r="X55" s="157"/>
      <c r="Y55" s="166"/>
      <c r="Z55" s="166"/>
      <c r="AA55" s="157"/>
      <c r="AB55" s="167"/>
      <c r="AC55" s="149"/>
      <c r="AD55" s="150"/>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68"/>
      <c r="BF55" s="168"/>
      <c r="BG55" s="168"/>
      <c r="BH55" s="168"/>
      <c r="BI55" s="168"/>
      <c r="BJ55" s="168"/>
      <c r="BK55" s="168"/>
      <c r="BL55" s="168"/>
      <c r="BM55" s="169"/>
      <c r="BN55" s="169"/>
      <c r="BO55" s="168"/>
      <c r="BP55" s="168"/>
      <c r="BQ55" s="152"/>
      <c r="BR55" s="152"/>
      <c r="BS55" s="152"/>
      <c r="BT55" s="152"/>
      <c r="BU55" s="152"/>
      <c r="BV55" s="152"/>
      <c r="BW55" s="153"/>
      <c r="BX55" s="154"/>
      <c r="BY55" s="152"/>
      <c r="BZ55" s="152"/>
      <c r="CA55" s="152"/>
      <c r="CB55" s="152"/>
      <c r="CC55" s="152"/>
      <c r="CD55" s="152"/>
      <c r="CE55" s="152"/>
      <c r="CF55" s="155"/>
      <c r="CG55" s="150"/>
      <c r="CH55" s="150"/>
      <c r="CI55" s="156"/>
      <c r="CJ55" s="86" t="e">
        <f>VLOOKUP(K55,'[1]INITIATIVES TYPE COMBINATION'!$A$28:$B$39,2,FALSE)</f>
        <v>#N/A</v>
      </c>
      <c r="CK55" s="86" t="e">
        <f>VLOOKUP(K55&amp;BZ55,'[1]INITIATIVES TYPE COMBINATION'!$A$48:$B$72,2,FALSE)</f>
        <v>#N/A</v>
      </c>
      <c r="CL55" s="86" t="e">
        <f>VLOOKUP(BZ55,'[1]INITIATIVES TYPE COMBINATION'!K$2:L$75,2,FALSE)</f>
        <v>#N/A</v>
      </c>
      <c r="CM55" s="86" t="e">
        <f>VLOOKUP(BZ55,'[1]INITIATIVES TYPE COMBINATION'!K$2:M$75,3,FALSE)</f>
        <v>#N/A</v>
      </c>
      <c r="CN55" s="86" t="e">
        <f>VLOOKUP(K55&amp;BZ55,'[1]INITIATIVES TYPE COMBINATION'!$A$203:$B$227,2,FALSE)</f>
        <v>#N/A</v>
      </c>
      <c r="CP55" s="87" t="e">
        <f>VLOOKUP(BT55&amp;BU55,[1]MPH!BK:BL,2,FALSE)</f>
        <v>#N/A</v>
      </c>
      <c r="CQ55" s="86" t="e">
        <f>VLOOKUP(BT55&amp;BU55,[1]MPH!BK:BL,2,FALSE)</f>
        <v>#N/A</v>
      </c>
      <c r="CR55" s="86" t="e">
        <f>VLOOKUP(BT55&amp;BW55,[1]MPH!BK:BL,2,FALSE)</f>
        <v>#N/A</v>
      </c>
      <c r="CS55" s="87" t="e">
        <f>VLOOKUP(BT55&amp;BW55,[1]MPH!BK:BL,2,FALSE)</f>
        <v>#N/A</v>
      </c>
      <c r="CT55" s="82" t="str">
        <f t="shared" si="2"/>
        <v>Dead-End</v>
      </c>
      <c r="CU55" s="88" t="str">
        <f t="shared" si="2"/>
        <v>Dead-End</v>
      </c>
      <c r="CV55" s="89" t="str">
        <f t="shared" si="2"/>
        <v>Dead-End</v>
      </c>
    </row>
    <row r="56" spans="1:100" s="82" customFormat="1" ht="12.4" customHeight="1">
      <c r="A56" s="138" t="s">
        <v>1049</v>
      </c>
      <c r="B56" s="138" t="s">
        <v>1075</v>
      </c>
      <c r="C56" s="139">
        <v>44197</v>
      </c>
      <c r="D56" s="139">
        <v>44227</v>
      </c>
      <c r="E56" s="140"/>
      <c r="F56" s="141"/>
      <c r="G56" s="138" t="s">
        <v>270</v>
      </c>
      <c r="H56" s="138" t="s">
        <v>1108</v>
      </c>
      <c r="I56" s="138" t="s">
        <v>1109</v>
      </c>
      <c r="J56" s="138" t="s">
        <v>15</v>
      </c>
      <c r="K56" s="142" t="s">
        <v>1056</v>
      </c>
      <c r="L56" s="138"/>
      <c r="M56" s="138"/>
      <c r="N56" s="138"/>
      <c r="O56" s="138"/>
      <c r="P56" s="142" t="s">
        <v>1057</v>
      </c>
      <c r="Q56" s="142"/>
      <c r="R56" s="143"/>
      <c r="S56" s="78"/>
      <c r="T56" s="144"/>
      <c r="U56" s="145"/>
      <c r="V56" s="146"/>
      <c r="W56" s="146"/>
      <c r="X56" s="145"/>
      <c r="Y56" s="147"/>
      <c r="Z56" s="147"/>
      <c r="AA56" s="145"/>
      <c r="AB56" s="148"/>
      <c r="AC56" s="149"/>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1"/>
      <c r="BN56" s="151"/>
      <c r="BO56" s="150"/>
      <c r="BP56" s="150"/>
      <c r="BQ56" s="152"/>
      <c r="BR56" s="152"/>
      <c r="BS56" s="152" t="s">
        <v>1058</v>
      </c>
      <c r="BT56" s="152" t="s">
        <v>1101</v>
      </c>
      <c r="BU56" s="152" t="s">
        <v>1060</v>
      </c>
      <c r="BV56" s="152" t="s">
        <v>1107</v>
      </c>
      <c r="BW56" s="153" t="s">
        <v>1060</v>
      </c>
      <c r="BX56" s="154" t="s">
        <v>1107</v>
      </c>
      <c r="BY56" s="152" t="s">
        <v>1062</v>
      </c>
      <c r="BZ56" s="152" t="s">
        <v>1063</v>
      </c>
      <c r="CA56" s="152" t="s">
        <v>1073</v>
      </c>
      <c r="CB56" s="152" t="s">
        <v>1065</v>
      </c>
      <c r="CC56" s="152" t="s">
        <v>1065</v>
      </c>
      <c r="CD56" s="152" t="s">
        <v>1018</v>
      </c>
      <c r="CE56" s="152" t="s">
        <v>1058</v>
      </c>
      <c r="CF56" s="155">
        <v>0.15</v>
      </c>
      <c r="CG56" s="150"/>
      <c r="CH56" s="150"/>
      <c r="CI56" s="156" t="s">
        <v>1058</v>
      </c>
      <c r="CJ56" s="86" t="str">
        <f>VLOOKUP(K56,'[1]INITIATIVES TYPE COMBINATION'!$A$28:$B$39,2,FALSE)</f>
        <v>PCTYPEH</v>
      </c>
      <c r="CK56" s="86" t="str">
        <f>VLOOKUP(K56&amp;BZ56,'[1]INITIATIVES TYPE COMBINATION'!$A$48:$B$72,2,FALSE)</f>
        <v>CCTYPEC</v>
      </c>
      <c r="CL56" s="86" t="str">
        <f>VLOOKUP(BZ56,'[1]INITIATIVES TYPE COMBINATION'!K$2:L$75,2,FALSE)</f>
        <v>DISBB</v>
      </c>
      <c r="CM56" s="86" t="str">
        <f>VLOOKUP(BZ56,'[1]INITIATIVES TYPE COMBINATION'!K$2:M$75,3,FALSE)</f>
        <v>DISBB</v>
      </c>
      <c r="CN56" s="86" t="str">
        <f>VLOOKUP(K56&amp;BZ56,'[1]INITIATIVES TYPE COMBINATION'!$A$203:$B$227,2,FALSE)</f>
        <v>PROPORTIONATEC</v>
      </c>
      <c r="CP56" s="87" t="str">
        <f>VLOOKUP(BT56&amp;BU56,[1]MPH!BK:BL,2,FALSE)</f>
        <v>SubBrandForm5</v>
      </c>
      <c r="CQ56" s="86" t="str">
        <f>VLOOKUP(BT56&amp;BU56,[1]MPH!BK:BL,2,FALSE)</f>
        <v>SubBrandForm5</v>
      </c>
      <c r="CR56" s="86" t="str">
        <f>VLOOKUP(BT56&amp;BW56,[1]MPH!BK:BL,2,FALSE)</f>
        <v>SubBrandForm5</v>
      </c>
      <c r="CS56" s="87" t="str">
        <f>VLOOKUP(BT56&amp;BW56,[1]MPH!BK:BL,2,FALSE)</f>
        <v>SubBrandForm5</v>
      </c>
      <c r="CT56" s="82" t="str">
        <f t="shared" si="2"/>
        <v>Dead-End</v>
      </c>
      <c r="CU56" s="88" t="str">
        <f t="shared" si="2"/>
        <v>Dead-End</v>
      </c>
      <c r="CV56" s="89" t="str">
        <f t="shared" si="2"/>
        <v>Dead-End</v>
      </c>
    </row>
    <row r="57" spans="1:100" s="82" customFormat="1" ht="12.4" customHeight="1">
      <c r="A57" s="157"/>
      <c r="B57" s="157"/>
      <c r="C57" s="158"/>
      <c r="D57" s="158"/>
      <c r="E57" s="159"/>
      <c r="F57" s="160"/>
      <c r="G57" s="157"/>
      <c r="H57" s="157"/>
      <c r="I57" s="157"/>
      <c r="J57" s="157"/>
      <c r="K57" s="161"/>
      <c r="L57" s="157"/>
      <c r="M57" s="157"/>
      <c r="N57" s="157"/>
      <c r="O57" s="157"/>
      <c r="P57" s="162"/>
      <c r="Q57" s="162"/>
      <c r="R57" s="163"/>
      <c r="S57" s="78"/>
      <c r="T57" s="164"/>
      <c r="U57" s="157"/>
      <c r="V57" s="165"/>
      <c r="W57" s="165"/>
      <c r="X57" s="157"/>
      <c r="Y57" s="166"/>
      <c r="Z57" s="166"/>
      <c r="AA57" s="157"/>
      <c r="AB57" s="167"/>
      <c r="AC57" s="149"/>
      <c r="AD57" s="150"/>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9"/>
      <c r="BN57" s="169"/>
      <c r="BO57" s="168"/>
      <c r="BP57" s="168"/>
      <c r="BQ57" s="152"/>
      <c r="BR57" s="152"/>
      <c r="BS57" s="152"/>
      <c r="BT57" s="152"/>
      <c r="BU57" s="152"/>
      <c r="BV57" s="152"/>
      <c r="BW57" s="153"/>
      <c r="BX57" s="154"/>
      <c r="BY57" s="152"/>
      <c r="BZ57" s="152"/>
      <c r="CA57" s="152"/>
      <c r="CB57" s="152"/>
      <c r="CC57" s="152"/>
      <c r="CD57" s="152"/>
      <c r="CE57" s="152"/>
      <c r="CF57" s="155"/>
      <c r="CG57" s="150"/>
      <c r="CH57" s="150"/>
      <c r="CI57" s="156"/>
      <c r="CJ57" s="86" t="e">
        <f>VLOOKUP(K57,'[1]INITIATIVES TYPE COMBINATION'!$A$28:$B$39,2,FALSE)</f>
        <v>#N/A</v>
      </c>
      <c r="CK57" s="86" t="e">
        <f>VLOOKUP(K57&amp;BZ57,'[1]INITIATIVES TYPE COMBINATION'!$A$48:$B$72,2,FALSE)</f>
        <v>#N/A</v>
      </c>
      <c r="CL57" s="86" t="e">
        <f>VLOOKUP(BZ57,'[1]INITIATIVES TYPE COMBINATION'!K$2:L$75,2,FALSE)</f>
        <v>#N/A</v>
      </c>
      <c r="CM57" s="86" t="e">
        <f>VLOOKUP(BZ57,'[1]INITIATIVES TYPE COMBINATION'!K$2:M$75,3,FALSE)</f>
        <v>#N/A</v>
      </c>
      <c r="CN57" s="86" t="e">
        <f>VLOOKUP(K57&amp;BZ57,'[1]INITIATIVES TYPE COMBINATION'!$A$203:$B$227,2,FALSE)</f>
        <v>#N/A</v>
      </c>
      <c r="CP57" s="87" t="e">
        <f>VLOOKUP(BT57&amp;BU57,[1]MPH!BK:BL,2,FALSE)</f>
        <v>#N/A</v>
      </c>
      <c r="CQ57" s="86" t="e">
        <f>VLOOKUP(BT57&amp;BU57,[1]MPH!BK:BL,2,FALSE)</f>
        <v>#N/A</v>
      </c>
      <c r="CR57" s="86" t="e">
        <f>VLOOKUP(BT57&amp;BW57,[1]MPH!BK:BL,2,FALSE)</f>
        <v>#N/A</v>
      </c>
      <c r="CS57" s="87" t="e">
        <f>VLOOKUP(BT57&amp;BW57,[1]MPH!BK:BL,2,FALSE)</f>
        <v>#N/A</v>
      </c>
      <c r="CT57" s="82" t="str">
        <f t="shared" si="2"/>
        <v>Dead-End</v>
      </c>
      <c r="CU57" s="88" t="str">
        <f t="shared" si="2"/>
        <v>Dead-End</v>
      </c>
      <c r="CV57" s="89" t="str">
        <f t="shared" si="2"/>
        <v>Dead-End</v>
      </c>
    </row>
    <row r="58" spans="1:100" s="82" customFormat="1" ht="12.4" customHeight="1">
      <c r="A58" s="138" t="s">
        <v>1049</v>
      </c>
      <c r="B58" s="138" t="s">
        <v>1066</v>
      </c>
      <c r="C58" s="139">
        <v>44197</v>
      </c>
      <c r="D58" s="139">
        <v>44227</v>
      </c>
      <c r="E58" s="140"/>
      <c r="F58" s="141"/>
      <c r="G58" s="138" t="s">
        <v>270</v>
      </c>
      <c r="H58" s="138" t="s">
        <v>1110</v>
      </c>
      <c r="I58" s="138" t="s">
        <v>1111</v>
      </c>
      <c r="J58" s="138" t="s">
        <v>15</v>
      </c>
      <c r="K58" s="142" t="s">
        <v>1056</v>
      </c>
      <c r="L58" s="138"/>
      <c r="M58" s="138"/>
      <c r="N58" s="138"/>
      <c r="O58" s="138"/>
      <c r="P58" s="142" t="s">
        <v>1057</v>
      </c>
      <c r="Q58" s="142"/>
      <c r="R58" s="143"/>
      <c r="S58" s="78"/>
      <c r="T58" s="144"/>
      <c r="U58" s="145"/>
      <c r="V58" s="146"/>
      <c r="W58" s="146"/>
      <c r="X58" s="145"/>
      <c r="Y58" s="147"/>
      <c r="Z58" s="147"/>
      <c r="AA58" s="145"/>
      <c r="AB58" s="148"/>
      <c r="AC58" s="149"/>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150"/>
      <c r="BJ58" s="150"/>
      <c r="BK58" s="150"/>
      <c r="BL58" s="150"/>
      <c r="BM58" s="151"/>
      <c r="BN58" s="151"/>
      <c r="BO58" s="150"/>
      <c r="BP58" s="150"/>
      <c r="BQ58" s="152"/>
      <c r="BR58" s="152"/>
      <c r="BS58" s="152" t="s">
        <v>1058</v>
      </c>
      <c r="BT58" s="152" t="s">
        <v>1101</v>
      </c>
      <c r="BU58" s="152" t="s">
        <v>1060</v>
      </c>
      <c r="BV58" s="152" t="s">
        <v>1112</v>
      </c>
      <c r="BW58" s="153" t="s">
        <v>1060</v>
      </c>
      <c r="BX58" s="154" t="s">
        <v>1112</v>
      </c>
      <c r="BY58" s="152" t="s">
        <v>1062</v>
      </c>
      <c r="BZ58" s="152" t="s">
        <v>1063</v>
      </c>
      <c r="CA58" s="152" t="s">
        <v>1073</v>
      </c>
      <c r="CB58" s="152" t="s">
        <v>1065</v>
      </c>
      <c r="CC58" s="152" t="s">
        <v>1065</v>
      </c>
      <c r="CD58" s="152" t="s">
        <v>1018</v>
      </c>
      <c r="CE58" s="152" t="s">
        <v>1058</v>
      </c>
      <c r="CF58" s="155">
        <v>0.15429999999999999</v>
      </c>
      <c r="CG58" s="150"/>
      <c r="CH58" s="150"/>
      <c r="CI58" s="156" t="s">
        <v>1058</v>
      </c>
      <c r="CJ58" s="86" t="str">
        <f>VLOOKUP(K58,'[1]INITIATIVES TYPE COMBINATION'!$A$28:$B$39,2,FALSE)</f>
        <v>PCTYPEH</v>
      </c>
      <c r="CK58" s="86" t="str">
        <f>VLOOKUP(K58&amp;BZ58,'[1]INITIATIVES TYPE COMBINATION'!$A$48:$B$72,2,FALSE)</f>
        <v>CCTYPEC</v>
      </c>
      <c r="CL58" s="86" t="str">
        <f>VLOOKUP(BZ58,'[1]INITIATIVES TYPE COMBINATION'!K$2:L$75,2,FALSE)</f>
        <v>DISBB</v>
      </c>
      <c r="CM58" s="86" t="str">
        <f>VLOOKUP(BZ58,'[1]INITIATIVES TYPE COMBINATION'!K$2:M$75,3,FALSE)</f>
        <v>DISBB</v>
      </c>
      <c r="CN58" s="86" t="str">
        <f>VLOOKUP(K58&amp;BZ58,'[1]INITIATIVES TYPE COMBINATION'!$A$203:$B$227,2,FALSE)</f>
        <v>PROPORTIONATEC</v>
      </c>
      <c r="CP58" s="87" t="str">
        <f>VLOOKUP(BT58&amp;BU58,[1]MPH!BK:BL,2,FALSE)</f>
        <v>SubBrandForm5</v>
      </c>
      <c r="CQ58" s="86" t="str">
        <f>VLOOKUP(BT58&amp;BU58,[1]MPH!BK:BL,2,FALSE)</f>
        <v>SubBrandForm5</v>
      </c>
      <c r="CR58" s="86" t="str">
        <f>VLOOKUP(BT58&amp;BW58,[1]MPH!BK:BL,2,FALSE)</f>
        <v>SubBrandForm5</v>
      </c>
      <c r="CS58" s="87" t="str">
        <f>VLOOKUP(BT58&amp;BW58,[1]MPH!BK:BL,2,FALSE)</f>
        <v>SubBrandForm5</v>
      </c>
      <c r="CT58" s="82" t="str">
        <f t="shared" si="2"/>
        <v>Dead-End</v>
      </c>
      <c r="CU58" s="88" t="str">
        <f t="shared" si="2"/>
        <v>Dead-End</v>
      </c>
      <c r="CV58" s="89" t="str">
        <f t="shared" si="2"/>
        <v>Dead-End</v>
      </c>
    </row>
    <row r="59" spans="1:100" s="82" customFormat="1" ht="12.4" customHeight="1">
      <c r="A59" s="157"/>
      <c r="B59" s="157"/>
      <c r="C59" s="158"/>
      <c r="D59" s="158"/>
      <c r="E59" s="159"/>
      <c r="F59" s="160"/>
      <c r="G59" s="157"/>
      <c r="H59" s="157"/>
      <c r="I59" s="157"/>
      <c r="J59" s="157"/>
      <c r="K59" s="161"/>
      <c r="L59" s="157"/>
      <c r="M59" s="157"/>
      <c r="N59" s="157"/>
      <c r="O59" s="157"/>
      <c r="P59" s="162"/>
      <c r="Q59" s="162"/>
      <c r="R59" s="163"/>
      <c r="S59" s="78"/>
      <c r="T59" s="164"/>
      <c r="U59" s="157"/>
      <c r="V59" s="165"/>
      <c r="W59" s="165"/>
      <c r="X59" s="157"/>
      <c r="Y59" s="166"/>
      <c r="Z59" s="166"/>
      <c r="AA59" s="157"/>
      <c r="AB59" s="167"/>
      <c r="AC59" s="149"/>
      <c r="AD59" s="150"/>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9"/>
      <c r="BN59" s="169"/>
      <c r="BO59" s="168"/>
      <c r="BP59" s="168"/>
      <c r="BQ59" s="152"/>
      <c r="BR59" s="152"/>
      <c r="BS59" s="152"/>
      <c r="BT59" s="152"/>
      <c r="BU59" s="152"/>
      <c r="BV59" s="152"/>
      <c r="BW59" s="153"/>
      <c r="BX59" s="154"/>
      <c r="BY59" s="152"/>
      <c r="BZ59" s="152"/>
      <c r="CA59" s="152"/>
      <c r="CB59" s="152"/>
      <c r="CC59" s="152"/>
      <c r="CD59" s="152"/>
      <c r="CE59" s="152"/>
      <c r="CF59" s="155"/>
      <c r="CG59" s="150"/>
      <c r="CH59" s="150"/>
      <c r="CI59" s="156"/>
      <c r="CJ59" s="86" t="e">
        <f>VLOOKUP(K59,'[1]INITIATIVES TYPE COMBINATION'!$A$28:$B$39,2,FALSE)</f>
        <v>#N/A</v>
      </c>
      <c r="CK59" s="86" t="e">
        <f>VLOOKUP(K59&amp;BZ59,'[1]INITIATIVES TYPE COMBINATION'!$A$48:$B$72,2,FALSE)</f>
        <v>#N/A</v>
      </c>
      <c r="CL59" s="86" t="e">
        <f>VLOOKUP(BZ59,'[1]INITIATIVES TYPE COMBINATION'!K$2:L$75,2,FALSE)</f>
        <v>#N/A</v>
      </c>
      <c r="CM59" s="86" t="e">
        <f>VLOOKUP(BZ59,'[1]INITIATIVES TYPE COMBINATION'!K$2:M$75,3,FALSE)</f>
        <v>#N/A</v>
      </c>
      <c r="CN59" s="86" t="e">
        <f>VLOOKUP(K59&amp;BZ59,'[1]INITIATIVES TYPE COMBINATION'!$A$203:$B$227,2,FALSE)</f>
        <v>#N/A</v>
      </c>
      <c r="CP59" s="87" t="e">
        <f>VLOOKUP(BT59&amp;BU59,[1]MPH!BK:BL,2,FALSE)</f>
        <v>#N/A</v>
      </c>
      <c r="CQ59" s="86" t="e">
        <f>VLOOKUP(BT59&amp;BU59,[1]MPH!BK:BL,2,FALSE)</f>
        <v>#N/A</v>
      </c>
      <c r="CR59" s="86" t="e">
        <f>VLOOKUP(BT59&amp;BW59,[1]MPH!BK:BL,2,FALSE)</f>
        <v>#N/A</v>
      </c>
      <c r="CS59" s="87" t="e">
        <f>VLOOKUP(BT59&amp;BW59,[1]MPH!BK:BL,2,FALSE)</f>
        <v>#N/A</v>
      </c>
      <c r="CT59" s="82" t="str">
        <f t="shared" si="2"/>
        <v>Dead-End</v>
      </c>
      <c r="CU59" s="88" t="str">
        <f t="shared" si="2"/>
        <v>Dead-End</v>
      </c>
      <c r="CV59" s="89" t="str">
        <f t="shared" si="2"/>
        <v>Dead-End</v>
      </c>
    </row>
    <row r="60" spans="1:100" s="82" customFormat="1" ht="12.4" customHeight="1">
      <c r="A60" s="138" t="s">
        <v>1049</v>
      </c>
      <c r="B60" s="138" t="s">
        <v>1075</v>
      </c>
      <c r="C60" s="139">
        <v>44197</v>
      </c>
      <c r="D60" s="139">
        <v>44227</v>
      </c>
      <c r="E60" s="140"/>
      <c r="F60" s="141"/>
      <c r="G60" s="138" t="s">
        <v>270</v>
      </c>
      <c r="H60" s="138" t="s">
        <v>1113</v>
      </c>
      <c r="I60" s="138" t="s">
        <v>1114</v>
      </c>
      <c r="J60" s="138" t="s">
        <v>15</v>
      </c>
      <c r="K60" s="142" t="s">
        <v>1056</v>
      </c>
      <c r="L60" s="138"/>
      <c r="M60" s="138"/>
      <c r="N60" s="138"/>
      <c r="O60" s="138"/>
      <c r="P60" s="142" t="s">
        <v>1057</v>
      </c>
      <c r="Q60" s="142"/>
      <c r="R60" s="143"/>
      <c r="S60" s="78"/>
      <c r="T60" s="144"/>
      <c r="U60" s="145"/>
      <c r="V60" s="146"/>
      <c r="W60" s="146"/>
      <c r="X60" s="145"/>
      <c r="Y60" s="147"/>
      <c r="Z60" s="147"/>
      <c r="AA60" s="145"/>
      <c r="AB60" s="148"/>
      <c r="AC60" s="149"/>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1"/>
      <c r="BN60" s="151"/>
      <c r="BO60" s="150"/>
      <c r="BP60" s="150"/>
      <c r="BQ60" s="152"/>
      <c r="BR60" s="152"/>
      <c r="BS60" s="152" t="s">
        <v>1058</v>
      </c>
      <c r="BT60" s="152" t="s">
        <v>1101</v>
      </c>
      <c r="BU60" s="152" t="s">
        <v>1060</v>
      </c>
      <c r="BV60" s="152" t="s">
        <v>1112</v>
      </c>
      <c r="BW60" s="153" t="s">
        <v>1060</v>
      </c>
      <c r="BX60" s="154" t="s">
        <v>1112</v>
      </c>
      <c r="BY60" s="152" t="s">
        <v>1062</v>
      </c>
      <c r="BZ60" s="152" t="s">
        <v>1063</v>
      </c>
      <c r="CA60" s="152" t="s">
        <v>1073</v>
      </c>
      <c r="CB60" s="152" t="s">
        <v>1065</v>
      </c>
      <c r="CC60" s="152" t="s">
        <v>1065</v>
      </c>
      <c r="CD60" s="152" t="s">
        <v>1018</v>
      </c>
      <c r="CE60" s="152" t="s">
        <v>1058</v>
      </c>
      <c r="CF60" s="155">
        <v>0.15429999999999999</v>
      </c>
      <c r="CG60" s="150"/>
      <c r="CH60" s="150"/>
      <c r="CI60" s="156" t="s">
        <v>1058</v>
      </c>
      <c r="CJ60" s="86" t="str">
        <f>VLOOKUP(K60,'[1]INITIATIVES TYPE COMBINATION'!$A$28:$B$39,2,FALSE)</f>
        <v>PCTYPEH</v>
      </c>
      <c r="CK60" s="86" t="str">
        <f>VLOOKUP(K60&amp;BZ60,'[1]INITIATIVES TYPE COMBINATION'!$A$48:$B$72,2,FALSE)</f>
        <v>CCTYPEC</v>
      </c>
      <c r="CL60" s="86" t="str">
        <f>VLOOKUP(BZ60,'[1]INITIATIVES TYPE COMBINATION'!K$2:L$75,2,FALSE)</f>
        <v>DISBB</v>
      </c>
      <c r="CM60" s="86" t="str">
        <f>VLOOKUP(BZ60,'[1]INITIATIVES TYPE COMBINATION'!K$2:M$75,3,FALSE)</f>
        <v>DISBB</v>
      </c>
      <c r="CN60" s="86" t="str">
        <f>VLOOKUP(K60&amp;BZ60,'[1]INITIATIVES TYPE COMBINATION'!$A$203:$B$227,2,FALSE)</f>
        <v>PROPORTIONATEC</v>
      </c>
      <c r="CP60" s="87" t="str">
        <f>VLOOKUP(BT60&amp;BU60,[1]MPH!BK:BL,2,FALSE)</f>
        <v>SubBrandForm5</v>
      </c>
      <c r="CQ60" s="86" t="str">
        <f>VLOOKUP(BT60&amp;BU60,[1]MPH!BK:BL,2,FALSE)</f>
        <v>SubBrandForm5</v>
      </c>
      <c r="CR60" s="86" t="str">
        <f>VLOOKUP(BT60&amp;BW60,[1]MPH!BK:BL,2,FALSE)</f>
        <v>SubBrandForm5</v>
      </c>
      <c r="CS60" s="87" t="str">
        <f>VLOOKUP(BT60&amp;BW60,[1]MPH!BK:BL,2,FALSE)</f>
        <v>SubBrandForm5</v>
      </c>
      <c r="CT60" s="82" t="str">
        <f t="shared" si="2"/>
        <v>Dead-End</v>
      </c>
      <c r="CU60" s="88" t="str">
        <f t="shared" si="2"/>
        <v>Dead-End</v>
      </c>
      <c r="CV60" s="89" t="str">
        <f t="shared" si="2"/>
        <v>Dead-End</v>
      </c>
    </row>
    <row r="61" spans="1:100" s="82" customFormat="1" ht="12.4" customHeight="1">
      <c r="A61" s="157"/>
      <c r="B61" s="157"/>
      <c r="C61" s="158"/>
      <c r="D61" s="158"/>
      <c r="E61" s="159"/>
      <c r="F61" s="160"/>
      <c r="G61" s="157"/>
      <c r="H61" s="157"/>
      <c r="I61" s="157"/>
      <c r="J61" s="157"/>
      <c r="K61" s="161"/>
      <c r="L61" s="157"/>
      <c r="M61" s="157"/>
      <c r="N61" s="157"/>
      <c r="O61" s="157"/>
      <c r="P61" s="162"/>
      <c r="Q61" s="162"/>
      <c r="R61" s="163"/>
      <c r="S61" s="78"/>
      <c r="T61" s="164"/>
      <c r="U61" s="157"/>
      <c r="V61" s="165"/>
      <c r="W61" s="165"/>
      <c r="X61" s="157"/>
      <c r="Y61" s="166"/>
      <c r="Z61" s="166"/>
      <c r="AA61" s="157"/>
      <c r="AB61" s="167"/>
      <c r="AC61" s="149"/>
      <c r="AD61" s="150"/>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9"/>
      <c r="BN61" s="169"/>
      <c r="BO61" s="168"/>
      <c r="BP61" s="168"/>
      <c r="BQ61" s="152"/>
      <c r="BR61" s="152"/>
      <c r="BS61" s="152"/>
      <c r="BT61" s="152"/>
      <c r="BU61" s="152"/>
      <c r="BV61" s="152"/>
      <c r="BW61" s="153"/>
      <c r="BX61" s="154"/>
      <c r="BY61" s="152"/>
      <c r="BZ61" s="152"/>
      <c r="CA61" s="152"/>
      <c r="CB61" s="152"/>
      <c r="CC61" s="152"/>
      <c r="CD61" s="152"/>
      <c r="CE61" s="152"/>
      <c r="CF61" s="155"/>
      <c r="CG61" s="150"/>
      <c r="CH61" s="150"/>
      <c r="CI61" s="156"/>
      <c r="CJ61" s="86" t="e">
        <f>VLOOKUP(K61,'[1]INITIATIVES TYPE COMBINATION'!$A$28:$B$39,2,FALSE)</f>
        <v>#N/A</v>
      </c>
      <c r="CK61" s="86" t="e">
        <f>VLOOKUP(K61&amp;BZ61,'[1]INITIATIVES TYPE COMBINATION'!$A$48:$B$72,2,FALSE)</f>
        <v>#N/A</v>
      </c>
      <c r="CL61" s="86" t="e">
        <f>VLOOKUP(BZ61,'[1]INITIATIVES TYPE COMBINATION'!K$2:L$75,2,FALSE)</f>
        <v>#N/A</v>
      </c>
      <c r="CM61" s="86" t="e">
        <f>VLOOKUP(BZ61,'[1]INITIATIVES TYPE COMBINATION'!K$2:M$75,3,FALSE)</f>
        <v>#N/A</v>
      </c>
      <c r="CN61" s="86" t="e">
        <f>VLOOKUP(K61&amp;BZ61,'[1]INITIATIVES TYPE COMBINATION'!$A$203:$B$227,2,FALSE)</f>
        <v>#N/A</v>
      </c>
      <c r="CP61" s="87" t="e">
        <f>VLOOKUP(BT61&amp;BU61,[1]MPH!BK:BL,2,FALSE)</f>
        <v>#N/A</v>
      </c>
      <c r="CQ61" s="86" t="e">
        <f>VLOOKUP(BT61&amp;BU61,[1]MPH!BK:BL,2,FALSE)</f>
        <v>#N/A</v>
      </c>
      <c r="CR61" s="86" t="e">
        <f>VLOOKUP(BT61&amp;BW61,[1]MPH!BK:BL,2,FALSE)</f>
        <v>#N/A</v>
      </c>
      <c r="CS61" s="87" t="e">
        <f>VLOOKUP(BT61&amp;BW61,[1]MPH!BK:BL,2,FALSE)</f>
        <v>#N/A</v>
      </c>
      <c r="CT61" s="82" t="str">
        <f t="shared" si="2"/>
        <v>Dead-End</v>
      </c>
      <c r="CU61" s="88" t="str">
        <f t="shared" si="2"/>
        <v>Dead-End</v>
      </c>
      <c r="CV61" s="89" t="str">
        <f t="shared" si="2"/>
        <v>Dead-End</v>
      </c>
    </row>
    <row r="62" spans="1:100" s="82" customFormat="1" ht="12.4" customHeight="1">
      <c r="A62" s="138" t="s">
        <v>1049</v>
      </c>
      <c r="B62" s="138" t="s">
        <v>1066</v>
      </c>
      <c r="C62" s="139">
        <v>44197</v>
      </c>
      <c r="D62" s="139">
        <v>44227</v>
      </c>
      <c r="E62" s="140"/>
      <c r="F62" s="141"/>
      <c r="G62" s="138" t="s">
        <v>270</v>
      </c>
      <c r="H62" s="138" t="s">
        <v>1115</v>
      </c>
      <c r="I62" s="138" t="s">
        <v>1116</v>
      </c>
      <c r="J62" s="138" t="s">
        <v>15</v>
      </c>
      <c r="K62" s="142" t="s">
        <v>1056</v>
      </c>
      <c r="L62" s="138"/>
      <c r="M62" s="138"/>
      <c r="N62" s="138"/>
      <c r="O62" s="138"/>
      <c r="P62" s="142" t="s">
        <v>1057</v>
      </c>
      <c r="Q62" s="142"/>
      <c r="R62" s="143"/>
      <c r="S62" s="78"/>
      <c r="T62" s="144"/>
      <c r="U62" s="145"/>
      <c r="V62" s="146"/>
      <c r="W62" s="146"/>
      <c r="X62" s="145"/>
      <c r="Y62" s="147"/>
      <c r="Z62" s="147"/>
      <c r="AA62" s="145"/>
      <c r="AB62" s="148"/>
      <c r="AC62" s="149"/>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150"/>
      <c r="BJ62" s="150"/>
      <c r="BK62" s="150"/>
      <c r="BL62" s="150"/>
      <c r="BM62" s="151"/>
      <c r="BN62" s="151"/>
      <c r="BO62" s="150"/>
      <c r="BP62" s="150"/>
      <c r="BQ62" s="152"/>
      <c r="BR62" s="152"/>
      <c r="BS62" s="152" t="s">
        <v>1058</v>
      </c>
      <c r="BT62" s="152" t="s">
        <v>1101</v>
      </c>
      <c r="BU62" s="152" t="s">
        <v>1060</v>
      </c>
      <c r="BV62" s="152" t="s">
        <v>1117</v>
      </c>
      <c r="BW62" s="153" t="s">
        <v>1060</v>
      </c>
      <c r="BX62" s="154" t="s">
        <v>1117</v>
      </c>
      <c r="BY62" s="152" t="s">
        <v>1062</v>
      </c>
      <c r="BZ62" s="152" t="s">
        <v>1063</v>
      </c>
      <c r="CA62" s="152" t="s">
        <v>1073</v>
      </c>
      <c r="CB62" s="152" t="s">
        <v>1065</v>
      </c>
      <c r="CC62" s="152" t="s">
        <v>1065</v>
      </c>
      <c r="CD62" s="152" t="s">
        <v>1018</v>
      </c>
      <c r="CE62" s="152" t="s">
        <v>1058</v>
      </c>
      <c r="CF62" s="155">
        <v>0.1794</v>
      </c>
      <c r="CG62" s="150"/>
      <c r="CH62" s="150" t="s">
        <v>1117</v>
      </c>
      <c r="CI62" s="156" t="s">
        <v>1058</v>
      </c>
      <c r="CJ62" s="86" t="str">
        <f>VLOOKUP(K62,'[1]INITIATIVES TYPE COMBINATION'!$A$28:$B$39,2,FALSE)</f>
        <v>PCTYPEH</v>
      </c>
      <c r="CK62" s="86" t="str">
        <f>VLOOKUP(K62&amp;BZ62,'[1]INITIATIVES TYPE COMBINATION'!$A$48:$B$72,2,FALSE)</f>
        <v>CCTYPEC</v>
      </c>
      <c r="CL62" s="86" t="str">
        <f>VLOOKUP(BZ62,'[1]INITIATIVES TYPE COMBINATION'!K$2:L$75,2,FALSE)</f>
        <v>DISBB</v>
      </c>
      <c r="CM62" s="86" t="str">
        <f>VLOOKUP(BZ62,'[1]INITIATIVES TYPE COMBINATION'!K$2:M$75,3,FALSE)</f>
        <v>DISBB</v>
      </c>
      <c r="CN62" s="86" t="str">
        <f>VLOOKUP(K62&amp;BZ62,'[1]INITIATIVES TYPE COMBINATION'!$A$203:$B$227,2,FALSE)</f>
        <v>PROPORTIONATEC</v>
      </c>
      <c r="CP62" s="87" t="str">
        <f>VLOOKUP(BT62&amp;BU62,[1]MPH!BK:BL,2,FALSE)</f>
        <v>SubBrandForm5</v>
      </c>
      <c r="CQ62" s="86" t="str">
        <f>VLOOKUP(BT62&amp;BU62,[1]MPH!BK:BL,2,FALSE)</f>
        <v>SubBrandForm5</v>
      </c>
      <c r="CR62" s="86" t="str">
        <f>VLOOKUP(BT62&amp;BW62,[1]MPH!BK:BL,2,FALSE)</f>
        <v>SubBrandForm5</v>
      </c>
      <c r="CS62" s="87" t="str">
        <f>VLOOKUP(BT62&amp;BW62,[1]MPH!BK:BL,2,FALSE)</f>
        <v>SubBrandForm5</v>
      </c>
      <c r="CT62" s="82" t="str">
        <f t="shared" si="2"/>
        <v>Dead-End</v>
      </c>
      <c r="CU62" s="88" t="str">
        <f t="shared" si="2"/>
        <v>Dead-End</v>
      </c>
      <c r="CV62" s="89" t="str">
        <f t="shared" si="2"/>
        <v>Dead-End</v>
      </c>
    </row>
    <row r="63" spans="1:100" s="82" customFormat="1" ht="12.4" customHeight="1">
      <c r="A63" s="157"/>
      <c r="B63" s="157"/>
      <c r="C63" s="158"/>
      <c r="D63" s="158"/>
      <c r="E63" s="159"/>
      <c r="F63" s="160"/>
      <c r="G63" s="157"/>
      <c r="H63" s="157"/>
      <c r="I63" s="157"/>
      <c r="J63" s="157" t="s">
        <v>15</v>
      </c>
      <c r="K63" s="161"/>
      <c r="L63" s="157"/>
      <c r="M63" s="157"/>
      <c r="N63" s="157"/>
      <c r="O63" s="157"/>
      <c r="P63" s="162"/>
      <c r="Q63" s="162"/>
      <c r="R63" s="163"/>
      <c r="S63" s="78"/>
      <c r="T63" s="164"/>
      <c r="U63" s="157"/>
      <c r="V63" s="165"/>
      <c r="W63" s="165"/>
      <c r="X63" s="157"/>
      <c r="Y63" s="166"/>
      <c r="Z63" s="166"/>
      <c r="AA63" s="157"/>
      <c r="AB63" s="167"/>
      <c r="AC63" s="149"/>
      <c r="AD63" s="150"/>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9"/>
      <c r="BN63" s="169"/>
      <c r="BO63" s="168"/>
      <c r="BP63" s="168"/>
      <c r="BQ63" s="152"/>
      <c r="BR63" s="152"/>
      <c r="BS63" s="152"/>
      <c r="BT63" s="152"/>
      <c r="BU63" s="152"/>
      <c r="BV63" s="152"/>
      <c r="BW63" s="153"/>
      <c r="BX63" s="154"/>
      <c r="BY63" s="152"/>
      <c r="BZ63" s="152"/>
      <c r="CA63" s="152"/>
      <c r="CB63" s="152"/>
      <c r="CC63" s="152"/>
      <c r="CD63" s="152"/>
      <c r="CE63" s="152"/>
      <c r="CF63" s="155"/>
      <c r="CG63" s="150"/>
      <c r="CH63" s="150"/>
      <c r="CI63" s="156"/>
      <c r="CJ63" s="86" t="e">
        <f>VLOOKUP(K63,'[1]INITIATIVES TYPE COMBINATION'!$A$28:$B$39,2,FALSE)</f>
        <v>#N/A</v>
      </c>
      <c r="CK63" s="86" t="e">
        <f>VLOOKUP(K63&amp;BZ63,'[1]INITIATIVES TYPE COMBINATION'!$A$48:$B$72,2,FALSE)</f>
        <v>#N/A</v>
      </c>
      <c r="CL63" s="86" t="e">
        <f>VLOOKUP(BZ63,'[1]INITIATIVES TYPE COMBINATION'!K$2:L$75,2,FALSE)</f>
        <v>#N/A</v>
      </c>
      <c r="CM63" s="86" t="e">
        <f>VLOOKUP(BZ63,'[1]INITIATIVES TYPE COMBINATION'!K$2:M$75,3,FALSE)</f>
        <v>#N/A</v>
      </c>
      <c r="CN63" s="86" t="e">
        <f>VLOOKUP(K63&amp;BZ63,'[1]INITIATIVES TYPE COMBINATION'!$A$203:$B$227,2,FALSE)</f>
        <v>#N/A</v>
      </c>
      <c r="CP63" s="87" t="e">
        <f>VLOOKUP(BT63&amp;BU63,[1]MPH!BK:BL,2,FALSE)</f>
        <v>#N/A</v>
      </c>
      <c r="CQ63" s="86" t="e">
        <f>VLOOKUP(BT63&amp;BU63,[1]MPH!BK:BL,2,FALSE)</f>
        <v>#N/A</v>
      </c>
      <c r="CR63" s="86" t="e">
        <f>VLOOKUP(BT63&amp;BW63,[1]MPH!BK:BL,2,FALSE)</f>
        <v>#N/A</v>
      </c>
      <c r="CS63" s="87" t="e">
        <f>VLOOKUP(BT63&amp;BW63,[1]MPH!BK:BL,2,FALSE)</f>
        <v>#N/A</v>
      </c>
      <c r="CT63" s="82" t="str">
        <f t="shared" ref="CT63:CV82" si="3">$CV$1</f>
        <v>Dead-End</v>
      </c>
      <c r="CU63" s="88" t="str">
        <f t="shared" si="3"/>
        <v>Dead-End</v>
      </c>
      <c r="CV63" s="89" t="str">
        <f t="shared" si="3"/>
        <v>Dead-End</v>
      </c>
    </row>
    <row r="64" spans="1:100" s="82" customFormat="1" ht="12.4" customHeight="1">
      <c r="A64" s="138" t="s">
        <v>1049</v>
      </c>
      <c r="B64" s="138" t="s">
        <v>1075</v>
      </c>
      <c r="C64" s="139">
        <v>44197</v>
      </c>
      <c r="D64" s="139">
        <v>44227</v>
      </c>
      <c r="E64" s="140"/>
      <c r="F64" s="141"/>
      <c r="G64" s="138" t="s">
        <v>270</v>
      </c>
      <c r="H64" s="138" t="s">
        <v>1118</v>
      </c>
      <c r="I64" s="138" t="s">
        <v>1119</v>
      </c>
      <c r="J64" s="138" t="s">
        <v>15</v>
      </c>
      <c r="K64" s="142" t="s">
        <v>1056</v>
      </c>
      <c r="L64" s="138"/>
      <c r="M64" s="138"/>
      <c r="N64" s="138"/>
      <c r="O64" s="138"/>
      <c r="P64" s="142" t="s">
        <v>1057</v>
      </c>
      <c r="Q64" s="142"/>
      <c r="R64" s="143"/>
      <c r="S64" s="78"/>
      <c r="T64" s="144"/>
      <c r="U64" s="145"/>
      <c r="V64" s="146"/>
      <c r="W64" s="146"/>
      <c r="X64" s="145"/>
      <c r="Y64" s="147"/>
      <c r="Z64" s="147"/>
      <c r="AA64" s="145"/>
      <c r="AB64" s="148"/>
      <c r="AC64" s="149"/>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150"/>
      <c r="BJ64" s="150"/>
      <c r="BK64" s="150"/>
      <c r="BL64" s="150"/>
      <c r="BM64" s="151"/>
      <c r="BN64" s="151"/>
      <c r="BO64" s="150"/>
      <c r="BP64" s="150"/>
      <c r="BQ64" s="152"/>
      <c r="BR64" s="152"/>
      <c r="BS64" s="152" t="s">
        <v>1058</v>
      </c>
      <c r="BT64" s="152" t="s">
        <v>1101</v>
      </c>
      <c r="BU64" s="152" t="s">
        <v>1060</v>
      </c>
      <c r="BV64" s="152" t="s">
        <v>1117</v>
      </c>
      <c r="BW64" s="153" t="s">
        <v>1060</v>
      </c>
      <c r="BX64" s="154" t="s">
        <v>1117</v>
      </c>
      <c r="BY64" s="152" t="s">
        <v>1062</v>
      </c>
      <c r="BZ64" s="152" t="s">
        <v>1063</v>
      </c>
      <c r="CA64" s="152" t="s">
        <v>1073</v>
      </c>
      <c r="CB64" s="152" t="s">
        <v>1065</v>
      </c>
      <c r="CC64" s="152" t="s">
        <v>1065</v>
      </c>
      <c r="CD64" s="152" t="s">
        <v>1018</v>
      </c>
      <c r="CE64" s="152" t="s">
        <v>1058</v>
      </c>
      <c r="CF64" s="155">
        <v>0.1794</v>
      </c>
      <c r="CG64" s="150"/>
      <c r="CH64" s="150" t="s">
        <v>1117</v>
      </c>
      <c r="CI64" s="156" t="s">
        <v>1058</v>
      </c>
      <c r="CJ64" s="86" t="str">
        <f>VLOOKUP(K64,'[1]INITIATIVES TYPE COMBINATION'!$A$28:$B$39,2,FALSE)</f>
        <v>PCTYPEH</v>
      </c>
      <c r="CK64" s="86" t="str">
        <f>VLOOKUP(K64&amp;BZ64,'[1]INITIATIVES TYPE COMBINATION'!$A$48:$B$72,2,FALSE)</f>
        <v>CCTYPEC</v>
      </c>
      <c r="CL64" s="86" t="str">
        <f>VLOOKUP(BZ64,'[1]INITIATIVES TYPE COMBINATION'!K$2:L$75,2,FALSE)</f>
        <v>DISBB</v>
      </c>
      <c r="CM64" s="86" t="str">
        <f>VLOOKUP(BZ64,'[1]INITIATIVES TYPE COMBINATION'!K$2:M$75,3,FALSE)</f>
        <v>DISBB</v>
      </c>
      <c r="CN64" s="86" t="str">
        <f>VLOOKUP(K64&amp;BZ64,'[1]INITIATIVES TYPE COMBINATION'!$A$203:$B$227,2,FALSE)</f>
        <v>PROPORTIONATEC</v>
      </c>
      <c r="CP64" s="87" t="str">
        <f>VLOOKUP(BT64&amp;BU64,[1]MPH!BK:BL,2,FALSE)</f>
        <v>SubBrandForm5</v>
      </c>
      <c r="CQ64" s="86" t="str">
        <f>VLOOKUP(BT64&amp;BU64,[1]MPH!BK:BL,2,FALSE)</f>
        <v>SubBrandForm5</v>
      </c>
      <c r="CR64" s="86" t="str">
        <f>VLOOKUP(BT64&amp;BW64,[1]MPH!BK:BL,2,FALSE)</f>
        <v>SubBrandForm5</v>
      </c>
      <c r="CS64" s="87" t="str">
        <f>VLOOKUP(BT64&amp;BW64,[1]MPH!BK:BL,2,FALSE)</f>
        <v>SubBrandForm5</v>
      </c>
      <c r="CT64" s="82" t="str">
        <f t="shared" si="3"/>
        <v>Dead-End</v>
      </c>
      <c r="CU64" s="88" t="str">
        <f t="shared" si="3"/>
        <v>Dead-End</v>
      </c>
      <c r="CV64" s="89" t="str">
        <f t="shared" si="3"/>
        <v>Dead-End</v>
      </c>
    </row>
    <row r="65" spans="1:100" s="82" customFormat="1" ht="12.4" customHeight="1">
      <c r="A65" s="157"/>
      <c r="B65" s="157"/>
      <c r="C65" s="158"/>
      <c r="D65" s="158"/>
      <c r="E65" s="159"/>
      <c r="F65" s="160"/>
      <c r="G65" s="157"/>
      <c r="H65" s="157"/>
      <c r="I65" s="157"/>
      <c r="J65" s="157" t="s">
        <v>15</v>
      </c>
      <c r="K65" s="161"/>
      <c r="L65" s="157"/>
      <c r="M65" s="157"/>
      <c r="N65" s="157"/>
      <c r="O65" s="157"/>
      <c r="P65" s="162"/>
      <c r="Q65" s="162"/>
      <c r="R65" s="163"/>
      <c r="S65" s="78"/>
      <c r="T65" s="164"/>
      <c r="U65" s="157"/>
      <c r="V65" s="165"/>
      <c r="W65" s="165"/>
      <c r="X65" s="157"/>
      <c r="Y65" s="166"/>
      <c r="Z65" s="166"/>
      <c r="AA65" s="157"/>
      <c r="AB65" s="167"/>
      <c r="AC65" s="149"/>
      <c r="AD65" s="150"/>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9"/>
      <c r="BN65" s="169"/>
      <c r="BO65" s="168"/>
      <c r="BP65" s="168"/>
      <c r="BQ65" s="152"/>
      <c r="BR65" s="152"/>
      <c r="BS65" s="152"/>
      <c r="BT65" s="152"/>
      <c r="BU65" s="152"/>
      <c r="BV65" s="152"/>
      <c r="BW65" s="153"/>
      <c r="BX65" s="154"/>
      <c r="BY65" s="152"/>
      <c r="BZ65" s="152"/>
      <c r="CA65" s="152"/>
      <c r="CB65" s="152"/>
      <c r="CC65" s="152"/>
      <c r="CD65" s="152"/>
      <c r="CE65" s="152"/>
      <c r="CF65" s="155"/>
      <c r="CG65" s="150"/>
      <c r="CH65" s="150"/>
      <c r="CI65" s="156"/>
      <c r="CJ65" s="86" t="e">
        <f>VLOOKUP(K65,'[1]INITIATIVES TYPE COMBINATION'!$A$28:$B$39,2,FALSE)</f>
        <v>#N/A</v>
      </c>
      <c r="CK65" s="86" t="e">
        <f>VLOOKUP(K65&amp;BZ65,'[1]INITIATIVES TYPE COMBINATION'!$A$48:$B$72,2,FALSE)</f>
        <v>#N/A</v>
      </c>
      <c r="CL65" s="86" t="e">
        <f>VLOOKUP(BZ65,'[1]INITIATIVES TYPE COMBINATION'!K$2:L$75,2,FALSE)</f>
        <v>#N/A</v>
      </c>
      <c r="CM65" s="86" t="e">
        <f>VLOOKUP(BZ65,'[1]INITIATIVES TYPE COMBINATION'!K$2:M$75,3,FALSE)</f>
        <v>#N/A</v>
      </c>
      <c r="CN65" s="86" t="e">
        <f>VLOOKUP(K65&amp;BZ65,'[1]INITIATIVES TYPE COMBINATION'!$A$203:$B$227,2,FALSE)</f>
        <v>#N/A</v>
      </c>
      <c r="CP65" s="87" t="e">
        <f>VLOOKUP(BT65&amp;BU65,[1]MPH!BK:BL,2,FALSE)</f>
        <v>#N/A</v>
      </c>
      <c r="CQ65" s="86" t="e">
        <f>VLOOKUP(BT65&amp;BU65,[1]MPH!BK:BL,2,FALSE)</f>
        <v>#N/A</v>
      </c>
      <c r="CR65" s="86" t="e">
        <f>VLOOKUP(BT65&amp;BW65,[1]MPH!BK:BL,2,FALSE)</f>
        <v>#N/A</v>
      </c>
      <c r="CS65" s="87" t="e">
        <f>VLOOKUP(BT65&amp;BW65,[1]MPH!BK:BL,2,FALSE)</f>
        <v>#N/A</v>
      </c>
      <c r="CT65" s="82" t="str">
        <f t="shared" si="3"/>
        <v>Dead-End</v>
      </c>
      <c r="CU65" s="88" t="str">
        <f t="shared" si="3"/>
        <v>Dead-End</v>
      </c>
      <c r="CV65" s="89" t="str">
        <f t="shared" si="3"/>
        <v>Dead-End</v>
      </c>
    </row>
    <row r="66" spans="1:100" s="82" customFormat="1" ht="12.4" customHeight="1">
      <c r="A66" s="138" t="s">
        <v>1049</v>
      </c>
      <c r="B66" s="138" t="s">
        <v>1066</v>
      </c>
      <c r="C66" s="139">
        <v>44197</v>
      </c>
      <c r="D66" s="139">
        <v>44227</v>
      </c>
      <c r="E66" s="140"/>
      <c r="F66" s="141"/>
      <c r="G66" s="138" t="s">
        <v>270</v>
      </c>
      <c r="H66" s="138" t="s">
        <v>1120</v>
      </c>
      <c r="I66" s="138" t="s">
        <v>1121</v>
      </c>
      <c r="J66" s="138" t="s">
        <v>15</v>
      </c>
      <c r="K66" s="142" t="s">
        <v>1056</v>
      </c>
      <c r="L66" s="138"/>
      <c r="M66" s="138"/>
      <c r="N66" s="138"/>
      <c r="O66" s="138"/>
      <c r="P66" s="142" t="s">
        <v>1057</v>
      </c>
      <c r="Q66" s="142"/>
      <c r="R66" s="143"/>
      <c r="S66" s="78"/>
      <c r="T66" s="144"/>
      <c r="U66" s="145"/>
      <c r="V66" s="146"/>
      <c r="W66" s="146"/>
      <c r="X66" s="145"/>
      <c r="Y66" s="147"/>
      <c r="Z66" s="147"/>
      <c r="AA66" s="145"/>
      <c r="AB66" s="148"/>
      <c r="AC66" s="149"/>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1"/>
      <c r="BN66" s="151"/>
      <c r="BO66" s="150"/>
      <c r="BP66" s="150"/>
      <c r="BQ66" s="152"/>
      <c r="BR66" s="152"/>
      <c r="BS66" s="152" t="s">
        <v>1058</v>
      </c>
      <c r="BT66" s="152" t="s">
        <v>1101</v>
      </c>
      <c r="BU66" s="152" t="s">
        <v>1060</v>
      </c>
      <c r="BV66" s="152" t="s">
        <v>1122</v>
      </c>
      <c r="BW66" s="153" t="s">
        <v>1060</v>
      </c>
      <c r="BX66" s="154" t="s">
        <v>1122</v>
      </c>
      <c r="BY66" s="152" t="s">
        <v>1062</v>
      </c>
      <c r="BZ66" s="152" t="s">
        <v>1063</v>
      </c>
      <c r="CA66" s="152" t="s">
        <v>1073</v>
      </c>
      <c r="CB66" s="152" t="s">
        <v>1065</v>
      </c>
      <c r="CC66" s="152" t="s">
        <v>1065</v>
      </c>
      <c r="CD66" s="152" t="s">
        <v>1018</v>
      </c>
      <c r="CE66" s="152" t="s">
        <v>1058</v>
      </c>
      <c r="CF66" s="155">
        <v>0.21</v>
      </c>
      <c r="CG66" s="150"/>
      <c r="CH66" s="150" t="s">
        <v>1122</v>
      </c>
      <c r="CI66" s="156" t="s">
        <v>1058</v>
      </c>
      <c r="CJ66" s="86" t="str">
        <f>VLOOKUP(K66,'[1]INITIATIVES TYPE COMBINATION'!$A$28:$B$39,2,FALSE)</f>
        <v>PCTYPEH</v>
      </c>
      <c r="CK66" s="86" t="str">
        <f>VLOOKUP(K66&amp;BZ66,'[1]INITIATIVES TYPE COMBINATION'!$A$48:$B$72,2,FALSE)</f>
        <v>CCTYPEC</v>
      </c>
      <c r="CL66" s="86" t="str">
        <f>VLOOKUP(BZ66,'[1]INITIATIVES TYPE COMBINATION'!K$2:L$75,2,FALSE)</f>
        <v>DISBB</v>
      </c>
      <c r="CM66" s="86" t="str">
        <f>VLOOKUP(BZ66,'[1]INITIATIVES TYPE COMBINATION'!K$2:M$75,3,FALSE)</f>
        <v>DISBB</v>
      </c>
      <c r="CN66" s="86" t="str">
        <f>VLOOKUP(K66&amp;BZ66,'[1]INITIATIVES TYPE COMBINATION'!$A$203:$B$227,2,FALSE)</f>
        <v>PROPORTIONATEC</v>
      </c>
      <c r="CP66" s="87" t="str">
        <f>VLOOKUP(BT66&amp;BU66,[1]MPH!BK:BL,2,FALSE)</f>
        <v>SubBrandForm5</v>
      </c>
      <c r="CQ66" s="86" t="str">
        <f>VLOOKUP(BT66&amp;BU66,[1]MPH!BK:BL,2,FALSE)</f>
        <v>SubBrandForm5</v>
      </c>
      <c r="CR66" s="86" t="str">
        <f>VLOOKUP(BT66&amp;BW66,[1]MPH!BK:BL,2,FALSE)</f>
        <v>SubBrandForm5</v>
      </c>
      <c r="CS66" s="87" t="str">
        <f>VLOOKUP(BT66&amp;BW66,[1]MPH!BK:BL,2,FALSE)</f>
        <v>SubBrandForm5</v>
      </c>
      <c r="CT66" s="82" t="str">
        <f t="shared" si="3"/>
        <v>Dead-End</v>
      </c>
      <c r="CU66" s="88" t="str">
        <f t="shared" si="3"/>
        <v>Dead-End</v>
      </c>
      <c r="CV66" s="89" t="str">
        <f t="shared" si="3"/>
        <v>Dead-End</v>
      </c>
    </row>
    <row r="67" spans="1:100" s="82" customFormat="1" ht="12.4" customHeight="1">
      <c r="A67" s="157"/>
      <c r="B67" s="157"/>
      <c r="C67" s="158"/>
      <c r="D67" s="158"/>
      <c r="E67" s="159"/>
      <c r="F67" s="160"/>
      <c r="G67" s="157"/>
      <c r="H67" s="157"/>
      <c r="I67" s="157"/>
      <c r="J67" s="157" t="s">
        <v>15</v>
      </c>
      <c r="K67" s="161"/>
      <c r="L67" s="157"/>
      <c r="M67" s="157"/>
      <c r="N67" s="157"/>
      <c r="O67" s="157"/>
      <c r="P67" s="162"/>
      <c r="Q67" s="162"/>
      <c r="R67" s="163"/>
      <c r="S67" s="78"/>
      <c r="T67" s="164"/>
      <c r="U67" s="157"/>
      <c r="V67" s="165"/>
      <c r="W67" s="165"/>
      <c r="X67" s="157"/>
      <c r="Y67" s="166"/>
      <c r="Z67" s="166"/>
      <c r="AA67" s="157"/>
      <c r="AB67" s="167"/>
      <c r="AC67" s="149"/>
      <c r="AD67" s="150"/>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9"/>
      <c r="BN67" s="169"/>
      <c r="BO67" s="168"/>
      <c r="BP67" s="168"/>
      <c r="BQ67" s="152"/>
      <c r="BR67" s="152"/>
      <c r="BS67" s="152"/>
      <c r="BT67" s="152"/>
      <c r="BU67" s="152"/>
      <c r="BV67" s="152"/>
      <c r="BW67" s="153"/>
      <c r="BX67" s="154"/>
      <c r="BY67" s="152"/>
      <c r="BZ67" s="152"/>
      <c r="CA67" s="152"/>
      <c r="CB67" s="152"/>
      <c r="CC67" s="152"/>
      <c r="CD67" s="152"/>
      <c r="CE67" s="152"/>
      <c r="CF67" s="155"/>
      <c r="CG67" s="150"/>
      <c r="CH67" s="150"/>
      <c r="CI67" s="156"/>
      <c r="CJ67" s="86" t="e">
        <f>VLOOKUP(K67,'[1]INITIATIVES TYPE COMBINATION'!$A$28:$B$39,2,FALSE)</f>
        <v>#N/A</v>
      </c>
      <c r="CK67" s="86" t="e">
        <f>VLOOKUP(K67&amp;BZ67,'[1]INITIATIVES TYPE COMBINATION'!$A$48:$B$72,2,FALSE)</f>
        <v>#N/A</v>
      </c>
      <c r="CL67" s="86" t="e">
        <f>VLOOKUP(BZ67,'[1]INITIATIVES TYPE COMBINATION'!K$2:L$75,2,FALSE)</f>
        <v>#N/A</v>
      </c>
      <c r="CM67" s="86" t="e">
        <f>VLOOKUP(BZ67,'[1]INITIATIVES TYPE COMBINATION'!K$2:M$75,3,FALSE)</f>
        <v>#N/A</v>
      </c>
      <c r="CN67" s="86" t="e">
        <f>VLOOKUP(K67&amp;BZ67,'[1]INITIATIVES TYPE COMBINATION'!$A$203:$B$227,2,FALSE)</f>
        <v>#N/A</v>
      </c>
      <c r="CP67" s="87" t="e">
        <f>VLOOKUP(BT67&amp;BU67,[1]MPH!BK:BL,2,FALSE)</f>
        <v>#N/A</v>
      </c>
      <c r="CQ67" s="86" t="e">
        <f>VLOOKUP(BT67&amp;BU67,[1]MPH!BK:BL,2,FALSE)</f>
        <v>#N/A</v>
      </c>
      <c r="CR67" s="86" t="e">
        <f>VLOOKUP(BT67&amp;BW67,[1]MPH!BK:BL,2,FALSE)</f>
        <v>#N/A</v>
      </c>
      <c r="CS67" s="87" t="e">
        <f>VLOOKUP(BT67&amp;BW67,[1]MPH!BK:BL,2,FALSE)</f>
        <v>#N/A</v>
      </c>
      <c r="CT67" s="82" t="str">
        <f t="shared" si="3"/>
        <v>Dead-End</v>
      </c>
      <c r="CU67" s="88" t="str">
        <f t="shared" si="3"/>
        <v>Dead-End</v>
      </c>
      <c r="CV67" s="89" t="str">
        <f t="shared" si="3"/>
        <v>Dead-End</v>
      </c>
    </row>
    <row r="68" spans="1:100" s="82" customFormat="1" ht="12.4" customHeight="1">
      <c r="A68" s="138" t="s">
        <v>1049</v>
      </c>
      <c r="B68" s="138" t="s">
        <v>1075</v>
      </c>
      <c r="C68" s="139">
        <v>44197</v>
      </c>
      <c r="D68" s="139">
        <v>44227</v>
      </c>
      <c r="E68" s="140"/>
      <c r="F68" s="141"/>
      <c r="G68" s="138" t="s">
        <v>270</v>
      </c>
      <c r="H68" s="138" t="s">
        <v>1123</v>
      </c>
      <c r="I68" s="138" t="s">
        <v>1124</v>
      </c>
      <c r="J68" s="138" t="s">
        <v>15</v>
      </c>
      <c r="K68" s="142" t="s">
        <v>1056</v>
      </c>
      <c r="L68" s="138"/>
      <c r="M68" s="138"/>
      <c r="N68" s="138"/>
      <c r="O68" s="138"/>
      <c r="P68" s="142" t="s">
        <v>1057</v>
      </c>
      <c r="Q68" s="142"/>
      <c r="R68" s="143"/>
      <c r="S68" s="78"/>
      <c r="T68" s="144"/>
      <c r="U68" s="145"/>
      <c r="V68" s="146"/>
      <c r="W68" s="146"/>
      <c r="X68" s="145"/>
      <c r="Y68" s="147"/>
      <c r="Z68" s="147"/>
      <c r="AA68" s="145"/>
      <c r="AB68" s="148"/>
      <c r="AC68" s="149"/>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1"/>
      <c r="BN68" s="151"/>
      <c r="BO68" s="150"/>
      <c r="BP68" s="150"/>
      <c r="BQ68" s="152"/>
      <c r="BR68" s="152"/>
      <c r="BS68" s="152" t="s">
        <v>1058</v>
      </c>
      <c r="BT68" s="152" t="s">
        <v>1101</v>
      </c>
      <c r="BU68" s="152" t="s">
        <v>1060</v>
      </c>
      <c r="BV68" s="152" t="s">
        <v>1122</v>
      </c>
      <c r="BW68" s="153" t="s">
        <v>1060</v>
      </c>
      <c r="BX68" s="154" t="s">
        <v>1122</v>
      </c>
      <c r="BY68" s="152" t="s">
        <v>1062</v>
      </c>
      <c r="BZ68" s="152" t="s">
        <v>1063</v>
      </c>
      <c r="CA68" s="152" t="s">
        <v>1073</v>
      </c>
      <c r="CB68" s="152" t="s">
        <v>1065</v>
      </c>
      <c r="CC68" s="152" t="s">
        <v>1065</v>
      </c>
      <c r="CD68" s="152" t="s">
        <v>1018</v>
      </c>
      <c r="CE68" s="152" t="s">
        <v>1058</v>
      </c>
      <c r="CF68" s="155">
        <v>0.21</v>
      </c>
      <c r="CG68" s="150"/>
      <c r="CH68" s="150" t="s">
        <v>1122</v>
      </c>
      <c r="CI68" s="156" t="s">
        <v>1058</v>
      </c>
      <c r="CJ68" s="86" t="str">
        <f>VLOOKUP(K68,'[1]INITIATIVES TYPE COMBINATION'!$A$28:$B$39,2,FALSE)</f>
        <v>PCTYPEH</v>
      </c>
      <c r="CK68" s="86" t="str">
        <f>VLOOKUP(K68&amp;BZ68,'[1]INITIATIVES TYPE COMBINATION'!$A$48:$B$72,2,FALSE)</f>
        <v>CCTYPEC</v>
      </c>
      <c r="CL68" s="86" t="str">
        <f>VLOOKUP(BZ68,'[1]INITIATIVES TYPE COMBINATION'!K$2:L$75,2,FALSE)</f>
        <v>DISBB</v>
      </c>
      <c r="CM68" s="86" t="str">
        <f>VLOOKUP(BZ68,'[1]INITIATIVES TYPE COMBINATION'!K$2:M$75,3,FALSE)</f>
        <v>DISBB</v>
      </c>
      <c r="CN68" s="86" t="str">
        <f>VLOOKUP(K68&amp;BZ68,'[1]INITIATIVES TYPE COMBINATION'!$A$203:$B$227,2,FALSE)</f>
        <v>PROPORTIONATEC</v>
      </c>
      <c r="CP68" s="87" t="str">
        <f>VLOOKUP(BT68&amp;BU68,[1]MPH!BK:BL,2,FALSE)</f>
        <v>SubBrandForm5</v>
      </c>
      <c r="CQ68" s="86" t="str">
        <f>VLOOKUP(BT68&amp;BU68,[1]MPH!BK:BL,2,FALSE)</f>
        <v>SubBrandForm5</v>
      </c>
      <c r="CR68" s="86" t="str">
        <f>VLOOKUP(BT68&amp;BW68,[1]MPH!BK:BL,2,FALSE)</f>
        <v>SubBrandForm5</v>
      </c>
      <c r="CS68" s="87" t="str">
        <f>VLOOKUP(BT68&amp;BW68,[1]MPH!BK:BL,2,FALSE)</f>
        <v>SubBrandForm5</v>
      </c>
      <c r="CT68" s="82" t="str">
        <f t="shared" si="3"/>
        <v>Dead-End</v>
      </c>
      <c r="CU68" s="88" t="str">
        <f t="shared" si="3"/>
        <v>Dead-End</v>
      </c>
      <c r="CV68" s="89" t="str">
        <f t="shared" si="3"/>
        <v>Dead-End</v>
      </c>
    </row>
    <row r="69" spans="1:100" s="82" customFormat="1" ht="12.4" customHeight="1">
      <c r="A69" s="157"/>
      <c r="B69" s="157"/>
      <c r="C69" s="158"/>
      <c r="D69" s="158"/>
      <c r="E69" s="159"/>
      <c r="F69" s="160"/>
      <c r="G69" s="157"/>
      <c r="H69" s="157"/>
      <c r="I69" s="157"/>
      <c r="J69" s="157" t="s">
        <v>15</v>
      </c>
      <c r="K69" s="161"/>
      <c r="L69" s="157"/>
      <c r="M69" s="157"/>
      <c r="N69" s="157"/>
      <c r="O69" s="157"/>
      <c r="P69" s="162"/>
      <c r="Q69" s="162"/>
      <c r="R69" s="163"/>
      <c r="S69" s="78"/>
      <c r="T69" s="164"/>
      <c r="U69" s="157"/>
      <c r="V69" s="165"/>
      <c r="W69" s="165"/>
      <c r="X69" s="157"/>
      <c r="Y69" s="166"/>
      <c r="Z69" s="166"/>
      <c r="AA69" s="157"/>
      <c r="AB69" s="167"/>
      <c r="AC69" s="149"/>
      <c r="AD69" s="150"/>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9"/>
      <c r="BN69" s="169"/>
      <c r="BO69" s="168"/>
      <c r="BP69" s="168"/>
      <c r="BQ69" s="152"/>
      <c r="BR69" s="152"/>
      <c r="BS69" s="152"/>
      <c r="BT69" s="152"/>
      <c r="BU69" s="152"/>
      <c r="BV69" s="152"/>
      <c r="BW69" s="153"/>
      <c r="BX69" s="154"/>
      <c r="BY69" s="152"/>
      <c r="BZ69" s="152"/>
      <c r="CA69" s="152"/>
      <c r="CB69" s="152"/>
      <c r="CC69" s="152"/>
      <c r="CD69" s="152"/>
      <c r="CE69" s="152"/>
      <c r="CF69" s="155"/>
      <c r="CG69" s="150"/>
      <c r="CH69" s="150"/>
      <c r="CI69" s="156"/>
      <c r="CJ69" s="86" t="e">
        <f>VLOOKUP(K69,'[1]INITIATIVES TYPE COMBINATION'!$A$28:$B$39,2,FALSE)</f>
        <v>#N/A</v>
      </c>
      <c r="CK69" s="86" t="e">
        <f>VLOOKUP(K69&amp;BZ69,'[1]INITIATIVES TYPE COMBINATION'!$A$48:$B$72,2,FALSE)</f>
        <v>#N/A</v>
      </c>
      <c r="CL69" s="86" t="e">
        <f>VLOOKUP(BZ69,'[1]INITIATIVES TYPE COMBINATION'!K$2:L$75,2,FALSE)</f>
        <v>#N/A</v>
      </c>
      <c r="CM69" s="86" t="e">
        <f>VLOOKUP(BZ69,'[1]INITIATIVES TYPE COMBINATION'!K$2:M$75,3,FALSE)</f>
        <v>#N/A</v>
      </c>
      <c r="CN69" s="86" t="e">
        <f>VLOOKUP(K69&amp;BZ69,'[1]INITIATIVES TYPE COMBINATION'!$A$203:$B$227,2,FALSE)</f>
        <v>#N/A</v>
      </c>
      <c r="CP69" s="87" t="e">
        <f>VLOOKUP(BT69&amp;BU69,[1]MPH!BK:BL,2,FALSE)</f>
        <v>#N/A</v>
      </c>
      <c r="CQ69" s="86" t="e">
        <f>VLOOKUP(BT69&amp;BU69,[1]MPH!BK:BL,2,FALSE)</f>
        <v>#N/A</v>
      </c>
      <c r="CR69" s="86" t="e">
        <f>VLOOKUP(BT69&amp;BW69,[1]MPH!BK:BL,2,FALSE)</f>
        <v>#N/A</v>
      </c>
      <c r="CS69" s="87" t="e">
        <f>VLOOKUP(BT69&amp;BW69,[1]MPH!BK:BL,2,FALSE)</f>
        <v>#N/A</v>
      </c>
      <c r="CT69" s="82" t="str">
        <f t="shared" si="3"/>
        <v>Dead-End</v>
      </c>
      <c r="CU69" s="88" t="str">
        <f t="shared" si="3"/>
        <v>Dead-End</v>
      </c>
      <c r="CV69" s="89" t="str">
        <f t="shared" si="3"/>
        <v>Dead-End</v>
      </c>
    </row>
    <row r="70" spans="1:100" s="82" customFormat="1" ht="12.4" customHeight="1">
      <c r="A70" s="138" t="s">
        <v>1049</v>
      </c>
      <c r="B70" s="138" t="s">
        <v>1066</v>
      </c>
      <c r="C70" s="172">
        <v>44197</v>
      </c>
      <c r="D70" s="172">
        <v>44227</v>
      </c>
      <c r="E70" s="140"/>
      <c r="F70" s="141"/>
      <c r="G70" s="138" t="s">
        <v>439</v>
      </c>
      <c r="H70" s="138" t="s">
        <v>1125</v>
      </c>
      <c r="I70" s="138" t="s">
        <v>1126</v>
      </c>
      <c r="J70" s="138" t="s">
        <v>15</v>
      </c>
      <c r="K70" s="142" t="s">
        <v>1056</v>
      </c>
      <c r="L70" s="138"/>
      <c r="M70" s="138"/>
      <c r="N70" s="138"/>
      <c r="O70" s="138"/>
      <c r="P70" s="142" t="s">
        <v>1057</v>
      </c>
      <c r="Q70" s="142"/>
      <c r="R70" s="143"/>
      <c r="S70" s="78"/>
      <c r="T70" s="144"/>
      <c r="U70" s="145"/>
      <c r="V70" s="146"/>
      <c r="W70" s="146"/>
      <c r="X70" s="145"/>
      <c r="Y70" s="147"/>
      <c r="Z70" s="147"/>
      <c r="AA70" s="145"/>
      <c r="AB70" s="148"/>
      <c r="AC70" s="149"/>
      <c r="AD70" s="150"/>
      <c r="AE70" s="150"/>
      <c r="AF70" s="150"/>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150"/>
      <c r="BJ70" s="150"/>
      <c r="BK70" s="150"/>
      <c r="BL70" s="150"/>
      <c r="BM70" s="151"/>
      <c r="BN70" s="151"/>
      <c r="BO70" s="150"/>
      <c r="BP70" s="150"/>
      <c r="BQ70" s="152"/>
      <c r="BR70" s="152"/>
      <c r="BS70" s="152" t="s">
        <v>1058</v>
      </c>
      <c r="BT70" s="152" t="s">
        <v>1101</v>
      </c>
      <c r="BU70" s="152" t="s">
        <v>1060</v>
      </c>
      <c r="BV70" s="152" t="s">
        <v>1127</v>
      </c>
      <c r="BW70" s="153" t="s">
        <v>1060</v>
      </c>
      <c r="BX70" s="154" t="s">
        <v>1127</v>
      </c>
      <c r="BY70" s="152" t="s">
        <v>1062</v>
      </c>
      <c r="BZ70" s="152" t="s">
        <v>1063</v>
      </c>
      <c r="CA70" s="152" t="s">
        <v>1073</v>
      </c>
      <c r="CB70" s="152" t="s">
        <v>1065</v>
      </c>
      <c r="CC70" s="152" t="s">
        <v>1065</v>
      </c>
      <c r="CD70" s="152" t="s">
        <v>1018</v>
      </c>
      <c r="CE70" s="152" t="s">
        <v>1058</v>
      </c>
      <c r="CF70" s="155" t="s">
        <v>1128</v>
      </c>
      <c r="CG70" s="150"/>
      <c r="CH70" s="150"/>
      <c r="CI70" s="156" t="s">
        <v>1058</v>
      </c>
      <c r="CJ70" s="86" t="str">
        <f>VLOOKUP(K70,'[1]INITIATIVES TYPE COMBINATION'!$A$28:$B$39,2,FALSE)</f>
        <v>PCTYPEH</v>
      </c>
      <c r="CK70" s="86" t="str">
        <f>VLOOKUP(K70&amp;BZ70,'[1]INITIATIVES TYPE COMBINATION'!$A$48:$B$72,2,FALSE)</f>
        <v>CCTYPEC</v>
      </c>
      <c r="CL70" s="86" t="str">
        <f>VLOOKUP(BZ70,'[1]INITIATIVES TYPE COMBINATION'!K$2:L$75,2,FALSE)</f>
        <v>DISBB</v>
      </c>
      <c r="CM70" s="86" t="str">
        <f>VLOOKUP(BZ70,'[1]INITIATIVES TYPE COMBINATION'!K$2:M$75,3,FALSE)</f>
        <v>DISBB</v>
      </c>
      <c r="CN70" s="86" t="str">
        <f>VLOOKUP(K70&amp;BZ70,'[1]INITIATIVES TYPE COMBINATION'!$A$203:$B$227,2,FALSE)</f>
        <v>PROPORTIONATEC</v>
      </c>
      <c r="CP70" s="87" t="str">
        <f>VLOOKUP(BT70&amp;BU70,[1]MPH!BK:BL,2,FALSE)</f>
        <v>SubBrandForm5</v>
      </c>
      <c r="CQ70" s="86" t="str">
        <f>VLOOKUP(BT70&amp;BU70,[1]MPH!BK:BL,2,FALSE)</f>
        <v>SubBrandForm5</v>
      </c>
      <c r="CR70" s="86" t="str">
        <f>VLOOKUP(BT70&amp;BW70,[1]MPH!BK:BL,2,FALSE)</f>
        <v>SubBrandForm5</v>
      </c>
      <c r="CS70" s="87" t="str">
        <f>VLOOKUP(BT70&amp;BW70,[1]MPH!BK:BL,2,FALSE)</f>
        <v>SubBrandForm5</v>
      </c>
      <c r="CT70" s="82" t="str">
        <f t="shared" si="3"/>
        <v>Dead-End</v>
      </c>
      <c r="CU70" s="88" t="str">
        <f t="shared" si="3"/>
        <v>Dead-End</v>
      </c>
      <c r="CV70" s="89" t="str">
        <f t="shared" si="3"/>
        <v>Dead-End</v>
      </c>
    </row>
    <row r="71" spans="1:100" s="82" customFormat="1" ht="12.4" customHeight="1">
      <c r="A71" s="157"/>
      <c r="B71" s="157"/>
      <c r="C71" s="173"/>
      <c r="D71" s="173"/>
      <c r="E71" s="159"/>
      <c r="F71" s="160"/>
      <c r="G71" s="157"/>
      <c r="H71" s="157"/>
      <c r="I71" s="157"/>
      <c r="J71" s="157" t="s">
        <v>15</v>
      </c>
      <c r="K71" s="161"/>
      <c r="L71" s="157"/>
      <c r="M71" s="157"/>
      <c r="N71" s="157"/>
      <c r="O71" s="157"/>
      <c r="P71" s="162"/>
      <c r="Q71" s="162"/>
      <c r="R71" s="163"/>
      <c r="S71" s="78"/>
      <c r="T71" s="164"/>
      <c r="U71" s="157"/>
      <c r="V71" s="165"/>
      <c r="W71" s="165"/>
      <c r="X71" s="157"/>
      <c r="Y71" s="166"/>
      <c r="Z71" s="166"/>
      <c r="AA71" s="157"/>
      <c r="AB71" s="167"/>
      <c r="AC71" s="149"/>
      <c r="AD71" s="150"/>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9"/>
      <c r="BN71" s="169"/>
      <c r="BO71" s="168"/>
      <c r="BP71" s="168"/>
      <c r="BQ71" s="152"/>
      <c r="BR71" s="152"/>
      <c r="BS71" s="152"/>
      <c r="BT71" s="152"/>
      <c r="BU71" s="152"/>
      <c r="BV71" s="152"/>
      <c r="BW71" s="153"/>
      <c r="BX71" s="154"/>
      <c r="BY71" s="152"/>
      <c r="BZ71" s="152"/>
      <c r="CA71" s="152"/>
      <c r="CB71" s="152"/>
      <c r="CC71" s="152"/>
      <c r="CD71" s="152"/>
      <c r="CE71" s="152"/>
      <c r="CF71" s="155"/>
      <c r="CG71" s="150"/>
      <c r="CH71" s="150"/>
      <c r="CI71" s="156"/>
      <c r="CJ71" s="86" t="e">
        <f>VLOOKUP(K71,'[1]INITIATIVES TYPE COMBINATION'!$A$28:$B$39,2,FALSE)</f>
        <v>#N/A</v>
      </c>
      <c r="CK71" s="86" t="e">
        <f>VLOOKUP(K71&amp;BZ71,'[1]INITIATIVES TYPE COMBINATION'!$A$48:$B$72,2,FALSE)</f>
        <v>#N/A</v>
      </c>
      <c r="CL71" s="86" t="e">
        <f>VLOOKUP(BZ71,'[1]INITIATIVES TYPE COMBINATION'!K$2:L$75,2,FALSE)</f>
        <v>#N/A</v>
      </c>
      <c r="CM71" s="86" t="e">
        <f>VLOOKUP(BZ71,'[1]INITIATIVES TYPE COMBINATION'!K$2:M$75,3,FALSE)</f>
        <v>#N/A</v>
      </c>
      <c r="CN71" s="86" t="e">
        <f>VLOOKUP(K71&amp;BZ71,'[1]INITIATIVES TYPE COMBINATION'!$A$203:$B$227,2,FALSE)</f>
        <v>#N/A</v>
      </c>
      <c r="CP71" s="87" t="e">
        <f>VLOOKUP(BT71&amp;BU71,[1]MPH!BK:BL,2,FALSE)</f>
        <v>#N/A</v>
      </c>
      <c r="CQ71" s="86" t="e">
        <f>VLOOKUP(BT71&amp;BU71,[1]MPH!BK:BL,2,FALSE)</f>
        <v>#N/A</v>
      </c>
      <c r="CR71" s="86" t="e">
        <f>VLOOKUP(BT71&amp;BW71,[1]MPH!BK:BL,2,FALSE)</f>
        <v>#N/A</v>
      </c>
      <c r="CS71" s="87" t="e">
        <f>VLOOKUP(BT71&amp;BW71,[1]MPH!BK:BL,2,FALSE)</f>
        <v>#N/A</v>
      </c>
      <c r="CT71" s="82" t="str">
        <f t="shared" si="3"/>
        <v>Dead-End</v>
      </c>
      <c r="CU71" s="88" t="str">
        <f t="shared" si="3"/>
        <v>Dead-End</v>
      </c>
      <c r="CV71" s="89" t="str">
        <f t="shared" si="3"/>
        <v>Dead-End</v>
      </c>
    </row>
    <row r="72" spans="1:100" s="82" customFormat="1" ht="12.4" customHeight="1">
      <c r="A72" s="138" t="s">
        <v>1049</v>
      </c>
      <c r="B72" s="138" t="s">
        <v>1075</v>
      </c>
      <c r="C72" s="172">
        <v>44197</v>
      </c>
      <c r="D72" s="172">
        <v>44227</v>
      </c>
      <c r="E72" s="140"/>
      <c r="F72" s="141"/>
      <c r="G72" s="138" t="s">
        <v>439</v>
      </c>
      <c r="H72" s="138" t="s">
        <v>1129</v>
      </c>
      <c r="I72" s="138" t="s">
        <v>1130</v>
      </c>
      <c r="J72" s="138" t="s">
        <v>15</v>
      </c>
      <c r="K72" s="142" t="s">
        <v>1056</v>
      </c>
      <c r="L72" s="138"/>
      <c r="M72" s="138"/>
      <c r="N72" s="138"/>
      <c r="O72" s="138"/>
      <c r="P72" s="142" t="s">
        <v>1057</v>
      </c>
      <c r="Q72" s="142"/>
      <c r="R72" s="143"/>
      <c r="S72" s="78"/>
      <c r="T72" s="144"/>
      <c r="U72" s="145"/>
      <c r="V72" s="146"/>
      <c r="W72" s="146"/>
      <c r="X72" s="145"/>
      <c r="Y72" s="147"/>
      <c r="Z72" s="147"/>
      <c r="AA72" s="145"/>
      <c r="AB72" s="148"/>
      <c r="AC72" s="149"/>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1"/>
      <c r="BN72" s="151"/>
      <c r="BO72" s="150"/>
      <c r="BP72" s="150"/>
      <c r="BQ72" s="152"/>
      <c r="BR72" s="152"/>
      <c r="BS72" s="152" t="s">
        <v>1058</v>
      </c>
      <c r="BT72" s="152" t="s">
        <v>1101</v>
      </c>
      <c r="BU72" s="152" t="s">
        <v>1060</v>
      </c>
      <c r="BV72" s="152" t="s">
        <v>1127</v>
      </c>
      <c r="BW72" s="153" t="s">
        <v>1060</v>
      </c>
      <c r="BX72" s="154" t="s">
        <v>1127</v>
      </c>
      <c r="BY72" s="152" t="s">
        <v>1062</v>
      </c>
      <c r="BZ72" s="152" t="s">
        <v>1063</v>
      </c>
      <c r="CA72" s="152" t="s">
        <v>1073</v>
      </c>
      <c r="CB72" s="152" t="s">
        <v>1065</v>
      </c>
      <c r="CC72" s="152" t="s">
        <v>1065</v>
      </c>
      <c r="CD72" s="152" t="s">
        <v>1018</v>
      </c>
      <c r="CE72" s="152" t="s">
        <v>1058</v>
      </c>
      <c r="CF72" s="155" t="s">
        <v>1131</v>
      </c>
      <c r="CG72" s="150"/>
      <c r="CH72" s="150"/>
      <c r="CI72" s="156" t="s">
        <v>1058</v>
      </c>
      <c r="CJ72" s="86" t="str">
        <f>VLOOKUP(K72,'[1]INITIATIVES TYPE COMBINATION'!$A$28:$B$39,2,FALSE)</f>
        <v>PCTYPEH</v>
      </c>
      <c r="CK72" s="86" t="str">
        <f>VLOOKUP(K72&amp;BZ72,'[1]INITIATIVES TYPE COMBINATION'!$A$48:$B$72,2,FALSE)</f>
        <v>CCTYPEC</v>
      </c>
      <c r="CL72" s="86" t="str">
        <f>VLOOKUP(BZ72,'[1]INITIATIVES TYPE COMBINATION'!K$2:L$75,2,FALSE)</f>
        <v>DISBB</v>
      </c>
      <c r="CM72" s="86" t="str">
        <f>VLOOKUP(BZ72,'[1]INITIATIVES TYPE COMBINATION'!K$2:M$75,3,FALSE)</f>
        <v>DISBB</v>
      </c>
      <c r="CN72" s="86" t="str">
        <f>VLOOKUP(K72&amp;BZ72,'[1]INITIATIVES TYPE COMBINATION'!$A$203:$B$227,2,FALSE)</f>
        <v>PROPORTIONATEC</v>
      </c>
      <c r="CP72" s="87" t="str">
        <f>VLOOKUP(BT72&amp;BU72,[1]MPH!BK:BL,2,FALSE)</f>
        <v>SubBrandForm5</v>
      </c>
      <c r="CQ72" s="86" t="str">
        <f>VLOOKUP(BT72&amp;BU72,[1]MPH!BK:BL,2,FALSE)</f>
        <v>SubBrandForm5</v>
      </c>
      <c r="CR72" s="86" t="str">
        <f>VLOOKUP(BT72&amp;BW72,[1]MPH!BK:BL,2,FALSE)</f>
        <v>SubBrandForm5</v>
      </c>
      <c r="CS72" s="87" t="str">
        <f>VLOOKUP(BT72&amp;BW72,[1]MPH!BK:BL,2,FALSE)</f>
        <v>SubBrandForm5</v>
      </c>
      <c r="CT72" s="82" t="str">
        <f t="shared" si="3"/>
        <v>Dead-End</v>
      </c>
      <c r="CU72" s="88" t="str">
        <f t="shared" si="3"/>
        <v>Dead-End</v>
      </c>
      <c r="CV72" s="89" t="str">
        <f t="shared" si="3"/>
        <v>Dead-End</v>
      </c>
    </row>
    <row r="73" spans="1:100" s="82" customFormat="1" ht="12.4" customHeight="1">
      <c r="A73" s="157"/>
      <c r="B73" s="157"/>
      <c r="C73" s="173"/>
      <c r="D73" s="173"/>
      <c r="E73" s="159"/>
      <c r="F73" s="160"/>
      <c r="G73" s="157"/>
      <c r="H73" s="157"/>
      <c r="I73" s="157"/>
      <c r="J73" s="157" t="s">
        <v>15</v>
      </c>
      <c r="K73" s="161"/>
      <c r="L73" s="157"/>
      <c r="M73" s="157"/>
      <c r="N73" s="157"/>
      <c r="O73" s="157"/>
      <c r="P73" s="162"/>
      <c r="Q73" s="162"/>
      <c r="R73" s="163"/>
      <c r="S73" s="78"/>
      <c r="T73" s="164"/>
      <c r="U73" s="157"/>
      <c r="V73" s="165"/>
      <c r="W73" s="165"/>
      <c r="X73" s="157"/>
      <c r="Y73" s="166"/>
      <c r="Z73" s="166"/>
      <c r="AA73" s="157"/>
      <c r="AB73" s="167"/>
      <c r="AC73" s="149"/>
      <c r="AD73" s="150"/>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9"/>
      <c r="BN73" s="169"/>
      <c r="BO73" s="168"/>
      <c r="BP73" s="168"/>
      <c r="BQ73" s="152"/>
      <c r="BR73" s="152"/>
      <c r="BS73" s="152"/>
      <c r="BT73" s="152"/>
      <c r="BU73" s="152"/>
      <c r="BV73" s="152"/>
      <c r="BW73" s="153"/>
      <c r="BX73" s="154"/>
      <c r="BY73" s="152"/>
      <c r="BZ73" s="152"/>
      <c r="CA73" s="152"/>
      <c r="CB73" s="152"/>
      <c r="CC73" s="152"/>
      <c r="CD73" s="152"/>
      <c r="CE73" s="152"/>
      <c r="CF73" s="155"/>
      <c r="CG73" s="150"/>
      <c r="CH73" s="150"/>
      <c r="CI73" s="156"/>
      <c r="CJ73" s="86" t="e">
        <f>VLOOKUP(K73,'[1]INITIATIVES TYPE COMBINATION'!$A$28:$B$39,2,FALSE)</f>
        <v>#N/A</v>
      </c>
      <c r="CK73" s="86" t="e">
        <f>VLOOKUP(K73&amp;BZ73,'[1]INITIATIVES TYPE COMBINATION'!$A$48:$B$72,2,FALSE)</f>
        <v>#N/A</v>
      </c>
      <c r="CL73" s="86" t="e">
        <f>VLOOKUP(BZ73,'[1]INITIATIVES TYPE COMBINATION'!K$2:L$75,2,FALSE)</f>
        <v>#N/A</v>
      </c>
      <c r="CM73" s="86" t="e">
        <f>VLOOKUP(BZ73,'[1]INITIATIVES TYPE COMBINATION'!K$2:M$75,3,FALSE)</f>
        <v>#N/A</v>
      </c>
      <c r="CN73" s="86" t="e">
        <f>VLOOKUP(K73&amp;BZ73,'[1]INITIATIVES TYPE COMBINATION'!$A$203:$B$227,2,FALSE)</f>
        <v>#N/A</v>
      </c>
      <c r="CP73" s="87" t="e">
        <f>VLOOKUP(BT73&amp;BU73,[1]MPH!BK:BL,2,FALSE)</f>
        <v>#N/A</v>
      </c>
      <c r="CQ73" s="86" t="e">
        <f>VLOOKUP(BT73&amp;BU73,[1]MPH!BK:BL,2,FALSE)</f>
        <v>#N/A</v>
      </c>
      <c r="CR73" s="86" t="e">
        <f>VLOOKUP(BT73&amp;BW73,[1]MPH!BK:BL,2,FALSE)</f>
        <v>#N/A</v>
      </c>
      <c r="CS73" s="87" t="e">
        <f>VLOOKUP(BT73&amp;BW73,[1]MPH!BK:BL,2,FALSE)</f>
        <v>#N/A</v>
      </c>
      <c r="CT73" s="82" t="str">
        <f t="shared" si="3"/>
        <v>Dead-End</v>
      </c>
      <c r="CU73" s="88" t="str">
        <f t="shared" si="3"/>
        <v>Dead-End</v>
      </c>
      <c r="CV73" s="89" t="str">
        <f t="shared" si="3"/>
        <v>Dead-End</v>
      </c>
    </row>
    <row r="74" spans="1:100" s="82" customFormat="1" ht="12.4" customHeight="1">
      <c r="A74" s="138" t="s">
        <v>1049</v>
      </c>
      <c r="B74" s="138" t="s">
        <v>1052</v>
      </c>
      <c r="C74" s="172">
        <v>44197</v>
      </c>
      <c r="D74" s="172">
        <v>44227</v>
      </c>
      <c r="E74" s="140"/>
      <c r="F74" s="141"/>
      <c r="G74" s="138" t="s">
        <v>439</v>
      </c>
      <c r="H74" s="138" t="s">
        <v>1132</v>
      </c>
      <c r="I74" s="138" t="s">
        <v>1133</v>
      </c>
      <c r="J74" s="138" t="s">
        <v>15</v>
      </c>
      <c r="K74" s="142" t="s">
        <v>1056</v>
      </c>
      <c r="L74" s="138"/>
      <c r="M74" s="138"/>
      <c r="N74" s="138"/>
      <c r="O74" s="138"/>
      <c r="P74" s="142" t="s">
        <v>1057</v>
      </c>
      <c r="Q74" s="142"/>
      <c r="R74" s="143"/>
      <c r="S74" s="78"/>
      <c r="T74" s="144"/>
      <c r="U74" s="145"/>
      <c r="V74" s="146"/>
      <c r="W74" s="146"/>
      <c r="X74" s="145"/>
      <c r="Y74" s="147"/>
      <c r="Z74" s="147"/>
      <c r="AA74" s="145"/>
      <c r="AB74" s="148"/>
      <c r="AC74" s="149"/>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1"/>
      <c r="BN74" s="151"/>
      <c r="BO74" s="150"/>
      <c r="BP74" s="150"/>
      <c r="BQ74" s="152"/>
      <c r="BR74" s="152"/>
      <c r="BS74" s="152" t="s">
        <v>1058</v>
      </c>
      <c r="BT74" s="152" t="s">
        <v>1101</v>
      </c>
      <c r="BU74" s="152" t="s">
        <v>1060</v>
      </c>
      <c r="BV74" s="152" t="s">
        <v>1127</v>
      </c>
      <c r="BW74" s="153" t="s">
        <v>1060</v>
      </c>
      <c r="BX74" s="154" t="s">
        <v>1127</v>
      </c>
      <c r="BY74" s="152" t="s">
        <v>1062</v>
      </c>
      <c r="BZ74" s="152" t="s">
        <v>1063</v>
      </c>
      <c r="CA74" s="152" t="s">
        <v>1073</v>
      </c>
      <c r="CB74" s="152" t="s">
        <v>1065</v>
      </c>
      <c r="CC74" s="152" t="s">
        <v>1065</v>
      </c>
      <c r="CD74" s="152" t="s">
        <v>1018</v>
      </c>
      <c r="CE74" s="152" t="s">
        <v>1058</v>
      </c>
      <c r="CF74" s="155" t="s">
        <v>1134</v>
      </c>
      <c r="CG74" s="150"/>
      <c r="CH74" s="150"/>
      <c r="CI74" s="156" t="s">
        <v>1058</v>
      </c>
      <c r="CJ74" s="86" t="str">
        <f>VLOOKUP(K74,'[1]INITIATIVES TYPE COMBINATION'!$A$28:$B$39,2,FALSE)</f>
        <v>PCTYPEH</v>
      </c>
      <c r="CK74" s="86" t="str">
        <f>VLOOKUP(K74&amp;BZ74,'[1]INITIATIVES TYPE COMBINATION'!$A$48:$B$72,2,FALSE)</f>
        <v>CCTYPEC</v>
      </c>
      <c r="CL74" s="86" t="str">
        <f>VLOOKUP(BZ74,'[1]INITIATIVES TYPE COMBINATION'!K$2:L$75,2,FALSE)</f>
        <v>DISBB</v>
      </c>
      <c r="CM74" s="86" t="str">
        <f>VLOOKUP(BZ74,'[1]INITIATIVES TYPE COMBINATION'!K$2:M$75,3,FALSE)</f>
        <v>DISBB</v>
      </c>
      <c r="CN74" s="86" t="str">
        <f>VLOOKUP(K74&amp;BZ74,'[1]INITIATIVES TYPE COMBINATION'!$A$203:$B$227,2,FALSE)</f>
        <v>PROPORTIONATEC</v>
      </c>
      <c r="CP74" s="87" t="str">
        <f>VLOOKUP(BT74&amp;BU74,[1]MPH!BK:BL,2,FALSE)</f>
        <v>SubBrandForm5</v>
      </c>
      <c r="CQ74" s="86" t="str">
        <f>VLOOKUP(BT74&amp;BU74,[1]MPH!BK:BL,2,FALSE)</f>
        <v>SubBrandForm5</v>
      </c>
      <c r="CR74" s="86" t="str">
        <f>VLOOKUP(BT74&amp;BW74,[1]MPH!BK:BL,2,FALSE)</f>
        <v>SubBrandForm5</v>
      </c>
      <c r="CS74" s="87" t="str">
        <f>VLOOKUP(BT74&amp;BW74,[1]MPH!BK:BL,2,FALSE)</f>
        <v>SubBrandForm5</v>
      </c>
      <c r="CT74" s="82" t="str">
        <f t="shared" si="3"/>
        <v>Dead-End</v>
      </c>
      <c r="CU74" s="88" t="str">
        <f t="shared" si="3"/>
        <v>Dead-End</v>
      </c>
      <c r="CV74" s="89" t="str">
        <f t="shared" si="3"/>
        <v>Dead-End</v>
      </c>
    </row>
    <row r="75" spans="1:100" s="82" customFormat="1" ht="12.4" customHeight="1">
      <c r="A75" s="157"/>
      <c r="B75" s="157"/>
      <c r="C75" s="173"/>
      <c r="D75" s="173"/>
      <c r="E75" s="159"/>
      <c r="F75" s="160"/>
      <c r="G75" s="157"/>
      <c r="H75" s="157"/>
      <c r="I75" s="157"/>
      <c r="J75" s="157"/>
      <c r="K75" s="161"/>
      <c r="L75" s="157"/>
      <c r="M75" s="157"/>
      <c r="N75" s="157"/>
      <c r="O75" s="157"/>
      <c r="P75" s="162"/>
      <c r="Q75" s="162"/>
      <c r="R75" s="163"/>
      <c r="S75" s="78"/>
      <c r="T75" s="164"/>
      <c r="U75" s="157"/>
      <c r="V75" s="165"/>
      <c r="W75" s="165"/>
      <c r="X75" s="157"/>
      <c r="Y75" s="166"/>
      <c r="Z75" s="166"/>
      <c r="AA75" s="157"/>
      <c r="AB75" s="167"/>
      <c r="AC75" s="149"/>
      <c r="AD75" s="150"/>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9"/>
      <c r="BN75" s="169"/>
      <c r="BO75" s="168"/>
      <c r="BP75" s="168"/>
      <c r="BQ75" s="152"/>
      <c r="BR75" s="152"/>
      <c r="BS75" s="152"/>
      <c r="BT75" s="152"/>
      <c r="BU75" s="152"/>
      <c r="BV75" s="152"/>
      <c r="BW75" s="153"/>
      <c r="BX75" s="154"/>
      <c r="BY75" s="152"/>
      <c r="BZ75" s="152"/>
      <c r="CA75" s="152"/>
      <c r="CB75" s="152"/>
      <c r="CC75" s="152"/>
      <c r="CD75" s="152"/>
      <c r="CE75" s="152"/>
      <c r="CF75" s="155"/>
      <c r="CG75" s="150"/>
      <c r="CH75" s="150"/>
      <c r="CI75" s="156"/>
      <c r="CJ75" s="86" t="e">
        <f>VLOOKUP(K75,'[1]INITIATIVES TYPE COMBINATION'!$A$28:$B$39,2,FALSE)</f>
        <v>#N/A</v>
      </c>
      <c r="CK75" s="86" t="e">
        <f>VLOOKUP(K75&amp;BZ75,'[1]INITIATIVES TYPE COMBINATION'!$A$48:$B$72,2,FALSE)</f>
        <v>#N/A</v>
      </c>
      <c r="CL75" s="86" t="e">
        <f>VLOOKUP(BZ75,'[1]INITIATIVES TYPE COMBINATION'!K$2:L$75,2,FALSE)</f>
        <v>#N/A</v>
      </c>
      <c r="CM75" s="86" t="e">
        <f>VLOOKUP(BZ75,'[1]INITIATIVES TYPE COMBINATION'!K$2:M$75,3,FALSE)</f>
        <v>#N/A</v>
      </c>
      <c r="CN75" s="86" t="e">
        <f>VLOOKUP(K75&amp;BZ75,'[1]INITIATIVES TYPE COMBINATION'!$A$203:$B$227,2,FALSE)</f>
        <v>#N/A</v>
      </c>
      <c r="CP75" s="87" t="e">
        <f>VLOOKUP(BT75&amp;BU75,[1]MPH!BK:BL,2,FALSE)</f>
        <v>#N/A</v>
      </c>
      <c r="CQ75" s="86" t="e">
        <f>VLOOKUP(BT75&amp;BU75,[1]MPH!BK:BL,2,FALSE)</f>
        <v>#N/A</v>
      </c>
      <c r="CR75" s="86" t="e">
        <f>VLOOKUP(BT75&amp;BW75,[1]MPH!BK:BL,2,FALSE)</f>
        <v>#N/A</v>
      </c>
      <c r="CS75" s="87" t="e">
        <f>VLOOKUP(BT75&amp;BW75,[1]MPH!BK:BL,2,FALSE)</f>
        <v>#N/A</v>
      </c>
      <c r="CT75" s="82" t="str">
        <f t="shared" si="3"/>
        <v>Dead-End</v>
      </c>
      <c r="CU75" s="88" t="str">
        <f t="shared" si="3"/>
        <v>Dead-End</v>
      </c>
      <c r="CV75" s="89" t="str">
        <f t="shared" si="3"/>
        <v>Dead-End</v>
      </c>
    </row>
    <row r="76" spans="1:100" s="82" customFormat="1" ht="12.4" customHeight="1">
      <c r="A76" s="138" t="s">
        <v>1049</v>
      </c>
      <c r="B76" s="138" t="s">
        <v>1135</v>
      </c>
      <c r="C76" s="172">
        <v>44197</v>
      </c>
      <c r="D76" s="172">
        <v>44227</v>
      </c>
      <c r="E76" s="140"/>
      <c r="F76" s="141"/>
      <c r="G76" s="138" t="s">
        <v>439</v>
      </c>
      <c r="H76" s="138" t="s">
        <v>1136</v>
      </c>
      <c r="I76" s="138" t="s">
        <v>1137</v>
      </c>
      <c r="J76" s="138" t="s">
        <v>15</v>
      </c>
      <c r="K76" s="142" t="s">
        <v>1056</v>
      </c>
      <c r="L76" s="138"/>
      <c r="M76" s="138"/>
      <c r="N76" s="138"/>
      <c r="O76" s="138"/>
      <c r="P76" s="142" t="s">
        <v>1057</v>
      </c>
      <c r="Q76" s="142"/>
      <c r="R76" s="143"/>
      <c r="S76" s="78"/>
      <c r="T76" s="144"/>
      <c r="U76" s="145"/>
      <c r="V76" s="146"/>
      <c r="W76" s="146"/>
      <c r="X76" s="145"/>
      <c r="Y76" s="147"/>
      <c r="Z76" s="147"/>
      <c r="AA76" s="145"/>
      <c r="AB76" s="148"/>
      <c r="AC76" s="149"/>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150"/>
      <c r="BJ76" s="150"/>
      <c r="BK76" s="150"/>
      <c r="BL76" s="150"/>
      <c r="BM76" s="151"/>
      <c r="BN76" s="151"/>
      <c r="BO76" s="150"/>
      <c r="BP76" s="150"/>
      <c r="BQ76" s="152"/>
      <c r="BR76" s="152"/>
      <c r="BS76" s="152" t="s">
        <v>1058</v>
      </c>
      <c r="BT76" s="152" t="s">
        <v>1101</v>
      </c>
      <c r="BU76" s="152" t="s">
        <v>1060</v>
      </c>
      <c r="BV76" s="152" t="s">
        <v>1138</v>
      </c>
      <c r="BW76" s="153" t="s">
        <v>1060</v>
      </c>
      <c r="BX76" s="154" t="s">
        <v>1138</v>
      </c>
      <c r="BY76" s="152" t="s">
        <v>1062</v>
      </c>
      <c r="BZ76" s="152" t="s">
        <v>1063</v>
      </c>
      <c r="CA76" s="152" t="s">
        <v>1064</v>
      </c>
      <c r="CB76" s="152" t="s">
        <v>1065</v>
      </c>
      <c r="CC76" s="152" t="s">
        <v>1065</v>
      </c>
      <c r="CD76" s="152" t="s">
        <v>1018</v>
      </c>
      <c r="CE76" s="152" t="s">
        <v>1058</v>
      </c>
      <c r="CF76" s="155">
        <v>0.16669999999999999</v>
      </c>
      <c r="CG76" s="150"/>
      <c r="CH76" s="150"/>
      <c r="CI76" s="156" t="s">
        <v>1058</v>
      </c>
      <c r="CJ76" s="86" t="str">
        <f>VLOOKUP(K76,'[1]INITIATIVES TYPE COMBINATION'!$A$28:$B$39,2,FALSE)</f>
        <v>PCTYPEH</v>
      </c>
      <c r="CK76" s="86" t="str">
        <f>VLOOKUP(K76&amp;BZ76,'[1]INITIATIVES TYPE COMBINATION'!$A$48:$B$72,2,FALSE)</f>
        <v>CCTYPEC</v>
      </c>
      <c r="CL76" s="86" t="str">
        <f>VLOOKUP(BZ76,'[1]INITIATIVES TYPE COMBINATION'!K$2:L$75,2,FALSE)</f>
        <v>DISBB</v>
      </c>
      <c r="CM76" s="86" t="str">
        <f>VLOOKUP(BZ76,'[1]INITIATIVES TYPE COMBINATION'!K$2:M$75,3,FALSE)</f>
        <v>DISBB</v>
      </c>
      <c r="CN76" s="86" t="str">
        <f>VLOOKUP(K76&amp;BZ76,'[1]INITIATIVES TYPE COMBINATION'!$A$203:$B$227,2,FALSE)</f>
        <v>PROPORTIONATEC</v>
      </c>
      <c r="CP76" s="87" t="str">
        <f>VLOOKUP(BT76&amp;BU76,[1]MPH!BK:BL,2,FALSE)</f>
        <v>SubBrandForm5</v>
      </c>
      <c r="CQ76" s="86" t="str">
        <f>VLOOKUP(BT76&amp;BU76,[1]MPH!BK:BL,2,FALSE)</f>
        <v>SubBrandForm5</v>
      </c>
      <c r="CR76" s="86" t="str">
        <f>VLOOKUP(BT76&amp;BW76,[1]MPH!BK:BL,2,FALSE)</f>
        <v>SubBrandForm5</v>
      </c>
      <c r="CS76" s="87" t="str">
        <f>VLOOKUP(BT76&amp;BW76,[1]MPH!BK:BL,2,FALSE)</f>
        <v>SubBrandForm5</v>
      </c>
      <c r="CT76" s="82" t="str">
        <f t="shared" si="3"/>
        <v>Dead-End</v>
      </c>
      <c r="CU76" s="88" t="str">
        <f t="shared" si="3"/>
        <v>Dead-End</v>
      </c>
      <c r="CV76" s="89" t="str">
        <f t="shared" si="3"/>
        <v>Dead-End</v>
      </c>
    </row>
    <row r="77" spans="1:100" s="82" customFormat="1" ht="12.4" customHeight="1">
      <c r="A77" s="157"/>
      <c r="B77" s="157"/>
      <c r="C77" s="173"/>
      <c r="D77" s="173"/>
      <c r="E77" s="159"/>
      <c r="F77" s="160"/>
      <c r="G77" s="157"/>
      <c r="H77" s="157"/>
      <c r="I77" s="157"/>
      <c r="J77" s="157" t="s">
        <v>15</v>
      </c>
      <c r="K77" s="161"/>
      <c r="L77" s="157"/>
      <c r="M77" s="157"/>
      <c r="N77" s="157"/>
      <c r="O77" s="157"/>
      <c r="P77" s="162"/>
      <c r="Q77" s="162"/>
      <c r="R77" s="163"/>
      <c r="S77" s="78"/>
      <c r="T77" s="164"/>
      <c r="U77" s="157"/>
      <c r="V77" s="165"/>
      <c r="W77" s="165"/>
      <c r="X77" s="157"/>
      <c r="Y77" s="166"/>
      <c r="Z77" s="166"/>
      <c r="AA77" s="157"/>
      <c r="AB77" s="167"/>
      <c r="AC77" s="149"/>
      <c r="AD77" s="150"/>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9"/>
      <c r="BN77" s="169"/>
      <c r="BO77" s="168"/>
      <c r="BP77" s="168"/>
      <c r="BQ77" s="152"/>
      <c r="BR77" s="152"/>
      <c r="BS77" s="152"/>
      <c r="BT77" s="152"/>
      <c r="BU77" s="152"/>
      <c r="BV77" s="152"/>
      <c r="BW77" s="153"/>
      <c r="BX77" s="154"/>
      <c r="BY77" s="152"/>
      <c r="BZ77" s="152"/>
      <c r="CA77" s="152"/>
      <c r="CB77" s="152"/>
      <c r="CC77" s="152"/>
      <c r="CD77" s="152"/>
      <c r="CE77" s="152"/>
      <c r="CF77" s="155"/>
      <c r="CG77" s="150"/>
      <c r="CH77" s="150"/>
      <c r="CI77" s="156"/>
      <c r="CJ77" s="86" t="e">
        <f>VLOOKUP(K77,'[1]INITIATIVES TYPE COMBINATION'!$A$28:$B$39,2,FALSE)</f>
        <v>#N/A</v>
      </c>
      <c r="CK77" s="86" t="e">
        <f>VLOOKUP(K77&amp;BZ77,'[1]INITIATIVES TYPE COMBINATION'!$A$48:$B$72,2,FALSE)</f>
        <v>#N/A</v>
      </c>
      <c r="CL77" s="86" t="e">
        <f>VLOOKUP(BZ77,'[1]INITIATIVES TYPE COMBINATION'!K$2:L$75,2,FALSE)</f>
        <v>#N/A</v>
      </c>
      <c r="CM77" s="86" t="e">
        <f>VLOOKUP(BZ77,'[1]INITIATIVES TYPE COMBINATION'!K$2:M$75,3,FALSE)</f>
        <v>#N/A</v>
      </c>
      <c r="CN77" s="86" t="e">
        <f>VLOOKUP(K77&amp;BZ77,'[1]INITIATIVES TYPE COMBINATION'!$A$203:$B$227,2,FALSE)</f>
        <v>#N/A</v>
      </c>
      <c r="CP77" s="87" t="e">
        <f>VLOOKUP(BT77&amp;BU77,[1]MPH!BK:BL,2,FALSE)</f>
        <v>#N/A</v>
      </c>
      <c r="CQ77" s="86" t="e">
        <f>VLOOKUP(BT77&amp;BU77,[1]MPH!BK:BL,2,FALSE)</f>
        <v>#N/A</v>
      </c>
      <c r="CR77" s="86" t="e">
        <f>VLOOKUP(BT77&amp;BW77,[1]MPH!BK:BL,2,FALSE)</f>
        <v>#N/A</v>
      </c>
      <c r="CS77" s="87" t="e">
        <f>VLOOKUP(BT77&amp;BW77,[1]MPH!BK:BL,2,FALSE)</f>
        <v>#N/A</v>
      </c>
      <c r="CT77" s="82" t="str">
        <f t="shared" si="3"/>
        <v>Dead-End</v>
      </c>
      <c r="CU77" s="88" t="str">
        <f t="shared" si="3"/>
        <v>Dead-End</v>
      </c>
      <c r="CV77" s="89" t="str">
        <f t="shared" si="3"/>
        <v>Dead-End</v>
      </c>
    </row>
    <row r="78" spans="1:100" s="82" customFormat="1" ht="12.4" customHeight="1">
      <c r="A78" s="138" t="s">
        <v>1049</v>
      </c>
      <c r="B78" s="138" t="s">
        <v>1139</v>
      </c>
      <c r="C78" s="172">
        <v>44197</v>
      </c>
      <c r="D78" s="172">
        <v>44227</v>
      </c>
      <c r="E78" s="140"/>
      <c r="F78" s="141"/>
      <c r="G78" s="138" t="s">
        <v>439</v>
      </c>
      <c r="H78" s="138" t="s">
        <v>1140</v>
      </c>
      <c r="I78" s="138" t="s">
        <v>1141</v>
      </c>
      <c r="J78" s="138" t="s">
        <v>15</v>
      </c>
      <c r="K78" s="142" t="s">
        <v>1056</v>
      </c>
      <c r="L78" s="138"/>
      <c r="M78" s="138"/>
      <c r="N78" s="138"/>
      <c r="O78" s="138"/>
      <c r="P78" s="142" t="s">
        <v>1057</v>
      </c>
      <c r="Q78" s="142"/>
      <c r="R78" s="143"/>
      <c r="S78" s="78"/>
      <c r="T78" s="144"/>
      <c r="U78" s="145"/>
      <c r="V78" s="146"/>
      <c r="W78" s="146"/>
      <c r="X78" s="145"/>
      <c r="Y78" s="147"/>
      <c r="Z78" s="147"/>
      <c r="AA78" s="145"/>
      <c r="AB78" s="148"/>
      <c r="AC78" s="149"/>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150"/>
      <c r="BJ78" s="150"/>
      <c r="BK78" s="150"/>
      <c r="BL78" s="150"/>
      <c r="BM78" s="151"/>
      <c r="BN78" s="151"/>
      <c r="BO78" s="150"/>
      <c r="BP78" s="150"/>
      <c r="BQ78" s="152"/>
      <c r="BR78" s="152"/>
      <c r="BS78" s="152" t="s">
        <v>1058</v>
      </c>
      <c r="BT78" s="152" t="s">
        <v>1101</v>
      </c>
      <c r="BU78" s="152" t="s">
        <v>1060</v>
      </c>
      <c r="BV78" s="152" t="s">
        <v>1142</v>
      </c>
      <c r="BW78" s="153" t="s">
        <v>1060</v>
      </c>
      <c r="BX78" s="154" t="s">
        <v>1142</v>
      </c>
      <c r="BY78" s="152" t="s">
        <v>1062</v>
      </c>
      <c r="BZ78" s="152" t="s">
        <v>1063</v>
      </c>
      <c r="CA78" s="152" t="s">
        <v>1073</v>
      </c>
      <c r="CB78" s="152" t="s">
        <v>1065</v>
      </c>
      <c r="CC78" s="152" t="s">
        <v>1065</v>
      </c>
      <c r="CD78" s="152" t="s">
        <v>1018</v>
      </c>
      <c r="CE78" s="152" t="s">
        <v>1058</v>
      </c>
      <c r="CF78" s="155" t="s">
        <v>1143</v>
      </c>
      <c r="CG78" s="150"/>
      <c r="CH78" s="150"/>
      <c r="CI78" s="156" t="s">
        <v>1058</v>
      </c>
      <c r="CJ78" s="86" t="str">
        <f>VLOOKUP(K78,'[1]INITIATIVES TYPE COMBINATION'!$A$28:$B$39,2,FALSE)</f>
        <v>PCTYPEH</v>
      </c>
      <c r="CK78" s="86" t="str">
        <f>VLOOKUP(K78&amp;BZ78,'[1]INITIATIVES TYPE COMBINATION'!$A$48:$B$72,2,FALSE)</f>
        <v>CCTYPEC</v>
      </c>
      <c r="CL78" s="86" t="str">
        <f>VLOOKUP(BZ78,'[1]INITIATIVES TYPE COMBINATION'!K$2:L$75,2,FALSE)</f>
        <v>DISBB</v>
      </c>
      <c r="CM78" s="86" t="str">
        <f>VLOOKUP(BZ78,'[1]INITIATIVES TYPE COMBINATION'!K$2:M$75,3,FALSE)</f>
        <v>DISBB</v>
      </c>
      <c r="CN78" s="86" t="str">
        <f>VLOOKUP(K78&amp;BZ78,'[1]INITIATIVES TYPE COMBINATION'!$A$203:$B$227,2,FALSE)</f>
        <v>PROPORTIONATEC</v>
      </c>
      <c r="CP78" s="87" t="str">
        <f>VLOOKUP(BT78&amp;BU78,[1]MPH!BK:BL,2,FALSE)</f>
        <v>SubBrandForm5</v>
      </c>
      <c r="CQ78" s="86" t="str">
        <f>VLOOKUP(BT78&amp;BU78,[1]MPH!BK:BL,2,FALSE)</f>
        <v>SubBrandForm5</v>
      </c>
      <c r="CR78" s="86" t="str">
        <f>VLOOKUP(BT78&amp;BW78,[1]MPH!BK:BL,2,FALSE)</f>
        <v>SubBrandForm5</v>
      </c>
      <c r="CS78" s="87" t="str">
        <f>VLOOKUP(BT78&amp;BW78,[1]MPH!BK:BL,2,FALSE)</f>
        <v>SubBrandForm5</v>
      </c>
      <c r="CT78" s="82" t="str">
        <f t="shared" si="3"/>
        <v>Dead-End</v>
      </c>
      <c r="CU78" s="88" t="str">
        <f t="shared" si="3"/>
        <v>Dead-End</v>
      </c>
      <c r="CV78" s="89" t="str">
        <f t="shared" si="3"/>
        <v>Dead-End</v>
      </c>
    </row>
    <row r="79" spans="1:100" s="82" customFormat="1" ht="12.4" customHeight="1">
      <c r="A79" s="157"/>
      <c r="B79" s="157"/>
      <c r="C79" s="173"/>
      <c r="D79" s="173"/>
      <c r="E79" s="159"/>
      <c r="F79" s="160"/>
      <c r="G79" s="157"/>
      <c r="H79" s="157"/>
      <c r="I79" s="157"/>
      <c r="J79" s="157" t="s">
        <v>15</v>
      </c>
      <c r="K79" s="161"/>
      <c r="L79" s="157"/>
      <c r="M79" s="157"/>
      <c r="N79" s="157"/>
      <c r="O79" s="157"/>
      <c r="P79" s="162"/>
      <c r="Q79" s="162"/>
      <c r="R79" s="163"/>
      <c r="S79" s="78"/>
      <c r="T79" s="164"/>
      <c r="U79" s="157"/>
      <c r="V79" s="165"/>
      <c r="W79" s="165"/>
      <c r="X79" s="157"/>
      <c r="Y79" s="166"/>
      <c r="Z79" s="166"/>
      <c r="AA79" s="157"/>
      <c r="AB79" s="167"/>
      <c r="AC79" s="149"/>
      <c r="AD79" s="150"/>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9"/>
      <c r="BN79" s="169"/>
      <c r="BO79" s="168"/>
      <c r="BP79" s="168"/>
      <c r="BQ79" s="152"/>
      <c r="BR79" s="152"/>
      <c r="BS79" s="152"/>
      <c r="BT79" s="152"/>
      <c r="BU79" s="152"/>
      <c r="BV79" s="152"/>
      <c r="BW79" s="153"/>
      <c r="BX79" s="154"/>
      <c r="BY79" s="152"/>
      <c r="BZ79" s="152"/>
      <c r="CA79" s="152"/>
      <c r="CB79" s="152"/>
      <c r="CC79" s="152"/>
      <c r="CD79" s="152"/>
      <c r="CE79" s="152"/>
      <c r="CF79" s="155"/>
      <c r="CG79" s="150"/>
      <c r="CH79" s="150"/>
      <c r="CI79" s="156"/>
      <c r="CJ79" s="86" t="e">
        <f>VLOOKUP(K79,'[1]INITIATIVES TYPE COMBINATION'!$A$28:$B$39,2,FALSE)</f>
        <v>#N/A</v>
      </c>
      <c r="CK79" s="86" t="e">
        <f>VLOOKUP(K79&amp;BZ79,'[1]INITIATIVES TYPE COMBINATION'!$A$48:$B$72,2,FALSE)</f>
        <v>#N/A</v>
      </c>
      <c r="CL79" s="86" t="e">
        <f>VLOOKUP(BZ79,'[1]INITIATIVES TYPE COMBINATION'!K$2:L$75,2,FALSE)</f>
        <v>#N/A</v>
      </c>
      <c r="CM79" s="86" t="e">
        <f>VLOOKUP(BZ79,'[1]INITIATIVES TYPE COMBINATION'!K$2:M$75,3,FALSE)</f>
        <v>#N/A</v>
      </c>
      <c r="CN79" s="86" t="e">
        <f>VLOOKUP(K79&amp;BZ79,'[1]INITIATIVES TYPE COMBINATION'!$A$203:$B$227,2,FALSE)</f>
        <v>#N/A</v>
      </c>
      <c r="CP79" s="87" t="e">
        <f>VLOOKUP(BT79&amp;BU79,[1]MPH!BK:BL,2,FALSE)</f>
        <v>#N/A</v>
      </c>
      <c r="CQ79" s="86" t="e">
        <f>VLOOKUP(BT79&amp;BU79,[1]MPH!BK:BL,2,FALSE)</f>
        <v>#N/A</v>
      </c>
      <c r="CR79" s="86" t="e">
        <f>VLOOKUP(BT79&amp;BW79,[1]MPH!BK:BL,2,FALSE)</f>
        <v>#N/A</v>
      </c>
      <c r="CS79" s="87" t="e">
        <f>VLOOKUP(BT79&amp;BW79,[1]MPH!BK:BL,2,FALSE)</f>
        <v>#N/A</v>
      </c>
      <c r="CT79" s="82" t="str">
        <f t="shared" si="3"/>
        <v>Dead-End</v>
      </c>
      <c r="CU79" s="88" t="str">
        <f t="shared" si="3"/>
        <v>Dead-End</v>
      </c>
      <c r="CV79" s="89" t="str">
        <f t="shared" si="3"/>
        <v>Dead-End</v>
      </c>
    </row>
    <row r="80" spans="1:100" s="82" customFormat="1" ht="12.4" customHeight="1">
      <c r="A80" s="138" t="s">
        <v>1049</v>
      </c>
      <c r="B80" s="138" t="s">
        <v>1066</v>
      </c>
      <c r="C80" s="172">
        <v>44197</v>
      </c>
      <c r="D80" s="172">
        <v>44227</v>
      </c>
      <c r="E80" s="140"/>
      <c r="F80" s="141"/>
      <c r="G80" s="138" t="s">
        <v>439</v>
      </c>
      <c r="H80" s="138" t="s">
        <v>1144</v>
      </c>
      <c r="I80" s="138" t="s">
        <v>1145</v>
      </c>
      <c r="J80" s="138" t="s">
        <v>15</v>
      </c>
      <c r="K80" s="142" t="s">
        <v>1056</v>
      </c>
      <c r="L80" s="138"/>
      <c r="M80" s="138"/>
      <c r="N80" s="138"/>
      <c r="O80" s="138"/>
      <c r="P80" s="142" t="s">
        <v>1057</v>
      </c>
      <c r="Q80" s="142"/>
      <c r="R80" s="143"/>
      <c r="S80" s="78"/>
      <c r="T80" s="144"/>
      <c r="U80" s="145"/>
      <c r="V80" s="146"/>
      <c r="W80" s="146"/>
      <c r="X80" s="145"/>
      <c r="Y80" s="147"/>
      <c r="Z80" s="147"/>
      <c r="AA80" s="145"/>
      <c r="AB80" s="148"/>
      <c r="AC80" s="149"/>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1"/>
      <c r="BN80" s="151"/>
      <c r="BO80" s="150"/>
      <c r="BP80" s="150"/>
      <c r="BQ80" s="152"/>
      <c r="BR80" s="152"/>
      <c r="BS80" s="152" t="s">
        <v>1058</v>
      </c>
      <c r="BT80" s="152" t="s">
        <v>1101</v>
      </c>
      <c r="BU80" s="152" t="s">
        <v>1060</v>
      </c>
      <c r="BV80" s="152" t="s">
        <v>1146</v>
      </c>
      <c r="BW80" s="153" t="s">
        <v>1060</v>
      </c>
      <c r="BX80" s="154" t="s">
        <v>1146</v>
      </c>
      <c r="BY80" s="152" t="s">
        <v>1062</v>
      </c>
      <c r="BZ80" s="152" t="s">
        <v>1063</v>
      </c>
      <c r="CA80" s="152" t="s">
        <v>1073</v>
      </c>
      <c r="CB80" s="152" t="s">
        <v>1065</v>
      </c>
      <c r="CC80" s="152" t="s">
        <v>1065</v>
      </c>
      <c r="CD80" s="152" t="s">
        <v>1018</v>
      </c>
      <c r="CE80" s="152" t="s">
        <v>1058</v>
      </c>
      <c r="CF80" s="155" t="s">
        <v>1147</v>
      </c>
      <c r="CG80" s="150"/>
      <c r="CH80" s="150"/>
      <c r="CI80" s="156" t="s">
        <v>1058</v>
      </c>
      <c r="CJ80" s="86" t="str">
        <f>VLOOKUP(K80,'[1]INITIATIVES TYPE COMBINATION'!$A$28:$B$39,2,FALSE)</f>
        <v>PCTYPEH</v>
      </c>
      <c r="CK80" s="86" t="str">
        <f>VLOOKUP(K80&amp;BZ80,'[1]INITIATIVES TYPE COMBINATION'!$A$48:$B$72,2,FALSE)</f>
        <v>CCTYPEC</v>
      </c>
      <c r="CL80" s="86" t="str">
        <f>VLOOKUP(BZ80,'[1]INITIATIVES TYPE COMBINATION'!K$2:L$75,2,FALSE)</f>
        <v>DISBB</v>
      </c>
      <c r="CM80" s="86" t="str">
        <f>VLOOKUP(BZ80,'[1]INITIATIVES TYPE COMBINATION'!K$2:M$75,3,FALSE)</f>
        <v>DISBB</v>
      </c>
      <c r="CN80" s="86" t="str">
        <f>VLOOKUP(K80&amp;BZ80,'[1]INITIATIVES TYPE COMBINATION'!$A$203:$B$227,2,FALSE)</f>
        <v>PROPORTIONATEC</v>
      </c>
      <c r="CP80" s="87" t="str">
        <f>VLOOKUP(BT80&amp;BU80,[1]MPH!BK:BL,2,FALSE)</f>
        <v>SubBrandForm5</v>
      </c>
      <c r="CQ80" s="86" t="str">
        <f>VLOOKUP(BT80&amp;BU80,[1]MPH!BK:BL,2,FALSE)</f>
        <v>SubBrandForm5</v>
      </c>
      <c r="CR80" s="86" t="str">
        <f>VLOOKUP(BT80&amp;BW80,[1]MPH!BK:BL,2,FALSE)</f>
        <v>SubBrandForm5</v>
      </c>
      <c r="CS80" s="87" t="str">
        <f>VLOOKUP(BT80&amp;BW80,[1]MPH!BK:BL,2,FALSE)</f>
        <v>SubBrandForm5</v>
      </c>
      <c r="CT80" s="82" t="str">
        <f t="shared" si="3"/>
        <v>Dead-End</v>
      </c>
      <c r="CU80" s="88" t="str">
        <f t="shared" si="3"/>
        <v>Dead-End</v>
      </c>
      <c r="CV80" s="89" t="str">
        <f t="shared" si="3"/>
        <v>Dead-End</v>
      </c>
    </row>
    <row r="81" spans="1:100" s="82" customFormat="1" ht="12.4" customHeight="1">
      <c r="A81" s="157"/>
      <c r="B81" s="157"/>
      <c r="C81" s="173"/>
      <c r="D81" s="173"/>
      <c r="E81" s="159"/>
      <c r="F81" s="160"/>
      <c r="G81" s="157"/>
      <c r="H81" s="157"/>
      <c r="I81" s="157"/>
      <c r="J81" s="157" t="s">
        <v>15</v>
      </c>
      <c r="K81" s="161"/>
      <c r="L81" s="157"/>
      <c r="M81" s="157"/>
      <c r="N81" s="157"/>
      <c r="O81" s="157"/>
      <c r="P81" s="162"/>
      <c r="Q81" s="162"/>
      <c r="R81" s="163"/>
      <c r="S81" s="78"/>
      <c r="T81" s="164"/>
      <c r="U81" s="157"/>
      <c r="V81" s="165"/>
      <c r="W81" s="165"/>
      <c r="X81" s="157"/>
      <c r="Y81" s="166"/>
      <c r="Z81" s="166"/>
      <c r="AA81" s="157"/>
      <c r="AB81" s="167"/>
      <c r="AC81" s="149"/>
      <c r="AD81" s="150"/>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9"/>
      <c r="BN81" s="169"/>
      <c r="BO81" s="168"/>
      <c r="BP81" s="168"/>
      <c r="BQ81" s="152"/>
      <c r="BR81" s="152"/>
      <c r="BS81" s="152"/>
      <c r="BT81" s="152"/>
      <c r="BU81" s="152"/>
      <c r="BV81" s="152"/>
      <c r="BW81" s="153"/>
      <c r="BX81" s="154"/>
      <c r="BY81" s="152"/>
      <c r="BZ81" s="152"/>
      <c r="CA81" s="152"/>
      <c r="CB81" s="152"/>
      <c r="CC81" s="152"/>
      <c r="CD81" s="152"/>
      <c r="CE81" s="152"/>
      <c r="CF81" s="155"/>
      <c r="CG81" s="150"/>
      <c r="CH81" s="150"/>
      <c r="CI81" s="156"/>
      <c r="CJ81" s="86" t="e">
        <f>VLOOKUP(K81,'[1]INITIATIVES TYPE COMBINATION'!$A$28:$B$39,2,FALSE)</f>
        <v>#N/A</v>
      </c>
      <c r="CK81" s="86" t="e">
        <f>VLOOKUP(K81&amp;BZ81,'[1]INITIATIVES TYPE COMBINATION'!$A$48:$B$72,2,FALSE)</f>
        <v>#N/A</v>
      </c>
      <c r="CL81" s="86" t="e">
        <f>VLOOKUP(BZ81,'[1]INITIATIVES TYPE COMBINATION'!K$2:L$75,2,FALSE)</f>
        <v>#N/A</v>
      </c>
      <c r="CM81" s="86" t="e">
        <f>VLOOKUP(BZ81,'[1]INITIATIVES TYPE COMBINATION'!K$2:M$75,3,FALSE)</f>
        <v>#N/A</v>
      </c>
      <c r="CN81" s="86" t="e">
        <f>VLOOKUP(K81&amp;BZ81,'[1]INITIATIVES TYPE COMBINATION'!$A$203:$B$227,2,FALSE)</f>
        <v>#N/A</v>
      </c>
      <c r="CP81" s="87" t="e">
        <f>VLOOKUP(BT81&amp;BU81,[1]MPH!BK:BL,2,FALSE)</f>
        <v>#N/A</v>
      </c>
      <c r="CQ81" s="86" t="e">
        <f>VLOOKUP(BT81&amp;BU81,[1]MPH!BK:BL,2,FALSE)</f>
        <v>#N/A</v>
      </c>
      <c r="CR81" s="86" t="e">
        <f>VLOOKUP(BT81&amp;BW81,[1]MPH!BK:BL,2,FALSE)</f>
        <v>#N/A</v>
      </c>
      <c r="CS81" s="87" t="e">
        <f>VLOOKUP(BT81&amp;BW81,[1]MPH!BK:BL,2,FALSE)</f>
        <v>#N/A</v>
      </c>
      <c r="CT81" s="82" t="str">
        <f t="shared" si="3"/>
        <v>Dead-End</v>
      </c>
      <c r="CU81" s="88" t="str">
        <f t="shared" si="3"/>
        <v>Dead-End</v>
      </c>
      <c r="CV81" s="89" t="str">
        <f t="shared" si="3"/>
        <v>Dead-End</v>
      </c>
    </row>
    <row r="82" spans="1:100" s="82" customFormat="1" ht="12.4" customHeight="1">
      <c r="A82" s="138" t="s">
        <v>1049</v>
      </c>
      <c r="B82" s="138" t="s">
        <v>1075</v>
      </c>
      <c r="C82" s="172">
        <v>44197</v>
      </c>
      <c r="D82" s="172">
        <v>44227</v>
      </c>
      <c r="E82" s="140"/>
      <c r="F82" s="141"/>
      <c r="G82" s="138" t="s">
        <v>439</v>
      </c>
      <c r="H82" s="138" t="s">
        <v>1148</v>
      </c>
      <c r="I82" s="138" t="s">
        <v>1149</v>
      </c>
      <c r="J82" s="138" t="s">
        <v>15</v>
      </c>
      <c r="K82" s="142" t="s">
        <v>1056</v>
      </c>
      <c r="L82" s="138"/>
      <c r="M82" s="138"/>
      <c r="N82" s="138"/>
      <c r="O82" s="138"/>
      <c r="P82" s="142" t="s">
        <v>1057</v>
      </c>
      <c r="Q82" s="142"/>
      <c r="R82" s="143"/>
      <c r="S82" s="78"/>
      <c r="T82" s="144"/>
      <c r="U82" s="145"/>
      <c r="V82" s="146"/>
      <c r="W82" s="146"/>
      <c r="X82" s="145"/>
      <c r="Y82" s="147"/>
      <c r="Z82" s="147"/>
      <c r="AA82" s="145"/>
      <c r="AB82" s="148"/>
      <c r="AC82" s="149"/>
      <c r="AD82" s="150"/>
      <c r="AE82" s="150"/>
      <c r="AF82" s="150"/>
      <c r="AG82" s="150"/>
      <c r="AH82" s="150"/>
      <c r="AI82" s="150"/>
      <c r="AJ82" s="150"/>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150"/>
      <c r="BJ82" s="150"/>
      <c r="BK82" s="150"/>
      <c r="BL82" s="150"/>
      <c r="BM82" s="151"/>
      <c r="BN82" s="151"/>
      <c r="BO82" s="150"/>
      <c r="BP82" s="150"/>
      <c r="BQ82" s="152"/>
      <c r="BR82" s="152"/>
      <c r="BS82" s="152" t="s">
        <v>1058</v>
      </c>
      <c r="BT82" s="152" t="s">
        <v>1101</v>
      </c>
      <c r="BU82" s="152" t="s">
        <v>1060</v>
      </c>
      <c r="BV82" s="152" t="s">
        <v>1146</v>
      </c>
      <c r="BW82" s="153" t="s">
        <v>1060</v>
      </c>
      <c r="BX82" s="154" t="s">
        <v>1146</v>
      </c>
      <c r="BY82" s="152" t="s">
        <v>1062</v>
      </c>
      <c r="BZ82" s="152" t="s">
        <v>1063</v>
      </c>
      <c r="CA82" s="152" t="s">
        <v>1073</v>
      </c>
      <c r="CB82" s="152" t="s">
        <v>1065</v>
      </c>
      <c r="CC82" s="152" t="s">
        <v>1065</v>
      </c>
      <c r="CD82" s="152" t="s">
        <v>1018</v>
      </c>
      <c r="CE82" s="152" t="s">
        <v>1058</v>
      </c>
      <c r="CF82" s="155" t="s">
        <v>1150</v>
      </c>
      <c r="CG82" s="150"/>
      <c r="CH82" s="150"/>
      <c r="CI82" s="156" t="s">
        <v>1058</v>
      </c>
      <c r="CJ82" s="86" t="str">
        <f>VLOOKUP(K82,'[1]INITIATIVES TYPE COMBINATION'!$A$28:$B$39,2,FALSE)</f>
        <v>PCTYPEH</v>
      </c>
      <c r="CK82" s="86" t="str">
        <f>VLOOKUP(K82&amp;BZ82,'[1]INITIATIVES TYPE COMBINATION'!$A$48:$B$72,2,FALSE)</f>
        <v>CCTYPEC</v>
      </c>
      <c r="CL82" s="86" t="str">
        <f>VLOOKUP(BZ82,'[1]INITIATIVES TYPE COMBINATION'!K$2:L$75,2,FALSE)</f>
        <v>DISBB</v>
      </c>
      <c r="CM82" s="86" t="str">
        <f>VLOOKUP(BZ82,'[1]INITIATIVES TYPE COMBINATION'!K$2:M$75,3,FALSE)</f>
        <v>DISBB</v>
      </c>
      <c r="CN82" s="86" t="str">
        <f>VLOOKUP(K82&amp;BZ82,'[1]INITIATIVES TYPE COMBINATION'!$A$203:$B$227,2,FALSE)</f>
        <v>PROPORTIONATEC</v>
      </c>
      <c r="CP82" s="87" t="str">
        <f>VLOOKUP(BT82&amp;BU82,[1]MPH!BK:BL,2,FALSE)</f>
        <v>SubBrandForm5</v>
      </c>
      <c r="CQ82" s="86" t="str">
        <f>VLOOKUP(BT82&amp;BU82,[1]MPH!BK:BL,2,FALSE)</f>
        <v>SubBrandForm5</v>
      </c>
      <c r="CR82" s="86" t="str">
        <f>VLOOKUP(BT82&amp;BW82,[1]MPH!BK:BL,2,FALSE)</f>
        <v>SubBrandForm5</v>
      </c>
      <c r="CS82" s="87" t="str">
        <f>VLOOKUP(BT82&amp;BW82,[1]MPH!BK:BL,2,FALSE)</f>
        <v>SubBrandForm5</v>
      </c>
      <c r="CT82" s="82" t="str">
        <f t="shared" si="3"/>
        <v>Dead-End</v>
      </c>
      <c r="CU82" s="88" t="str">
        <f t="shared" si="3"/>
        <v>Dead-End</v>
      </c>
      <c r="CV82" s="89" t="str">
        <f t="shared" si="3"/>
        <v>Dead-End</v>
      </c>
    </row>
    <row r="83" spans="1:100" s="82" customFormat="1" ht="12.4" customHeight="1">
      <c r="A83" s="157"/>
      <c r="B83" s="157"/>
      <c r="C83" s="173"/>
      <c r="D83" s="173"/>
      <c r="E83" s="159"/>
      <c r="F83" s="160"/>
      <c r="G83" s="157"/>
      <c r="H83" s="157"/>
      <c r="I83" s="157"/>
      <c r="J83" s="157" t="s">
        <v>15</v>
      </c>
      <c r="K83" s="161"/>
      <c r="L83" s="157"/>
      <c r="M83" s="157"/>
      <c r="N83" s="157"/>
      <c r="O83" s="157"/>
      <c r="P83" s="162"/>
      <c r="Q83" s="162"/>
      <c r="R83" s="163"/>
      <c r="S83" s="78"/>
      <c r="T83" s="164"/>
      <c r="U83" s="157"/>
      <c r="V83" s="165"/>
      <c r="W83" s="165"/>
      <c r="X83" s="157"/>
      <c r="Y83" s="166"/>
      <c r="Z83" s="166"/>
      <c r="AA83" s="157"/>
      <c r="AB83" s="167"/>
      <c r="AC83" s="149"/>
      <c r="AD83" s="150"/>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9"/>
      <c r="BN83" s="169"/>
      <c r="BO83" s="168"/>
      <c r="BP83" s="168"/>
      <c r="BQ83" s="152"/>
      <c r="BR83" s="152"/>
      <c r="BS83" s="152"/>
      <c r="BT83" s="152"/>
      <c r="BU83" s="152"/>
      <c r="BV83" s="152"/>
      <c r="BW83" s="153"/>
      <c r="BX83" s="154"/>
      <c r="BY83" s="152"/>
      <c r="BZ83" s="152"/>
      <c r="CA83" s="152"/>
      <c r="CB83" s="152"/>
      <c r="CC83" s="152"/>
      <c r="CD83" s="152"/>
      <c r="CE83" s="152"/>
      <c r="CF83" s="155"/>
      <c r="CG83" s="150"/>
      <c r="CH83" s="150"/>
      <c r="CI83" s="156"/>
      <c r="CJ83" s="86" t="e">
        <f>VLOOKUP(K83,'[1]INITIATIVES TYPE COMBINATION'!$A$28:$B$39,2,FALSE)</f>
        <v>#N/A</v>
      </c>
      <c r="CK83" s="86" t="e">
        <f>VLOOKUP(K83&amp;BZ83,'[1]INITIATIVES TYPE COMBINATION'!$A$48:$B$72,2,FALSE)</f>
        <v>#N/A</v>
      </c>
      <c r="CL83" s="86" t="e">
        <f>VLOOKUP(BZ83,'[1]INITIATIVES TYPE COMBINATION'!K$2:L$75,2,FALSE)</f>
        <v>#N/A</v>
      </c>
      <c r="CM83" s="86" t="e">
        <f>VLOOKUP(BZ83,'[1]INITIATIVES TYPE COMBINATION'!K$2:M$75,3,FALSE)</f>
        <v>#N/A</v>
      </c>
      <c r="CN83" s="86" t="e">
        <f>VLOOKUP(K83&amp;BZ83,'[1]INITIATIVES TYPE COMBINATION'!$A$203:$B$227,2,FALSE)</f>
        <v>#N/A</v>
      </c>
      <c r="CP83" s="87" t="e">
        <f>VLOOKUP(BT83&amp;BU83,[1]MPH!BK:BL,2,FALSE)</f>
        <v>#N/A</v>
      </c>
      <c r="CQ83" s="86" t="e">
        <f>VLOOKUP(BT83&amp;BU83,[1]MPH!BK:BL,2,FALSE)</f>
        <v>#N/A</v>
      </c>
      <c r="CR83" s="86" t="e">
        <f>VLOOKUP(BT83&amp;BW83,[1]MPH!BK:BL,2,FALSE)</f>
        <v>#N/A</v>
      </c>
      <c r="CS83" s="87" t="e">
        <f>VLOOKUP(BT83&amp;BW83,[1]MPH!BK:BL,2,FALSE)</f>
        <v>#N/A</v>
      </c>
      <c r="CT83" s="82" t="str">
        <f t="shared" ref="CT83:CV102" si="4">$CV$1</f>
        <v>Dead-End</v>
      </c>
      <c r="CU83" s="88" t="str">
        <f t="shared" si="4"/>
        <v>Dead-End</v>
      </c>
      <c r="CV83" s="89" t="str">
        <f t="shared" si="4"/>
        <v>Dead-End</v>
      </c>
    </row>
    <row r="84" spans="1:100" s="82" customFormat="1" ht="12.4" customHeight="1">
      <c r="A84" s="138" t="s">
        <v>1049</v>
      </c>
      <c r="B84" s="138" t="s">
        <v>1151</v>
      </c>
      <c r="C84" s="172">
        <v>44197</v>
      </c>
      <c r="D84" s="172">
        <v>44227</v>
      </c>
      <c r="E84" s="140"/>
      <c r="F84" s="141"/>
      <c r="G84" s="138" t="s">
        <v>12</v>
      </c>
      <c r="H84" s="138" t="s">
        <v>1152</v>
      </c>
      <c r="I84" s="138" t="s">
        <v>1153</v>
      </c>
      <c r="J84" s="138" t="s">
        <v>15</v>
      </c>
      <c r="K84" s="142" t="s">
        <v>1056</v>
      </c>
      <c r="L84" s="138"/>
      <c r="M84" s="138"/>
      <c r="N84" s="138"/>
      <c r="O84" s="138"/>
      <c r="P84" s="142" t="s">
        <v>1057</v>
      </c>
      <c r="Q84" s="142"/>
      <c r="R84" s="143"/>
      <c r="S84" s="78"/>
      <c r="T84" s="144"/>
      <c r="U84" s="145"/>
      <c r="V84" s="146"/>
      <c r="W84" s="146"/>
      <c r="X84" s="145"/>
      <c r="Y84" s="147"/>
      <c r="Z84" s="147"/>
      <c r="AA84" s="145"/>
      <c r="AB84" s="148"/>
      <c r="AC84" s="149"/>
      <c r="AD84" s="150"/>
      <c r="AE84" s="150"/>
      <c r="AF84" s="150"/>
      <c r="AG84" s="150"/>
      <c r="AH84" s="150"/>
      <c r="AI84" s="150"/>
      <c r="AJ84" s="150"/>
      <c r="AK84" s="150"/>
      <c r="AL84" s="150"/>
      <c r="AM84" s="150"/>
      <c r="AN84" s="150"/>
      <c r="AO84" s="150"/>
      <c r="AP84" s="150"/>
      <c r="AQ84" s="150"/>
      <c r="AR84" s="150"/>
      <c r="AS84" s="150"/>
      <c r="AT84" s="150"/>
      <c r="AU84" s="150"/>
      <c r="AV84" s="150"/>
      <c r="AW84" s="150"/>
      <c r="AX84" s="150"/>
      <c r="AY84" s="150"/>
      <c r="AZ84" s="150"/>
      <c r="BA84" s="150"/>
      <c r="BB84" s="150"/>
      <c r="BC84" s="150"/>
      <c r="BD84" s="150"/>
      <c r="BE84" s="150"/>
      <c r="BF84" s="150"/>
      <c r="BG84" s="150"/>
      <c r="BH84" s="150"/>
      <c r="BI84" s="150"/>
      <c r="BJ84" s="150"/>
      <c r="BK84" s="150"/>
      <c r="BL84" s="150"/>
      <c r="BM84" s="151"/>
      <c r="BN84" s="151"/>
      <c r="BO84" s="150"/>
      <c r="BP84" s="150"/>
      <c r="BQ84" s="152"/>
      <c r="BR84" s="152"/>
      <c r="BS84" s="152" t="s">
        <v>1058</v>
      </c>
      <c r="BT84" s="152" t="s">
        <v>1154</v>
      </c>
      <c r="BU84" s="152" t="s">
        <v>1060</v>
      </c>
      <c r="BV84" s="152" t="s">
        <v>1155</v>
      </c>
      <c r="BW84" s="153" t="s">
        <v>1060</v>
      </c>
      <c r="BX84" s="154" t="s">
        <v>1155</v>
      </c>
      <c r="BY84" s="152" t="s">
        <v>1062</v>
      </c>
      <c r="BZ84" s="152" t="s">
        <v>1063</v>
      </c>
      <c r="CA84" s="152" t="s">
        <v>1064</v>
      </c>
      <c r="CB84" s="152" t="s">
        <v>1065</v>
      </c>
      <c r="CC84" s="152" t="s">
        <v>1065</v>
      </c>
      <c r="CD84" s="152" t="s">
        <v>1018</v>
      </c>
      <c r="CE84" s="152" t="s">
        <v>1058</v>
      </c>
      <c r="CF84" s="155" t="s">
        <v>1156</v>
      </c>
      <c r="CG84" s="150"/>
      <c r="CH84" s="150" t="s">
        <v>1157</v>
      </c>
      <c r="CI84" s="156" t="s">
        <v>1058</v>
      </c>
      <c r="CJ84" s="86" t="str">
        <f>VLOOKUP(K84,'[1]INITIATIVES TYPE COMBINATION'!$A$28:$B$39,2,FALSE)</f>
        <v>PCTYPEH</v>
      </c>
      <c r="CK84" s="86" t="str">
        <f>VLOOKUP(K84&amp;BZ84,'[1]INITIATIVES TYPE COMBINATION'!$A$48:$B$72,2,FALSE)</f>
        <v>CCTYPEC</v>
      </c>
      <c r="CL84" s="86" t="str">
        <f>VLOOKUP(BZ84,'[1]INITIATIVES TYPE COMBINATION'!K$2:L$75,2,FALSE)</f>
        <v>DISBB</v>
      </c>
      <c r="CM84" s="86" t="str">
        <f>VLOOKUP(BZ84,'[1]INITIATIVES TYPE COMBINATION'!K$2:M$75,3,FALSE)</f>
        <v>DISBB</v>
      </c>
      <c r="CN84" s="86" t="str">
        <f>VLOOKUP(K84&amp;BZ84,'[1]INITIATIVES TYPE COMBINATION'!$A$203:$B$227,2,FALSE)</f>
        <v>PROPORTIONATEC</v>
      </c>
      <c r="CP84" s="87" t="str">
        <f>VLOOKUP(BT84&amp;BU84,[1]MPH!BK:BL,2,FALSE)</f>
        <v>SubBrandForm12</v>
      </c>
      <c r="CQ84" s="86" t="str">
        <f>VLOOKUP(BT84&amp;BU84,[1]MPH!BK:BL,2,FALSE)</f>
        <v>SubBrandForm12</v>
      </c>
      <c r="CR84" s="86" t="str">
        <f>VLOOKUP(BT84&amp;BW84,[1]MPH!BK:BL,2,FALSE)</f>
        <v>SubBrandForm12</v>
      </c>
      <c r="CS84" s="87" t="str">
        <f>VLOOKUP(BT84&amp;BW84,[1]MPH!BK:BL,2,FALSE)</f>
        <v>SubBrandForm12</v>
      </c>
      <c r="CT84" s="82" t="str">
        <f t="shared" si="4"/>
        <v>Dead-End</v>
      </c>
      <c r="CU84" s="88" t="str">
        <f t="shared" si="4"/>
        <v>Dead-End</v>
      </c>
      <c r="CV84" s="89" t="str">
        <f t="shared" si="4"/>
        <v>Dead-End</v>
      </c>
    </row>
    <row r="85" spans="1:100" s="82" customFormat="1" ht="12.4" customHeight="1">
      <c r="A85" s="157"/>
      <c r="B85" s="157"/>
      <c r="C85" s="173"/>
      <c r="D85" s="173"/>
      <c r="E85" s="159"/>
      <c r="F85" s="160"/>
      <c r="G85" s="157"/>
      <c r="H85" s="157"/>
      <c r="I85" s="157"/>
      <c r="J85" s="157"/>
      <c r="K85" s="161"/>
      <c r="L85" s="157"/>
      <c r="M85" s="157"/>
      <c r="N85" s="157"/>
      <c r="O85" s="157"/>
      <c r="P85" s="162"/>
      <c r="Q85" s="162"/>
      <c r="R85" s="163"/>
      <c r="S85" s="78"/>
      <c r="T85" s="164"/>
      <c r="U85" s="157"/>
      <c r="V85" s="165"/>
      <c r="W85" s="165"/>
      <c r="X85" s="157"/>
      <c r="Y85" s="166"/>
      <c r="Z85" s="166"/>
      <c r="AA85" s="157"/>
      <c r="AB85" s="167"/>
      <c r="AC85" s="149"/>
      <c r="AD85" s="150"/>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9"/>
      <c r="BN85" s="169"/>
      <c r="BO85" s="168"/>
      <c r="BP85" s="168"/>
      <c r="BQ85" s="152"/>
      <c r="BR85" s="152"/>
      <c r="BS85" s="152"/>
      <c r="BT85" s="152"/>
      <c r="BU85" s="152"/>
      <c r="BV85" s="152"/>
      <c r="BW85" s="153"/>
      <c r="BX85" s="154"/>
      <c r="BY85" s="152"/>
      <c r="BZ85" s="152"/>
      <c r="CA85" s="152"/>
      <c r="CB85" s="152"/>
      <c r="CC85" s="152"/>
      <c r="CD85" s="152"/>
      <c r="CE85" s="152"/>
      <c r="CF85" s="155"/>
      <c r="CG85" s="150"/>
      <c r="CH85" s="150"/>
      <c r="CI85" s="156"/>
      <c r="CJ85" s="86" t="e">
        <f>VLOOKUP(K85,'[1]INITIATIVES TYPE COMBINATION'!$A$28:$B$39,2,FALSE)</f>
        <v>#N/A</v>
      </c>
      <c r="CK85" s="86" t="e">
        <f>VLOOKUP(K85&amp;BZ85,'[1]INITIATIVES TYPE COMBINATION'!$A$48:$B$72,2,FALSE)</f>
        <v>#N/A</v>
      </c>
      <c r="CL85" s="86" t="e">
        <f>VLOOKUP(BZ85,'[1]INITIATIVES TYPE COMBINATION'!K$2:L$75,2,FALSE)</f>
        <v>#N/A</v>
      </c>
      <c r="CM85" s="86" t="e">
        <f>VLOOKUP(BZ85,'[1]INITIATIVES TYPE COMBINATION'!K$2:M$75,3,FALSE)</f>
        <v>#N/A</v>
      </c>
      <c r="CN85" s="86" t="e">
        <f>VLOOKUP(K85&amp;BZ85,'[1]INITIATIVES TYPE COMBINATION'!$A$203:$B$227,2,FALSE)</f>
        <v>#N/A</v>
      </c>
      <c r="CP85" s="87" t="e">
        <f>VLOOKUP(BT85&amp;BU85,[1]MPH!BK:BL,2,FALSE)</f>
        <v>#N/A</v>
      </c>
      <c r="CQ85" s="86" t="e">
        <f>VLOOKUP(BT85&amp;BU85,[1]MPH!BK:BL,2,FALSE)</f>
        <v>#N/A</v>
      </c>
      <c r="CR85" s="86" t="e">
        <f>VLOOKUP(BT85&amp;BW85,[1]MPH!BK:BL,2,FALSE)</f>
        <v>#N/A</v>
      </c>
      <c r="CS85" s="87" t="e">
        <f>VLOOKUP(BT85&amp;BW85,[1]MPH!BK:BL,2,FALSE)</f>
        <v>#N/A</v>
      </c>
      <c r="CT85" s="82" t="str">
        <f t="shared" si="4"/>
        <v>Dead-End</v>
      </c>
      <c r="CU85" s="88" t="str">
        <f t="shared" si="4"/>
        <v>Dead-End</v>
      </c>
      <c r="CV85" s="89" t="str">
        <f t="shared" si="4"/>
        <v>Dead-End</v>
      </c>
    </row>
    <row r="86" spans="1:100" s="82" customFormat="1" ht="12.4" customHeight="1">
      <c r="A86" s="138" t="s">
        <v>1049</v>
      </c>
      <c r="B86" s="138" t="s">
        <v>1151</v>
      </c>
      <c r="C86" s="172">
        <v>44197</v>
      </c>
      <c r="D86" s="172">
        <v>44227</v>
      </c>
      <c r="E86" s="140"/>
      <c r="F86" s="141"/>
      <c r="G86" s="138" t="s">
        <v>12</v>
      </c>
      <c r="H86" s="138" t="s">
        <v>1158</v>
      </c>
      <c r="I86" s="138" t="s">
        <v>1159</v>
      </c>
      <c r="J86" s="138" t="s">
        <v>15</v>
      </c>
      <c r="K86" s="142" t="s">
        <v>1056</v>
      </c>
      <c r="L86" s="138"/>
      <c r="M86" s="138"/>
      <c r="N86" s="138"/>
      <c r="O86" s="138"/>
      <c r="P86" s="142" t="s">
        <v>1057</v>
      </c>
      <c r="Q86" s="142"/>
      <c r="R86" s="143"/>
      <c r="S86" s="78"/>
      <c r="T86" s="144"/>
      <c r="U86" s="145"/>
      <c r="V86" s="146"/>
      <c r="W86" s="146"/>
      <c r="X86" s="145"/>
      <c r="Y86" s="147"/>
      <c r="Z86" s="147"/>
      <c r="AA86" s="145"/>
      <c r="AB86" s="148"/>
      <c r="AC86" s="149"/>
      <c r="AD86" s="150"/>
      <c r="AE86" s="150"/>
      <c r="AF86" s="150"/>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150"/>
      <c r="BF86" s="150"/>
      <c r="BG86" s="150"/>
      <c r="BH86" s="150"/>
      <c r="BI86" s="150"/>
      <c r="BJ86" s="150"/>
      <c r="BK86" s="150"/>
      <c r="BL86" s="150"/>
      <c r="BM86" s="151"/>
      <c r="BN86" s="151"/>
      <c r="BO86" s="150"/>
      <c r="BP86" s="150"/>
      <c r="BQ86" s="152"/>
      <c r="BR86" s="152"/>
      <c r="BS86" s="152" t="s">
        <v>1058</v>
      </c>
      <c r="BT86" s="152" t="s">
        <v>1154</v>
      </c>
      <c r="BU86" s="152" t="s">
        <v>1060</v>
      </c>
      <c r="BV86" s="152" t="s">
        <v>1160</v>
      </c>
      <c r="BW86" s="153" t="s">
        <v>1060</v>
      </c>
      <c r="BX86" s="154" t="s">
        <v>1160</v>
      </c>
      <c r="BY86" s="152" t="s">
        <v>1062</v>
      </c>
      <c r="BZ86" s="152" t="s">
        <v>1063</v>
      </c>
      <c r="CA86" s="152" t="s">
        <v>1064</v>
      </c>
      <c r="CB86" s="152" t="s">
        <v>1065</v>
      </c>
      <c r="CC86" s="152" t="s">
        <v>1065</v>
      </c>
      <c r="CD86" s="152" t="s">
        <v>1018</v>
      </c>
      <c r="CE86" s="152" t="s">
        <v>1058</v>
      </c>
      <c r="CF86" s="155" t="s">
        <v>1161</v>
      </c>
      <c r="CG86" s="150"/>
      <c r="CH86" s="150"/>
      <c r="CI86" s="156" t="s">
        <v>1058</v>
      </c>
      <c r="CJ86" s="86" t="str">
        <f>VLOOKUP(K86,'[1]INITIATIVES TYPE COMBINATION'!$A$28:$B$39,2,FALSE)</f>
        <v>PCTYPEH</v>
      </c>
      <c r="CK86" s="86" t="str">
        <f>VLOOKUP(K86&amp;BZ86,'[1]INITIATIVES TYPE COMBINATION'!$A$48:$B$72,2,FALSE)</f>
        <v>CCTYPEC</v>
      </c>
      <c r="CL86" s="86" t="str">
        <f>VLOOKUP(BZ86,'[1]INITIATIVES TYPE COMBINATION'!K$2:L$75,2,FALSE)</f>
        <v>DISBB</v>
      </c>
      <c r="CM86" s="86" t="str">
        <f>VLOOKUP(BZ86,'[1]INITIATIVES TYPE COMBINATION'!K$2:M$75,3,FALSE)</f>
        <v>DISBB</v>
      </c>
      <c r="CN86" s="86" t="str">
        <f>VLOOKUP(K86&amp;BZ86,'[1]INITIATIVES TYPE COMBINATION'!$A$203:$B$227,2,FALSE)</f>
        <v>PROPORTIONATEC</v>
      </c>
      <c r="CP86" s="87" t="str">
        <f>VLOOKUP(BT86&amp;BU86,[1]MPH!BK:BL,2,FALSE)</f>
        <v>SubBrandForm12</v>
      </c>
      <c r="CQ86" s="86" t="str">
        <f>VLOOKUP(BT86&amp;BU86,[1]MPH!BK:BL,2,FALSE)</f>
        <v>SubBrandForm12</v>
      </c>
      <c r="CR86" s="86" t="str">
        <f>VLOOKUP(BT86&amp;BW86,[1]MPH!BK:BL,2,FALSE)</f>
        <v>SubBrandForm12</v>
      </c>
      <c r="CS86" s="87" t="str">
        <f>VLOOKUP(BT86&amp;BW86,[1]MPH!BK:BL,2,FALSE)</f>
        <v>SubBrandForm12</v>
      </c>
      <c r="CT86" s="82" t="str">
        <f t="shared" si="4"/>
        <v>Dead-End</v>
      </c>
      <c r="CU86" s="88" t="str">
        <f t="shared" si="4"/>
        <v>Dead-End</v>
      </c>
      <c r="CV86" s="89" t="str">
        <f t="shared" si="4"/>
        <v>Dead-End</v>
      </c>
    </row>
    <row r="87" spans="1:100" s="82" customFormat="1" ht="12.4" customHeight="1">
      <c r="A87" s="157"/>
      <c r="B87" s="157"/>
      <c r="C87" s="173"/>
      <c r="D87" s="173"/>
      <c r="E87" s="159"/>
      <c r="F87" s="160"/>
      <c r="G87" s="157"/>
      <c r="H87" s="157"/>
      <c r="I87" s="157"/>
      <c r="J87" s="157"/>
      <c r="K87" s="161"/>
      <c r="L87" s="157"/>
      <c r="M87" s="157"/>
      <c r="N87" s="157"/>
      <c r="O87" s="157"/>
      <c r="P87" s="162"/>
      <c r="Q87" s="162"/>
      <c r="R87" s="163"/>
      <c r="S87" s="78"/>
      <c r="T87" s="164"/>
      <c r="U87" s="157"/>
      <c r="V87" s="165"/>
      <c r="W87" s="165"/>
      <c r="X87" s="157"/>
      <c r="Y87" s="166"/>
      <c r="Z87" s="166"/>
      <c r="AA87" s="157"/>
      <c r="AB87" s="167"/>
      <c r="AC87" s="149"/>
      <c r="AD87" s="150"/>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9"/>
      <c r="BN87" s="169"/>
      <c r="BO87" s="168"/>
      <c r="BP87" s="168"/>
      <c r="BQ87" s="152"/>
      <c r="BR87" s="152"/>
      <c r="BS87" s="152"/>
      <c r="BT87" s="152"/>
      <c r="BU87" s="152"/>
      <c r="BV87" s="152"/>
      <c r="BW87" s="153"/>
      <c r="BX87" s="154"/>
      <c r="BY87" s="152"/>
      <c r="BZ87" s="152"/>
      <c r="CA87" s="152"/>
      <c r="CB87" s="152"/>
      <c r="CC87" s="152"/>
      <c r="CD87" s="152"/>
      <c r="CE87" s="152"/>
      <c r="CF87" s="155"/>
      <c r="CG87" s="150"/>
      <c r="CH87" s="150"/>
      <c r="CI87" s="156"/>
      <c r="CJ87" s="86" t="e">
        <f>VLOOKUP(K87,'[1]INITIATIVES TYPE COMBINATION'!$A$28:$B$39,2,FALSE)</f>
        <v>#N/A</v>
      </c>
      <c r="CK87" s="86" t="e">
        <f>VLOOKUP(K87&amp;BZ87,'[1]INITIATIVES TYPE COMBINATION'!$A$48:$B$72,2,FALSE)</f>
        <v>#N/A</v>
      </c>
      <c r="CL87" s="86" t="e">
        <f>VLOOKUP(BZ87,'[1]INITIATIVES TYPE COMBINATION'!K$2:L$75,2,FALSE)</f>
        <v>#N/A</v>
      </c>
      <c r="CM87" s="86" t="e">
        <f>VLOOKUP(BZ87,'[1]INITIATIVES TYPE COMBINATION'!K$2:M$75,3,FALSE)</f>
        <v>#N/A</v>
      </c>
      <c r="CN87" s="86" t="e">
        <f>VLOOKUP(K87&amp;BZ87,'[1]INITIATIVES TYPE COMBINATION'!$A$203:$B$227,2,FALSE)</f>
        <v>#N/A</v>
      </c>
      <c r="CP87" s="87" t="e">
        <f>VLOOKUP(BT87&amp;BU87,[1]MPH!BK:BL,2,FALSE)</f>
        <v>#N/A</v>
      </c>
      <c r="CQ87" s="86" t="e">
        <f>VLOOKUP(BT87&amp;BU87,[1]MPH!BK:BL,2,FALSE)</f>
        <v>#N/A</v>
      </c>
      <c r="CR87" s="86" t="e">
        <f>VLOOKUP(BT87&amp;BW87,[1]MPH!BK:BL,2,FALSE)</f>
        <v>#N/A</v>
      </c>
      <c r="CS87" s="87" t="e">
        <f>VLOOKUP(BT87&amp;BW87,[1]MPH!BK:BL,2,FALSE)</f>
        <v>#N/A</v>
      </c>
      <c r="CT87" s="82" t="str">
        <f t="shared" si="4"/>
        <v>Dead-End</v>
      </c>
      <c r="CU87" s="88" t="str">
        <f t="shared" si="4"/>
        <v>Dead-End</v>
      </c>
      <c r="CV87" s="89" t="str">
        <f t="shared" si="4"/>
        <v>Dead-End</v>
      </c>
    </row>
    <row r="88" spans="1:100" s="82" customFormat="1" ht="12.4" customHeight="1">
      <c r="A88" s="138" t="s">
        <v>1049</v>
      </c>
      <c r="B88" s="138" t="s">
        <v>1151</v>
      </c>
      <c r="C88" s="172">
        <v>44197</v>
      </c>
      <c r="D88" s="172">
        <v>44227</v>
      </c>
      <c r="E88" s="140"/>
      <c r="F88" s="141"/>
      <c r="G88" s="138" t="s">
        <v>12</v>
      </c>
      <c r="H88" s="138" t="s">
        <v>1162</v>
      </c>
      <c r="I88" s="138" t="s">
        <v>1163</v>
      </c>
      <c r="J88" s="138" t="s">
        <v>15</v>
      </c>
      <c r="K88" s="142" t="s">
        <v>1056</v>
      </c>
      <c r="L88" s="138"/>
      <c r="M88" s="138"/>
      <c r="N88" s="138"/>
      <c r="O88" s="138"/>
      <c r="P88" s="142" t="s">
        <v>1057</v>
      </c>
      <c r="Q88" s="142"/>
      <c r="R88" s="143"/>
      <c r="S88" s="78"/>
      <c r="T88" s="144"/>
      <c r="U88" s="145"/>
      <c r="V88" s="146"/>
      <c r="W88" s="146"/>
      <c r="X88" s="145"/>
      <c r="Y88" s="147"/>
      <c r="Z88" s="147"/>
      <c r="AA88" s="145"/>
      <c r="AB88" s="148"/>
      <c r="AC88" s="149"/>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150"/>
      <c r="BJ88" s="150"/>
      <c r="BK88" s="150"/>
      <c r="BL88" s="150"/>
      <c r="BM88" s="151"/>
      <c r="BN88" s="151"/>
      <c r="BO88" s="150"/>
      <c r="BP88" s="150"/>
      <c r="BQ88" s="152"/>
      <c r="BR88" s="152"/>
      <c r="BS88" s="152" t="s">
        <v>1058</v>
      </c>
      <c r="BT88" s="152" t="s">
        <v>1154</v>
      </c>
      <c r="BU88" s="152" t="s">
        <v>1060</v>
      </c>
      <c r="BV88" s="152"/>
      <c r="BW88" s="153" t="s">
        <v>1060</v>
      </c>
      <c r="BX88" s="154"/>
      <c r="BY88" s="152" t="s">
        <v>1062</v>
      </c>
      <c r="BZ88" s="152" t="s">
        <v>1063</v>
      </c>
      <c r="CA88" s="152" t="s">
        <v>1064</v>
      </c>
      <c r="CB88" s="152" t="s">
        <v>1065</v>
      </c>
      <c r="CC88" s="152" t="s">
        <v>1065</v>
      </c>
      <c r="CD88" s="152" t="s">
        <v>1018</v>
      </c>
      <c r="CE88" s="152" t="s">
        <v>1058</v>
      </c>
      <c r="CF88" s="155">
        <v>6.7500000000000004E-2</v>
      </c>
      <c r="CG88" s="150"/>
      <c r="CH88" s="150" t="s">
        <v>1164</v>
      </c>
      <c r="CI88" s="156" t="s">
        <v>1058</v>
      </c>
      <c r="CJ88" s="86" t="str">
        <f>VLOOKUP(K88,'[1]INITIATIVES TYPE COMBINATION'!$A$28:$B$39,2,FALSE)</f>
        <v>PCTYPEH</v>
      </c>
      <c r="CK88" s="86" t="str">
        <f>VLOOKUP(K88&amp;BZ88,'[1]INITIATIVES TYPE COMBINATION'!$A$48:$B$72,2,FALSE)</f>
        <v>CCTYPEC</v>
      </c>
      <c r="CL88" s="86" t="str">
        <f>VLOOKUP(BZ88,'[1]INITIATIVES TYPE COMBINATION'!K$2:L$75,2,FALSE)</f>
        <v>DISBB</v>
      </c>
      <c r="CM88" s="86" t="str">
        <f>VLOOKUP(BZ88,'[1]INITIATIVES TYPE COMBINATION'!K$2:M$75,3,FALSE)</f>
        <v>DISBB</v>
      </c>
      <c r="CN88" s="86" t="str">
        <f>VLOOKUP(K88&amp;BZ88,'[1]INITIATIVES TYPE COMBINATION'!$A$203:$B$227,2,FALSE)</f>
        <v>PROPORTIONATEC</v>
      </c>
      <c r="CP88" s="87" t="str">
        <f>VLOOKUP(BT88&amp;BU88,[1]MPH!BK:BL,2,FALSE)</f>
        <v>SubBrandForm12</v>
      </c>
      <c r="CQ88" s="86" t="str">
        <f>VLOOKUP(BT88&amp;BU88,[1]MPH!BK:BL,2,FALSE)</f>
        <v>SubBrandForm12</v>
      </c>
      <c r="CR88" s="86" t="str">
        <f>VLOOKUP(BT88&amp;BW88,[1]MPH!BK:BL,2,FALSE)</f>
        <v>SubBrandForm12</v>
      </c>
      <c r="CS88" s="87" t="str">
        <f>VLOOKUP(BT88&amp;BW88,[1]MPH!BK:BL,2,FALSE)</f>
        <v>SubBrandForm12</v>
      </c>
      <c r="CT88" s="82" t="str">
        <f t="shared" si="4"/>
        <v>Dead-End</v>
      </c>
      <c r="CU88" s="88" t="str">
        <f t="shared" si="4"/>
        <v>Dead-End</v>
      </c>
      <c r="CV88" s="89" t="str">
        <f t="shared" si="4"/>
        <v>Dead-End</v>
      </c>
    </row>
    <row r="89" spans="1:100" s="82" customFormat="1" ht="12.4" customHeight="1">
      <c r="A89" s="157"/>
      <c r="B89" s="157"/>
      <c r="C89" s="173"/>
      <c r="D89" s="173"/>
      <c r="E89" s="159"/>
      <c r="F89" s="160"/>
      <c r="G89" s="157"/>
      <c r="H89" s="157"/>
      <c r="I89" s="157"/>
      <c r="J89" s="157"/>
      <c r="K89" s="161"/>
      <c r="L89" s="157"/>
      <c r="M89" s="157"/>
      <c r="N89" s="157"/>
      <c r="O89" s="157"/>
      <c r="P89" s="162"/>
      <c r="Q89" s="162"/>
      <c r="R89" s="163"/>
      <c r="S89" s="78"/>
      <c r="T89" s="164"/>
      <c r="U89" s="157"/>
      <c r="V89" s="165"/>
      <c r="W89" s="165"/>
      <c r="X89" s="157"/>
      <c r="Y89" s="166"/>
      <c r="Z89" s="166"/>
      <c r="AA89" s="157"/>
      <c r="AB89" s="167"/>
      <c r="AC89" s="149"/>
      <c r="AD89" s="150"/>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9"/>
      <c r="BN89" s="169"/>
      <c r="BO89" s="168"/>
      <c r="BP89" s="168"/>
      <c r="BQ89" s="152"/>
      <c r="BR89" s="152"/>
      <c r="BS89" s="152"/>
      <c r="BT89" s="152"/>
      <c r="BU89" s="152"/>
      <c r="BV89" s="152"/>
      <c r="BW89" s="153"/>
      <c r="BX89" s="154"/>
      <c r="BY89" s="152"/>
      <c r="BZ89" s="152"/>
      <c r="CA89" s="152"/>
      <c r="CB89" s="152"/>
      <c r="CC89" s="152"/>
      <c r="CD89" s="152"/>
      <c r="CE89" s="152"/>
      <c r="CF89" s="155"/>
      <c r="CG89" s="150"/>
      <c r="CH89" s="150"/>
      <c r="CI89" s="156"/>
      <c r="CJ89" s="86" t="e">
        <f>VLOOKUP(K89,'[1]INITIATIVES TYPE COMBINATION'!$A$28:$B$39,2,FALSE)</f>
        <v>#N/A</v>
      </c>
      <c r="CK89" s="86" t="e">
        <f>VLOOKUP(K89&amp;BZ89,'[1]INITIATIVES TYPE COMBINATION'!$A$48:$B$72,2,FALSE)</f>
        <v>#N/A</v>
      </c>
      <c r="CL89" s="86" t="e">
        <f>VLOOKUP(BZ89,'[1]INITIATIVES TYPE COMBINATION'!K$2:L$75,2,FALSE)</f>
        <v>#N/A</v>
      </c>
      <c r="CM89" s="86" t="e">
        <f>VLOOKUP(BZ89,'[1]INITIATIVES TYPE COMBINATION'!K$2:M$75,3,FALSE)</f>
        <v>#N/A</v>
      </c>
      <c r="CN89" s="86" t="e">
        <f>VLOOKUP(K89&amp;BZ89,'[1]INITIATIVES TYPE COMBINATION'!$A$203:$B$227,2,FALSE)</f>
        <v>#N/A</v>
      </c>
      <c r="CP89" s="87" t="e">
        <f>VLOOKUP(BT89&amp;BU89,[1]MPH!BK:BL,2,FALSE)</f>
        <v>#N/A</v>
      </c>
      <c r="CQ89" s="86" t="e">
        <f>VLOOKUP(BT89&amp;BU89,[1]MPH!BK:BL,2,FALSE)</f>
        <v>#N/A</v>
      </c>
      <c r="CR89" s="86" t="e">
        <f>VLOOKUP(BT89&amp;BW89,[1]MPH!BK:BL,2,FALSE)</f>
        <v>#N/A</v>
      </c>
      <c r="CS89" s="87" t="e">
        <f>VLOOKUP(BT89&amp;BW89,[1]MPH!BK:BL,2,FALSE)</f>
        <v>#N/A</v>
      </c>
      <c r="CT89" s="82" t="str">
        <f t="shared" si="4"/>
        <v>Dead-End</v>
      </c>
      <c r="CU89" s="88" t="str">
        <f t="shared" si="4"/>
        <v>Dead-End</v>
      </c>
      <c r="CV89" s="89" t="str">
        <f t="shared" si="4"/>
        <v>Dead-End</v>
      </c>
    </row>
    <row r="90" spans="1:100" s="82" customFormat="1" ht="12.4" customHeight="1">
      <c r="A90" s="138" t="s">
        <v>1049</v>
      </c>
      <c r="B90" s="138" t="s">
        <v>1151</v>
      </c>
      <c r="C90" s="172">
        <v>44197</v>
      </c>
      <c r="D90" s="172">
        <v>44227</v>
      </c>
      <c r="E90" s="140"/>
      <c r="F90" s="141"/>
      <c r="G90" s="138" t="s">
        <v>12</v>
      </c>
      <c r="H90" s="138" t="s">
        <v>1165</v>
      </c>
      <c r="I90" s="138" t="s">
        <v>1166</v>
      </c>
      <c r="J90" s="138" t="s">
        <v>15</v>
      </c>
      <c r="K90" s="142" t="s">
        <v>1056</v>
      </c>
      <c r="L90" s="138"/>
      <c r="M90" s="138"/>
      <c r="N90" s="138"/>
      <c r="O90" s="138"/>
      <c r="P90" s="142" t="s">
        <v>1057</v>
      </c>
      <c r="Q90" s="142"/>
      <c r="R90" s="143"/>
      <c r="S90" s="78"/>
      <c r="T90" s="144"/>
      <c r="U90" s="145"/>
      <c r="V90" s="146"/>
      <c r="W90" s="146"/>
      <c r="X90" s="145"/>
      <c r="Y90" s="147"/>
      <c r="Z90" s="147"/>
      <c r="AA90" s="145"/>
      <c r="AB90" s="148"/>
      <c r="AC90" s="149"/>
      <c r="AD90" s="150"/>
      <c r="AE90" s="150"/>
      <c r="AF90" s="150"/>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0"/>
      <c r="BC90" s="150"/>
      <c r="BD90" s="150"/>
      <c r="BE90" s="150"/>
      <c r="BF90" s="150"/>
      <c r="BG90" s="150"/>
      <c r="BH90" s="150"/>
      <c r="BI90" s="150"/>
      <c r="BJ90" s="150"/>
      <c r="BK90" s="150"/>
      <c r="BL90" s="150"/>
      <c r="BM90" s="151"/>
      <c r="BN90" s="151"/>
      <c r="BO90" s="150"/>
      <c r="BP90" s="150"/>
      <c r="BQ90" s="152"/>
      <c r="BR90" s="152"/>
      <c r="BS90" s="152" t="s">
        <v>1058</v>
      </c>
      <c r="BT90" s="152" t="s">
        <v>1154</v>
      </c>
      <c r="BU90" s="152" t="s">
        <v>1060</v>
      </c>
      <c r="BV90" s="152" t="s">
        <v>1167</v>
      </c>
      <c r="BW90" s="153" t="s">
        <v>1060</v>
      </c>
      <c r="BX90" s="154" t="s">
        <v>1167</v>
      </c>
      <c r="BY90" s="152" t="s">
        <v>1062</v>
      </c>
      <c r="BZ90" s="152" t="s">
        <v>1063</v>
      </c>
      <c r="CA90" s="152" t="s">
        <v>1073</v>
      </c>
      <c r="CB90" s="152" t="s">
        <v>1065</v>
      </c>
      <c r="CC90" s="152" t="s">
        <v>1065</v>
      </c>
      <c r="CD90" s="152" t="s">
        <v>1018</v>
      </c>
      <c r="CE90" s="152" t="s">
        <v>1058</v>
      </c>
      <c r="CF90" s="155">
        <v>0.125</v>
      </c>
      <c r="CG90" s="150"/>
      <c r="CH90" s="150" t="s">
        <v>1167</v>
      </c>
      <c r="CI90" s="156" t="s">
        <v>1058</v>
      </c>
      <c r="CJ90" s="86" t="str">
        <f>VLOOKUP(K90,'[1]INITIATIVES TYPE COMBINATION'!$A$28:$B$39,2,FALSE)</f>
        <v>PCTYPEH</v>
      </c>
      <c r="CK90" s="86" t="str">
        <f>VLOOKUP(K90&amp;BZ90,'[1]INITIATIVES TYPE COMBINATION'!$A$48:$B$72,2,FALSE)</f>
        <v>CCTYPEC</v>
      </c>
      <c r="CL90" s="86" t="str">
        <f>VLOOKUP(BZ90,'[1]INITIATIVES TYPE COMBINATION'!K$2:L$75,2,FALSE)</f>
        <v>DISBB</v>
      </c>
      <c r="CM90" s="86" t="str">
        <f>VLOOKUP(BZ90,'[1]INITIATIVES TYPE COMBINATION'!K$2:M$75,3,FALSE)</f>
        <v>DISBB</v>
      </c>
      <c r="CN90" s="86" t="str">
        <f>VLOOKUP(K90&amp;BZ90,'[1]INITIATIVES TYPE COMBINATION'!$A$203:$B$227,2,FALSE)</f>
        <v>PROPORTIONATEC</v>
      </c>
      <c r="CP90" s="87" t="str">
        <f>VLOOKUP(BT90&amp;BU90,[1]MPH!BK:BL,2,FALSE)</f>
        <v>SubBrandForm12</v>
      </c>
      <c r="CQ90" s="86" t="str">
        <f>VLOOKUP(BT90&amp;BU90,[1]MPH!BK:BL,2,FALSE)</f>
        <v>SubBrandForm12</v>
      </c>
      <c r="CR90" s="86" t="str">
        <f>VLOOKUP(BT90&amp;BW90,[1]MPH!BK:BL,2,FALSE)</f>
        <v>SubBrandForm12</v>
      </c>
      <c r="CS90" s="87" t="str">
        <f>VLOOKUP(BT90&amp;BW90,[1]MPH!BK:BL,2,FALSE)</f>
        <v>SubBrandForm12</v>
      </c>
      <c r="CT90" s="82" t="str">
        <f t="shared" si="4"/>
        <v>Dead-End</v>
      </c>
      <c r="CU90" s="88" t="str">
        <f t="shared" si="4"/>
        <v>Dead-End</v>
      </c>
      <c r="CV90" s="89" t="str">
        <f t="shared" si="4"/>
        <v>Dead-End</v>
      </c>
    </row>
    <row r="91" spans="1:100" s="82" customFormat="1" ht="12.4" customHeight="1">
      <c r="A91" s="157"/>
      <c r="B91" s="157"/>
      <c r="C91" s="173"/>
      <c r="D91" s="173"/>
      <c r="E91" s="159"/>
      <c r="F91" s="160"/>
      <c r="G91" s="157"/>
      <c r="H91" s="157"/>
      <c r="I91" s="157"/>
      <c r="J91" s="157"/>
      <c r="K91" s="161"/>
      <c r="L91" s="157"/>
      <c r="M91" s="157"/>
      <c r="N91" s="157"/>
      <c r="O91" s="157"/>
      <c r="P91" s="162"/>
      <c r="Q91" s="162"/>
      <c r="R91" s="163"/>
      <c r="S91" s="78"/>
      <c r="T91" s="164"/>
      <c r="U91" s="157"/>
      <c r="V91" s="165"/>
      <c r="W91" s="165"/>
      <c r="X91" s="157"/>
      <c r="Y91" s="166"/>
      <c r="Z91" s="166"/>
      <c r="AA91" s="157"/>
      <c r="AB91" s="167"/>
      <c r="AC91" s="149"/>
      <c r="AD91" s="150"/>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9"/>
      <c r="BN91" s="169"/>
      <c r="BO91" s="168"/>
      <c r="BP91" s="168"/>
      <c r="BQ91" s="152"/>
      <c r="BR91" s="152"/>
      <c r="BS91" s="152"/>
      <c r="BT91" s="152"/>
      <c r="BU91" s="152"/>
      <c r="BV91" s="152"/>
      <c r="BW91" s="153"/>
      <c r="BX91" s="154"/>
      <c r="BY91" s="152"/>
      <c r="BZ91" s="152"/>
      <c r="CA91" s="152"/>
      <c r="CB91" s="152"/>
      <c r="CC91" s="152"/>
      <c r="CD91" s="152"/>
      <c r="CE91" s="152"/>
      <c r="CF91" s="155"/>
      <c r="CG91" s="150"/>
      <c r="CH91" s="150"/>
      <c r="CI91" s="156"/>
      <c r="CJ91" s="86" t="e">
        <f>VLOOKUP(K91,'[1]INITIATIVES TYPE COMBINATION'!$A$28:$B$39,2,FALSE)</f>
        <v>#N/A</v>
      </c>
      <c r="CK91" s="86" t="e">
        <f>VLOOKUP(K91&amp;BZ91,'[1]INITIATIVES TYPE COMBINATION'!$A$48:$B$72,2,FALSE)</f>
        <v>#N/A</v>
      </c>
      <c r="CL91" s="86" t="e">
        <f>VLOOKUP(BZ91,'[1]INITIATIVES TYPE COMBINATION'!K$2:L$75,2,FALSE)</f>
        <v>#N/A</v>
      </c>
      <c r="CM91" s="86" t="e">
        <f>VLOOKUP(BZ91,'[1]INITIATIVES TYPE COMBINATION'!K$2:M$75,3,FALSE)</f>
        <v>#N/A</v>
      </c>
      <c r="CN91" s="86" t="e">
        <f>VLOOKUP(K91&amp;BZ91,'[1]INITIATIVES TYPE COMBINATION'!$A$203:$B$227,2,FALSE)</f>
        <v>#N/A</v>
      </c>
      <c r="CP91" s="87" t="e">
        <f>VLOOKUP(BT91&amp;BU91,[1]MPH!BK:BL,2,FALSE)</f>
        <v>#N/A</v>
      </c>
      <c r="CQ91" s="86" t="e">
        <f>VLOOKUP(BT91&amp;BU91,[1]MPH!BK:BL,2,FALSE)</f>
        <v>#N/A</v>
      </c>
      <c r="CR91" s="86" t="e">
        <f>VLOOKUP(BT91&amp;BW91,[1]MPH!BK:BL,2,FALSE)</f>
        <v>#N/A</v>
      </c>
      <c r="CS91" s="87" t="e">
        <f>VLOOKUP(BT91&amp;BW91,[1]MPH!BK:BL,2,FALSE)</f>
        <v>#N/A</v>
      </c>
      <c r="CT91" s="82" t="str">
        <f t="shared" si="4"/>
        <v>Dead-End</v>
      </c>
      <c r="CU91" s="88" t="str">
        <f t="shared" si="4"/>
        <v>Dead-End</v>
      </c>
      <c r="CV91" s="89" t="str">
        <f t="shared" si="4"/>
        <v>Dead-End</v>
      </c>
    </row>
    <row r="92" spans="1:100" s="82" customFormat="1" ht="12.4" customHeight="1">
      <c r="A92" s="138" t="s">
        <v>1049</v>
      </c>
      <c r="B92" s="138" t="s">
        <v>1151</v>
      </c>
      <c r="C92" s="172">
        <v>44197</v>
      </c>
      <c r="D92" s="172">
        <v>44227</v>
      </c>
      <c r="E92" s="140"/>
      <c r="F92" s="141"/>
      <c r="G92" s="138" t="s">
        <v>12</v>
      </c>
      <c r="H92" s="138" t="s">
        <v>1168</v>
      </c>
      <c r="I92" s="138" t="s">
        <v>1169</v>
      </c>
      <c r="J92" s="138" t="s">
        <v>15</v>
      </c>
      <c r="K92" s="142" t="s">
        <v>1056</v>
      </c>
      <c r="L92" s="138"/>
      <c r="M92" s="138"/>
      <c r="N92" s="138"/>
      <c r="O92" s="138"/>
      <c r="P92" s="142" t="s">
        <v>1057</v>
      </c>
      <c r="Q92" s="142"/>
      <c r="R92" s="143"/>
      <c r="S92" s="78"/>
      <c r="T92" s="144"/>
      <c r="U92" s="145"/>
      <c r="V92" s="146"/>
      <c r="W92" s="146"/>
      <c r="X92" s="145"/>
      <c r="Y92" s="147"/>
      <c r="Z92" s="147"/>
      <c r="AA92" s="145"/>
      <c r="AB92" s="148"/>
      <c r="AC92" s="149"/>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150"/>
      <c r="BJ92" s="150"/>
      <c r="BK92" s="150"/>
      <c r="BL92" s="150"/>
      <c r="BM92" s="151"/>
      <c r="BN92" s="151"/>
      <c r="BO92" s="150"/>
      <c r="BP92" s="150"/>
      <c r="BQ92" s="152"/>
      <c r="BR92" s="152"/>
      <c r="BS92" s="152" t="s">
        <v>1058</v>
      </c>
      <c r="BT92" s="152" t="s">
        <v>1154</v>
      </c>
      <c r="BU92" s="152" t="s">
        <v>1060</v>
      </c>
      <c r="BV92" s="152" t="s">
        <v>1170</v>
      </c>
      <c r="BW92" s="153" t="s">
        <v>1060</v>
      </c>
      <c r="BX92" s="154" t="s">
        <v>1170</v>
      </c>
      <c r="BY92" s="152" t="s">
        <v>1062</v>
      </c>
      <c r="BZ92" s="152" t="s">
        <v>1063</v>
      </c>
      <c r="CA92" s="152" t="s">
        <v>1073</v>
      </c>
      <c r="CB92" s="152" t="s">
        <v>1065</v>
      </c>
      <c r="CC92" s="152" t="s">
        <v>1065</v>
      </c>
      <c r="CD92" s="152" t="s">
        <v>1018</v>
      </c>
      <c r="CE92" s="152" t="s">
        <v>1058</v>
      </c>
      <c r="CF92" s="155">
        <v>0.125</v>
      </c>
      <c r="CG92" s="150"/>
      <c r="CH92" s="150" t="s">
        <v>1170</v>
      </c>
      <c r="CI92" s="156" t="s">
        <v>1058</v>
      </c>
      <c r="CJ92" s="86" t="str">
        <f>VLOOKUP(K92,'[1]INITIATIVES TYPE COMBINATION'!$A$28:$B$39,2,FALSE)</f>
        <v>PCTYPEH</v>
      </c>
      <c r="CK92" s="86" t="str">
        <f>VLOOKUP(K92&amp;BZ92,'[1]INITIATIVES TYPE COMBINATION'!$A$48:$B$72,2,FALSE)</f>
        <v>CCTYPEC</v>
      </c>
      <c r="CL92" s="86" t="str">
        <f>VLOOKUP(BZ92,'[1]INITIATIVES TYPE COMBINATION'!K$2:L$75,2,FALSE)</f>
        <v>DISBB</v>
      </c>
      <c r="CM92" s="86" t="str">
        <f>VLOOKUP(BZ92,'[1]INITIATIVES TYPE COMBINATION'!K$2:M$75,3,FALSE)</f>
        <v>DISBB</v>
      </c>
      <c r="CN92" s="86" t="str">
        <f>VLOOKUP(K92&amp;BZ92,'[1]INITIATIVES TYPE COMBINATION'!$A$203:$B$227,2,FALSE)</f>
        <v>PROPORTIONATEC</v>
      </c>
      <c r="CP92" s="87" t="str">
        <f>VLOOKUP(BT92&amp;BU92,[1]MPH!BK:BL,2,FALSE)</f>
        <v>SubBrandForm12</v>
      </c>
      <c r="CQ92" s="86" t="str">
        <f>VLOOKUP(BT92&amp;BU92,[1]MPH!BK:BL,2,FALSE)</f>
        <v>SubBrandForm12</v>
      </c>
      <c r="CR92" s="86" t="str">
        <f>VLOOKUP(BT92&amp;BW92,[1]MPH!BK:BL,2,FALSE)</f>
        <v>SubBrandForm12</v>
      </c>
      <c r="CS92" s="87" t="str">
        <f>VLOOKUP(BT92&amp;BW92,[1]MPH!BK:BL,2,FALSE)</f>
        <v>SubBrandForm12</v>
      </c>
      <c r="CT92" s="82" t="str">
        <f t="shared" si="4"/>
        <v>Dead-End</v>
      </c>
      <c r="CU92" s="88" t="str">
        <f t="shared" si="4"/>
        <v>Dead-End</v>
      </c>
      <c r="CV92" s="89" t="str">
        <f t="shared" si="4"/>
        <v>Dead-End</v>
      </c>
    </row>
    <row r="93" spans="1:100" s="82" customFormat="1" ht="12.4" customHeight="1">
      <c r="A93" s="157"/>
      <c r="B93" s="157"/>
      <c r="C93" s="173"/>
      <c r="D93" s="173"/>
      <c r="E93" s="159"/>
      <c r="F93" s="160"/>
      <c r="G93" s="157"/>
      <c r="H93" s="157"/>
      <c r="I93" s="157"/>
      <c r="J93" s="157"/>
      <c r="K93" s="161"/>
      <c r="L93" s="157"/>
      <c r="M93" s="157"/>
      <c r="N93" s="157"/>
      <c r="O93" s="157"/>
      <c r="P93" s="162"/>
      <c r="Q93" s="162"/>
      <c r="R93" s="163"/>
      <c r="S93" s="78"/>
      <c r="T93" s="164"/>
      <c r="U93" s="157"/>
      <c r="V93" s="165"/>
      <c r="W93" s="165"/>
      <c r="X93" s="157"/>
      <c r="Y93" s="166"/>
      <c r="Z93" s="166"/>
      <c r="AA93" s="157"/>
      <c r="AB93" s="167"/>
      <c r="AC93" s="149"/>
      <c r="AD93" s="150"/>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9"/>
      <c r="BN93" s="169"/>
      <c r="BO93" s="168"/>
      <c r="BP93" s="168"/>
      <c r="BQ93" s="152"/>
      <c r="BR93" s="152"/>
      <c r="BS93" s="152"/>
      <c r="BT93" s="152"/>
      <c r="BU93" s="152"/>
      <c r="BV93" s="152"/>
      <c r="BW93" s="153"/>
      <c r="BX93" s="154"/>
      <c r="BY93" s="152"/>
      <c r="BZ93" s="152"/>
      <c r="CA93" s="152"/>
      <c r="CB93" s="152"/>
      <c r="CC93" s="152"/>
      <c r="CD93" s="152"/>
      <c r="CE93" s="152"/>
      <c r="CF93" s="155"/>
      <c r="CG93" s="150"/>
      <c r="CH93" s="150"/>
      <c r="CI93" s="156"/>
      <c r="CJ93" s="86" t="e">
        <f>VLOOKUP(K93,'[1]INITIATIVES TYPE COMBINATION'!$A$28:$B$39,2,FALSE)</f>
        <v>#N/A</v>
      </c>
      <c r="CK93" s="86" t="e">
        <f>VLOOKUP(K93&amp;BZ93,'[1]INITIATIVES TYPE COMBINATION'!$A$48:$B$72,2,FALSE)</f>
        <v>#N/A</v>
      </c>
      <c r="CL93" s="86" t="e">
        <f>VLOOKUP(BZ93,'[1]INITIATIVES TYPE COMBINATION'!K$2:L$75,2,FALSE)</f>
        <v>#N/A</v>
      </c>
      <c r="CM93" s="86" t="e">
        <f>VLOOKUP(BZ93,'[1]INITIATIVES TYPE COMBINATION'!K$2:M$75,3,FALSE)</f>
        <v>#N/A</v>
      </c>
      <c r="CN93" s="86" t="e">
        <f>VLOOKUP(K93&amp;BZ93,'[1]INITIATIVES TYPE COMBINATION'!$A$203:$B$227,2,FALSE)</f>
        <v>#N/A</v>
      </c>
      <c r="CP93" s="87" t="e">
        <f>VLOOKUP(BT93&amp;BU93,[1]MPH!BK:BL,2,FALSE)</f>
        <v>#N/A</v>
      </c>
      <c r="CQ93" s="86" t="e">
        <f>VLOOKUP(BT93&amp;BU93,[1]MPH!BK:BL,2,FALSE)</f>
        <v>#N/A</v>
      </c>
      <c r="CR93" s="86" t="e">
        <f>VLOOKUP(BT93&amp;BW93,[1]MPH!BK:BL,2,FALSE)</f>
        <v>#N/A</v>
      </c>
      <c r="CS93" s="87" t="e">
        <f>VLOOKUP(BT93&amp;BW93,[1]MPH!BK:BL,2,FALSE)</f>
        <v>#N/A</v>
      </c>
      <c r="CT93" s="82" t="str">
        <f t="shared" si="4"/>
        <v>Dead-End</v>
      </c>
      <c r="CU93" s="88" t="str">
        <f t="shared" si="4"/>
        <v>Dead-End</v>
      </c>
      <c r="CV93" s="89" t="str">
        <f t="shared" si="4"/>
        <v>Dead-End</v>
      </c>
    </row>
    <row r="94" spans="1:100" s="82" customFormat="1" ht="12.4" customHeight="1">
      <c r="A94" s="138" t="s">
        <v>1049</v>
      </c>
      <c r="B94" s="138" t="s">
        <v>1151</v>
      </c>
      <c r="C94" s="172">
        <v>44197</v>
      </c>
      <c r="D94" s="172">
        <v>44227</v>
      </c>
      <c r="E94" s="140"/>
      <c r="F94" s="141"/>
      <c r="G94" s="138" t="s">
        <v>12</v>
      </c>
      <c r="H94" s="138" t="s">
        <v>1171</v>
      </c>
      <c r="I94" s="138" t="s">
        <v>1172</v>
      </c>
      <c r="J94" s="138" t="s">
        <v>15</v>
      </c>
      <c r="K94" s="142" t="s">
        <v>1056</v>
      </c>
      <c r="L94" s="138"/>
      <c r="M94" s="138"/>
      <c r="N94" s="138"/>
      <c r="O94" s="138"/>
      <c r="P94" s="142" t="s">
        <v>1057</v>
      </c>
      <c r="Q94" s="142"/>
      <c r="R94" s="143"/>
      <c r="S94" s="78"/>
      <c r="T94" s="144"/>
      <c r="U94" s="145"/>
      <c r="V94" s="146"/>
      <c r="W94" s="146"/>
      <c r="X94" s="145"/>
      <c r="Y94" s="147"/>
      <c r="Z94" s="147"/>
      <c r="AA94" s="145"/>
      <c r="AB94" s="148"/>
      <c r="AC94" s="149"/>
      <c r="AD94" s="150"/>
      <c r="AE94" s="150"/>
      <c r="AF94" s="150"/>
      <c r="AG94" s="150"/>
      <c r="AH94" s="150"/>
      <c r="AI94" s="150"/>
      <c r="AJ94" s="150"/>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150"/>
      <c r="BJ94" s="150"/>
      <c r="BK94" s="150"/>
      <c r="BL94" s="150"/>
      <c r="BM94" s="151"/>
      <c r="BN94" s="151"/>
      <c r="BO94" s="150"/>
      <c r="BP94" s="150"/>
      <c r="BQ94" s="152"/>
      <c r="BR94" s="152"/>
      <c r="BS94" s="152" t="s">
        <v>1058</v>
      </c>
      <c r="BT94" s="152" t="s">
        <v>1154</v>
      </c>
      <c r="BU94" s="152" t="s">
        <v>1060</v>
      </c>
      <c r="BV94" s="152" t="s">
        <v>1173</v>
      </c>
      <c r="BW94" s="153" t="s">
        <v>1060</v>
      </c>
      <c r="BX94" s="154" t="s">
        <v>1173</v>
      </c>
      <c r="BY94" s="152" t="s">
        <v>1062</v>
      </c>
      <c r="BZ94" s="152" t="s">
        <v>1063</v>
      </c>
      <c r="CA94" s="152" t="s">
        <v>1073</v>
      </c>
      <c r="CB94" s="152" t="s">
        <v>1065</v>
      </c>
      <c r="CC94" s="152" t="s">
        <v>1065</v>
      </c>
      <c r="CD94" s="152" t="s">
        <v>1018</v>
      </c>
      <c r="CE94" s="152" t="s">
        <v>1058</v>
      </c>
      <c r="CF94" s="155">
        <v>7.6899999999999996E-2</v>
      </c>
      <c r="CG94" s="150"/>
      <c r="CH94" s="150" t="s">
        <v>1173</v>
      </c>
      <c r="CI94" s="156" t="s">
        <v>1058</v>
      </c>
      <c r="CJ94" s="86" t="str">
        <f>VLOOKUP(K94,'[1]INITIATIVES TYPE COMBINATION'!$A$28:$B$39,2,FALSE)</f>
        <v>PCTYPEH</v>
      </c>
      <c r="CK94" s="86" t="str">
        <f>VLOOKUP(K94&amp;BZ94,'[1]INITIATIVES TYPE COMBINATION'!$A$48:$B$72,2,FALSE)</f>
        <v>CCTYPEC</v>
      </c>
      <c r="CL94" s="86" t="str">
        <f>VLOOKUP(BZ94,'[1]INITIATIVES TYPE COMBINATION'!K$2:L$75,2,FALSE)</f>
        <v>DISBB</v>
      </c>
      <c r="CM94" s="86" t="str">
        <f>VLOOKUP(BZ94,'[1]INITIATIVES TYPE COMBINATION'!K$2:M$75,3,FALSE)</f>
        <v>DISBB</v>
      </c>
      <c r="CN94" s="86" t="str">
        <f>VLOOKUP(K94&amp;BZ94,'[1]INITIATIVES TYPE COMBINATION'!$A$203:$B$227,2,FALSE)</f>
        <v>PROPORTIONATEC</v>
      </c>
      <c r="CP94" s="87" t="str">
        <f>VLOOKUP(BT94&amp;BU94,[1]MPH!BK:BL,2,FALSE)</f>
        <v>SubBrandForm12</v>
      </c>
      <c r="CQ94" s="86" t="str">
        <f>VLOOKUP(BT94&amp;BU94,[1]MPH!BK:BL,2,FALSE)</f>
        <v>SubBrandForm12</v>
      </c>
      <c r="CR94" s="86" t="str">
        <f>VLOOKUP(BT94&amp;BW94,[1]MPH!BK:BL,2,FALSE)</f>
        <v>SubBrandForm12</v>
      </c>
      <c r="CS94" s="87" t="str">
        <f>VLOOKUP(BT94&amp;BW94,[1]MPH!BK:BL,2,FALSE)</f>
        <v>SubBrandForm12</v>
      </c>
      <c r="CT94" s="82" t="str">
        <f t="shared" si="4"/>
        <v>Dead-End</v>
      </c>
      <c r="CU94" s="88" t="str">
        <f t="shared" si="4"/>
        <v>Dead-End</v>
      </c>
      <c r="CV94" s="89" t="str">
        <f t="shared" si="4"/>
        <v>Dead-End</v>
      </c>
    </row>
    <row r="95" spans="1:100" s="82" customFormat="1" ht="12.4" customHeight="1">
      <c r="A95" s="157"/>
      <c r="B95" s="157"/>
      <c r="C95" s="173"/>
      <c r="D95" s="173"/>
      <c r="E95" s="159"/>
      <c r="F95" s="160"/>
      <c r="G95" s="157"/>
      <c r="H95" s="157"/>
      <c r="I95" s="157"/>
      <c r="J95" s="157"/>
      <c r="K95" s="161"/>
      <c r="L95" s="157"/>
      <c r="M95" s="157"/>
      <c r="N95" s="157"/>
      <c r="O95" s="157"/>
      <c r="P95" s="162"/>
      <c r="Q95" s="162"/>
      <c r="R95" s="163"/>
      <c r="S95" s="78"/>
      <c r="T95" s="164"/>
      <c r="U95" s="157"/>
      <c r="V95" s="165"/>
      <c r="W95" s="165"/>
      <c r="X95" s="157"/>
      <c r="Y95" s="166"/>
      <c r="Z95" s="166"/>
      <c r="AA95" s="157"/>
      <c r="AB95" s="167"/>
      <c r="AC95" s="149"/>
      <c r="AD95" s="150"/>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9"/>
      <c r="BN95" s="169"/>
      <c r="BO95" s="168"/>
      <c r="BP95" s="168"/>
      <c r="BQ95" s="152"/>
      <c r="BR95" s="152"/>
      <c r="BS95" s="152"/>
      <c r="BT95" s="152"/>
      <c r="BU95" s="152"/>
      <c r="BV95" s="152"/>
      <c r="BW95" s="153"/>
      <c r="BX95" s="154"/>
      <c r="BY95" s="152"/>
      <c r="BZ95" s="152"/>
      <c r="CA95" s="152"/>
      <c r="CB95" s="152"/>
      <c r="CC95" s="152"/>
      <c r="CD95" s="152"/>
      <c r="CE95" s="152"/>
      <c r="CF95" s="155"/>
      <c r="CG95" s="150"/>
      <c r="CH95" s="150"/>
      <c r="CI95" s="156"/>
      <c r="CJ95" s="86" t="e">
        <f>VLOOKUP(K95,'[1]INITIATIVES TYPE COMBINATION'!$A$28:$B$39,2,FALSE)</f>
        <v>#N/A</v>
      </c>
      <c r="CK95" s="86" t="e">
        <f>VLOOKUP(K95&amp;BZ95,'[1]INITIATIVES TYPE COMBINATION'!$A$48:$B$72,2,FALSE)</f>
        <v>#N/A</v>
      </c>
      <c r="CL95" s="86" t="e">
        <f>VLOOKUP(BZ95,'[1]INITIATIVES TYPE COMBINATION'!K$2:L$75,2,FALSE)</f>
        <v>#N/A</v>
      </c>
      <c r="CM95" s="86" t="e">
        <f>VLOOKUP(BZ95,'[1]INITIATIVES TYPE COMBINATION'!K$2:M$75,3,FALSE)</f>
        <v>#N/A</v>
      </c>
      <c r="CN95" s="86" t="e">
        <f>VLOOKUP(K95&amp;BZ95,'[1]INITIATIVES TYPE COMBINATION'!$A$203:$B$227,2,FALSE)</f>
        <v>#N/A</v>
      </c>
      <c r="CP95" s="87" t="e">
        <f>VLOOKUP(BT95&amp;BU95,[1]MPH!BK:BL,2,FALSE)</f>
        <v>#N/A</v>
      </c>
      <c r="CQ95" s="86" t="e">
        <f>VLOOKUP(BT95&amp;BU95,[1]MPH!BK:BL,2,FALSE)</f>
        <v>#N/A</v>
      </c>
      <c r="CR95" s="86" t="e">
        <f>VLOOKUP(BT95&amp;BW95,[1]MPH!BK:BL,2,FALSE)</f>
        <v>#N/A</v>
      </c>
      <c r="CS95" s="87" t="e">
        <f>VLOOKUP(BT95&amp;BW95,[1]MPH!BK:BL,2,FALSE)</f>
        <v>#N/A</v>
      </c>
      <c r="CT95" s="82" t="str">
        <f t="shared" si="4"/>
        <v>Dead-End</v>
      </c>
      <c r="CU95" s="88" t="str">
        <f t="shared" si="4"/>
        <v>Dead-End</v>
      </c>
      <c r="CV95" s="89" t="str">
        <f t="shared" si="4"/>
        <v>Dead-End</v>
      </c>
    </row>
    <row r="96" spans="1:100" s="82" customFormat="1" ht="12.4" customHeight="1">
      <c r="A96" s="138" t="s">
        <v>1049</v>
      </c>
      <c r="B96" s="138" t="s">
        <v>1151</v>
      </c>
      <c r="C96" s="172">
        <v>44197</v>
      </c>
      <c r="D96" s="172">
        <v>44227</v>
      </c>
      <c r="E96" s="140"/>
      <c r="F96" s="141"/>
      <c r="G96" s="138" t="s">
        <v>12</v>
      </c>
      <c r="H96" s="138" t="s">
        <v>1174</v>
      </c>
      <c r="I96" s="138" t="s">
        <v>1175</v>
      </c>
      <c r="J96" s="138" t="s">
        <v>15</v>
      </c>
      <c r="K96" s="142" t="s">
        <v>1056</v>
      </c>
      <c r="L96" s="138"/>
      <c r="M96" s="138"/>
      <c r="N96" s="138"/>
      <c r="O96" s="138"/>
      <c r="P96" s="142" t="s">
        <v>1057</v>
      </c>
      <c r="Q96" s="142"/>
      <c r="R96" s="143"/>
      <c r="S96" s="78"/>
      <c r="T96" s="144"/>
      <c r="U96" s="145"/>
      <c r="V96" s="146"/>
      <c r="W96" s="146"/>
      <c r="X96" s="145"/>
      <c r="Y96" s="147"/>
      <c r="Z96" s="147"/>
      <c r="AA96" s="145"/>
      <c r="AB96" s="148"/>
      <c r="AC96" s="149"/>
      <c r="AD96" s="150"/>
      <c r="AE96" s="150"/>
      <c r="AF96" s="150"/>
      <c r="AG96" s="150"/>
      <c r="AH96" s="150"/>
      <c r="AI96" s="150"/>
      <c r="AJ96" s="150"/>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150"/>
      <c r="BJ96" s="150"/>
      <c r="BK96" s="150"/>
      <c r="BL96" s="150"/>
      <c r="BM96" s="151"/>
      <c r="BN96" s="151"/>
      <c r="BO96" s="150"/>
      <c r="BP96" s="150"/>
      <c r="BQ96" s="152"/>
      <c r="BR96" s="152"/>
      <c r="BS96" s="152" t="s">
        <v>1058</v>
      </c>
      <c r="BT96" s="152" t="s">
        <v>1154</v>
      </c>
      <c r="BU96" s="152" t="s">
        <v>1060</v>
      </c>
      <c r="BV96" s="152" t="s">
        <v>1176</v>
      </c>
      <c r="BW96" s="153" t="s">
        <v>1060</v>
      </c>
      <c r="BX96" s="154" t="s">
        <v>1176</v>
      </c>
      <c r="BY96" s="152" t="s">
        <v>1062</v>
      </c>
      <c r="BZ96" s="152" t="s">
        <v>1063</v>
      </c>
      <c r="CA96" s="152" t="s">
        <v>1073</v>
      </c>
      <c r="CB96" s="152" t="s">
        <v>1065</v>
      </c>
      <c r="CC96" s="152" t="s">
        <v>1065</v>
      </c>
      <c r="CD96" s="152" t="s">
        <v>1018</v>
      </c>
      <c r="CE96" s="152" t="s">
        <v>1058</v>
      </c>
      <c r="CF96" s="155" t="s">
        <v>1177</v>
      </c>
      <c r="CG96" s="150"/>
      <c r="CH96" s="150"/>
      <c r="CI96" s="156" t="s">
        <v>1058</v>
      </c>
      <c r="CJ96" s="86" t="str">
        <f>VLOOKUP(K96,'[1]INITIATIVES TYPE COMBINATION'!$A$28:$B$39,2,FALSE)</f>
        <v>PCTYPEH</v>
      </c>
      <c r="CK96" s="86" t="str">
        <f>VLOOKUP(K96&amp;BZ96,'[1]INITIATIVES TYPE COMBINATION'!$A$48:$B$72,2,FALSE)</f>
        <v>CCTYPEC</v>
      </c>
      <c r="CL96" s="86" t="str">
        <f>VLOOKUP(BZ96,'[1]INITIATIVES TYPE COMBINATION'!K$2:L$75,2,FALSE)</f>
        <v>DISBB</v>
      </c>
      <c r="CM96" s="86" t="str">
        <f>VLOOKUP(BZ96,'[1]INITIATIVES TYPE COMBINATION'!K$2:M$75,3,FALSE)</f>
        <v>DISBB</v>
      </c>
      <c r="CN96" s="86" t="str">
        <f>VLOOKUP(K96&amp;BZ96,'[1]INITIATIVES TYPE COMBINATION'!$A$203:$B$227,2,FALSE)</f>
        <v>PROPORTIONATEC</v>
      </c>
      <c r="CP96" s="87" t="str">
        <f>VLOOKUP(BT96&amp;BU96,[1]MPH!BK:BL,2,FALSE)</f>
        <v>SubBrandForm12</v>
      </c>
      <c r="CQ96" s="86" t="str">
        <f>VLOOKUP(BT96&amp;BU96,[1]MPH!BK:BL,2,FALSE)</f>
        <v>SubBrandForm12</v>
      </c>
      <c r="CR96" s="86" t="str">
        <f>VLOOKUP(BT96&amp;BW96,[1]MPH!BK:BL,2,FALSE)</f>
        <v>SubBrandForm12</v>
      </c>
      <c r="CS96" s="87" t="str">
        <f>VLOOKUP(BT96&amp;BW96,[1]MPH!BK:BL,2,FALSE)</f>
        <v>SubBrandForm12</v>
      </c>
      <c r="CT96" s="82" t="str">
        <f t="shared" si="4"/>
        <v>Dead-End</v>
      </c>
      <c r="CU96" s="88" t="str">
        <f t="shared" si="4"/>
        <v>Dead-End</v>
      </c>
      <c r="CV96" s="89" t="str">
        <f t="shared" si="4"/>
        <v>Dead-End</v>
      </c>
    </row>
    <row r="97" spans="1:100" s="82" customFormat="1" ht="12.4" customHeight="1">
      <c r="A97" s="157"/>
      <c r="B97" s="157"/>
      <c r="C97" s="173"/>
      <c r="D97" s="173"/>
      <c r="E97" s="159"/>
      <c r="F97" s="160"/>
      <c r="G97" s="157"/>
      <c r="H97" s="157"/>
      <c r="I97" s="157"/>
      <c r="J97" s="157"/>
      <c r="K97" s="161"/>
      <c r="L97" s="157"/>
      <c r="M97" s="157"/>
      <c r="N97" s="157"/>
      <c r="O97" s="157"/>
      <c r="P97" s="162"/>
      <c r="Q97" s="162"/>
      <c r="R97" s="163"/>
      <c r="S97" s="78"/>
      <c r="T97" s="164"/>
      <c r="U97" s="157"/>
      <c r="V97" s="165"/>
      <c r="W97" s="165"/>
      <c r="X97" s="157"/>
      <c r="Y97" s="166"/>
      <c r="Z97" s="166"/>
      <c r="AA97" s="157"/>
      <c r="AB97" s="167"/>
      <c r="AC97" s="149"/>
      <c r="AD97" s="150"/>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9"/>
      <c r="BN97" s="169"/>
      <c r="BO97" s="168"/>
      <c r="BP97" s="168"/>
      <c r="BQ97" s="152"/>
      <c r="BR97" s="152"/>
      <c r="BS97" s="152"/>
      <c r="BT97" s="152"/>
      <c r="BU97" s="152"/>
      <c r="BV97" s="152"/>
      <c r="BW97" s="153"/>
      <c r="BX97" s="154"/>
      <c r="BY97" s="152"/>
      <c r="BZ97" s="152"/>
      <c r="CA97" s="152"/>
      <c r="CB97" s="152"/>
      <c r="CC97" s="152"/>
      <c r="CD97" s="152"/>
      <c r="CE97" s="152"/>
      <c r="CF97" s="155"/>
      <c r="CG97" s="150"/>
      <c r="CH97" s="150"/>
      <c r="CI97" s="156"/>
      <c r="CJ97" s="86" t="e">
        <f>VLOOKUP(K97,'[1]INITIATIVES TYPE COMBINATION'!$A$28:$B$39,2,FALSE)</f>
        <v>#N/A</v>
      </c>
      <c r="CK97" s="86" t="e">
        <f>VLOOKUP(K97&amp;BZ97,'[1]INITIATIVES TYPE COMBINATION'!$A$48:$B$72,2,FALSE)</f>
        <v>#N/A</v>
      </c>
      <c r="CL97" s="86" t="e">
        <f>VLOOKUP(BZ97,'[1]INITIATIVES TYPE COMBINATION'!K$2:L$75,2,FALSE)</f>
        <v>#N/A</v>
      </c>
      <c r="CM97" s="86" t="e">
        <f>VLOOKUP(BZ97,'[1]INITIATIVES TYPE COMBINATION'!K$2:M$75,3,FALSE)</f>
        <v>#N/A</v>
      </c>
      <c r="CN97" s="86" t="e">
        <f>VLOOKUP(K97&amp;BZ97,'[1]INITIATIVES TYPE COMBINATION'!$A$203:$B$227,2,FALSE)</f>
        <v>#N/A</v>
      </c>
      <c r="CP97" s="87" t="e">
        <f>VLOOKUP(BT97&amp;BU97,[1]MPH!BK:BL,2,FALSE)</f>
        <v>#N/A</v>
      </c>
      <c r="CQ97" s="86" t="e">
        <f>VLOOKUP(BT97&amp;BU97,[1]MPH!BK:BL,2,FALSE)</f>
        <v>#N/A</v>
      </c>
      <c r="CR97" s="86" t="e">
        <f>VLOOKUP(BT97&amp;BW97,[1]MPH!BK:BL,2,FALSE)</f>
        <v>#N/A</v>
      </c>
      <c r="CS97" s="87" t="e">
        <f>VLOOKUP(BT97&amp;BW97,[1]MPH!BK:BL,2,FALSE)</f>
        <v>#N/A</v>
      </c>
      <c r="CT97" s="82" t="str">
        <f t="shared" si="4"/>
        <v>Dead-End</v>
      </c>
      <c r="CU97" s="88" t="str">
        <f t="shared" si="4"/>
        <v>Dead-End</v>
      </c>
      <c r="CV97" s="89" t="str">
        <f t="shared" si="4"/>
        <v>Dead-End</v>
      </c>
    </row>
    <row r="98" spans="1:100" s="192" customFormat="1" ht="12.4" customHeight="1">
      <c r="A98" s="174" t="s">
        <v>1049</v>
      </c>
      <c r="B98" s="174" t="s">
        <v>1066</v>
      </c>
      <c r="C98" s="175">
        <v>44197</v>
      </c>
      <c r="D98" s="175">
        <v>44227</v>
      </c>
      <c r="E98" s="176"/>
      <c r="F98" s="175"/>
      <c r="G98" s="177" t="s">
        <v>41</v>
      </c>
      <c r="H98" s="174" t="s">
        <v>1178</v>
      </c>
      <c r="I98" s="174" t="s">
        <v>1179</v>
      </c>
      <c r="J98" s="174" t="s">
        <v>15</v>
      </c>
      <c r="K98" s="178" t="s">
        <v>1056</v>
      </c>
      <c r="L98" s="174"/>
      <c r="M98" s="174"/>
      <c r="N98" s="174"/>
      <c r="O98" s="174"/>
      <c r="P98" s="178" t="s">
        <v>1057</v>
      </c>
      <c r="Q98" s="178"/>
      <c r="R98" s="174"/>
      <c r="S98" s="179"/>
      <c r="T98" s="180"/>
      <c r="U98" s="181"/>
      <c r="V98" s="182"/>
      <c r="W98" s="182"/>
      <c r="X98" s="181"/>
      <c r="Y98" s="174"/>
      <c r="Z98" s="174"/>
      <c r="AA98" s="181"/>
      <c r="AB98" s="181"/>
      <c r="AC98" s="183"/>
      <c r="AD98" s="184"/>
      <c r="AE98" s="184"/>
      <c r="AF98" s="184"/>
      <c r="AG98" s="184"/>
      <c r="AH98" s="184"/>
      <c r="AI98" s="184"/>
      <c r="AJ98" s="184"/>
      <c r="AK98" s="184"/>
      <c r="AL98" s="184"/>
      <c r="AM98" s="184"/>
      <c r="AN98" s="184"/>
      <c r="AO98" s="184"/>
      <c r="AP98" s="184"/>
      <c r="AQ98" s="184"/>
      <c r="AR98" s="184"/>
      <c r="AS98" s="184"/>
      <c r="AT98" s="184"/>
      <c r="AU98" s="184"/>
      <c r="AV98" s="184"/>
      <c r="AW98" s="184"/>
      <c r="AX98" s="184"/>
      <c r="AY98" s="184"/>
      <c r="AZ98" s="184"/>
      <c r="BA98" s="184"/>
      <c r="BB98" s="184"/>
      <c r="BC98" s="184"/>
      <c r="BD98" s="184"/>
      <c r="BE98" s="184"/>
      <c r="BF98" s="184"/>
      <c r="BG98" s="184"/>
      <c r="BH98" s="184"/>
      <c r="BI98" s="184"/>
      <c r="BJ98" s="184"/>
      <c r="BK98" s="184"/>
      <c r="BL98" s="184"/>
      <c r="BM98" s="185"/>
      <c r="BN98" s="185"/>
      <c r="BO98" s="184"/>
      <c r="BP98" s="184"/>
      <c r="BQ98" s="178"/>
      <c r="BR98" s="178"/>
      <c r="BS98" s="178" t="s">
        <v>1058</v>
      </c>
      <c r="BT98" s="178" t="s">
        <v>1180</v>
      </c>
      <c r="BU98" s="178" t="s">
        <v>1060</v>
      </c>
      <c r="BV98" s="178"/>
      <c r="BW98" s="186" t="s">
        <v>1060</v>
      </c>
      <c r="BX98" s="184"/>
      <c r="BY98" s="187" t="s">
        <v>1062</v>
      </c>
      <c r="BZ98" s="187" t="s">
        <v>1063</v>
      </c>
      <c r="CA98" s="178" t="s">
        <v>1073</v>
      </c>
      <c r="CB98" s="178" t="s">
        <v>1065</v>
      </c>
      <c r="CC98" s="178" t="s">
        <v>1065</v>
      </c>
      <c r="CD98" s="178" t="s">
        <v>1018</v>
      </c>
      <c r="CE98" s="178" t="s">
        <v>1058</v>
      </c>
      <c r="CF98" s="188" t="s">
        <v>1181</v>
      </c>
      <c r="CG98" s="184"/>
      <c r="CH98" s="189" t="s">
        <v>1182</v>
      </c>
      <c r="CI98" s="190" t="s">
        <v>1058</v>
      </c>
      <c r="CJ98" s="191" t="str">
        <f>VLOOKUP(K98,'[1]INITIATIVES TYPE COMBINATION'!$A$28:$B$39,2,FALSE)</f>
        <v>PCTYPEH</v>
      </c>
      <c r="CK98" s="191" t="str">
        <f>VLOOKUP(K98&amp;BZ98,'[1]INITIATIVES TYPE COMBINATION'!$A$48:$B$72,2,FALSE)</f>
        <v>CCTYPEC</v>
      </c>
      <c r="CL98" s="191" t="str">
        <f>VLOOKUP(BZ98,'[1]INITIATIVES TYPE COMBINATION'!K$2:L$75,2,FALSE)</f>
        <v>DISBB</v>
      </c>
      <c r="CM98" s="191" t="str">
        <f>VLOOKUP(BZ98,'[1]INITIATIVES TYPE COMBINATION'!K$2:M$75,3,FALSE)</f>
        <v>DISBB</v>
      </c>
      <c r="CN98" s="191" t="str">
        <f>VLOOKUP(K98&amp;BZ98,'[1]INITIATIVES TYPE COMBINATION'!$A$203:$B$227,2,FALSE)</f>
        <v>PROPORTIONATEC</v>
      </c>
      <c r="CP98" s="191" t="str">
        <f>VLOOKUP(BT98&amp;BU98,[1]MPH!BK:BL,2,FALSE)</f>
        <v>SubBrandForm11</v>
      </c>
      <c r="CQ98" s="191" t="str">
        <f>VLOOKUP(BT98&amp;BU98,[1]MPH!BK:BL,2,FALSE)</f>
        <v>SubBrandForm11</v>
      </c>
      <c r="CR98" s="191" t="str">
        <f>VLOOKUP(BT98&amp;BW98,[1]MPH!BK:BL,2,FALSE)</f>
        <v>SubBrandForm11</v>
      </c>
      <c r="CS98" s="191" t="str">
        <f>VLOOKUP(BT98&amp;BW98,[1]MPH!BK:BL,2,FALSE)</f>
        <v>SubBrandForm11</v>
      </c>
      <c r="CT98" s="192" t="str">
        <f t="shared" si="4"/>
        <v>Dead-End</v>
      </c>
      <c r="CU98" s="193" t="str">
        <f t="shared" si="4"/>
        <v>Dead-End</v>
      </c>
      <c r="CV98" s="194" t="str">
        <f t="shared" si="4"/>
        <v>Dead-End</v>
      </c>
    </row>
    <row r="99" spans="1:100" s="192" customFormat="1" ht="12.4" customHeight="1">
      <c r="A99" s="195"/>
      <c r="B99" s="195"/>
      <c r="C99" s="196"/>
      <c r="D99" s="196"/>
      <c r="E99" s="197"/>
      <c r="F99" s="196"/>
      <c r="G99" s="198"/>
      <c r="H99" s="195"/>
      <c r="I99" s="195"/>
      <c r="J99" s="195"/>
      <c r="K99" s="199"/>
      <c r="L99" s="195"/>
      <c r="M99" s="195"/>
      <c r="N99" s="195"/>
      <c r="O99" s="195"/>
      <c r="P99" s="200"/>
      <c r="Q99" s="200"/>
      <c r="R99" s="195"/>
      <c r="S99" s="179"/>
      <c r="T99" s="201"/>
      <c r="U99" s="195"/>
      <c r="V99" s="196"/>
      <c r="W99" s="196"/>
      <c r="X99" s="195"/>
      <c r="Y99" s="195"/>
      <c r="Z99" s="195"/>
      <c r="AA99" s="195"/>
      <c r="AB99" s="195"/>
      <c r="AC99" s="183"/>
      <c r="AD99" s="184"/>
      <c r="AE99" s="184"/>
      <c r="AF99" s="184"/>
      <c r="AG99" s="184"/>
      <c r="AH99" s="184"/>
      <c r="AI99" s="184"/>
      <c r="AJ99" s="184"/>
      <c r="AK99" s="184"/>
      <c r="AL99" s="184"/>
      <c r="AM99" s="184"/>
      <c r="AN99" s="184"/>
      <c r="AO99" s="184"/>
      <c r="AP99" s="184"/>
      <c r="AQ99" s="184"/>
      <c r="AR99" s="184"/>
      <c r="AS99" s="184"/>
      <c r="AT99" s="184"/>
      <c r="AU99" s="184"/>
      <c r="AV99" s="184"/>
      <c r="AW99" s="184"/>
      <c r="AX99" s="184"/>
      <c r="AY99" s="184"/>
      <c r="AZ99" s="184"/>
      <c r="BA99" s="184"/>
      <c r="BB99" s="184"/>
      <c r="BC99" s="184"/>
      <c r="BD99" s="184"/>
      <c r="BE99" s="184"/>
      <c r="BF99" s="184"/>
      <c r="BG99" s="184"/>
      <c r="BH99" s="184"/>
      <c r="BI99" s="184"/>
      <c r="BJ99" s="184"/>
      <c r="BK99" s="184"/>
      <c r="BL99" s="184"/>
      <c r="BM99" s="185"/>
      <c r="BN99" s="185"/>
      <c r="BO99" s="184"/>
      <c r="BP99" s="184"/>
      <c r="BQ99" s="178"/>
      <c r="BR99" s="178"/>
      <c r="BS99" s="178"/>
      <c r="BT99" s="178"/>
      <c r="BU99" s="178"/>
      <c r="BV99" s="178"/>
      <c r="BW99" s="186"/>
      <c r="BX99" s="184"/>
      <c r="BY99" s="178"/>
      <c r="BZ99" s="178"/>
      <c r="CA99" s="178"/>
      <c r="CB99" s="178"/>
      <c r="CC99" s="178"/>
      <c r="CD99" s="178"/>
      <c r="CE99" s="178"/>
      <c r="CF99" s="188"/>
      <c r="CG99" s="184"/>
      <c r="CH99" s="189"/>
      <c r="CI99" s="202"/>
      <c r="CJ99" s="191" t="e">
        <f>VLOOKUP(K99,'[1]INITIATIVES TYPE COMBINATION'!$A$28:$B$39,2,FALSE)</f>
        <v>#N/A</v>
      </c>
      <c r="CK99" s="191" t="e">
        <f>VLOOKUP(K99&amp;BZ99,'[1]INITIATIVES TYPE COMBINATION'!$A$48:$B$72,2,FALSE)</f>
        <v>#N/A</v>
      </c>
      <c r="CL99" s="191" t="e">
        <f>VLOOKUP(BZ99,'[1]INITIATIVES TYPE COMBINATION'!K$2:L$75,2,FALSE)</f>
        <v>#N/A</v>
      </c>
      <c r="CM99" s="191" t="e">
        <f>VLOOKUP(BZ99,'[1]INITIATIVES TYPE COMBINATION'!K$2:M$75,3,FALSE)</f>
        <v>#N/A</v>
      </c>
      <c r="CN99" s="191" t="e">
        <f>VLOOKUP(K99&amp;BZ99,'[1]INITIATIVES TYPE COMBINATION'!$A$203:$B$227,2,FALSE)</f>
        <v>#N/A</v>
      </c>
      <c r="CP99" s="191" t="e">
        <f>VLOOKUP(BT99&amp;BU99,[1]MPH!BK:BL,2,FALSE)</f>
        <v>#N/A</v>
      </c>
      <c r="CQ99" s="191" t="e">
        <f>VLOOKUP(BT99&amp;BU99,[1]MPH!BK:BL,2,FALSE)</f>
        <v>#N/A</v>
      </c>
      <c r="CR99" s="191" t="e">
        <f>VLOOKUP(BT99&amp;BW99,[1]MPH!BK:BL,2,FALSE)</f>
        <v>#N/A</v>
      </c>
      <c r="CS99" s="191" t="e">
        <f>VLOOKUP(BT99&amp;BW99,[1]MPH!BK:BL,2,FALSE)</f>
        <v>#N/A</v>
      </c>
      <c r="CT99" s="192" t="str">
        <f t="shared" si="4"/>
        <v>Dead-End</v>
      </c>
      <c r="CU99" s="193" t="str">
        <f t="shared" si="4"/>
        <v>Dead-End</v>
      </c>
      <c r="CV99" s="194" t="str">
        <f t="shared" si="4"/>
        <v>Dead-End</v>
      </c>
    </row>
    <row r="100" spans="1:100" s="82" customFormat="1" ht="12.4" customHeight="1">
      <c r="A100" s="203" t="s">
        <v>1049</v>
      </c>
      <c r="B100" s="203" t="s">
        <v>1151</v>
      </c>
      <c r="C100" s="172">
        <v>44197</v>
      </c>
      <c r="D100" s="172">
        <v>44227</v>
      </c>
      <c r="E100" s="204"/>
      <c r="F100" s="172"/>
      <c r="G100" s="143" t="s">
        <v>337</v>
      </c>
      <c r="H100" s="203" t="s">
        <v>1183</v>
      </c>
      <c r="I100" s="203" t="s">
        <v>1184</v>
      </c>
      <c r="J100" s="203" t="s">
        <v>15</v>
      </c>
      <c r="K100" s="49" t="s">
        <v>1056</v>
      </c>
      <c r="L100" s="203"/>
      <c r="M100" s="203"/>
      <c r="N100" s="203"/>
      <c r="O100" s="203"/>
      <c r="P100" s="49" t="s">
        <v>1057</v>
      </c>
      <c r="Q100" s="205"/>
      <c r="R100" s="203"/>
      <c r="S100" s="206"/>
      <c r="T100" s="207"/>
      <c r="U100" s="208"/>
      <c r="V100" s="209"/>
      <c r="W100" s="209"/>
      <c r="X100" s="208"/>
      <c r="Y100" s="210"/>
      <c r="Z100" s="210"/>
      <c r="AA100" s="208"/>
      <c r="AB100" s="211"/>
      <c r="AC100" s="212"/>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3"/>
      <c r="BG100" s="213"/>
      <c r="BH100" s="213"/>
      <c r="BI100" s="213"/>
      <c r="BJ100" s="213"/>
      <c r="BK100" s="213"/>
      <c r="BL100" s="213"/>
      <c r="BM100" s="39"/>
      <c r="BN100" s="39"/>
      <c r="BO100" s="213"/>
      <c r="BP100" s="213"/>
      <c r="BQ100" s="214"/>
      <c r="BR100" s="214"/>
      <c r="BS100" s="214" t="s">
        <v>1058</v>
      </c>
      <c r="BT100" s="214" t="s">
        <v>1070</v>
      </c>
      <c r="BU100" s="214" t="s">
        <v>1060</v>
      </c>
      <c r="BV100" s="214" t="s">
        <v>1185</v>
      </c>
      <c r="BW100" s="215" t="s">
        <v>1060</v>
      </c>
      <c r="BX100" s="216" t="s">
        <v>1185</v>
      </c>
      <c r="BY100" s="154" t="s">
        <v>1062</v>
      </c>
      <c r="BZ100" s="154" t="s">
        <v>1063</v>
      </c>
      <c r="CA100" s="214" t="s">
        <v>1064</v>
      </c>
      <c r="CB100" s="214" t="s">
        <v>1065</v>
      </c>
      <c r="CC100" s="214" t="s">
        <v>1065</v>
      </c>
      <c r="CD100" s="214" t="s">
        <v>1018</v>
      </c>
      <c r="CE100" s="214" t="s">
        <v>1058</v>
      </c>
      <c r="CF100" s="217">
        <v>0.125</v>
      </c>
      <c r="CG100" s="38"/>
      <c r="CH100" s="38"/>
      <c r="CI100" s="156" t="s">
        <v>1058</v>
      </c>
      <c r="CJ100" s="86" t="str">
        <f>VLOOKUP(K100,'[1]INITIATIVES TYPE COMBINATION'!$A$28:$B$39,2,FALSE)</f>
        <v>PCTYPEH</v>
      </c>
      <c r="CK100" s="86" t="str">
        <f>VLOOKUP(K100&amp;BZ100,'[1]INITIATIVES TYPE COMBINATION'!$A$48:$B$72,2,FALSE)</f>
        <v>CCTYPEC</v>
      </c>
      <c r="CL100" s="86" t="str">
        <f>VLOOKUP(BZ100,'[1]INITIATIVES TYPE COMBINATION'!K$2:L$75,2,FALSE)</f>
        <v>DISBB</v>
      </c>
      <c r="CM100" s="86" t="str">
        <f>VLOOKUP(BZ100,'[1]INITIATIVES TYPE COMBINATION'!K$2:M$75,3,FALSE)</f>
        <v>DISBB</v>
      </c>
      <c r="CN100" s="86" t="str">
        <f>VLOOKUP(K100&amp;BZ100,'[1]INITIATIVES TYPE COMBINATION'!$A$203:$B$227,2,FALSE)</f>
        <v>PROPORTIONATEC</v>
      </c>
      <c r="CP100" s="87" t="str">
        <f>VLOOKUP(BT100&amp;BU100,[1]MPH!BK:BL,2,FALSE)</f>
        <v>SubBrandForm10</v>
      </c>
      <c r="CQ100" s="86" t="str">
        <f>VLOOKUP(BT100&amp;BU100,[1]MPH!BK:BL,2,FALSE)</f>
        <v>SubBrandForm10</v>
      </c>
      <c r="CR100" s="86" t="str">
        <f>VLOOKUP(BT100&amp;BW100,[1]MPH!BK:BL,2,FALSE)</f>
        <v>SubBrandForm10</v>
      </c>
      <c r="CS100" s="87" t="str">
        <f>VLOOKUP(BT100&amp;BW100,[1]MPH!BK:BL,2,FALSE)</f>
        <v>SubBrandForm10</v>
      </c>
      <c r="CT100" s="82" t="str">
        <f t="shared" si="4"/>
        <v>Dead-End</v>
      </c>
      <c r="CU100" s="88" t="str">
        <f t="shared" si="4"/>
        <v>Dead-End</v>
      </c>
      <c r="CV100" s="89" t="str">
        <f t="shared" si="4"/>
        <v>Dead-End</v>
      </c>
    </row>
    <row r="101" spans="1:100" s="82" customFormat="1" ht="12.4" customHeight="1">
      <c r="A101" s="218"/>
      <c r="B101" s="218"/>
      <c r="C101" s="173"/>
      <c r="D101" s="173"/>
      <c r="E101" s="219"/>
      <c r="F101" s="173"/>
      <c r="G101" s="163"/>
      <c r="H101" s="218"/>
      <c r="I101" s="218"/>
      <c r="J101" s="218"/>
      <c r="K101" s="220"/>
      <c r="L101" s="218"/>
      <c r="M101" s="218"/>
      <c r="N101" s="218"/>
      <c r="O101" s="218"/>
      <c r="P101" s="48"/>
      <c r="Q101" s="221"/>
      <c r="R101" s="218"/>
      <c r="S101" s="206"/>
      <c r="T101" s="222"/>
      <c r="U101" s="223"/>
      <c r="V101" s="224"/>
      <c r="W101" s="224"/>
      <c r="X101" s="223"/>
      <c r="Y101" s="225"/>
      <c r="Z101" s="225"/>
      <c r="AA101" s="223"/>
      <c r="AB101" s="226"/>
      <c r="AC101" s="212"/>
      <c r="AD101" s="213"/>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7"/>
      <c r="BF101" s="227"/>
      <c r="BG101" s="227"/>
      <c r="BH101" s="227"/>
      <c r="BI101" s="227"/>
      <c r="BJ101" s="227"/>
      <c r="BK101" s="227"/>
      <c r="BL101" s="227"/>
      <c r="BM101" s="228"/>
      <c r="BN101" s="228"/>
      <c r="BO101" s="227"/>
      <c r="BP101" s="227"/>
      <c r="BQ101" s="214"/>
      <c r="BR101" s="214"/>
      <c r="BS101" s="214"/>
      <c r="BT101" s="214"/>
      <c r="BU101" s="214"/>
      <c r="BV101" s="214"/>
      <c r="BW101" s="215"/>
      <c r="BX101" s="216"/>
      <c r="BY101" s="214"/>
      <c r="BZ101" s="214"/>
      <c r="CA101" s="214"/>
      <c r="CB101" s="214"/>
      <c r="CC101" s="214"/>
      <c r="CD101" s="214"/>
      <c r="CE101" s="214"/>
      <c r="CF101" s="217"/>
      <c r="CG101" s="38"/>
      <c r="CH101" s="38"/>
      <c r="CI101" s="229"/>
      <c r="CJ101" s="86" t="e">
        <f>VLOOKUP(K101,'[1]INITIATIVES TYPE COMBINATION'!$A$28:$B$39,2,FALSE)</f>
        <v>#N/A</v>
      </c>
      <c r="CK101" s="86" t="e">
        <f>VLOOKUP(K101&amp;BZ101,'[1]INITIATIVES TYPE COMBINATION'!$A$48:$B$72,2,FALSE)</f>
        <v>#N/A</v>
      </c>
      <c r="CL101" s="86" t="e">
        <f>VLOOKUP(BZ101,'[1]INITIATIVES TYPE COMBINATION'!K$2:L$75,2,FALSE)</f>
        <v>#N/A</v>
      </c>
      <c r="CM101" s="86" t="e">
        <f>VLOOKUP(BZ101,'[1]INITIATIVES TYPE COMBINATION'!K$2:M$75,3,FALSE)</f>
        <v>#N/A</v>
      </c>
      <c r="CN101" s="86" t="e">
        <f>VLOOKUP(K101&amp;BZ101,'[1]INITIATIVES TYPE COMBINATION'!$A$203:$B$227,2,FALSE)</f>
        <v>#N/A</v>
      </c>
      <c r="CP101" s="87" t="e">
        <f>VLOOKUP(BT101&amp;BU101,[1]MPH!BK:BL,2,FALSE)</f>
        <v>#N/A</v>
      </c>
      <c r="CQ101" s="86" t="e">
        <f>VLOOKUP(BT101&amp;BU101,[1]MPH!BK:BL,2,FALSE)</f>
        <v>#N/A</v>
      </c>
      <c r="CR101" s="86" t="e">
        <f>VLOOKUP(BT101&amp;BW101,[1]MPH!BK:BL,2,FALSE)</f>
        <v>#N/A</v>
      </c>
      <c r="CS101" s="87" t="e">
        <f>VLOOKUP(BT101&amp;BW101,[1]MPH!BK:BL,2,FALSE)</f>
        <v>#N/A</v>
      </c>
      <c r="CT101" s="82" t="str">
        <f t="shared" si="4"/>
        <v>Dead-End</v>
      </c>
      <c r="CU101" s="88" t="str">
        <f t="shared" si="4"/>
        <v>Dead-End</v>
      </c>
      <c r="CV101" s="89" t="str">
        <f t="shared" si="4"/>
        <v>Dead-End</v>
      </c>
    </row>
    <row r="102" spans="1:100" s="82" customFormat="1" ht="12.4" customHeight="1">
      <c r="A102" s="174" t="s">
        <v>1049</v>
      </c>
      <c r="B102" s="174" t="s">
        <v>1151</v>
      </c>
      <c r="C102" s="175">
        <v>44197</v>
      </c>
      <c r="D102" s="175">
        <v>44227</v>
      </c>
      <c r="E102" s="176"/>
      <c r="F102" s="175"/>
      <c r="G102" s="177" t="s">
        <v>337</v>
      </c>
      <c r="H102" s="174" t="s">
        <v>1186</v>
      </c>
      <c r="I102" s="174" t="s">
        <v>1187</v>
      </c>
      <c r="J102" s="174" t="s">
        <v>15</v>
      </c>
      <c r="K102" s="178" t="s">
        <v>1056</v>
      </c>
      <c r="L102" s="174"/>
      <c r="M102" s="174"/>
      <c r="N102" s="174"/>
      <c r="O102" s="174"/>
      <c r="P102" s="178" t="s">
        <v>1057</v>
      </c>
      <c r="Q102" s="178"/>
      <c r="R102" s="174"/>
      <c r="S102" s="179"/>
      <c r="T102" s="180"/>
      <c r="U102" s="181"/>
      <c r="V102" s="182"/>
      <c r="W102" s="182"/>
      <c r="X102" s="181"/>
      <c r="Y102" s="174"/>
      <c r="Z102" s="174"/>
      <c r="AA102" s="181"/>
      <c r="AB102" s="181"/>
      <c r="AC102" s="183"/>
      <c r="AD102" s="184"/>
      <c r="AE102" s="184"/>
      <c r="AF102" s="184"/>
      <c r="AG102" s="184"/>
      <c r="AH102" s="184"/>
      <c r="AI102" s="184"/>
      <c r="AJ102" s="184"/>
      <c r="AK102" s="184"/>
      <c r="AL102" s="184"/>
      <c r="AM102" s="184"/>
      <c r="AN102" s="184"/>
      <c r="AO102" s="184"/>
      <c r="AP102" s="184"/>
      <c r="AQ102" s="184"/>
      <c r="AR102" s="184"/>
      <c r="AS102" s="184"/>
      <c r="AT102" s="184"/>
      <c r="AU102" s="184"/>
      <c r="AV102" s="184"/>
      <c r="AW102" s="184"/>
      <c r="AX102" s="184"/>
      <c r="AY102" s="184"/>
      <c r="AZ102" s="184"/>
      <c r="BA102" s="184"/>
      <c r="BB102" s="184"/>
      <c r="BC102" s="184"/>
      <c r="BD102" s="184"/>
      <c r="BE102" s="184"/>
      <c r="BF102" s="184"/>
      <c r="BG102" s="184"/>
      <c r="BH102" s="184"/>
      <c r="BI102" s="184"/>
      <c r="BJ102" s="184"/>
      <c r="BK102" s="184"/>
      <c r="BL102" s="184"/>
      <c r="BM102" s="185"/>
      <c r="BN102" s="185"/>
      <c r="BO102" s="184"/>
      <c r="BP102" s="184"/>
      <c r="BQ102" s="178"/>
      <c r="BR102" s="178"/>
      <c r="BS102" s="178" t="s">
        <v>1058</v>
      </c>
      <c r="BT102" s="178" t="s">
        <v>1070</v>
      </c>
      <c r="BU102" s="178" t="s">
        <v>1060</v>
      </c>
      <c r="BV102" s="230" t="s">
        <v>1188</v>
      </c>
      <c r="BW102" s="186" t="s">
        <v>1060</v>
      </c>
      <c r="BX102" s="230" t="s">
        <v>1188</v>
      </c>
      <c r="BY102" s="187" t="s">
        <v>1062</v>
      </c>
      <c r="BZ102" s="187" t="s">
        <v>1063</v>
      </c>
      <c r="CA102" s="178" t="s">
        <v>1064</v>
      </c>
      <c r="CB102" s="178" t="s">
        <v>1065</v>
      </c>
      <c r="CC102" s="178" t="s">
        <v>1065</v>
      </c>
      <c r="CD102" s="178" t="s">
        <v>1018</v>
      </c>
      <c r="CE102" s="178" t="s">
        <v>1058</v>
      </c>
      <c r="CF102" s="188">
        <v>0.14280000000000001</v>
      </c>
      <c r="CG102" s="184"/>
      <c r="CH102" s="184"/>
      <c r="CI102" s="190" t="s">
        <v>1058</v>
      </c>
      <c r="CJ102" s="86" t="str">
        <f>VLOOKUP(K102,'[1]INITIATIVES TYPE COMBINATION'!$A$28:$B$39,2,FALSE)</f>
        <v>PCTYPEH</v>
      </c>
      <c r="CK102" s="86" t="str">
        <f>VLOOKUP(K102&amp;BZ102,'[1]INITIATIVES TYPE COMBINATION'!$A$48:$B$72,2,FALSE)</f>
        <v>CCTYPEC</v>
      </c>
      <c r="CL102" s="86" t="str">
        <f>VLOOKUP(BZ102,'[1]INITIATIVES TYPE COMBINATION'!K$2:L$75,2,FALSE)</f>
        <v>DISBB</v>
      </c>
      <c r="CM102" s="86" t="str">
        <f>VLOOKUP(BZ102,'[1]INITIATIVES TYPE COMBINATION'!K$2:M$75,3,FALSE)</f>
        <v>DISBB</v>
      </c>
      <c r="CN102" s="86" t="str">
        <f>VLOOKUP(K102&amp;BZ102,'[1]INITIATIVES TYPE COMBINATION'!$A$203:$B$227,2,FALSE)</f>
        <v>PROPORTIONATEC</v>
      </c>
      <c r="CP102" s="87" t="str">
        <f>VLOOKUP(BT102&amp;BU102,[1]MPH!BK:BL,2,FALSE)</f>
        <v>SubBrandForm10</v>
      </c>
      <c r="CQ102" s="86" t="str">
        <f>VLOOKUP(BT102&amp;BU102,[1]MPH!BK:BL,2,FALSE)</f>
        <v>SubBrandForm10</v>
      </c>
      <c r="CR102" s="86" t="str">
        <f>VLOOKUP(BT102&amp;BW102,[1]MPH!BK:BL,2,FALSE)</f>
        <v>SubBrandForm10</v>
      </c>
      <c r="CS102" s="87" t="str">
        <f>VLOOKUP(BT102&amp;BW102,[1]MPH!BK:BL,2,FALSE)</f>
        <v>SubBrandForm10</v>
      </c>
      <c r="CT102" s="82" t="str">
        <f t="shared" si="4"/>
        <v>Dead-End</v>
      </c>
      <c r="CU102" s="88" t="str">
        <f t="shared" si="4"/>
        <v>Dead-End</v>
      </c>
      <c r="CV102" s="89" t="str">
        <f t="shared" si="4"/>
        <v>Dead-End</v>
      </c>
    </row>
    <row r="103" spans="1:100" s="82" customFormat="1" ht="12.4" customHeight="1">
      <c r="A103" s="195"/>
      <c r="B103" s="195"/>
      <c r="C103" s="196"/>
      <c r="D103" s="196"/>
      <c r="E103" s="197"/>
      <c r="F103" s="196"/>
      <c r="G103" s="198"/>
      <c r="H103" s="195"/>
      <c r="I103" s="195"/>
      <c r="J103" s="195"/>
      <c r="K103" s="199"/>
      <c r="L103" s="195"/>
      <c r="M103" s="195"/>
      <c r="N103" s="195"/>
      <c r="O103" s="195"/>
      <c r="P103" s="200"/>
      <c r="Q103" s="200"/>
      <c r="R103" s="195"/>
      <c r="S103" s="179"/>
      <c r="T103" s="201"/>
      <c r="U103" s="195"/>
      <c r="V103" s="196"/>
      <c r="W103" s="196"/>
      <c r="X103" s="195"/>
      <c r="Y103" s="195"/>
      <c r="Z103" s="195"/>
      <c r="AA103" s="195"/>
      <c r="AB103" s="195"/>
      <c r="AC103" s="183"/>
      <c r="AD103" s="184"/>
      <c r="AE103" s="184"/>
      <c r="AF103" s="184"/>
      <c r="AG103" s="184"/>
      <c r="AH103" s="184"/>
      <c r="AI103" s="184"/>
      <c r="AJ103" s="184"/>
      <c r="AK103" s="184"/>
      <c r="AL103" s="184"/>
      <c r="AM103" s="184"/>
      <c r="AN103" s="184"/>
      <c r="AO103" s="184"/>
      <c r="AP103" s="184"/>
      <c r="AQ103" s="184"/>
      <c r="AR103" s="184"/>
      <c r="AS103" s="184"/>
      <c r="AT103" s="184"/>
      <c r="AU103" s="184"/>
      <c r="AV103" s="184"/>
      <c r="AW103" s="184"/>
      <c r="AX103" s="184"/>
      <c r="AY103" s="184"/>
      <c r="AZ103" s="184"/>
      <c r="BA103" s="184"/>
      <c r="BB103" s="184"/>
      <c r="BC103" s="184"/>
      <c r="BD103" s="184"/>
      <c r="BE103" s="184"/>
      <c r="BF103" s="184"/>
      <c r="BG103" s="184"/>
      <c r="BH103" s="184"/>
      <c r="BI103" s="184"/>
      <c r="BJ103" s="184"/>
      <c r="BK103" s="184"/>
      <c r="BL103" s="184"/>
      <c r="BM103" s="185"/>
      <c r="BN103" s="185"/>
      <c r="BO103" s="184"/>
      <c r="BP103" s="184"/>
      <c r="BQ103" s="178"/>
      <c r="BR103" s="178"/>
      <c r="BS103" s="178"/>
      <c r="BT103" s="178"/>
      <c r="BU103" s="178"/>
      <c r="BV103" s="230"/>
      <c r="BW103" s="186"/>
      <c r="BX103" s="189"/>
      <c r="BY103" s="178"/>
      <c r="BZ103" s="178"/>
      <c r="CA103" s="178"/>
      <c r="CB103" s="178"/>
      <c r="CC103" s="178"/>
      <c r="CD103" s="178"/>
      <c r="CE103" s="178"/>
      <c r="CF103" s="188"/>
      <c r="CG103" s="184"/>
      <c r="CH103" s="184"/>
      <c r="CI103" s="202"/>
      <c r="CJ103" s="86" t="e">
        <f>VLOOKUP(K103,'[1]INITIATIVES TYPE COMBINATION'!$A$28:$B$39,2,FALSE)</f>
        <v>#N/A</v>
      </c>
      <c r="CK103" s="86" t="e">
        <f>VLOOKUP(K103&amp;BZ103,'[1]INITIATIVES TYPE COMBINATION'!$A$48:$B$72,2,FALSE)</f>
        <v>#N/A</v>
      </c>
      <c r="CL103" s="86" t="e">
        <f>VLOOKUP(BZ103,'[1]INITIATIVES TYPE COMBINATION'!K$2:L$75,2,FALSE)</f>
        <v>#N/A</v>
      </c>
      <c r="CM103" s="86" t="e">
        <f>VLOOKUP(BZ103,'[1]INITIATIVES TYPE COMBINATION'!K$2:M$75,3,FALSE)</f>
        <v>#N/A</v>
      </c>
      <c r="CN103" s="86" t="e">
        <f>VLOOKUP(K103&amp;BZ103,'[1]INITIATIVES TYPE COMBINATION'!$A$203:$B$227,2,FALSE)</f>
        <v>#N/A</v>
      </c>
      <c r="CP103" s="87" t="e">
        <f>VLOOKUP(BT103&amp;BU103,[1]MPH!BK:BL,2,FALSE)</f>
        <v>#N/A</v>
      </c>
      <c r="CQ103" s="86" t="e">
        <f>VLOOKUP(BT103&amp;BU103,[1]MPH!BK:BL,2,FALSE)</f>
        <v>#N/A</v>
      </c>
      <c r="CR103" s="86" t="e">
        <f>VLOOKUP(BT103&amp;BW103,[1]MPH!BK:BL,2,FALSE)</f>
        <v>#N/A</v>
      </c>
      <c r="CS103" s="87" t="e">
        <f>VLOOKUP(BT103&amp;BW103,[1]MPH!BK:BL,2,FALSE)</f>
        <v>#N/A</v>
      </c>
      <c r="CT103" s="82" t="str">
        <f t="shared" ref="CT103:CV122" si="5">$CV$1</f>
        <v>Dead-End</v>
      </c>
      <c r="CU103" s="88" t="str">
        <f t="shared" si="5"/>
        <v>Dead-End</v>
      </c>
      <c r="CV103" s="89" t="str">
        <f t="shared" si="5"/>
        <v>Dead-End</v>
      </c>
    </row>
    <row r="104" spans="1:100" s="192" customFormat="1" ht="12.4" customHeight="1">
      <c r="A104" s="174" t="s">
        <v>1049</v>
      </c>
      <c r="B104" s="174" t="s">
        <v>1066</v>
      </c>
      <c r="C104" s="175">
        <v>44197</v>
      </c>
      <c r="D104" s="175">
        <v>44227</v>
      </c>
      <c r="E104" s="176"/>
      <c r="F104" s="175"/>
      <c r="G104" s="177" t="s">
        <v>41</v>
      </c>
      <c r="H104" s="174" t="s">
        <v>1178</v>
      </c>
      <c r="I104" s="174" t="s">
        <v>1189</v>
      </c>
      <c r="J104" s="174" t="s">
        <v>15</v>
      </c>
      <c r="K104" s="178" t="s">
        <v>1056</v>
      </c>
      <c r="L104" s="174"/>
      <c r="M104" s="174"/>
      <c r="N104" s="174"/>
      <c r="O104" s="174"/>
      <c r="P104" s="178" t="s">
        <v>1057</v>
      </c>
      <c r="Q104" s="178"/>
      <c r="R104" s="174"/>
      <c r="S104" s="179"/>
      <c r="T104" s="180"/>
      <c r="U104" s="181"/>
      <c r="V104" s="182"/>
      <c r="W104" s="182"/>
      <c r="X104" s="181"/>
      <c r="Y104" s="174"/>
      <c r="Z104" s="174"/>
      <c r="AA104" s="181"/>
      <c r="AB104" s="181"/>
      <c r="AC104" s="183"/>
      <c r="AD104" s="184"/>
      <c r="AE104" s="184"/>
      <c r="AF104" s="184"/>
      <c r="AG104" s="184"/>
      <c r="AH104" s="184"/>
      <c r="AI104" s="184"/>
      <c r="AJ104" s="184"/>
      <c r="AK104" s="184"/>
      <c r="AL104" s="184"/>
      <c r="AM104" s="184"/>
      <c r="AN104" s="184"/>
      <c r="AO104" s="184"/>
      <c r="AP104" s="184"/>
      <c r="AQ104" s="184"/>
      <c r="AR104" s="184"/>
      <c r="AS104" s="184"/>
      <c r="AT104" s="184"/>
      <c r="AU104" s="184"/>
      <c r="AV104" s="184"/>
      <c r="AW104" s="184"/>
      <c r="AX104" s="184"/>
      <c r="AY104" s="184"/>
      <c r="AZ104" s="184"/>
      <c r="BA104" s="184"/>
      <c r="BB104" s="184"/>
      <c r="BC104" s="184"/>
      <c r="BD104" s="184"/>
      <c r="BE104" s="184"/>
      <c r="BF104" s="184"/>
      <c r="BG104" s="184"/>
      <c r="BH104" s="184"/>
      <c r="BI104" s="184"/>
      <c r="BJ104" s="184"/>
      <c r="BK104" s="184"/>
      <c r="BL104" s="184"/>
      <c r="BM104" s="185"/>
      <c r="BN104" s="185"/>
      <c r="BO104" s="184"/>
      <c r="BP104" s="184"/>
      <c r="BQ104" s="178"/>
      <c r="BR104" s="178"/>
      <c r="BS104" s="178" t="s">
        <v>1058</v>
      </c>
      <c r="BT104" s="178" t="s">
        <v>1180</v>
      </c>
      <c r="BU104" s="178" t="s">
        <v>1060</v>
      </c>
      <c r="BV104" s="178"/>
      <c r="BW104" s="186" t="s">
        <v>1060</v>
      </c>
      <c r="BX104" s="184"/>
      <c r="BY104" s="187" t="s">
        <v>1062</v>
      </c>
      <c r="BZ104" s="187" t="s">
        <v>1063</v>
      </c>
      <c r="CA104" s="178" t="s">
        <v>1073</v>
      </c>
      <c r="CB104" s="178" t="s">
        <v>1065</v>
      </c>
      <c r="CC104" s="178" t="s">
        <v>1065</v>
      </c>
      <c r="CD104" s="178" t="s">
        <v>1018</v>
      </c>
      <c r="CE104" s="178" t="s">
        <v>1058</v>
      </c>
      <c r="CF104" s="188" t="s">
        <v>1181</v>
      </c>
      <c r="CG104" s="184"/>
      <c r="CH104" s="189" t="s">
        <v>1182</v>
      </c>
      <c r="CI104" s="190" t="s">
        <v>1058</v>
      </c>
      <c r="CJ104" s="191" t="str">
        <f>VLOOKUP(K104,'[1]INITIATIVES TYPE COMBINATION'!$A$28:$B$39,2,FALSE)</f>
        <v>PCTYPEH</v>
      </c>
      <c r="CK104" s="191" t="str">
        <f>VLOOKUP(K104&amp;BZ104,'[1]INITIATIVES TYPE COMBINATION'!$A$48:$B$72,2,FALSE)</f>
        <v>CCTYPEC</v>
      </c>
      <c r="CL104" s="191" t="str">
        <f>VLOOKUP(BZ104,'[1]INITIATIVES TYPE COMBINATION'!K$2:L$75,2,FALSE)</f>
        <v>DISBB</v>
      </c>
      <c r="CM104" s="191" t="str">
        <f>VLOOKUP(BZ104,'[1]INITIATIVES TYPE COMBINATION'!K$2:M$75,3,FALSE)</f>
        <v>DISBB</v>
      </c>
      <c r="CN104" s="191" t="str">
        <f>VLOOKUP(K104&amp;BZ104,'[1]INITIATIVES TYPE COMBINATION'!$A$203:$B$227,2,FALSE)</f>
        <v>PROPORTIONATEC</v>
      </c>
      <c r="CP104" s="191" t="str">
        <f>VLOOKUP(BT104&amp;BU104,[1]MPH!BK:BL,2,FALSE)</f>
        <v>SubBrandForm11</v>
      </c>
      <c r="CQ104" s="191" t="str">
        <f>VLOOKUP(BT104&amp;BU104,[1]MPH!BK:BL,2,FALSE)</f>
        <v>SubBrandForm11</v>
      </c>
      <c r="CR104" s="191" t="str">
        <f>VLOOKUP(BT104&amp;BW104,[1]MPH!BK:BL,2,FALSE)</f>
        <v>SubBrandForm11</v>
      </c>
      <c r="CS104" s="191" t="str">
        <f>VLOOKUP(BT104&amp;BW104,[1]MPH!BK:BL,2,FALSE)</f>
        <v>SubBrandForm11</v>
      </c>
      <c r="CT104" s="192" t="str">
        <f t="shared" si="5"/>
        <v>Dead-End</v>
      </c>
      <c r="CU104" s="193" t="str">
        <f t="shared" si="5"/>
        <v>Dead-End</v>
      </c>
      <c r="CV104" s="194" t="str">
        <f t="shared" si="5"/>
        <v>Dead-End</v>
      </c>
    </row>
    <row r="105" spans="1:100" s="192" customFormat="1" ht="12.4" customHeight="1">
      <c r="A105" s="195"/>
      <c r="B105" s="195"/>
      <c r="C105" s="196"/>
      <c r="D105" s="196"/>
      <c r="E105" s="197"/>
      <c r="F105" s="196"/>
      <c r="G105" s="198"/>
      <c r="H105" s="195"/>
      <c r="I105" s="195"/>
      <c r="J105" s="195"/>
      <c r="K105" s="199"/>
      <c r="L105" s="195"/>
      <c r="M105" s="195"/>
      <c r="N105" s="195"/>
      <c r="O105" s="195"/>
      <c r="P105" s="200"/>
      <c r="Q105" s="200"/>
      <c r="R105" s="195"/>
      <c r="S105" s="179"/>
      <c r="T105" s="201"/>
      <c r="U105" s="195"/>
      <c r="V105" s="196"/>
      <c r="W105" s="196"/>
      <c r="X105" s="195"/>
      <c r="Y105" s="195"/>
      <c r="Z105" s="195"/>
      <c r="AA105" s="195"/>
      <c r="AB105" s="195"/>
      <c r="AC105" s="183"/>
      <c r="AD105" s="184"/>
      <c r="AE105" s="184"/>
      <c r="AF105" s="184"/>
      <c r="AG105" s="184"/>
      <c r="AH105" s="184"/>
      <c r="AI105" s="184"/>
      <c r="AJ105" s="184"/>
      <c r="AK105" s="184"/>
      <c r="AL105" s="184"/>
      <c r="AM105" s="184"/>
      <c r="AN105" s="184"/>
      <c r="AO105" s="184"/>
      <c r="AP105" s="184"/>
      <c r="AQ105" s="184"/>
      <c r="AR105" s="184"/>
      <c r="AS105" s="184"/>
      <c r="AT105" s="184"/>
      <c r="AU105" s="184"/>
      <c r="AV105" s="184"/>
      <c r="AW105" s="184"/>
      <c r="AX105" s="184"/>
      <c r="AY105" s="184"/>
      <c r="AZ105" s="184"/>
      <c r="BA105" s="184"/>
      <c r="BB105" s="184"/>
      <c r="BC105" s="184"/>
      <c r="BD105" s="184"/>
      <c r="BE105" s="184"/>
      <c r="BF105" s="184"/>
      <c r="BG105" s="184"/>
      <c r="BH105" s="184"/>
      <c r="BI105" s="184"/>
      <c r="BJ105" s="184"/>
      <c r="BK105" s="184"/>
      <c r="BL105" s="184"/>
      <c r="BM105" s="185"/>
      <c r="BN105" s="185"/>
      <c r="BO105" s="184"/>
      <c r="BP105" s="184"/>
      <c r="BQ105" s="178"/>
      <c r="BR105" s="178"/>
      <c r="BS105" s="178"/>
      <c r="BT105" s="178"/>
      <c r="BU105" s="178"/>
      <c r="BV105" s="178"/>
      <c r="BW105" s="186"/>
      <c r="BX105" s="184"/>
      <c r="BY105" s="178"/>
      <c r="BZ105" s="178"/>
      <c r="CA105" s="178"/>
      <c r="CB105" s="178"/>
      <c r="CC105" s="178"/>
      <c r="CD105" s="178"/>
      <c r="CE105" s="178"/>
      <c r="CF105" s="188"/>
      <c r="CG105" s="184"/>
      <c r="CH105" s="189"/>
      <c r="CI105" s="202"/>
      <c r="CJ105" s="191" t="e">
        <f>VLOOKUP(K105,'[1]INITIATIVES TYPE COMBINATION'!$A$28:$B$39,2,FALSE)</f>
        <v>#N/A</v>
      </c>
      <c r="CK105" s="191" t="e">
        <f>VLOOKUP(K105&amp;BZ105,'[1]INITIATIVES TYPE COMBINATION'!$A$48:$B$72,2,FALSE)</f>
        <v>#N/A</v>
      </c>
      <c r="CL105" s="191" t="e">
        <f>VLOOKUP(BZ105,'[1]INITIATIVES TYPE COMBINATION'!K$2:L$75,2,FALSE)</f>
        <v>#N/A</v>
      </c>
      <c r="CM105" s="191" t="e">
        <f>VLOOKUP(BZ105,'[1]INITIATIVES TYPE COMBINATION'!K$2:M$75,3,FALSE)</f>
        <v>#N/A</v>
      </c>
      <c r="CN105" s="191" t="e">
        <f>VLOOKUP(K105&amp;BZ105,'[1]INITIATIVES TYPE COMBINATION'!$A$203:$B$227,2,FALSE)</f>
        <v>#N/A</v>
      </c>
      <c r="CP105" s="191" t="e">
        <f>VLOOKUP(BT105&amp;BU105,[1]MPH!BK:BL,2,FALSE)</f>
        <v>#N/A</v>
      </c>
      <c r="CQ105" s="191" t="e">
        <f>VLOOKUP(BT105&amp;BU105,[1]MPH!BK:BL,2,FALSE)</f>
        <v>#N/A</v>
      </c>
      <c r="CR105" s="191" t="e">
        <f>VLOOKUP(BT105&amp;BW105,[1]MPH!BK:BL,2,FALSE)</f>
        <v>#N/A</v>
      </c>
      <c r="CS105" s="191" t="e">
        <f>VLOOKUP(BT105&amp;BW105,[1]MPH!BK:BL,2,FALSE)</f>
        <v>#N/A</v>
      </c>
      <c r="CT105" s="192" t="str">
        <f t="shared" si="5"/>
        <v>Dead-End</v>
      </c>
      <c r="CU105" s="193" t="str">
        <f t="shared" si="5"/>
        <v>Dead-End</v>
      </c>
      <c r="CV105" s="194" t="str">
        <f t="shared" si="5"/>
        <v>Dead-End</v>
      </c>
    </row>
    <row r="106" spans="1:100" s="192" customFormat="1" ht="12.4" customHeight="1">
      <c r="A106" s="174" t="s">
        <v>1049</v>
      </c>
      <c r="B106" s="231" t="s">
        <v>1075</v>
      </c>
      <c r="C106" s="175">
        <v>44197</v>
      </c>
      <c r="D106" s="175">
        <v>44227</v>
      </c>
      <c r="E106" s="232"/>
      <c r="F106" s="232"/>
      <c r="G106" s="177" t="s">
        <v>41</v>
      </c>
      <c r="H106" s="174" t="s">
        <v>1178</v>
      </c>
      <c r="I106" s="231" t="s">
        <v>1190</v>
      </c>
      <c r="J106" s="178" t="s">
        <v>15</v>
      </c>
      <c r="K106" s="178" t="s">
        <v>1056</v>
      </c>
      <c r="L106" s="233"/>
      <c r="M106" s="233"/>
      <c r="N106" s="233"/>
      <c r="O106" s="233"/>
      <c r="P106" s="178" t="s">
        <v>1057</v>
      </c>
      <c r="Q106" s="233"/>
      <c r="R106" s="233"/>
      <c r="S106" s="179"/>
      <c r="T106" s="233"/>
      <c r="U106" s="233"/>
      <c r="V106" s="232"/>
      <c r="W106" s="232"/>
      <c r="X106" s="233"/>
      <c r="Y106" s="233"/>
      <c r="Z106" s="233"/>
      <c r="AA106" s="233"/>
      <c r="AB106" s="233"/>
      <c r="AC106" s="233"/>
      <c r="AD106" s="233"/>
      <c r="AE106" s="233"/>
      <c r="AF106" s="233"/>
      <c r="AG106" s="233"/>
      <c r="AH106" s="233"/>
      <c r="AI106" s="233"/>
      <c r="AJ106" s="233"/>
      <c r="AK106" s="233"/>
      <c r="AL106" s="233"/>
      <c r="AM106" s="233"/>
      <c r="AN106" s="233"/>
      <c r="AO106" s="233"/>
      <c r="AP106" s="233"/>
      <c r="AQ106" s="233"/>
      <c r="AR106" s="233"/>
      <c r="AS106" s="233"/>
      <c r="AT106" s="233"/>
      <c r="AU106" s="233"/>
      <c r="AV106" s="233"/>
      <c r="AW106" s="233"/>
      <c r="AX106" s="233"/>
      <c r="AY106" s="233"/>
      <c r="AZ106" s="233"/>
      <c r="BA106" s="233"/>
      <c r="BB106" s="233"/>
      <c r="BC106" s="233"/>
      <c r="BD106" s="233"/>
      <c r="BE106" s="233"/>
      <c r="BF106" s="233"/>
      <c r="BG106" s="233"/>
      <c r="BH106" s="233"/>
      <c r="BI106" s="233"/>
      <c r="BJ106" s="233"/>
      <c r="BK106" s="233"/>
      <c r="BL106" s="233"/>
      <c r="BM106" s="233"/>
      <c r="BN106" s="233"/>
      <c r="BO106" s="233"/>
      <c r="BP106" s="233"/>
      <c r="BQ106" s="233"/>
      <c r="BR106" s="233"/>
      <c r="BS106" s="178" t="s">
        <v>1058</v>
      </c>
      <c r="BT106" s="178" t="s">
        <v>1180</v>
      </c>
      <c r="BU106" s="178" t="s">
        <v>1060</v>
      </c>
      <c r="BV106" s="178"/>
      <c r="BW106" s="186" t="s">
        <v>1060</v>
      </c>
      <c r="BX106" s="184"/>
      <c r="BY106" s="187" t="s">
        <v>1062</v>
      </c>
      <c r="BZ106" s="187" t="s">
        <v>1063</v>
      </c>
      <c r="CA106" s="178" t="s">
        <v>1073</v>
      </c>
      <c r="CB106" s="178" t="s">
        <v>1065</v>
      </c>
      <c r="CC106" s="178" t="s">
        <v>1065</v>
      </c>
      <c r="CD106" s="178" t="s">
        <v>1018</v>
      </c>
      <c r="CE106" s="178" t="s">
        <v>1058</v>
      </c>
      <c r="CF106" s="188" t="s">
        <v>1181</v>
      </c>
      <c r="CG106" s="184"/>
      <c r="CH106" s="189" t="s">
        <v>1182</v>
      </c>
      <c r="CI106" s="190" t="s">
        <v>1058</v>
      </c>
      <c r="CJ106" s="191" t="str">
        <f>VLOOKUP(K106,'[1]INITIATIVES TYPE COMBINATION'!$A$28:$B$39,2,FALSE)</f>
        <v>PCTYPEH</v>
      </c>
      <c r="CK106" s="191" t="str">
        <f>VLOOKUP(K106&amp;BZ106,'[1]INITIATIVES TYPE COMBINATION'!$A$48:$B$72,2,FALSE)</f>
        <v>CCTYPEC</v>
      </c>
      <c r="CL106" s="191" t="str">
        <f>VLOOKUP(BZ106,'[1]INITIATIVES TYPE COMBINATION'!K$2:L$75,2,FALSE)</f>
        <v>DISBB</v>
      </c>
      <c r="CM106" s="191" t="str">
        <f>VLOOKUP(BZ106,'[1]INITIATIVES TYPE COMBINATION'!K$2:M$75,3,FALSE)</f>
        <v>DISBB</v>
      </c>
      <c r="CN106" s="191" t="str">
        <f>VLOOKUP(K106&amp;BZ106,'[1]INITIATIVES TYPE COMBINATION'!$A$203:$B$227,2,FALSE)</f>
        <v>PROPORTIONATEC</v>
      </c>
      <c r="CP106" s="191" t="str">
        <f>VLOOKUP(BT106&amp;BU106,[1]MPH!BK:BL,2,FALSE)</f>
        <v>SubBrandForm11</v>
      </c>
      <c r="CQ106" s="191" t="str">
        <f>VLOOKUP(BT106&amp;BU106,[1]MPH!BK:BL,2,FALSE)</f>
        <v>SubBrandForm11</v>
      </c>
      <c r="CR106" s="191" t="str">
        <f>VLOOKUP(BT106&amp;BW106,[1]MPH!BK:BL,2,FALSE)</f>
        <v>SubBrandForm11</v>
      </c>
      <c r="CS106" s="191" t="str">
        <f>VLOOKUP(BT106&amp;BW106,[1]MPH!BK:BL,2,FALSE)</f>
        <v>SubBrandForm11</v>
      </c>
      <c r="CT106" s="192" t="str">
        <f t="shared" si="5"/>
        <v>Dead-End</v>
      </c>
      <c r="CU106" s="193" t="str">
        <f t="shared" si="5"/>
        <v>Dead-End</v>
      </c>
      <c r="CV106" s="194" t="str">
        <f t="shared" si="5"/>
        <v>Dead-End</v>
      </c>
    </row>
    <row r="107" spans="1:100" s="192" customFormat="1" ht="12.4" customHeight="1">
      <c r="A107" s="195"/>
      <c r="B107" s="234"/>
      <c r="C107" s="196"/>
      <c r="D107" s="196"/>
      <c r="E107" s="232"/>
      <c r="F107" s="232"/>
      <c r="G107" s="198"/>
      <c r="H107" s="195"/>
      <c r="I107" s="234"/>
      <c r="J107" s="178" t="s">
        <v>15</v>
      </c>
      <c r="K107" s="178" t="s">
        <v>1056</v>
      </c>
      <c r="L107" s="233"/>
      <c r="M107" s="233"/>
      <c r="N107" s="233"/>
      <c r="O107" s="233"/>
      <c r="P107" s="178" t="s">
        <v>1057</v>
      </c>
      <c r="Q107" s="233"/>
      <c r="R107" s="233"/>
      <c r="S107" s="179"/>
      <c r="T107" s="233"/>
      <c r="U107" s="233"/>
      <c r="V107" s="232"/>
      <c r="W107" s="232"/>
      <c r="X107" s="233"/>
      <c r="Y107" s="233"/>
      <c r="Z107" s="233"/>
      <c r="AA107" s="233"/>
      <c r="AB107" s="233"/>
      <c r="AC107" s="233"/>
      <c r="AD107" s="233"/>
      <c r="AE107" s="233"/>
      <c r="AF107" s="233"/>
      <c r="AG107" s="233"/>
      <c r="AH107" s="233"/>
      <c r="AI107" s="233"/>
      <c r="AJ107" s="233"/>
      <c r="AK107" s="233"/>
      <c r="AL107" s="233"/>
      <c r="AM107" s="233"/>
      <c r="AN107" s="233"/>
      <c r="AO107" s="233"/>
      <c r="AP107" s="233"/>
      <c r="AQ107" s="233"/>
      <c r="AR107" s="233"/>
      <c r="AS107" s="233"/>
      <c r="AT107" s="233"/>
      <c r="AU107" s="233"/>
      <c r="AV107" s="233"/>
      <c r="AW107" s="233"/>
      <c r="AX107" s="233"/>
      <c r="AY107" s="233"/>
      <c r="AZ107" s="233"/>
      <c r="BA107" s="233"/>
      <c r="BB107" s="233"/>
      <c r="BC107" s="233"/>
      <c r="BD107" s="233"/>
      <c r="BE107" s="233"/>
      <c r="BF107" s="233"/>
      <c r="BG107" s="233"/>
      <c r="BH107" s="233"/>
      <c r="BI107" s="233"/>
      <c r="BJ107" s="233"/>
      <c r="BK107" s="233"/>
      <c r="BL107" s="233"/>
      <c r="BM107" s="233"/>
      <c r="BN107" s="233"/>
      <c r="BO107" s="233"/>
      <c r="BP107" s="233"/>
      <c r="BQ107" s="233"/>
      <c r="BR107" s="233"/>
      <c r="BS107" s="178"/>
      <c r="BT107" s="178"/>
      <c r="BU107" s="178"/>
      <c r="BV107" s="178"/>
      <c r="BW107" s="186"/>
      <c r="BX107" s="184"/>
      <c r="BY107" s="178"/>
      <c r="BZ107" s="178"/>
      <c r="CA107" s="178"/>
      <c r="CB107" s="178"/>
      <c r="CC107" s="178"/>
      <c r="CD107" s="178"/>
      <c r="CE107" s="178"/>
      <c r="CF107" s="188"/>
      <c r="CG107" s="184"/>
      <c r="CH107" s="189"/>
      <c r="CI107" s="202"/>
      <c r="CJ107" s="191" t="str">
        <f>VLOOKUP(K107,'[1]INITIATIVES TYPE COMBINATION'!$A$28:$B$39,2,FALSE)</f>
        <v>PCTYPEH</v>
      </c>
      <c r="CK107" s="191" t="e">
        <f>VLOOKUP(K107&amp;BZ107,'[1]INITIATIVES TYPE COMBINATION'!$A$48:$B$72,2,FALSE)</f>
        <v>#N/A</v>
      </c>
      <c r="CL107" s="191" t="e">
        <f>VLOOKUP(BZ107,'[1]INITIATIVES TYPE COMBINATION'!K$2:L$75,2,FALSE)</f>
        <v>#N/A</v>
      </c>
      <c r="CM107" s="191" t="e">
        <f>VLOOKUP(BZ107,'[1]INITIATIVES TYPE COMBINATION'!K$2:M$75,3,FALSE)</f>
        <v>#N/A</v>
      </c>
      <c r="CN107" s="191" t="e">
        <f>VLOOKUP(K107&amp;BZ107,'[1]INITIATIVES TYPE COMBINATION'!$A$203:$B$227,2,FALSE)</f>
        <v>#N/A</v>
      </c>
      <c r="CP107" s="191" t="e">
        <f>VLOOKUP(BT107&amp;BU107,[1]MPH!BK:BL,2,FALSE)</f>
        <v>#N/A</v>
      </c>
      <c r="CQ107" s="191" t="e">
        <f>VLOOKUP(BT107&amp;BU107,[1]MPH!BK:BL,2,FALSE)</f>
        <v>#N/A</v>
      </c>
      <c r="CR107" s="191" t="e">
        <f>VLOOKUP(BT107&amp;BW107,[1]MPH!BK:BL,2,FALSE)</f>
        <v>#N/A</v>
      </c>
      <c r="CS107" s="191" t="e">
        <f>VLOOKUP(BT107&amp;BW107,[1]MPH!BK:BL,2,FALSE)</f>
        <v>#N/A</v>
      </c>
      <c r="CT107" s="192" t="str">
        <f t="shared" si="5"/>
        <v>Dead-End</v>
      </c>
      <c r="CU107" s="193" t="str">
        <f t="shared" si="5"/>
        <v>Dead-End</v>
      </c>
      <c r="CV107" s="194" t="str">
        <f t="shared" si="5"/>
        <v>Dead-End</v>
      </c>
    </row>
    <row r="108" spans="1:100" s="192" customFormat="1" ht="12.4" customHeight="1">
      <c r="A108" s="174" t="s">
        <v>1049</v>
      </c>
      <c r="B108" s="231" t="s">
        <v>1075</v>
      </c>
      <c r="C108" s="175">
        <v>44197</v>
      </c>
      <c r="D108" s="175">
        <v>44227</v>
      </c>
      <c r="E108" s="232"/>
      <c r="F108" s="232"/>
      <c r="G108" s="177" t="s">
        <v>41</v>
      </c>
      <c r="H108" s="174" t="s">
        <v>1178</v>
      </c>
      <c r="I108" s="231" t="s">
        <v>1191</v>
      </c>
      <c r="J108" s="174" t="s">
        <v>15</v>
      </c>
      <c r="K108" s="178" t="s">
        <v>1056</v>
      </c>
      <c r="L108" s="174"/>
      <c r="M108" s="174"/>
      <c r="N108" s="174"/>
      <c r="O108" s="174"/>
      <c r="P108" s="178" t="s">
        <v>1057</v>
      </c>
      <c r="Q108" s="178"/>
      <c r="R108" s="174"/>
      <c r="S108" s="179"/>
      <c r="T108" s="180"/>
      <c r="U108" s="181"/>
      <c r="V108" s="182"/>
      <c r="W108" s="182"/>
      <c r="X108" s="181"/>
      <c r="Y108" s="174"/>
      <c r="Z108" s="174"/>
      <c r="AA108" s="181"/>
      <c r="AB108" s="181"/>
      <c r="AC108" s="183"/>
      <c r="AD108" s="184"/>
      <c r="AE108" s="184"/>
      <c r="AF108" s="184"/>
      <c r="AG108" s="184"/>
      <c r="AH108" s="184"/>
      <c r="AI108" s="184"/>
      <c r="AJ108" s="184"/>
      <c r="AK108" s="184"/>
      <c r="AL108" s="184"/>
      <c r="AM108" s="184"/>
      <c r="AN108" s="184"/>
      <c r="AO108" s="184"/>
      <c r="AP108" s="184"/>
      <c r="AQ108" s="184"/>
      <c r="AR108" s="184"/>
      <c r="AS108" s="184"/>
      <c r="AT108" s="184"/>
      <c r="AU108" s="184"/>
      <c r="AV108" s="184"/>
      <c r="AW108" s="184"/>
      <c r="AX108" s="184"/>
      <c r="AY108" s="184"/>
      <c r="AZ108" s="184"/>
      <c r="BA108" s="184"/>
      <c r="BB108" s="184"/>
      <c r="BC108" s="184"/>
      <c r="BD108" s="184"/>
      <c r="BE108" s="184"/>
      <c r="BF108" s="184"/>
      <c r="BG108" s="184"/>
      <c r="BH108" s="184"/>
      <c r="BI108" s="184"/>
      <c r="BJ108" s="184"/>
      <c r="BK108" s="184"/>
      <c r="BL108" s="184"/>
      <c r="BM108" s="185"/>
      <c r="BN108" s="185"/>
      <c r="BO108" s="184"/>
      <c r="BP108" s="184"/>
      <c r="BQ108" s="178"/>
      <c r="BR108" s="178"/>
      <c r="BS108" s="178" t="s">
        <v>1058</v>
      </c>
      <c r="BT108" s="178" t="s">
        <v>1180</v>
      </c>
      <c r="BU108" s="178" t="s">
        <v>1060</v>
      </c>
      <c r="BV108" s="178"/>
      <c r="BW108" s="186" t="s">
        <v>1060</v>
      </c>
      <c r="BX108" s="184"/>
      <c r="BY108" s="187" t="s">
        <v>1062</v>
      </c>
      <c r="BZ108" s="187" t="s">
        <v>1063</v>
      </c>
      <c r="CA108" s="178" t="s">
        <v>1073</v>
      </c>
      <c r="CB108" s="178" t="s">
        <v>1065</v>
      </c>
      <c r="CC108" s="178" t="s">
        <v>1065</v>
      </c>
      <c r="CD108" s="178" t="s">
        <v>1018</v>
      </c>
      <c r="CE108" s="178" t="s">
        <v>1058</v>
      </c>
      <c r="CF108" s="188" t="s">
        <v>1181</v>
      </c>
      <c r="CG108" s="184"/>
      <c r="CH108" s="189" t="s">
        <v>1182</v>
      </c>
      <c r="CI108" s="190" t="s">
        <v>1058</v>
      </c>
      <c r="CJ108" s="191" t="str">
        <f>VLOOKUP(K108,'[1]INITIATIVES TYPE COMBINATION'!$A$28:$B$39,2,FALSE)</f>
        <v>PCTYPEH</v>
      </c>
      <c r="CK108" s="191" t="str">
        <f>VLOOKUP(K108&amp;BZ108,'[1]INITIATIVES TYPE COMBINATION'!$A$48:$B$72,2,FALSE)</f>
        <v>CCTYPEC</v>
      </c>
      <c r="CL108" s="191" t="str">
        <f>VLOOKUP(BZ108,'[1]INITIATIVES TYPE COMBINATION'!K$2:L$75,2,FALSE)</f>
        <v>DISBB</v>
      </c>
      <c r="CM108" s="191" t="str">
        <f>VLOOKUP(BZ108,'[1]INITIATIVES TYPE COMBINATION'!K$2:M$75,3,FALSE)</f>
        <v>DISBB</v>
      </c>
      <c r="CN108" s="191" t="str">
        <f>VLOOKUP(K108&amp;BZ108,'[1]INITIATIVES TYPE COMBINATION'!$A$203:$B$227,2,FALSE)</f>
        <v>PROPORTIONATEC</v>
      </c>
      <c r="CP108" s="191" t="str">
        <f>VLOOKUP(BT108&amp;BU108,[1]MPH!BK:BL,2,FALSE)</f>
        <v>SubBrandForm11</v>
      </c>
      <c r="CQ108" s="191" t="str">
        <f>VLOOKUP(BT108&amp;BU108,[1]MPH!BK:BL,2,FALSE)</f>
        <v>SubBrandForm11</v>
      </c>
      <c r="CR108" s="191" t="str">
        <f>VLOOKUP(BT108&amp;BW108,[1]MPH!BK:BL,2,FALSE)</f>
        <v>SubBrandForm11</v>
      </c>
      <c r="CS108" s="191" t="str">
        <f>VLOOKUP(BT108&amp;BW108,[1]MPH!BK:BL,2,FALSE)</f>
        <v>SubBrandForm11</v>
      </c>
      <c r="CT108" s="192" t="str">
        <f t="shared" si="5"/>
        <v>Dead-End</v>
      </c>
      <c r="CU108" s="193" t="str">
        <f t="shared" si="5"/>
        <v>Dead-End</v>
      </c>
      <c r="CV108" s="194" t="str">
        <f t="shared" si="5"/>
        <v>Dead-End</v>
      </c>
    </row>
    <row r="109" spans="1:100" s="192" customFormat="1" ht="12.4" customHeight="1">
      <c r="A109" s="195"/>
      <c r="B109" s="234"/>
      <c r="C109" s="196"/>
      <c r="D109" s="196"/>
      <c r="E109" s="232"/>
      <c r="F109" s="232"/>
      <c r="G109" s="198"/>
      <c r="H109" s="195"/>
      <c r="I109" s="234"/>
      <c r="J109" s="195"/>
      <c r="K109" s="199"/>
      <c r="L109" s="195"/>
      <c r="M109" s="195"/>
      <c r="N109" s="195"/>
      <c r="O109" s="195"/>
      <c r="P109" s="200"/>
      <c r="Q109" s="200"/>
      <c r="R109" s="195"/>
      <c r="S109" s="179"/>
      <c r="T109" s="201"/>
      <c r="U109" s="195"/>
      <c r="V109" s="196"/>
      <c r="W109" s="196"/>
      <c r="X109" s="195"/>
      <c r="Y109" s="195"/>
      <c r="Z109" s="195"/>
      <c r="AA109" s="195"/>
      <c r="AB109" s="195"/>
      <c r="AC109" s="183"/>
      <c r="AD109" s="184"/>
      <c r="AE109" s="184"/>
      <c r="AF109" s="184"/>
      <c r="AG109" s="184"/>
      <c r="AH109" s="184"/>
      <c r="AI109" s="184"/>
      <c r="AJ109" s="184"/>
      <c r="AK109" s="184"/>
      <c r="AL109" s="184"/>
      <c r="AM109" s="184"/>
      <c r="AN109" s="184"/>
      <c r="AO109" s="184"/>
      <c r="AP109" s="184"/>
      <c r="AQ109" s="184"/>
      <c r="AR109" s="184"/>
      <c r="AS109" s="184"/>
      <c r="AT109" s="184"/>
      <c r="AU109" s="184"/>
      <c r="AV109" s="184"/>
      <c r="AW109" s="184"/>
      <c r="AX109" s="184"/>
      <c r="AY109" s="184"/>
      <c r="AZ109" s="184"/>
      <c r="BA109" s="184"/>
      <c r="BB109" s="184"/>
      <c r="BC109" s="184"/>
      <c r="BD109" s="184"/>
      <c r="BE109" s="184"/>
      <c r="BF109" s="184"/>
      <c r="BG109" s="184"/>
      <c r="BH109" s="184"/>
      <c r="BI109" s="184"/>
      <c r="BJ109" s="184"/>
      <c r="BK109" s="184"/>
      <c r="BL109" s="184"/>
      <c r="BM109" s="185"/>
      <c r="BN109" s="185"/>
      <c r="BO109" s="184"/>
      <c r="BP109" s="184"/>
      <c r="BQ109" s="178"/>
      <c r="BR109" s="178"/>
      <c r="BS109" s="178"/>
      <c r="BT109" s="178"/>
      <c r="BU109" s="178"/>
      <c r="BV109" s="178"/>
      <c r="BW109" s="186"/>
      <c r="BX109" s="184"/>
      <c r="BY109" s="178"/>
      <c r="BZ109" s="178"/>
      <c r="CA109" s="178"/>
      <c r="CB109" s="178"/>
      <c r="CC109" s="178"/>
      <c r="CD109" s="178"/>
      <c r="CE109" s="178"/>
      <c r="CF109" s="188"/>
      <c r="CG109" s="184"/>
      <c r="CH109" s="189"/>
      <c r="CI109" s="202"/>
      <c r="CJ109" s="191" t="e">
        <f>VLOOKUP(K109,'[1]INITIATIVES TYPE COMBINATION'!$A$28:$B$39,2,FALSE)</f>
        <v>#N/A</v>
      </c>
      <c r="CK109" s="191" t="e">
        <f>VLOOKUP(K109&amp;BZ109,'[1]INITIATIVES TYPE COMBINATION'!$A$48:$B$72,2,FALSE)</f>
        <v>#N/A</v>
      </c>
      <c r="CL109" s="191" t="e">
        <f>VLOOKUP(BZ109,'[1]INITIATIVES TYPE COMBINATION'!K$2:L$75,2,FALSE)</f>
        <v>#N/A</v>
      </c>
      <c r="CM109" s="191" t="e">
        <f>VLOOKUP(BZ109,'[1]INITIATIVES TYPE COMBINATION'!K$2:M$75,3,FALSE)</f>
        <v>#N/A</v>
      </c>
      <c r="CN109" s="191" t="e">
        <f>VLOOKUP(K109&amp;BZ109,'[1]INITIATIVES TYPE COMBINATION'!$A$203:$B$227,2,FALSE)</f>
        <v>#N/A</v>
      </c>
      <c r="CP109" s="191" t="e">
        <f>VLOOKUP(BT109&amp;BU109,[1]MPH!BK:BL,2,FALSE)</f>
        <v>#N/A</v>
      </c>
      <c r="CQ109" s="191" t="e">
        <f>VLOOKUP(BT109&amp;BU109,[1]MPH!BK:BL,2,FALSE)</f>
        <v>#N/A</v>
      </c>
      <c r="CR109" s="191" t="e">
        <f>VLOOKUP(BT109&amp;BW109,[1]MPH!BK:BL,2,FALSE)</f>
        <v>#N/A</v>
      </c>
      <c r="CS109" s="191" t="e">
        <f>VLOOKUP(BT109&amp;BW109,[1]MPH!BK:BL,2,FALSE)</f>
        <v>#N/A</v>
      </c>
      <c r="CT109" s="192" t="str">
        <f t="shared" si="5"/>
        <v>Dead-End</v>
      </c>
      <c r="CU109" s="193" t="str">
        <f t="shared" si="5"/>
        <v>Dead-End</v>
      </c>
      <c r="CV109" s="194" t="str">
        <f t="shared" si="5"/>
        <v>Dead-End</v>
      </c>
    </row>
    <row r="110" spans="1:100" s="192" customFormat="1" ht="12.4" customHeight="1">
      <c r="A110" s="174" t="s">
        <v>1049</v>
      </c>
      <c r="B110" s="174" t="s">
        <v>1075</v>
      </c>
      <c r="C110" s="175">
        <v>44197</v>
      </c>
      <c r="D110" s="175">
        <v>44227</v>
      </c>
      <c r="E110" s="176"/>
      <c r="F110" s="175"/>
      <c r="G110" s="174" t="s">
        <v>41</v>
      </c>
      <c r="H110" s="174" t="s">
        <v>1178</v>
      </c>
      <c r="I110" s="174" t="s">
        <v>1192</v>
      </c>
      <c r="J110" s="174" t="s">
        <v>15</v>
      </c>
      <c r="K110" s="184" t="s">
        <v>1056</v>
      </c>
      <c r="L110" s="235"/>
      <c r="M110" s="236"/>
      <c r="N110" s="235"/>
      <c r="O110" s="235"/>
      <c r="P110" s="184" t="s">
        <v>1057</v>
      </c>
      <c r="Q110" s="178"/>
      <c r="R110" s="174"/>
      <c r="S110" s="233"/>
      <c r="T110" s="180"/>
      <c r="U110" s="181"/>
      <c r="V110" s="182"/>
      <c r="W110" s="182"/>
      <c r="X110" s="181"/>
      <c r="Y110" s="174"/>
      <c r="Z110" s="174"/>
      <c r="AA110" s="181"/>
      <c r="AB110" s="181"/>
      <c r="AC110" s="183"/>
      <c r="AD110" s="184"/>
      <c r="AE110" s="184"/>
      <c r="AF110" s="184"/>
      <c r="AG110" s="184"/>
      <c r="AH110" s="184"/>
      <c r="AI110" s="184"/>
      <c r="AJ110" s="184"/>
      <c r="AK110" s="184"/>
      <c r="AL110" s="184"/>
      <c r="AM110" s="184"/>
      <c r="AN110" s="184"/>
      <c r="AO110" s="184"/>
      <c r="AP110" s="184"/>
      <c r="AQ110" s="184"/>
      <c r="AR110" s="184"/>
      <c r="AS110" s="184"/>
      <c r="AT110" s="184"/>
      <c r="AU110" s="184"/>
      <c r="AV110" s="184"/>
      <c r="AW110" s="184"/>
      <c r="AX110" s="184"/>
      <c r="AY110" s="184"/>
      <c r="AZ110" s="184"/>
      <c r="BA110" s="184"/>
      <c r="BB110" s="184"/>
      <c r="BC110" s="184"/>
      <c r="BD110" s="184"/>
      <c r="BE110" s="184"/>
      <c r="BF110" s="184"/>
      <c r="BG110" s="184"/>
      <c r="BH110" s="184"/>
      <c r="BI110" s="184"/>
      <c r="BJ110" s="184"/>
      <c r="BK110" s="184"/>
      <c r="BL110" s="184"/>
      <c r="BM110" s="185"/>
      <c r="BN110" s="185"/>
      <c r="BO110" s="184"/>
      <c r="BP110" s="184"/>
      <c r="BQ110" s="178"/>
      <c r="BR110" s="178"/>
      <c r="BS110" s="178" t="s">
        <v>1058</v>
      </c>
      <c r="BT110" s="178" t="s">
        <v>1180</v>
      </c>
      <c r="BU110" s="178" t="s">
        <v>1060</v>
      </c>
      <c r="BV110" s="178"/>
      <c r="BW110" s="186" t="s">
        <v>1060</v>
      </c>
      <c r="BX110" s="184"/>
      <c r="BY110" s="187" t="s">
        <v>1062</v>
      </c>
      <c r="BZ110" s="187" t="s">
        <v>1063</v>
      </c>
      <c r="CA110" s="178" t="s">
        <v>1073</v>
      </c>
      <c r="CB110" s="178" t="s">
        <v>1065</v>
      </c>
      <c r="CC110" s="178" t="s">
        <v>1065</v>
      </c>
      <c r="CD110" s="178" t="s">
        <v>1018</v>
      </c>
      <c r="CE110" s="178" t="s">
        <v>1058</v>
      </c>
      <c r="CF110" s="188" t="s">
        <v>1181</v>
      </c>
      <c r="CG110" s="184"/>
      <c r="CH110" s="189" t="s">
        <v>1182</v>
      </c>
      <c r="CI110" s="190" t="s">
        <v>1058</v>
      </c>
      <c r="CJ110" s="191" t="str">
        <f>VLOOKUP(K110,'[1]INITIATIVES TYPE COMBINATION'!$A$28:$B$39,2,FALSE)</f>
        <v>PCTYPEH</v>
      </c>
      <c r="CK110" s="191" t="str">
        <f>VLOOKUP(K110&amp;BZ110,'[1]INITIATIVES TYPE COMBINATION'!$A$48:$B$72,2,FALSE)</f>
        <v>CCTYPEC</v>
      </c>
      <c r="CL110" s="191" t="str">
        <f>VLOOKUP(BZ110,'[1]INITIATIVES TYPE COMBINATION'!K$2:L$75,2,FALSE)</f>
        <v>DISBB</v>
      </c>
      <c r="CM110" s="191" t="str">
        <f>VLOOKUP(BZ110,'[1]INITIATIVES TYPE COMBINATION'!K$2:M$75,3,FALSE)</f>
        <v>DISBB</v>
      </c>
      <c r="CN110" s="191" t="str">
        <f>VLOOKUP(K110&amp;BZ110,'[1]INITIATIVES TYPE COMBINATION'!$A$203:$B$227,2,FALSE)</f>
        <v>PROPORTIONATEC</v>
      </c>
      <c r="CP110" s="191" t="str">
        <f>VLOOKUP(BT110&amp;BU110,[1]MPH!BK:BL,2,FALSE)</f>
        <v>SubBrandForm11</v>
      </c>
      <c r="CQ110" s="191" t="str">
        <f>VLOOKUP(BT110&amp;BU110,[1]MPH!BK:BL,2,FALSE)</f>
        <v>SubBrandForm11</v>
      </c>
      <c r="CR110" s="191" t="str">
        <f>VLOOKUP(BT110&amp;BW110,[1]MPH!BK:BL,2,FALSE)</f>
        <v>SubBrandForm11</v>
      </c>
      <c r="CS110" s="191" t="str">
        <f>VLOOKUP(BT110&amp;BW110,[1]MPH!BK:BL,2,FALSE)</f>
        <v>SubBrandForm11</v>
      </c>
      <c r="CT110" s="192" t="str">
        <f t="shared" si="5"/>
        <v>Dead-End</v>
      </c>
      <c r="CU110" s="193" t="str">
        <f t="shared" si="5"/>
        <v>Dead-End</v>
      </c>
      <c r="CV110" s="194" t="str">
        <f t="shared" si="5"/>
        <v>Dead-End</v>
      </c>
    </row>
    <row r="111" spans="1:100" s="192" customFormat="1" ht="12.4" customHeight="1">
      <c r="A111" s="195"/>
      <c r="B111" s="195"/>
      <c r="C111" s="196"/>
      <c r="D111" s="196"/>
      <c r="E111" s="197"/>
      <c r="F111" s="196"/>
      <c r="G111" s="195"/>
      <c r="H111" s="195"/>
      <c r="I111" s="195"/>
      <c r="J111" s="195"/>
      <c r="K111" s="184"/>
      <c r="L111" s="235"/>
      <c r="M111" s="236"/>
      <c r="N111" s="235"/>
      <c r="O111" s="235"/>
      <c r="P111" s="184"/>
      <c r="Q111" s="200"/>
      <c r="R111" s="195"/>
      <c r="S111" s="233"/>
      <c r="T111" s="201"/>
      <c r="U111" s="195"/>
      <c r="V111" s="196"/>
      <c r="W111" s="196"/>
      <c r="X111" s="195"/>
      <c r="Y111" s="195"/>
      <c r="Z111" s="195"/>
      <c r="AA111" s="195"/>
      <c r="AB111" s="195"/>
      <c r="AC111" s="183"/>
      <c r="AD111" s="184"/>
      <c r="AE111" s="184"/>
      <c r="AF111" s="184"/>
      <c r="AG111" s="184"/>
      <c r="AH111" s="184"/>
      <c r="AI111" s="184"/>
      <c r="AJ111" s="184"/>
      <c r="AK111" s="184"/>
      <c r="AL111" s="184"/>
      <c r="AM111" s="184"/>
      <c r="AN111" s="184"/>
      <c r="AO111" s="184"/>
      <c r="AP111" s="184"/>
      <c r="AQ111" s="184"/>
      <c r="AR111" s="184"/>
      <c r="AS111" s="184"/>
      <c r="AT111" s="184"/>
      <c r="AU111" s="184"/>
      <c r="AV111" s="184"/>
      <c r="AW111" s="184"/>
      <c r="AX111" s="184"/>
      <c r="AY111" s="184"/>
      <c r="AZ111" s="184"/>
      <c r="BA111" s="184"/>
      <c r="BB111" s="184"/>
      <c r="BC111" s="184"/>
      <c r="BD111" s="184"/>
      <c r="BE111" s="184"/>
      <c r="BF111" s="184"/>
      <c r="BG111" s="184"/>
      <c r="BH111" s="184"/>
      <c r="BI111" s="184"/>
      <c r="BJ111" s="184"/>
      <c r="BK111" s="184"/>
      <c r="BL111" s="184"/>
      <c r="BM111" s="185"/>
      <c r="BN111" s="185"/>
      <c r="BO111" s="184"/>
      <c r="BP111" s="184"/>
      <c r="BQ111" s="178"/>
      <c r="BR111" s="178"/>
      <c r="BS111" s="178"/>
      <c r="BT111" s="178"/>
      <c r="BU111" s="178"/>
      <c r="BV111" s="178"/>
      <c r="BW111" s="186"/>
      <c r="BX111" s="184"/>
      <c r="BY111" s="178"/>
      <c r="BZ111" s="178"/>
      <c r="CA111" s="178"/>
      <c r="CB111" s="178"/>
      <c r="CC111" s="178"/>
      <c r="CD111" s="178"/>
      <c r="CE111" s="178"/>
      <c r="CF111" s="188"/>
      <c r="CG111" s="184"/>
      <c r="CH111" s="189"/>
      <c r="CI111" s="186"/>
      <c r="CJ111" s="191" t="e">
        <f>VLOOKUP(K111,'[1]INITIATIVES TYPE COMBINATION'!$A$28:$B$39,2,FALSE)</f>
        <v>#N/A</v>
      </c>
      <c r="CK111" s="191" t="e">
        <f>VLOOKUP(K111&amp;BZ111,'[1]INITIATIVES TYPE COMBINATION'!$A$48:$B$72,2,FALSE)</f>
        <v>#N/A</v>
      </c>
      <c r="CL111" s="191" t="e">
        <f>VLOOKUP(BZ111,'[1]INITIATIVES TYPE COMBINATION'!K$2:L$75,2,FALSE)</f>
        <v>#N/A</v>
      </c>
      <c r="CM111" s="191" t="e">
        <f>VLOOKUP(BZ111,'[1]INITIATIVES TYPE COMBINATION'!K$2:M$75,3,FALSE)</f>
        <v>#N/A</v>
      </c>
      <c r="CN111" s="191" t="e">
        <f>VLOOKUP(K111&amp;BZ111,'[1]INITIATIVES TYPE COMBINATION'!$A$203:$B$227,2,FALSE)</f>
        <v>#N/A</v>
      </c>
      <c r="CP111" s="191" t="e">
        <f>VLOOKUP(BT111&amp;BU111,[1]MPH!BK:BL,2,FALSE)</f>
        <v>#N/A</v>
      </c>
      <c r="CQ111" s="191" t="e">
        <f>VLOOKUP(BT111&amp;BU111,[1]MPH!BK:BL,2,FALSE)</f>
        <v>#N/A</v>
      </c>
      <c r="CR111" s="191" t="e">
        <f>VLOOKUP(BT111&amp;BW111,[1]MPH!BK:BL,2,FALSE)</f>
        <v>#N/A</v>
      </c>
      <c r="CS111" s="191" t="e">
        <f>VLOOKUP(BT111&amp;BW111,[1]MPH!BK:BL,2,FALSE)</f>
        <v>#N/A</v>
      </c>
      <c r="CT111" s="192" t="str">
        <f t="shared" si="5"/>
        <v>Dead-End</v>
      </c>
      <c r="CU111" s="193" t="str">
        <f t="shared" si="5"/>
        <v>Dead-End</v>
      </c>
      <c r="CV111" s="194" t="str">
        <f t="shared" si="5"/>
        <v>Dead-End</v>
      </c>
    </row>
    <row r="112" spans="1:100" s="240" customFormat="1" ht="12.4" customHeight="1">
      <c r="A112" s="138" t="s">
        <v>1049</v>
      </c>
      <c r="B112" s="138"/>
      <c r="C112" s="139"/>
      <c r="D112" s="139"/>
      <c r="E112" s="140"/>
      <c r="F112" s="141"/>
      <c r="G112" s="138"/>
      <c r="H112" s="138"/>
      <c r="I112" s="138"/>
      <c r="J112" s="138"/>
      <c r="K112" s="142"/>
      <c r="L112" s="138"/>
      <c r="M112" s="138"/>
      <c r="N112" s="138"/>
      <c r="O112" s="138"/>
      <c r="P112" s="142"/>
      <c r="Q112" s="142"/>
      <c r="R112" s="143"/>
      <c r="S112" s="78"/>
      <c r="T112" s="144"/>
      <c r="U112" s="145"/>
      <c r="V112" s="146"/>
      <c r="W112" s="146"/>
      <c r="X112" s="145"/>
      <c r="Y112" s="147"/>
      <c r="Z112" s="147"/>
      <c r="AA112" s="145"/>
      <c r="AB112" s="148"/>
      <c r="AC112" s="149"/>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1"/>
      <c r="BN112" s="151"/>
      <c r="BO112" s="150"/>
      <c r="BP112" s="150"/>
      <c r="BQ112" s="152"/>
      <c r="BR112" s="152"/>
      <c r="BS112" s="152"/>
      <c r="BT112" s="152"/>
      <c r="BU112" s="152"/>
      <c r="BV112" s="152"/>
      <c r="BW112" s="153"/>
      <c r="BX112" s="154"/>
      <c r="BY112" s="152"/>
      <c r="BZ112" s="152"/>
      <c r="CA112" s="152"/>
      <c r="CB112" s="152"/>
      <c r="CC112" s="152"/>
      <c r="CD112" s="152"/>
      <c r="CE112" s="152"/>
      <c r="CF112" s="237"/>
      <c r="CG112" s="238"/>
      <c r="CH112" s="238"/>
      <c r="CI112" s="156"/>
      <c r="CJ112" s="239" t="e">
        <f>VLOOKUP(K112,'[1]INITIATIVES TYPE COMBINATION'!$A$28:$B$39,2,FALSE)</f>
        <v>#N/A</v>
      </c>
      <c r="CK112" s="239" t="e">
        <f>VLOOKUP(K112&amp;BZ112,'[1]INITIATIVES TYPE COMBINATION'!$A$48:$B$72,2,FALSE)</f>
        <v>#N/A</v>
      </c>
      <c r="CL112" s="239" t="e">
        <f>VLOOKUP(BZ112,'[1]INITIATIVES TYPE COMBINATION'!K$2:L$75,2,FALSE)</f>
        <v>#N/A</v>
      </c>
      <c r="CM112" s="239" t="e">
        <f>VLOOKUP(BZ112,'[1]INITIATIVES TYPE COMBINATION'!K$2:M$75,3,FALSE)</f>
        <v>#N/A</v>
      </c>
      <c r="CN112" s="239" t="e">
        <f>VLOOKUP(K112&amp;BZ112,'[1]INITIATIVES TYPE COMBINATION'!$A$203:$B$227,2,FALSE)</f>
        <v>#N/A</v>
      </c>
      <c r="CP112" s="239" t="e">
        <f>VLOOKUP(BT112&amp;BU112,[1]MPH!BK:BL,2,FALSE)</f>
        <v>#N/A</v>
      </c>
      <c r="CQ112" s="239" t="e">
        <f>VLOOKUP(BT112&amp;BU112,[1]MPH!BK:BL,2,FALSE)</f>
        <v>#N/A</v>
      </c>
      <c r="CR112" s="239" t="e">
        <f>VLOOKUP(BT112&amp;BW112,[1]MPH!BK:BL,2,FALSE)</f>
        <v>#N/A</v>
      </c>
      <c r="CS112" s="239" t="e">
        <f>VLOOKUP(BT112&amp;BW112,[1]MPH!BK:BL,2,FALSE)</f>
        <v>#N/A</v>
      </c>
      <c r="CT112" s="240" t="str">
        <f t="shared" si="5"/>
        <v>Dead-End</v>
      </c>
      <c r="CU112" s="241" t="str">
        <f t="shared" si="5"/>
        <v>Dead-End</v>
      </c>
      <c r="CV112" s="242" t="str">
        <f t="shared" si="5"/>
        <v>Dead-End</v>
      </c>
    </row>
    <row r="113" spans="1:100" s="240" customFormat="1" ht="12.4" customHeight="1">
      <c r="A113" s="157"/>
      <c r="B113" s="157"/>
      <c r="C113" s="158"/>
      <c r="D113" s="158"/>
      <c r="E113" s="159"/>
      <c r="F113" s="160"/>
      <c r="G113" s="157"/>
      <c r="H113" s="157"/>
      <c r="I113" s="157"/>
      <c r="J113" s="157"/>
      <c r="K113" s="161"/>
      <c r="L113" s="157"/>
      <c r="M113" s="157"/>
      <c r="N113" s="157"/>
      <c r="O113" s="157"/>
      <c r="P113" s="162"/>
      <c r="Q113" s="162"/>
      <c r="R113" s="163"/>
      <c r="S113" s="78"/>
      <c r="T113" s="164"/>
      <c r="U113" s="157"/>
      <c r="V113" s="165"/>
      <c r="W113" s="165"/>
      <c r="X113" s="157"/>
      <c r="Y113" s="166"/>
      <c r="Z113" s="166"/>
      <c r="AA113" s="157"/>
      <c r="AB113" s="167"/>
      <c r="AC113" s="149"/>
      <c r="AD113" s="150"/>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9"/>
      <c r="BN113" s="169"/>
      <c r="BO113" s="168"/>
      <c r="BP113" s="168"/>
      <c r="BQ113" s="152"/>
      <c r="BR113" s="152"/>
      <c r="BS113" s="152"/>
      <c r="BT113" s="152"/>
      <c r="BU113" s="152"/>
      <c r="BV113" s="152"/>
      <c r="BW113" s="153"/>
      <c r="BX113" s="154"/>
      <c r="BY113" s="152"/>
      <c r="BZ113" s="152"/>
      <c r="CA113" s="152"/>
      <c r="CB113" s="152"/>
      <c r="CC113" s="152"/>
      <c r="CD113" s="152"/>
      <c r="CE113" s="152"/>
      <c r="CF113" s="237"/>
      <c r="CG113" s="238"/>
      <c r="CH113" s="238"/>
      <c r="CI113" s="156"/>
      <c r="CJ113" s="239" t="e">
        <f>VLOOKUP(K113,'[1]INITIATIVES TYPE COMBINATION'!$A$28:$B$39,2,FALSE)</f>
        <v>#N/A</v>
      </c>
      <c r="CK113" s="239" t="e">
        <f>VLOOKUP(K113&amp;BZ113,'[1]INITIATIVES TYPE COMBINATION'!$A$48:$B$72,2,FALSE)</f>
        <v>#N/A</v>
      </c>
      <c r="CL113" s="239" t="e">
        <f>VLOOKUP(BZ113,'[1]INITIATIVES TYPE COMBINATION'!K$2:L$75,2,FALSE)</f>
        <v>#N/A</v>
      </c>
      <c r="CM113" s="239" t="e">
        <f>VLOOKUP(BZ113,'[1]INITIATIVES TYPE COMBINATION'!K$2:M$75,3,FALSE)</f>
        <v>#N/A</v>
      </c>
      <c r="CN113" s="239" t="e">
        <f>VLOOKUP(K113&amp;BZ113,'[1]INITIATIVES TYPE COMBINATION'!$A$203:$B$227,2,FALSE)</f>
        <v>#N/A</v>
      </c>
      <c r="CP113" s="239" t="e">
        <f>VLOOKUP(BT113&amp;BU113,[1]MPH!BK:BL,2,FALSE)</f>
        <v>#N/A</v>
      </c>
      <c r="CQ113" s="239" t="e">
        <f>VLOOKUP(BT113&amp;BU113,[1]MPH!BK:BL,2,FALSE)</f>
        <v>#N/A</v>
      </c>
      <c r="CR113" s="239" t="e">
        <f>VLOOKUP(BT113&amp;BW113,[1]MPH!BK:BL,2,FALSE)</f>
        <v>#N/A</v>
      </c>
      <c r="CS113" s="239" t="e">
        <f>VLOOKUP(BT113&amp;BW113,[1]MPH!BK:BL,2,FALSE)</f>
        <v>#N/A</v>
      </c>
      <c r="CT113" s="240" t="str">
        <f t="shared" si="5"/>
        <v>Dead-End</v>
      </c>
      <c r="CU113" s="241" t="str">
        <f t="shared" si="5"/>
        <v>Dead-End</v>
      </c>
      <c r="CV113" s="242" t="str">
        <f t="shared" si="5"/>
        <v>Dead-End</v>
      </c>
    </row>
    <row r="114" spans="1:100" s="240" customFormat="1" ht="12.4" customHeight="1">
      <c r="A114" s="138" t="s">
        <v>1049</v>
      </c>
      <c r="B114" s="138"/>
      <c r="C114" s="139"/>
      <c r="D114" s="139"/>
      <c r="E114" s="140"/>
      <c r="F114" s="141"/>
      <c r="G114" s="138"/>
      <c r="H114" s="138"/>
      <c r="I114" s="138"/>
      <c r="J114" s="138"/>
      <c r="K114" s="142"/>
      <c r="L114" s="138"/>
      <c r="M114" s="138"/>
      <c r="N114" s="138"/>
      <c r="O114" s="138"/>
      <c r="P114" s="142"/>
      <c r="Q114" s="142"/>
      <c r="R114" s="143"/>
      <c r="S114" s="78"/>
      <c r="T114" s="144"/>
      <c r="U114" s="145"/>
      <c r="V114" s="146"/>
      <c r="W114" s="146"/>
      <c r="X114" s="145"/>
      <c r="Y114" s="147"/>
      <c r="Z114" s="147"/>
      <c r="AA114" s="145"/>
      <c r="AB114" s="148"/>
      <c r="AC114" s="149"/>
      <c r="AD114" s="150"/>
      <c r="AE114" s="150"/>
      <c r="AF114" s="150"/>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150"/>
      <c r="BJ114" s="150"/>
      <c r="BK114" s="150"/>
      <c r="BL114" s="150"/>
      <c r="BM114" s="151"/>
      <c r="BN114" s="151"/>
      <c r="BO114" s="150"/>
      <c r="BP114" s="150"/>
      <c r="BQ114" s="152"/>
      <c r="BR114" s="152"/>
      <c r="BS114" s="152"/>
      <c r="BT114" s="152"/>
      <c r="BU114" s="152"/>
      <c r="BV114" s="152"/>
      <c r="BW114" s="153"/>
      <c r="BX114" s="154"/>
      <c r="BY114" s="152"/>
      <c r="BZ114" s="152"/>
      <c r="CA114" s="152"/>
      <c r="CB114" s="152"/>
      <c r="CC114" s="152"/>
      <c r="CD114" s="152"/>
      <c r="CE114" s="152"/>
      <c r="CF114" s="237"/>
      <c r="CG114" s="238"/>
      <c r="CH114" s="238"/>
      <c r="CI114" s="156"/>
      <c r="CJ114" s="239" t="e">
        <f>VLOOKUP(K114,'[1]INITIATIVES TYPE COMBINATION'!$A$28:$B$39,2,FALSE)</f>
        <v>#N/A</v>
      </c>
      <c r="CK114" s="239" t="e">
        <f>VLOOKUP(K114&amp;BZ114,'[1]INITIATIVES TYPE COMBINATION'!$A$48:$B$72,2,FALSE)</f>
        <v>#N/A</v>
      </c>
      <c r="CL114" s="239" t="e">
        <f>VLOOKUP(BZ114,'[1]INITIATIVES TYPE COMBINATION'!K$2:L$75,2,FALSE)</f>
        <v>#N/A</v>
      </c>
      <c r="CM114" s="239" t="e">
        <f>VLOOKUP(BZ114,'[1]INITIATIVES TYPE COMBINATION'!K$2:M$75,3,FALSE)</f>
        <v>#N/A</v>
      </c>
      <c r="CN114" s="239" t="e">
        <f>VLOOKUP(K114&amp;BZ114,'[1]INITIATIVES TYPE COMBINATION'!$A$203:$B$227,2,FALSE)</f>
        <v>#N/A</v>
      </c>
      <c r="CP114" s="239" t="e">
        <f>VLOOKUP(BT114&amp;BU114,[1]MPH!BK:BL,2,FALSE)</f>
        <v>#N/A</v>
      </c>
      <c r="CQ114" s="239" t="e">
        <f>VLOOKUP(BT114&amp;BU114,[1]MPH!BK:BL,2,FALSE)</f>
        <v>#N/A</v>
      </c>
      <c r="CR114" s="239" t="e">
        <f>VLOOKUP(BT114&amp;BW114,[1]MPH!BK:BL,2,FALSE)</f>
        <v>#N/A</v>
      </c>
      <c r="CS114" s="239" t="e">
        <f>VLOOKUP(BT114&amp;BW114,[1]MPH!BK:BL,2,FALSE)</f>
        <v>#N/A</v>
      </c>
      <c r="CT114" s="240" t="str">
        <f t="shared" si="5"/>
        <v>Dead-End</v>
      </c>
      <c r="CU114" s="241" t="str">
        <f t="shared" si="5"/>
        <v>Dead-End</v>
      </c>
      <c r="CV114" s="242" t="str">
        <f t="shared" si="5"/>
        <v>Dead-End</v>
      </c>
    </row>
    <row r="115" spans="1:100" s="240" customFormat="1" ht="12.4" customHeight="1">
      <c r="A115" s="157"/>
      <c r="B115" s="157"/>
      <c r="C115" s="158"/>
      <c r="D115" s="158"/>
      <c r="E115" s="159"/>
      <c r="F115" s="160"/>
      <c r="G115" s="157"/>
      <c r="H115" s="157"/>
      <c r="I115" s="157"/>
      <c r="J115" s="157"/>
      <c r="K115" s="161"/>
      <c r="L115" s="157"/>
      <c r="M115" s="157"/>
      <c r="N115" s="157"/>
      <c r="O115" s="157"/>
      <c r="P115" s="162"/>
      <c r="Q115" s="162"/>
      <c r="R115" s="163"/>
      <c r="S115" s="78"/>
      <c r="T115" s="164"/>
      <c r="U115" s="157"/>
      <c r="V115" s="165"/>
      <c r="W115" s="165"/>
      <c r="X115" s="157"/>
      <c r="Y115" s="166"/>
      <c r="Z115" s="166"/>
      <c r="AA115" s="157"/>
      <c r="AB115" s="167"/>
      <c r="AC115" s="149"/>
      <c r="AD115" s="150"/>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9"/>
      <c r="BN115" s="169"/>
      <c r="BO115" s="168"/>
      <c r="BP115" s="168"/>
      <c r="BQ115" s="152"/>
      <c r="BR115" s="152"/>
      <c r="BS115" s="152"/>
      <c r="BT115" s="152"/>
      <c r="BU115" s="152"/>
      <c r="BV115" s="152"/>
      <c r="BW115" s="153"/>
      <c r="BX115" s="154"/>
      <c r="BY115" s="152"/>
      <c r="BZ115" s="152"/>
      <c r="CA115" s="152"/>
      <c r="CB115" s="152"/>
      <c r="CC115" s="152"/>
      <c r="CD115" s="152"/>
      <c r="CE115" s="152"/>
      <c r="CF115" s="237"/>
      <c r="CG115" s="238"/>
      <c r="CH115" s="238"/>
      <c r="CI115" s="156"/>
      <c r="CJ115" s="239" t="e">
        <f>VLOOKUP(K115,'[1]INITIATIVES TYPE COMBINATION'!$A$28:$B$39,2,FALSE)</f>
        <v>#N/A</v>
      </c>
      <c r="CK115" s="239" t="e">
        <f>VLOOKUP(K115&amp;BZ115,'[1]INITIATIVES TYPE COMBINATION'!$A$48:$B$72,2,FALSE)</f>
        <v>#N/A</v>
      </c>
      <c r="CL115" s="239" t="e">
        <f>VLOOKUP(BZ115,'[1]INITIATIVES TYPE COMBINATION'!K$2:L$75,2,FALSE)</f>
        <v>#N/A</v>
      </c>
      <c r="CM115" s="239" t="e">
        <f>VLOOKUP(BZ115,'[1]INITIATIVES TYPE COMBINATION'!K$2:M$75,3,FALSE)</f>
        <v>#N/A</v>
      </c>
      <c r="CN115" s="239" t="e">
        <f>VLOOKUP(K115&amp;BZ115,'[1]INITIATIVES TYPE COMBINATION'!$A$203:$B$227,2,FALSE)</f>
        <v>#N/A</v>
      </c>
      <c r="CP115" s="239" t="e">
        <f>VLOOKUP(BT115&amp;BU115,[1]MPH!BK:BL,2,FALSE)</f>
        <v>#N/A</v>
      </c>
      <c r="CQ115" s="239" t="e">
        <f>VLOOKUP(BT115&amp;BU115,[1]MPH!BK:BL,2,FALSE)</f>
        <v>#N/A</v>
      </c>
      <c r="CR115" s="239" t="e">
        <f>VLOOKUP(BT115&amp;BW115,[1]MPH!BK:BL,2,FALSE)</f>
        <v>#N/A</v>
      </c>
      <c r="CS115" s="239" t="e">
        <f>VLOOKUP(BT115&amp;BW115,[1]MPH!BK:BL,2,FALSE)</f>
        <v>#N/A</v>
      </c>
      <c r="CT115" s="240" t="str">
        <f t="shared" si="5"/>
        <v>Dead-End</v>
      </c>
      <c r="CU115" s="241" t="str">
        <f t="shared" si="5"/>
        <v>Dead-End</v>
      </c>
      <c r="CV115" s="242" t="str">
        <f t="shared" si="5"/>
        <v>Dead-End</v>
      </c>
    </row>
    <row r="116" spans="1:100" s="240" customFormat="1" ht="12.4" customHeight="1">
      <c r="A116" s="133" t="s">
        <v>1193</v>
      </c>
      <c r="B116" s="133"/>
      <c r="C116" s="133"/>
      <c r="D116" s="133"/>
      <c r="E116" s="133"/>
      <c r="F116" s="133"/>
      <c r="G116" s="133"/>
      <c r="H116" s="133"/>
      <c r="I116" s="133"/>
      <c r="J116" s="133"/>
      <c r="K116" s="133"/>
      <c r="L116" s="133"/>
      <c r="M116" s="243"/>
      <c r="N116" s="133"/>
      <c r="O116" s="133"/>
      <c r="P116" s="133"/>
      <c r="Q116" s="133"/>
      <c r="R116" s="244"/>
      <c r="S116" s="78"/>
      <c r="T116" s="133"/>
      <c r="U116" s="133"/>
      <c r="V116" s="133"/>
      <c r="W116" s="133"/>
      <c r="X116" s="133"/>
      <c r="Y116" s="133"/>
      <c r="Z116" s="133"/>
      <c r="AA116" s="133"/>
      <c r="AB116" s="245"/>
      <c r="AC116" s="133"/>
      <c r="AD116" s="133"/>
      <c r="AE116" s="133"/>
      <c r="AF116" s="133"/>
      <c r="AG116" s="133"/>
      <c r="AH116" s="133"/>
      <c r="AI116" s="133"/>
      <c r="AJ116" s="133"/>
      <c r="AK116" s="133"/>
      <c r="AL116" s="133"/>
      <c r="AM116" s="133"/>
      <c r="AN116" s="133"/>
      <c r="AO116" s="133"/>
      <c r="AP116" s="133"/>
      <c r="AQ116" s="133"/>
      <c r="AR116" s="133"/>
      <c r="AS116" s="133"/>
      <c r="AT116" s="133"/>
      <c r="AU116" s="133"/>
      <c r="AV116" s="133"/>
      <c r="AW116" s="133"/>
      <c r="AX116" s="133"/>
      <c r="AY116" s="133"/>
      <c r="AZ116" s="133"/>
      <c r="BA116" s="133"/>
      <c r="BB116" s="133"/>
      <c r="BC116" s="133"/>
      <c r="BD116" s="133"/>
      <c r="BE116" s="133"/>
      <c r="BF116" s="133"/>
      <c r="BG116" s="133"/>
      <c r="BH116" s="133"/>
      <c r="BI116" s="133"/>
      <c r="BJ116" s="133"/>
      <c r="BK116" s="133"/>
      <c r="BL116" s="133"/>
      <c r="BM116" s="133"/>
      <c r="BN116" s="133"/>
      <c r="BO116" s="133"/>
      <c r="BP116" s="133"/>
      <c r="BQ116" s="170"/>
      <c r="BR116" s="170"/>
      <c r="BS116" s="170"/>
      <c r="BT116" s="170"/>
      <c r="BU116" s="170"/>
      <c r="BV116" s="246"/>
      <c r="BW116" s="170"/>
      <c r="BX116" s="246"/>
      <c r="BY116" s="170"/>
      <c r="BZ116" s="170"/>
      <c r="CA116" s="170"/>
      <c r="CB116" s="170"/>
      <c r="CC116" s="170"/>
      <c r="CD116" s="170"/>
      <c r="CE116" s="170"/>
      <c r="CF116" s="170"/>
      <c r="CG116" s="170"/>
      <c r="CH116" s="170"/>
      <c r="CI116" s="247"/>
      <c r="CJ116" s="239" t="e">
        <f>VLOOKUP(K116,'[1]INITIATIVES TYPE COMBINATION'!$A$28:$B$39,2,FALSE)</f>
        <v>#N/A</v>
      </c>
      <c r="CK116" s="239" t="e">
        <f>VLOOKUP(K116&amp;BZ116,'[1]INITIATIVES TYPE COMBINATION'!$A$48:$B$72,2,FALSE)</f>
        <v>#N/A</v>
      </c>
      <c r="CL116" s="239" t="e">
        <f>VLOOKUP(BZ116,'[1]INITIATIVES TYPE COMBINATION'!K$2:L$75,2,FALSE)</f>
        <v>#N/A</v>
      </c>
      <c r="CM116" s="239" t="e">
        <f>VLOOKUP(BZ116,'[1]INITIATIVES TYPE COMBINATION'!K$2:M$75,3,FALSE)</f>
        <v>#N/A</v>
      </c>
      <c r="CN116" s="239" t="e">
        <f>VLOOKUP(K116&amp;BZ116,'[1]INITIATIVES TYPE COMBINATION'!$A$203:$B$227,2,FALSE)</f>
        <v>#N/A</v>
      </c>
      <c r="CP116" s="239" t="e">
        <f>VLOOKUP(BT116&amp;BU116,[1]MPH!BK:BL,2,FALSE)</f>
        <v>#N/A</v>
      </c>
      <c r="CQ116" s="239" t="e">
        <f>VLOOKUP(BT116&amp;BU116,[1]MPH!BK:BL,2,FALSE)</f>
        <v>#N/A</v>
      </c>
      <c r="CR116" s="239" t="e">
        <f>VLOOKUP(BT116&amp;BW116,[1]MPH!BK:BL,2,FALSE)</f>
        <v>#N/A</v>
      </c>
      <c r="CS116" s="239" t="e">
        <f>VLOOKUP(BT116&amp;BW116,[1]MPH!BK:BL,2,FALSE)</f>
        <v>#N/A</v>
      </c>
      <c r="CT116" s="240" t="str">
        <f t="shared" si="5"/>
        <v>Dead-End</v>
      </c>
      <c r="CU116" s="241" t="str">
        <f t="shared" si="5"/>
        <v>Dead-End</v>
      </c>
      <c r="CV116" s="242" t="str">
        <f t="shared" si="5"/>
        <v>Dead-End</v>
      </c>
    </row>
    <row r="117" spans="1:100" s="82" customFormat="1" ht="12.4" customHeight="1">
      <c r="A117" s="143" t="s">
        <v>1049</v>
      </c>
      <c r="B117" s="143" t="s">
        <v>1151</v>
      </c>
      <c r="C117" s="172">
        <v>44197</v>
      </c>
      <c r="D117" s="172">
        <v>44227</v>
      </c>
      <c r="E117" s="248"/>
      <c r="F117" s="248"/>
      <c r="G117" s="143" t="s">
        <v>371</v>
      </c>
      <c r="H117" s="143" t="s">
        <v>1194</v>
      </c>
      <c r="I117" s="143" t="s">
        <v>1195</v>
      </c>
      <c r="J117" s="143" t="s">
        <v>15</v>
      </c>
      <c r="K117" s="249" t="s">
        <v>1056</v>
      </c>
      <c r="L117" s="143"/>
      <c r="M117" s="250"/>
      <c r="N117" s="143"/>
      <c r="O117" s="143"/>
      <c r="P117" s="249" t="s">
        <v>1057</v>
      </c>
      <c r="Q117" s="249"/>
      <c r="R117" s="143"/>
      <c r="S117" s="251"/>
      <c r="T117" s="252"/>
      <c r="U117" s="253"/>
      <c r="V117" s="254"/>
      <c r="W117" s="254"/>
      <c r="X117" s="253"/>
      <c r="Y117" s="143"/>
      <c r="Z117" s="143"/>
      <c r="AA117" s="253"/>
      <c r="AB117" s="255"/>
      <c r="AC117" s="256"/>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57"/>
      <c r="BN117" s="257"/>
      <c r="BO117" s="238"/>
      <c r="BP117" s="238"/>
      <c r="BQ117" s="258"/>
      <c r="BR117" s="258"/>
      <c r="BS117" s="153" t="s">
        <v>1058</v>
      </c>
      <c r="BT117" s="153" t="s">
        <v>950</v>
      </c>
      <c r="BU117" s="153" t="s">
        <v>1071</v>
      </c>
      <c r="BV117" s="153" t="s">
        <v>1196</v>
      </c>
      <c r="BW117" s="153" t="s">
        <v>1071</v>
      </c>
      <c r="BX117" s="153" t="s">
        <v>1196</v>
      </c>
      <c r="BY117" s="153" t="s">
        <v>1062</v>
      </c>
      <c r="BZ117" s="153" t="s">
        <v>1063</v>
      </c>
      <c r="CA117" s="153" t="s">
        <v>1064</v>
      </c>
      <c r="CB117" s="153" t="s">
        <v>1065</v>
      </c>
      <c r="CC117" s="153" t="s">
        <v>1065</v>
      </c>
      <c r="CD117" s="153" t="s">
        <v>1018</v>
      </c>
      <c r="CE117" s="153" t="s">
        <v>1058</v>
      </c>
      <c r="CF117" s="259">
        <v>0.1</v>
      </c>
      <c r="CG117" s="156" t="s">
        <v>1197</v>
      </c>
      <c r="CH117" s="156"/>
      <c r="CI117" s="156" t="s">
        <v>1058</v>
      </c>
      <c r="CJ117" s="86" t="str">
        <f>VLOOKUP(K117,'[1]INITIATIVES TYPE COMBINATION'!$A$28:$B$39,2,FALSE)</f>
        <v>PCTYPEH</v>
      </c>
      <c r="CK117" s="86" t="str">
        <f>VLOOKUP(K117&amp;BZ117,'[1]INITIATIVES TYPE COMBINATION'!$A$48:$B$72,2,FALSE)</f>
        <v>CCTYPEC</v>
      </c>
      <c r="CL117" s="86" t="str">
        <f>VLOOKUP(BZ117,'[1]INITIATIVES TYPE COMBINATION'!K$2:L$75,2,FALSE)</f>
        <v>DISBB</v>
      </c>
      <c r="CM117" s="86" t="str">
        <f>VLOOKUP(BZ117,'[1]INITIATIVES TYPE COMBINATION'!K$2:M$75,3,FALSE)</f>
        <v>DISBB</v>
      </c>
      <c r="CN117" s="86" t="str">
        <f>VLOOKUP(K117&amp;BZ117,'[1]INITIATIVES TYPE COMBINATION'!$A$203:$B$227,2,FALSE)</f>
        <v>PROPORTIONATEC</v>
      </c>
      <c r="CP117" s="87" t="str">
        <f>VLOOKUP(BT117&amp;BU117,[1]MPH!BK:BL,2,FALSE)</f>
        <v>BrandForm8</v>
      </c>
      <c r="CQ117" s="86" t="str">
        <f>VLOOKUP(BT117&amp;BU117,[1]MPH!BK:BL,2,FALSE)</f>
        <v>BrandForm8</v>
      </c>
      <c r="CR117" s="86" t="str">
        <f>VLOOKUP(BT117&amp;BW117,[1]MPH!BK:BL,2,FALSE)</f>
        <v>BrandForm8</v>
      </c>
      <c r="CS117" s="87" t="str">
        <f>VLOOKUP(BT117&amp;BW117,[1]MPH!BK:BL,2,FALSE)</f>
        <v>BrandForm8</v>
      </c>
      <c r="CT117" s="82" t="str">
        <f t="shared" si="5"/>
        <v>Dead-End</v>
      </c>
      <c r="CU117" s="88" t="str">
        <f t="shared" si="5"/>
        <v>Dead-End</v>
      </c>
      <c r="CV117" s="89" t="str">
        <f t="shared" si="5"/>
        <v>Dead-End</v>
      </c>
    </row>
    <row r="118" spans="1:100" s="82" customFormat="1" ht="12.4" customHeight="1">
      <c r="A118" s="163"/>
      <c r="B118" s="163"/>
      <c r="C118" s="173"/>
      <c r="D118" s="173"/>
      <c r="E118" s="248"/>
      <c r="F118" s="248"/>
      <c r="G118" s="163"/>
      <c r="H118" s="163"/>
      <c r="I118" s="163"/>
      <c r="J118" s="163"/>
      <c r="K118" s="260"/>
      <c r="L118" s="163"/>
      <c r="M118" s="261"/>
      <c r="N118" s="163"/>
      <c r="O118" s="163"/>
      <c r="P118" s="262"/>
      <c r="Q118" s="263"/>
      <c r="R118" s="163"/>
      <c r="S118" s="251"/>
      <c r="T118" s="264"/>
      <c r="U118" s="163"/>
      <c r="V118" s="158"/>
      <c r="W118" s="158"/>
      <c r="X118" s="163"/>
      <c r="Y118" s="163"/>
      <c r="Z118" s="163"/>
      <c r="AA118" s="163"/>
      <c r="AB118" s="255"/>
      <c r="AC118" s="256"/>
      <c r="AD118" s="265"/>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238"/>
      <c r="BM118" s="257"/>
      <c r="BN118" s="257"/>
      <c r="BO118" s="238"/>
      <c r="BP118" s="238"/>
      <c r="BQ118" s="152"/>
      <c r="BR118" s="152"/>
      <c r="BS118" s="152"/>
      <c r="BT118" s="152"/>
      <c r="BU118" s="152"/>
      <c r="BV118" s="152"/>
      <c r="BW118" s="153"/>
      <c r="BX118" s="154"/>
      <c r="BY118" s="152"/>
      <c r="BZ118" s="152"/>
      <c r="CA118" s="152"/>
      <c r="CB118" s="152"/>
      <c r="CC118" s="152"/>
      <c r="CD118" s="152"/>
      <c r="CE118" s="152"/>
      <c r="CF118" s="237"/>
      <c r="CG118" s="238"/>
      <c r="CH118" s="238"/>
      <c r="CI118" s="239"/>
      <c r="CJ118" s="86" t="e">
        <f>VLOOKUP(K118,'[1]INITIATIVES TYPE COMBINATION'!$A$28:$B$39,2,FALSE)</f>
        <v>#N/A</v>
      </c>
      <c r="CK118" s="86" t="e">
        <f>VLOOKUP(K118&amp;BZ118,'[1]INITIATIVES TYPE COMBINATION'!$A$48:$B$72,2,FALSE)</f>
        <v>#N/A</v>
      </c>
      <c r="CL118" s="86" t="e">
        <f>VLOOKUP(BZ118,'[1]INITIATIVES TYPE COMBINATION'!K$2:L$75,2,FALSE)</f>
        <v>#N/A</v>
      </c>
      <c r="CM118" s="86" t="e">
        <f>VLOOKUP(BZ118,'[1]INITIATIVES TYPE COMBINATION'!K$2:M$75,3,FALSE)</f>
        <v>#N/A</v>
      </c>
      <c r="CN118" s="86" t="e">
        <f>VLOOKUP(K118&amp;BZ118,'[1]INITIATIVES TYPE COMBINATION'!$A$203:$B$227,2,FALSE)</f>
        <v>#N/A</v>
      </c>
      <c r="CP118" s="87" t="e">
        <f>VLOOKUP(BT118&amp;BU118,[1]MPH!BK:BL,2,FALSE)</f>
        <v>#N/A</v>
      </c>
      <c r="CQ118" s="86" t="e">
        <f>VLOOKUP(BT118&amp;BU118,[1]MPH!BK:BL,2,FALSE)</f>
        <v>#N/A</v>
      </c>
      <c r="CR118" s="86" t="e">
        <f>VLOOKUP(BT118&amp;BW118,[1]MPH!BK:BL,2,FALSE)</f>
        <v>#N/A</v>
      </c>
      <c r="CS118" s="87" t="e">
        <f>VLOOKUP(BT118&amp;BW118,[1]MPH!BK:BL,2,FALSE)</f>
        <v>#N/A</v>
      </c>
      <c r="CT118" s="82" t="str">
        <f t="shared" si="5"/>
        <v>Dead-End</v>
      </c>
      <c r="CU118" s="88" t="str">
        <f t="shared" si="5"/>
        <v>Dead-End</v>
      </c>
      <c r="CV118" s="89" t="str">
        <f t="shared" si="5"/>
        <v>Dead-End</v>
      </c>
    </row>
    <row r="119" spans="1:100" s="82" customFormat="1" ht="12.4" customHeight="1">
      <c r="A119" s="143" t="s">
        <v>1049</v>
      </c>
      <c r="B119" s="143" t="s">
        <v>1151</v>
      </c>
      <c r="C119" s="172">
        <v>44197</v>
      </c>
      <c r="D119" s="172">
        <v>44227</v>
      </c>
      <c r="E119" s="248"/>
      <c r="F119" s="248"/>
      <c r="G119" s="143" t="s">
        <v>371</v>
      </c>
      <c r="H119" s="143" t="s">
        <v>1198</v>
      </c>
      <c r="I119" s="143" t="s">
        <v>1199</v>
      </c>
      <c r="J119" s="143" t="s">
        <v>15</v>
      </c>
      <c r="K119" s="249" t="s">
        <v>1056</v>
      </c>
      <c r="L119" s="143"/>
      <c r="M119" s="250"/>
      <c r="N119" s="143"/>
      <c r="O119" s="143"/>
      <c r="P119" s="249" t="s">
        <v>1057</v>
      </c>
      <c r="Q119" s="249"/>
      <c r="R119" s="143"/>
      <c r="S119" s="251"/>
      <c r="T119" s="252"/>
      <c r="U119" s="253"/>
      <c r="V119" s="254"/>
      <c r="W119" s="254"/>
      <c r="X119" s="253"/>
      <c r="Y119" s="143"/>
      <c r="Z119" s="143"/>
      <c r="AA119" s="253"/>
      <c r="AB119" s="255"/>
      <c r="AC119" s="256"/>
      <c r="AD119" s="238"/>
      <c r="AE119" s="238"/>
      <c r="AF119" s="238"/>
      <c r="AG119" s="238"/>
      <c r="AH119" s="238"/>
      <c r="AI119" s="238"/>
      <c r="AJ119" s="238"/>
      <c r="AK119" s="238"/>
      <c r="AL119" s="238"/>
      <c r="AM119" s="238"/>
      <c r="AN119" s="238"/>
      <c r="AO119" s="238"/>
      <c r="AP119" s="238"/>
      <c r="AQ119" s="238"/>
      <c r="AR119" s="238"/>
      <c r="AS119" s="238"/>
      <c r="AT119" s="238"/>
      <c r="AU119" s="238"/>
      <c r="AV119" s="238"/>
      <c r="AW119" s="238"/>
      <c r="AX119" s="238"/>
      <c r="AY119" s="238"/>
      <c r="AZ119" s="238"/>
      <c r="BA119" s="238"/>
      <c r="BB119" s="238"/>
      <c r="BC119" s="238"/>
      <c r="BD119" s="238"/>
      <c r="BE119" s="238"/>
      <c r="BF119" s="238"/>
      <c r="BG119" s="238"/>
      <c r="BH119" s="238"/>
      <c r="BI119" s="238"/>
      <c r="BJ119" s="238"/>
      <c r="BK119" s="238"/>
      <c r="BL119" s="238"/>
      <c r="BM119" s="257"/>
      <c r="BN119" s="257"/>
      <c r="BO119" s="238"/>
      <c r="BP119" s="238"/>
      <c r="BQ119" s="258"/>
      <c r="BR119" s="258"/>
      <c r="BS119" s="153" t="s">
        <v>1058</v>
      </c>
      <c r="BT119" s="153" t="s">
        <v>950</v>
      </c>
      <c r="BU119" s="153" t="s">
        <v>1060</v>
      </c>
      <c r="BV119" s="153" t="s">
        <v>1200</v>
      </c>
      <c r="BW119" s="153" t="s">
        <v>1060</v>
      </c>
      <c r="BX119" s="153" t="s">
        <v>1200</v>
      </c>
      <c r="BY119" s="153" t="s">
        <v>1062</v>
      </c>
      <c r="BZ119" s="153" t="s">
        <v>1063</v>
      </c>
      <c r="CA119" s="153" t="s">
        <v>1073</v>
      </c>
      <c r="CB119" s="153" t="s">
        <v>1065</v>
      </c>
      <c r="CC119" s="153" t="s">
        <v>1065</v>
      </c>
      <c r="CD119" s="153" t="s">
        <v>1018</v>
      </c>
      <c r="CE119" s="153" t="s">
        <v>1058</v>
      </c>
      <c r="CF119" s="259">
        <v>0.05</v>
      </c>
      <c r="CG119" s="156"/>
      <c r="CH119" s="156" t="s">
        <v>1201</v>
      </c>
      <c r="CI119" s="156" t="s">
        <v>1058</v>
      </c>
      <c r="CJ119" s="86" t="str">
        <f>VLOOKUP(K119,'[1]INITIATIVES TYPE COMBINATION'!$A$28:$B$39,2,FALSE)</f>
        <v>PCTYPEH</v>
      </c>
      <c r="CK119" s="86" t="str">
        <f>VLOOKUP(K119&amp;BZ119,'[1]INITIATIVES TYPE COMBINATION'!$A$48:$B$72,2,FALSE)</f>
        <v>CCTYPEC</v>
      </c>
      <c r="CL119" s="86" t="str">
        <f>VLOOKUP(BZ119,'[1]INITIATIVES TYPE COMBINATION'!K$2:L$75,2,FALSE)</f>
        <v>DISBB</v>
      </c>
      <c r="CM119" s="86" t="str">
        <f>VLOOKUP(BZ119,'[1]INITIATIVES TYPE COMBINATION'!K$2:M$75,3,FALSE)</f>
        <v>DISBB</v>
      </c>
      <c r="CN119" s="86" t="str">
        <f>VLOOKUP(K119&amp;BZ119,'[1]INITIATIVES TYPE COMBINATION'!$A$203:$B$227,2,FALSE)</f>
        <v>PROPORTIONATEC</v>
      </c>
      <c r="CP119" s="87" t="str">
        <f>VLOOKUP(BT119&amp;BU119,[1]MPH!BK:BL,2,FALSE)</f>
        <v>SubBrandForm8</v>
      </c>
      <c r="CQ119" s="86" t="str">
        <f>VLOOKUP(BT119&amp;BU119,[1]MPH!BK:BL,2,FALSE)</f>
        <v>SubBrandForm8</v>
      </c>
      <c r="CR119" s="86" t="str">
        <f>VLOOKUP(BT119&amp;BW119,[1]MPH!BK:BL,2,FALSE)</f>
        <v>SubBrandForm8</v>
      </c>
      <c r="CS119" s="87" t="str">
        <f>VLOOKUP(BT119&amp;BW119,[1]MPH!BK:BL,2,FALSE)</f>
        <v>SubBrandForm8</v>
      </c>
      <c r="CT119" s="82" t="str">
        <f t="shared" si="5"/>
        <v>Dead-End</v>
      </c>
      <c r="CU119" s="88" t="str">
        <f t="shared" si="5"/>
        <v>Dead-End</v>
      </c>
      <c r="CV119" s="89" t="str">
        <f t="shared" si="5"/>
        <v>Dead-End</v>
      </c>
    </row>
    <row r="120" spans="1:100" s="82" customFormat="1" ht="12.4" customHeight="1">
      <c r="A120" s="163"/>
      <c r="B120" s="163"/>
      <c r="C120" s="173"/>
      <c r="D120" s="173"/>
      <c r="E120" s="248"/>
      <c r="F120" s="248"/>
      <c r="G120" s="163"/>
      <c r="H120" s="163"/>
      <c r="I120" s="163"/>
      <c r="J120" s="163"/>
      <c r="K120" s="260"/>
      <c r="L120" s="163"/>
      <c r="M120" s="261"/>
      <c r="N120" s="163"/>
      <c r="O120" s="163"/>
      <c r="P120" s="262"/>
      <c r="Q120" s="263"/>
      <c r="R120" s="163"/>
      <c r="S120" s="251"/>
      <c r="T120" s="264"/>
      <c r="U120" s="163"/>
      <c r="V120" s="158"/>
      <c r="W120" s="158"/>
      <c r="X120" s="163"/>
      <c r="Y120" s="163"/>
      <c r="Z120" s="163"/>
      <c r="AA120" s="163"/>
      <c r="AB120" s="255"/>
      <c r="AC120" s="256"/>
      <c r="AD120" s="265"/>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238"/>
      <c r="BM120" s="257"/>
      <c r="BN120" s="257"/>
      <c r="BO120" s="238"/>
      <c r="BP120" s="238"/>
      <c r="BQ120" s="152"/>
      <c r="BR120" s="152"/>
      <c r="BS120" s="152"/>
      <c r="BT120" s="152"/>
      <c r="BU120" s="152"/>
      <c r="BV120" s="152"/>
      <c r="BW120" s="153"/>
      <c r="BX120" s="154"/>
      <c r="BY120" s="152"/>
      <c r="BZ120" s="152"/>
      <c r="CA120" s="152"/>
      <c r="CB120" s="152"/>
      <c r="CC120" s="152"/>
      <c r="CD120" s="152"/>
      <c r="CE120" s="152"/>
      <c r="CF120" s="237"/>
      <c r="CG120" s="238"/>
      <c r="CH120" s="238"/>
      <c r="CI120" s="239"/>
      <c r="CJ120" s="86" t="e">
        <f>VLOOKUP(K120,'[1]INITIATIVES TYPE COMBINATION'!$A$28:$B$39,2,FALSE)</f>
        <v>#N/A</v>
      </c>
      <c r="CK120" s="86" t="e">
        <f>VLOOKUP(K120&amp;BZ120,'[1]INITIATIVES TYPE COMBINATION'!$A$48:$B$72,2,FALSE)</f>
        <v>#N/A</v>
      </c>
      <c r="CL120" s="86" t="e">
        <f>VLOOKUP(BZ120,'[1]INITIATIVES TYPE COMBINATION'!K$2:L$75,2,FALSE)</f>
        <v>#N/A</v>
      </c>
      <c r="CM120" s="86" t="e">
        <f>VLOOKUP(BZ120,'[1]INITIATIVES TYPE COMBINATION'!K$2:M$75,3,FALSE)</f>
        <v>#N/A</v>
      </c>
      <c r="CN120" s="86" t="e">
        <f>VLOOKUP(K120&amp;BZ120,'[1]INITIATIVES TYPE COMBINATION'!$A$203:$B$227,2,FALSE)</f>
        <v>#N/A</v>
      </c>
      <c r="CP120" s="87" t="e">
        <f>VLOOKUP(BT120&amp;BU120,[1]MPH!BK:BL,2,FALSE)</f>
        <v>#N/A</v>
      </c>
      <c r="CQ120" s="86" t="e">
        <f>VLOOKUP(BT120&amp;BU120,[1]MPH!BK:BL,2,FALSE)</f>
        <v>#N/A</v>
      </c>
      <c r="CR120" s="86" t="e">
        <f>VLOOKUP(BT120&amp;BW120,[1]MPH!BK:BL,2,FALSE)</f>
        <v>#N/A</v>
      </c>
      <c r="CS120" s="87" t="e">
        <f>VLOOKUP(BT120&amp;BW120,[1]MPH!BK:BL,2,FALSE)</f>
        <v>#N/A</v>
      </c>
      <c r="CT120" s="82" t="str">
        <f t="shared" si="5"/>
        <v>Dead-End</v>
      </c>
      <c r="CU120" s="88" t="str">
        <f t="shared" si="5"/>
        <v>Dead-End</v>
      </c>
      <c r="CV120" s="89" t="str">
        <f t="shared" si="5"/>
        <v>Dead-End</v>
      </c>
    </row>
    <row r="121" spans="1:100" s="82" customFormat="1" ht="12.4" customHeight="1">
      <c r="A121" s="143" t="s">
        <v>1049</v>
      </c>
      <c r="B121" s="143" t="s">
        <v>1151</v>
      </c>
      <c r="C121" s="172">
        <v>44197</v>
      </c>
      <c r="D121" s="172">
        <v>44227</v>
      </c>
      <c r="E121" s="248"/>
      <c r="F121" s="248"/>
      <c r="G121" s="143" t="s">
        <v>371</v>
      </c>
      <c r="H121" s="143" t="s">
        <v>1202</v>
      </c>
      <c r="I121" s="143" t="s">
        <v>1203</v>
      </c>
      <c r="J121" s="143" t="s">
        <v>15</v>
      </c>
      <c r="K121" s="249" t="s">
        <v>1204</v>
      </c>
      <c r="L121" s="143"/>
      <c r="M121" s="250"/>
      <c r="N121" s="143"/>
      <c r="O121" s="143"/>
      <c r="P121" s="249" t="s">
        <v>1057</v>
      </c>
      <c r="Q121" s="249"/>
      <c r="R121" s="143"/>
      <c r="S121" s="251"/>
      <c r="T121" s="147"/>
      <c r="U121" s="138"/>
      <c r="V121" s="266"/>
      <c r="W121" s="266"/>
      <c r="X121" s="138"/>
      <c r="Y121" s="147"/>
      <c r="Z121" s="147"/>
      <c r="AA121" s="138"/>
      <c r="AB121" s="255"/>
      <c r="AC121" s="256"/>
      <c r="AD121" s="238"/>
      <c r="AE121" s="238"/>
      <c r="AF121" s="238"/>
      <c r="AG121" s="238"/>
      <c r="AH121" s="238"/>
      <c r="AI121" s="238"/>
      <c r="AJ121" s="238"/>
      <c r="AK121" s="238"/>
      <c r="AL121" s="238"/>
      <c r="AM121" s="238"/>
      <c r="AN121" s="238"/>
      <c r="AO121" s="238"/>
      <c r="AP121" s="238"/>
      <c r="AQ121" s="238"/>
      <c r="AR121" s="238"/>
      <c r="AS121" s="238"/>
      <c r="AT121" s="238"/>
      <c r="AU121" s="238"/>
      <c r="AV121" s="238"/>
      <c r="AW121" s="238"/>
      <c r="AX121" s="238"/>
      <c r="AY121" s="238"/>
      <c r="AZ121" s="238"/>
      <c r="BA121" s="238"/>
      <c r="BB121" s="238"/>
      <c r="BC121" s="238"/>
      <c r="BD121" s="238"/>
      <c r="BE121" s="238"/>
      <c r="BF121" s="238"/>
      <c r="BG121" s="238"/>
      <c r="BH121" s="238"/>
      <c r="BI121" s="238"/>
      <c r="BJ121" s="238"/>
      <c r="BK121" s="238"/>
      <c r="BL121" s="150"/>
      <c r="BM121" s="151"/>
      <c r="BN121" s="151"/>
      <c r="BO121" s="150"/>
      <c r="BP121" s="150"/>
      <c r="BQ121" s="258"/>
      <c r="BR121" s="258"/>
      <c r="BS121" s="153" t="s">
        <v>1074</v>
      </c>
      <c r="BT121" s="153"/>
      <c r="BU121" s="153"/>
      <c r="BV121" s="153"/>
      <c r="BW121" s="153"/>
      <c r="BX121" s="153"/>
      <c r="BY121" s="153"/>
      <c r="BZ121" s="153"/>
      <c r="CA121" s="153"/>
      <c r="CB121" s="153"/>
      <c r="CC121" s="153"/>
      <c r="CD121" s="153"/>
      <c r="CE121" s="153"/>
      <c r="CF121" s="259"/>
      <c r="CG121" s="156"/>
      <c r="CH121" s="156"/>
      <c r="CI121" s="156" t="s">
        <v>1058</v>
      </c>
      <c r="CJ121" s="86" t="str">
        <f>VLOOKUP(K121,'[1]INITIATIVES TYPE COMBINATION'!$A$28:$B$39,2,FALSE)</f>
        <v>PCTYPEG</v>
      </c>
      <c r="CK121" s="86" t="e">
        <f>VLOOKUP(K121&amp;BZ121,'[1]INITIATIVES TYPE COMBINATION'!$A$48:$B$72,2,FALSE)</f>
        <v>#N/A</v>
      </c>
      <c r="CL121" s="86" t="e">
        <f>VLOOKUP(BZ121,'[1]INITIATIVES TYPE COMBINATION'!K$2:L$75,2,FALSE)</f>
        <v>#N/A</v>
      </c>
      <c r="CM121" s="86" t="e">
        <f>VLOOKUP(BZ121,'[1]INITIATIVES TYPE COMBINATION'!K$2:M$75,3,FALSE)</f>
        <v>#N/A</v>
      </c>
      <c r="CN121" s="86" t="e">
        <f>VLOOKUP(K121&amp;BZ121,'[1]INITIATIVES TYPE COMBINATION'!$A$203:$B$227,2,FALSE)</f>
        <v>#N/A</v>
      </c>
      <c r="CP121" s="87" t="e">
        <f>VLOOKUP(BT121&amp;BU121,[1]MPH!BK:BL,2,FALSE)</f>
        <v>#N/A</v>
      </c>
      <c r="CQ121" s="86" t="e">
        <f>VLOOKUP(BT121&amp;BU121,[1]MPH!BK:BL,2,FALSE)</f>
        <v>#N/A</v>
      </c>
      <c r="CR121" s="86" t="e">
        <f>VLOOKUP(BT121&amp;BW121,[1]MPH!BK:BL,2,FALSE)</f>
        <v>#N/A</v>
      </c>
      <c r="CS121" s="87" t="e">
        <f>VLOOKUP(BT121&amp;BW121,[1]MPH!BK:BL,2,FALSE)</f>
        <v>#N/A</v>
      </c>
      <c r="CT121" s="82" t="str">
        <f t="shared" si="5"/>
        <v>Dead-End</v>
      </c>
      <c r="CU121" s="88" t="str">
        <f t="shared" si="5"/>
        <v>Dead-End</v>
      </c>
      <c r="CV121" s="89" t="str">
        <f t="shared" si="5"/>
        <v>Dead-End</v>
      </c>
    </row>
    <row r="122" spans="1:100" s="82" customFormat="1" ht="12.4" customHeight="1">
      <c r="A122" s="163"/>
      <c r="B122" s="163"/>
      <c r="C122" s="173"/>
      <c r="D122" s="173"/>
      <c r="E122" s="248"/>
      <c r="F122" s="248"/>
      <c r="G122" s="163"/>
      <c r="H122" s="163"/>
      <c r="I122" s="163"/>
      <c r="J122" s="163"/>
      <c r="K122" s="260"/>
      <c r="L122" s="163"/>
      <c r="M122" s="261"/>
      <c r="N122" s="163"/>
      <c r="O122" s="163"/>
      <c r="P122" s="262"/>
      <c r="Q122" s="263"/>
      <c r="R122" s="163"/>
      <c r="S122" s="251"/>
      <c r="T122" s="166"/>
      <c r="U122" s="157"/>
      <c r="V122" s="165"/>
      <c r="W122" s="165"/>
      <c r="X122" s="157"/>
      <c r="Y122" s="166"/>
      <c r="Z122" s="166"/>
      <c r="AA122" s="157"/>
      <c r="AB122" s="255"/>
      <c r="AC122" s="256"/>
      <c r="AD122" s="265"/>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9"/>
      <c r="BN122" s="169"/>
      <c r="BO122" s="168"/>
      <c r="BP122" s="168"/>
      <c r="BQ122" s="152"/>
      <c r="BR122" s="152"/>
      <c r="BS122" s="152"/>
      <c r="BT122" s="152"/>
      <c r="BU122" s="152"/>
      <c r="BV122" s="152"/>
      <c r="BW122" s="153"/>
      <c r="BX122" s="154"/>
      <c r="BY122" s="152"/>
      <c r="BZ122" s="152"/>
      <c r="CA122" s="152"/>
      <c r="CB122" s="152"/>
      <c r="CC122" s="152"/>
      <c r="CD122" s="152"/>
      <c r="CE122" s="152"/>
      <c r="CF122" s="267"/>
      <c r="CG122" s="263"/>
      <c r="CH122" s="263"/>
      <c r="CI122" s="268"/>
      <c r="CJ122" s="86" t="e">
        <f>VLOOKUP(K122,'[1]INITIATIVES TYPE COMBINATION'!$A$28:$B$39,2,FALSE)</f>
        <v>#N/A</v>
      </c>
      <c r="CK122" s="86" t="e">
        <f>VLOOKUP(K122&amp;BZ122,'[1]INITIATIVES TYPE COMBINATION'!$A$48:$B$72,2,FALSE)</f>
        <v>#N/A</v>
      </c>
      <c r="CL122" s="86" t="e">
        <f>VLOOKUP(BZ122,'[1]INITIATIVES TYPE COMBINATION'!K$2:L$75,2,FALSE)</f>
        <v>#N/A</v>
      </c>
      <c r="CM122" s="86" t="e">
        <f>VLOOKUP(BZ122,'[1]INITIATIVES TYPE COMBINATION'!K$2:M$75,3,FALSE)</f>
        <v>#N/A</v>
      </c>
      <c r="CN122" s="86" t="e">
        <f>VLOOKUP(K122&amp;BZ122,'[1]INITIATIVES TYPE COMBINATION'!$A$203:$B$227,2,FALSE)</f>
        <v>#N/A</v>
      </c>
      <c r="CP122" s="87" t="e">
        <f>VLOOKUP(BT122&amp;BU122,[1]MPH!BK:BL,2,FALSE)</f>
        <v>#N/A</v>
      </c>
      <c r="CQ122" s="86" t="e">
        <f>VLOOKUP(BT122&amp;BU122,[1]MPH!BK:BL,2,FALSE)</f>
        <v>#N/A</v>
      </c>
      <c r="CR122" s="86" t="e">
        <f>VLOOKUP(BT122&amp;BW122,[1]MPH!BK:BL,2,FALSE)</f>
        <v>#N/A</v>
      </c>
      <c r="CS122" s="87" t="e">
        <f>VLOOKUP(BT122&amp;BW122,[1]MPH!BK:BL,2,FALSE)</f>
        <v>#N/A</v>
      </c>
      <c r="CT122" s="82" t="str">
        <f t="shared" si="5"/>
        <v>Dead-End</v>
      </c>
      <c r="CU122" s="88" t="str">
        <f t="shared" si="5"/>
        <v>Dead-End</v>
      </c>
      <c r="CV122" s="89" t="str">
        <f t="shared" si="5"/>
        <v>Dead-End</v>
      </c>
    </row>
    <row r="123" spans="1:100" s="82" customFormat="1" ht="12.4" customHeight="1">
      <c r="A123" s="143" t="s">
        <v>1049</v>
      </c>
      <c r="B123" s="143" t="s">
        <v>1135</v>
      </c>
      <c r="C123" s="172">
        <v>44197</v>
      </c>
      <c r="D123" s="172">
        <v>44227</v>
      </c>
      <c r="E123" s="248"/>
      <c r="F123" s="248"/>
      <c r="G123" s="143" t="s">
        <v>507</v>
      </c>
      <c r="H123" s="143" t="s">
        <v>1205</v>
      </c>
      <c r="I123" s="143" t="s">
        <v>1206</v>
      </c>
      <c r="J123" s="143" t="s">
        <v>15</v>
      </c>
      <c r="K123" s="249" t="s">
        <v>1056</v>
      </c>
      <c r="L123" s="143"/>
      <c r="M123" s="250"/>
      <c r="N123" s="143"/>
      <c r="O123" s="143"/>
      <c r="P123" s="249" t="s">
        <v>1057</v>
      </c>
      <c r="Q123" s="249"/>
      <c r="R123" s="143"/>
      <c r="S123" s="251"/>
      <c r="T123" s="252"/>
      <c r="U123" s="253"/>
      <c r="V123" s="254"/>
      <c r="W123" s="254"/>
      <c r="X123" s="253"/>
      <c r="Y123" s="143"/>
      <c r="Z123" s="143"/>
      <c r="AA123" s="253"/>
      <c r="AB123" s="255"/>
      <c r="AC123" s="256"/>
      <c r="AD123" s="238"/>
      <c r="AE123" s="238"/>
      <c r="AF123" s="238"/>
      <c r="AG123" s="238"/>
      <c r="AH123" s="238"/>
      <c r="AI123" s="238"/>
      <c r="AJ123" s="238"/>
      <c r="AK123" s="238"/>
      <c r="AL123" s="238"/>
      <c r="AM123" s="238"/>
      <c r="AN123" s="238"/>
      <c r="AO123" s="238"/>
      <c r="AP123" s="238"/>
      <c r="AQ123" s="238"/>
      <c r="AR123" s="238"/>
      <c r="AS123" s="238"/>
      <c r="AT123" s="238"/>
      <c r="AU123" s="238"/>
      <c r="AV123" s="238"/>
      <c r="AW123" s="238"/>
      <c r="AX123" s="238"/>
      <c r="AY123" s="238"/>
      <c r="AZ123" s="238"/>
      <c r="BA123" s="238"/>
      <c r="BB123" s="238"/>
      <c r="BC123" s="238"/>
      <c r="BD123" s="238"/>
      <c r="BE123" s="238"/>
      <c r="BF123" s="238"/>
      <c r="BG123" s="238"/>
      <c r="BH123" s="238"/>
      <c r="BI123" s="238"/>
      <c r="BJ123" s="238"/>
      <c r="BK123" s="238"/>
      <c r="BL123" s="238"/>
      <c r="BM123" s="257"/>
      <c r="BN123" s="257"/>
      <c r="BO123" s="238"/>
      <c r="BP123" s="238"/>
      <c r="BQ123" s="258"/>
      <c r="BR123" s="258"/>
      <c r="BS123" s="153" t="s">
        <v>1058</v>
      </c>
      <c r="BT123" s="153" t="s">
        <v>751</v>
      </c>
      <c r="BU123" s="153" t="s">
        <v>1060</v>
      </c>
      <c r="BV123" s="153" t="s">
        <v>1207</v>
      </c>
      <c r="BW123" s="153" t="s">
        <v>1060</v>
      </c>
      <c r="BX123" s="153" t="s">
        <v>1207</v>
      </c>
      <c r="BY123" s="153" t="s">
        <v>1062</v>
      </c>
      <c r="BZ123" s="153" t="s">
        <v>1063</v>
      </c>
      <c r="CA123" s="153" t="s">
        <v>1064</v>
      </c>
      <c r="CB123" s="153">
        <v>4</v>
      </c>
      <c r="CC123" s="153" t="s">
        <v>1065</v>
      </c>
      <c r="CD123" s="153" t="s">
        <v>1018</v>
      </c>
      <c r="CE123" s="153" t="s">
        <v>1058</v>
      </c>
      <c r="CF123" s="259" t="s">
        <v>1208</v>
      </c>
      <c r="CG123" s="156"/>
      <c r="CH123" s="156"/>
      <c r="CI123" s="156" t="s">
        <v>1058</v>
      </c>
      <c r="CJ123" s="86" t="str">
        <f>VLOOKUP(K123,'[1]INITIATIVES TYPE COMBINATION'!$A$28:$B$39,2,FALSE)</f>
        <v>PCTYPEH</v>
      </c>
      <c r="CK123" s="86" t="str">
        <f>VLOOKUP(K123&amp;BZ123,'[1]INITIATIVES TYPE COMBINATION'!$A$48:$B$72,2,FALSE)</f>
        <v>CCTYPEC</v>
      </c>
      <c r="CL123" s="86" t="str">
        <f>VLOOKUP(BZ123,'[1]INITIATIVES TYPE COMBINATION'!K$2:L$75,2,FALSE)</f>
        <v>DISBB</v>
      </c>
      <c r="CM123" s="86" t="str">
        <f>VLOOKUP(BZ123,'[1]INITIATIVES TYPE COMBINATION'!K$2:M$75,3,FALSE)</f>
        <v>DISBB</v>
      </c>
      <c r="CN123" s="86" t="str">
        <f>VLOOKUP(K123&amp;BZ123,'[1]INITIATIVES TYPE COMBINATION'!$A$203:$B$227,2,FALSE)</f>
        <v>PROPORTIONATEC</v>
      </c>
      <c r="CP123" s="87" t="str">
        <f>VLOOKUP(BT123&amp;BU123,[1]MPH!BK:BL,2,FALSE)</f>
        <v>SubBrandForm7</v>
      </c>
      <c r="CQ123" s="86" t="str">
        <f>VLOOKUP(BT123&amp;BU123,[1]MPH!BK:BL,2,FALSE)</f>
        <v>SubBrandForm7</v>
      </c>
      <c r="CR123" s="86" t="str">
        <f>VLOOKUP(BT123&amp;BW123,[1]MPH!BK:BL,2,FALSE)</f>
        <v>SubBrandForm7</v>
      </c>
      <c r="CS123" s="87" t="str">
        <f>VLOOKUP(BT123&amp;BW123,[1]MPH!BK:BL,2,FALSE)</f>
        <v>SubBrandForm7</v>
      </c>
      <c r="CT123" s="82" t="str">
        <f t="shared" ref="CT123:CV142" si="6">$CV$1</f>
        <v>Dead-End</v>
      </c>
      <c r="CU123" s="88" t="str">
        <f t="shared" si="6"/>
        <v>Dead-End</v>
      </c>
      <c r="CV123" s="89" t="str">
        <f t="shared" si="6"/>
        <v>Dead-End</v>
      </c>
    </row>
    <row r="124" spans="1:100" s="82" customFormat="1" ht="12.4" customHeight="1">
      <c r="A124" s="163"/>
      <c r="B124" s="163"/>
      <c r="C124" s="173"/>
      <c r="D124" s="173"/>
      <c r="E124" s="248"/>
      <c r="F124" s="248"/>
      <c r="G124" s="163"/>
      <c r="H124" s="163"/>
      <c r="I124" s="163"/>
      <c r="J124" s="163"/>
      <c r="K124" s="260"/>
      <c r="L124" s="163"/>
      <c r="M124" s="261"/>
      <c r="N124" s="163"/>
      <c r="O124" s="163"/>
      <c r="P124" s="262"/>
      <c r="Q124" s="263"/>
      <c r="R124" s="163"/>
      <c r="S124" s="251"/>
      <c r="T124" s="264"/>
      <c r="U124" s="163"/>
      <c r="V124" s="158"/>
      <c r="W124" s="158"/>
      <c r="X124" s="163"/>
      <c r="Y124" s="163"/>
      <c r="Z124" s="163"/>
      <c r="AA124" s="163"/>
      <c r="AB124" s="255"/>
      <c r="AC124" s="256"/>
      <c r="AD124" s="265"/>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238"/>
      <c r="BM124" s="257"/>
      <c r="BN124" s="257"/>
      <c r="BO124" s="238"/>
      <c r="BP124" s="238"/>
      <c r="BQ124" s="152"/>
      <c r="BR124" s="152"/>
      <c r="BS124" s="152"/>
      <c r="BT124" s="152"/>
      <c r="BU124" s="152"/>
      <c r="BV124" s="152"/>
      <c r="BW124" s="153"/>
      <c r="BX124" s="154"/>
      <c r="BY124" s="152"/>
      <c r="BZ124" s="152"/>
      <c r="CA124" s="152"/>
      <c r="CB124" s="152"/>
      <c r="CC124" s="152"/>
      <c r="CD124" s="152"/>
      <c r="CE124" s="152"/>
      <c r="CF124" s="237"/>
      <c r="CG124" s="238"/>
      <c r="CH124" s="238"/>
      <c r="CI124" s="239"/>
      <c r="CJ124" s="86" t="e">
        <f>VLOOKUP(K124,'[1]INITIATIVES TYPE COMBINATION'!$A$28:$B$39,2,FALSE)</f>
        <v>#N/A</v>
      </c>
      <c r="CK124" s="86" t="e">
        <f>VLOOKUP(K124&amp;BZ124,'[1]INITIATIVES TYPE COMBINATION'!$A$48:$B$72,2,FALSE)</f>
        <v>#N/A</v>
      </c>
      <c r="CL124" s="86" t="e">
        <f>VLOOKUP(BZ124,'[1]INITIATIVES TYPE COMBINATION'!K$2:L$75,2,FALSE)</f>
        <v>#N/A</v>
      </c>
      <c r="CM124" s="86" t="e">
        <f>VLOOKUP(BZ124,'[1]INITIATIVES TYPE COMBINATION'!K$2:M$75,3,FALSE)</f>
        <v>#N/A</v>
      </c>
      <c r="CN124" s="86" t="e">
        <f>VLOOKUP(K124&amp;BZ124,'[1]INITIATIVES TYPE COMBINATION'!$A$203:$B$227,2,FALSE)</f>
        <v>#N/A</v>
      </c>
      <c r="CP124" s="87" t="e">
        <f>VLOOKUP(BT124&amp;BU124,[1]MPH!BK:BL,2,FALSE)</f>
        <v>#N/A</v>
      </c>
      <c r="CQ124" s="86" t="e">
        <f>VLOOKUP(BT124&amp;BU124,[1]MPH!BK:BL,2,FALSE)</f>
        <v>#N/A</v>
      </c>
      <c r="CR124" s="86" t="e">
        <f>VLOOKUP(BT124&amp;BW124,[1]MPH!BK:BL,2,FALSE)</f>
        <v>#N/A</v>
      </c>
      <c r="CS124" s="87" t="e">
        <f>VLOOKUP(BT124&amp;BW124,[1]MPH!BK:BL,2,FALSE)</f>
        <v>#N/A</v>
      </c>
      <c r="CT124" s="82" t="str">
        <f t="shared" si="6"/>
        <v>Dead-End</v>
      </c>
      <c r="CU124" s="88" t="str">
        <f t="shared" si="6"/>
        <v>Dead-End</v>
      </c>
      <c r="CV124" s="89" t="str">
        <f t="shared" si="6"/>
        <v>Dead-End</v>
      </c>
    </row>
    <row r="125" spans="1:100" s="82" customFormat="1" ht="12.4" customHeight="1">
      <c r="A125" s="143" t="s">
        <v>1049</v>
      </c>
      <c r="B125" s="143" t="s">
        <v>1135</v>
      </c>
      <c r="C125" s="172">
        <v>44197</v>
      </c>
      <c r="D125" s="172">
        <v>44227</v>
      </c>
      <c r="E125" s="248"/>
      <c r="F125" s="248"/>
      <c r="G125" s="143" t="s">
        <v>507</v>
      </c>
      <c r="H125" s="143" t="s">
        <v>1209</v>
      </c>
      <c r="I125" s="143" t="s">
        <v>1210</v>
      </c>
      <c r="J125" s="143" t="s">
        <v>15</v>
      </c>
      <c r="K125" s="249" t="s">
        <v>1056</v>
      </c>
      <c r="L125" s="143"/>
      <c r="M125" s="269"/>
      <c r="N125" s="143"/>
      <c r="O125" s="143"/>
      <c r="P125" s="249" t="s">
        <v>1057</v>
      </c>
      <c r="Q125" s="249"/>
      <c r="R125" s="143"/>
      <c r="S125" s="270"/>
      <c r="T125" s="252"/>
      <c r="U125" s="253"/>
      <c r="V125" s="254"/>
      <c r="W125" s="254"/>
      <c r="X125" s="253"/>
      <c r="Y125" s="143"/>
      <c r="Z125" s="143"/>
      <c r="AA125" s="253"/>
      <c r="AB125" s="271"/>
      <c r="AC125" s="272"/>
      <c r="AD125" s="238"/>
      <c r="AE125" s="238"/>
      <c r="AF125" s="238"/>
      <c r="AG125" s="238"/>
      <c r="AH125" s="238"/>
      <c r="AI125" s="238"/>
      <c r="AJ125" s="238"/>
      <c r="AK125" s="238"/>
      <c r="AL125" s="238"/>
      <c r="AM125" s="238"/>
      <c r="AN125" s="238"/>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57"/>
      <c r="BN125" s="257"/>
      <c r="BO125" s="238"/>
      <c r="BP125" s="238"/>
      <c r="BQ125" s="273"/>
      <c r="BR125" s="273"/>
      <c r="BS125" s="156" t="s">
        <v>1058</v>
      </c>
      <c r="BT125" s="156" t="s">
        <v>751</v>
      </c>
      <c r="BU125" s="156" t="s">
        <v>1060</v>
      </c>
      <c r="BV125" s="156" t="s">
        <v>1211</v>
      </c>
      <c r="BW125" s="156" t="s">
        <v>1060</v>
      </c>
      <c r="BX125" s="156" t="s">
        <v>1211</v>
      </c>
      <c r="BY125" s="156" t="s">
        <v>1062</v>
      </c>
      <c r="BZ125" s="156" t="s">
        <v>1063</v>
      </c>
      <c r="CA125" s="156" t="s">
        <v>1073</v>
      </c>
      <c r="CB125" s="156" t="s">
        <v>1065</v>
      </c>
      <c r="CC125" s="156" t="s">
        <v>1065</v>
      </c>
      <c r="CD125" s="156" t="s">
        <v>1018</v>
      </c>
      <c r="CE125" s="156" t="s">
        <v>1058</v>
      </c>
      <c r="CF125" s="259">
        <v>0.05</v>
      </c>
      <c r="CG125" s="156"/>
      <c r="CH125" s="156"/>
      <c r="CI125" s="156" t="s">
        <v>1058</v>
      </c>
      <c r="CJ125" s="86" t="str">
        <f>VLOOKUP(K125,'[1]INITIATIVES TYPE COMBINATION'!$A$28:$B$39,2,FALSE)</f>
        <v>PCTYPEH</v>
      </c>
      <c r="CK125" s="86" t="str">
        <f>VLOOKUP(K125&amp;BZ125,'[1]INITIATIVES TYPE COMBINATION'!$A$48:$B$72,2,FALSE)</f>
        <v>CCTYPEC</v>
      </c>
      <c r="CL125" s="86" t="str">
        <f>VLOOKUP(BZ125,'[1]INITIATIVES TYPE COMBINATION'!K$2:L$75,2,FALSE)</f>
        <v>DISBB</v>
      </c>
      <c r="CM125" s="86" t="str">
        <f>VLOOKUP(BZ125,'[1]INITIATIVES TYPE COMBINATION'!K$2:M$75,3,FALSE)</f>
        <v>DISBB</v>
      </c>
      <c r="CN125" s="86" t="str">
        <f>VLOOKUP(K125&amp;BZ125,'[1]INITIATIVES TYPE COMBINATION'!$A$203:$B$227,2,FALSE)</f>
        <v>PROPORTIONATEC</v>
      </c>
      <c r="CP125" s="87" t="str">
        <f>VLOOKUP(BT125&amp;BU125,[1]MPH!BK:BL,2,FALSE)</f>
        <v>SubBrandForm7</v>
      </c>
      <c r="CQ125" s="86" t="str">
        <f>VLOOKUP(BT125&amp;BU125,[1]MPH!BK:BL,2,FALSE)</f>
        <v>SubBrandForm7</v>
      </c>
      <c r="CR125" s="86" t="str">
        <f>VLOOKUP(BT125&amp;BW125,[1]MPH!BK:BL,2,FALSE)</f>
        <v>SubBrandForm7</v>
      </c>
      <c r="CS125" s="87" t="str">
        <f>VLOOKUP(BT125&amp;BW125,[1]MPH!BK:BL,2,FALSE)</f>
        <v>SubBrandForm7</v>
      </c>
      <c r="CT125" s="82" t="str">
        <f t="shared" si="6"/>
        <v>Dead-End</v>
      </c>
      <c r="CU125" s="88" t="str">
        <f t="shared" si="6"/>
        <v>Dead-End</v>
      </c>
      <c r="CV125" s="89" t="str">
        <f t="shared" si="6"/>
        <v>Dead-End</v>
      </c>
    </row>
    <row r="126" spans="1:100" s="82" customFormat="1" ht="12.4" customHeight="1">
      <c r="A126" s="163"/>
      <c r="B126" s="163"/>
      <c r="C126" s="173"/>
      <c r="D126" s="173"/>
      <c r="E126" s="248"/>
      <c r="F126" s="248"/>
      <c r="G126" s="163"/>
      <c r="H126" s="163"/>
      <c r="I126" s="163"/>
      <c r="J126" s="163"/>
      <c r="K126" s="260"/>
      <c r="L126" s="163"/>
      <c r="M126" s="274"/>
      <c r="N126" s="163"/>
      <c r="O126" s="163"/>
      <c r="P126" s="262"/>
      <c r="Q126" s="263"/>
      <c r="R126" s="163"/>
      <c r="S126" s="270"/>
      <c r="T126" s="264"/>
      <c r="U126" s="163"/>
      <c r="V126" s="158"/>
      <c r="W126" s="158"/>
      <c r="X126" s="163"/>
      <c r="Y126" s="163"/>
      <c r="Z126" s="163"/>
      <c r="AA126" s="163"/>
      <c r="AB126" s="271"/>
      <c r="AC126" s="272"/>
      <c r="AD126" s="238"/>
      <c r="AE126" s="238"/>
      <c r="AF126" s="238"/>
      <c r="AG126" s="238"/>
      <c r="AH126" s="238"/>
      <c r="AI126" s="238"/>
      <c r="AJ126" s="238"/>
      <c r="AK126" s="238"/>
      <c r="AL126" s="238"/>
      <c r="AM126" s="238"/>
      <c r="AN126" s="238"/>
      <c r="AO126" s="238"/>
      <c r="AP126" s="238"/>
      <c r="AQ126" s="238"/>
      <c r="AR126" s="238"/>
      <c r="AS126" s="238"/>
      <c r="AT126" s="238"/>
      <c r="AU126" s="238"/>
      <c r="AV126" s="238"/>
      <c r="AW126" s="238"/>
      <c r="AX126" s="238"/>
      <c r="AY126" s="238"/>
      <c r="AZ126" s="238"/>
      <c r="BA126" s="238"/>
      <c r="BB126" s="238"/>
      <c r="BC126" s="238"/>
      <c r="BD126" s="238"/>
      <c r="BE126" s="238"/>
      <c r="BF126" s="238"/>
      <c r="BG126" s="238"/>
      <c r="BH126" s="238"/>
      <c r="BI126" s="238"/>
      <c r="BJ126" s="238"/>
      <c r="BK126" s="238"/>
      <c r="BL126" s="238"/>
      <c r="BM126" s="257"/>
      <c r="BN126" s="257"/>
      <c r="BO126" s="238"/>
      <c r="BP126" s="238"/>
      <c r="BQ126" s="249"/>
      <c r="BR126" s="249"/>
      <c r="BS126" s="249"/>
      <c r="BT126" s="249"/>
      <c r="BU126" s="249"/>
      <c r="BV126" s="249"/>
      <c r="BW126" s="156"/>
      <c r="BX126" s="238"/>
      <c r="BY126" s="249"/>
      <c r="BZ126" s="249"/>
      <c r="CA126" s="249"/>
      <c r="CB126" s="249"/>
      <c r="CC126" s="249"/>
      <c r="CD126" s="249"/>
      <c r="CE126" s="249"/>
      <c r="CF126" s="237"/>
      <c r="CG126" s="238"/>
      <c r="CH126" s="238"/>
      <c r="CI126" s="239"/>
      <c r="CJ126" s="86" t="e">
        <f>VLOOKUP(K126,'[1]INITIATIVES TYPE COMBINATION'!$A$28:$B$39,2,FALSE)</f>
        <v>#N/A</v>
      </c>
      <c r="CK126" s="86" t="e">
        <f>VLOOKUP(K126&amp;BZ126,'[1]INITIATIVES TYPE COMBINATION'!$A$48:$B$72,2,FALSE)</f>
        <v>#N/A</v>
      </c>
      <c r="CL126" s="86" t="e">
        <f>VLOOKUP(BZ126,'[1]INITIATIVES TYPE COMBINATION'!K$2:L$75,2,FALSE)</f>
        <v>#N/A</v>
      </c>
      <c r="CM126" s="86" t="e">
        <f>VLOOKUP(BZ126,'[1]INITIATIVES TYPE COMBINATION'!K$2:M$75,3,FALSE)</f>
        <v>#N/A</v>
      </c>
      <c r="CN126" s="86" t="e">
        <f>VLOOKUP(K126&amp;BZ126,'[1]INITIATIVES TYPE COMBINATION'!$A$203:$B$227,2,FALSE)</f>
        <v>#N/A</v>
      </c>
      <c r="CP126" s="87" t="e">
        <f>VLOOKUP(BT126&amp;BU126,[1]MPH!BK:BL,2,FALSE)</f>
        <v>#N/A</v>
      </c>
      <c r="CQ126" s="86" t="e">
        <f>VLOOKUP(BT126&amp;BU126,[1]MPH!BK:BL,2,FALSE)</f>
        <v>#N/A</v>
      </c>
      <c r="CR126" s="86" t="e">
        <f>VLOOKUP(BT126&amp;BW126,[1]MPH!BK:BL,2,FALSE)</f>
        <v>#N/A</v>
      </c>
      <c r="CS126" s="87" t="e">
        <f>VLOOKUP(BT126&amp;BW126,[1]MPH!BK:BL,2,FALSE)</f>
        <v>#N/A</v>
      </c>
      <c r="CT126" s="82" t="str">
        <f t="shared" si="6"/>
        <v>Dead-End</v>
      </c>
      <c r="CU126" s="88" t="str">
        <f t="shared" si="6"/>
        <v>Dead-End</v>
      </c>
      <c r="CV126" s="89" t="str">
        <f t="shared" si="6"/>
        <v>Dead-End</v>
      </c>
    </row>
    <row r="127" spans="1:100" s="82" customFormat="1" ht="12.4" customHeight="1">
      <c r="A127" s="143" t="s">
        <v>1049</v>
      </c>
      <c r="B127" s="143" t="s">
        <v>1135</v>
      </c>
      <c r="C127" s="172">
        <v>44197</v>
      </c>
      <c r="D127" s="172">
        <v>44227</v>
      </c>
      <c r="E127" s="248"/>
      <c r="F127" s="248"/>
      <c r="G127" s="143" t="s">
        <v>507</v>
      </c>
      <c r="H127" s="143" t="s">
        <v>1212</v>
      </c>
      <c r="I127" s="143" t="s">
        <v>1213</v>
      </c>
      <c r="J127" s="143" t="s">
        <v>1214</v>
      </c>
      <c r="K127" s="249" t="s">
        <v>1056</v>
      </c>
      <c r="L127" s="143"/>
      <c r="M127" s="269"/>
      <c r="N127" s="143"/>
      <c r="O127" s="143"/>
      <c r="P127" s="249" t="s">
        <v>1057</v>
      </c>
      <c r="Q127" s="249"/>
      <c r="R127" s="143"/>
      <c r="S127" s="270"/>
      <c r="T127" s="252"/>
      <c r="U127" s="253"/>
      <c r="V127" s="254"/>
      <c r="W127" s="254"/>
      <c r="X127" s="253"/>
      <c r="Y127" s="143"/>
      <c r="Z127" s="143"/>
      <c r="AA127" s="253"/>
      <c r="AB127" s="271"/>
      <c r="AC127" s="272"/>
      <c r="AD127" s="238"/>
      <c r="AE127" s="238"/>
      <c r="AF127" s="238"/>
      <c r="AG127" s="238"/>
      <c r="AH127" s="238"/>
      <c r="AI127" s="238"/>
      <c r="AJ127" s="238"/>
      <c r="AK127" s="238"/>
      <c r="AL127" s="238"/>
      <c r="AM127" s="238"/>
      <c r="AN127" s="238"/>
      <c r="AO127" s="238"/>
      <c r="AP127" s="238"/>
      <c r="AQ127" s="238"/>
      <c r="AR127" s="238"/>
      <c r="AS127" s="238"/>
      <c r="AT127" s="238"/>
      <c r="AU127" s="238"/>
      <c r="AV127" s="238"/>
      <c r="AW127" s="238"/>
      <c r="AX127" s="238"/>
      <c r="AY127" s="238"/>
      <c r="AZ127" s="238"/>
      <c r="BA127" s="238"/>
      <c r="BB127" s="238"/>
      <c r="BC127" s="238"/>
      <c r="BD127" s="238"/>
      <c r="BE127" s="238"/>
      <c r="BF127" s="238"/>
      <c r="BG127" s="238"/>
      <c r="BH127" s="238"/>
      <c r="BI127" s="238"/>
      <c r="BJ127" s="238"/>
      <c r="BK127" s="238"/>
      <c r="BL127" s="238"/>
      <c r="BM127" s="257"/>
      <c r="BN127" s="257"/>
      <c r="BO127" s="238"/>
      <c r="BP127" s="238"/>
      <c r="BQ127" s="273"/>
      <c r="BR127" s="273"/>
      <c r="BS127" s="156" t="s">
        <v>1074</v>
      </c>
      <c r="BT127" s="156"/>
      <c r="BU127" s="156"/>
      <c r="BV127" s="156"/>
      <c r="BW127" s="156"/>
      <c r="BX127" s="156"/>
      <c r="BY127" s="156"/>
      <c r="BZ127" s="156"/>
      <c r="CA127" s="156"/>
      <c r="CB127" s="156"/>
      <c r="CC127" s="156"/>
      <c r="CD127" s="156"/>
      <c r="CE127" s="156"/>
      <c r="CF127" s="259"/>
      <c r="CG127" s="156"/>
      <c r="CH127" s="156"/>
      <c r="CI127" s="156" t="s">
        <v>1058</v>
      </c>
      <c r="CJ127" s="86" t="str">
        <f>VLOOKUP(K127,'[1]INITIATIVES TYPE COMBINATION'!$A$28:$B$39,2,FALSE)</f>
        <v>PCTYPEH</v>
      </c>
      <c r="CK127" s="86" t="e">
        <f>VLOOKUP(K127&amp;BZ127,'[1]INITIATIVES TYPE COMBINATION'!$A$48:$B$72,2,FALSE)</f>
        <v>#N/A</v>
      </c>
      <c r="CL127" s="86" t="e">
        <f>VLOOKUP(BZ127,'[1]INITIATIVES TYPE COMBINATION'!K$2:L$75,2,FALSE)</f>
        <v>#N/A</v>
      </c>
      <c r="CM127" s="86" t="e">
        <f>VLOOKUP(BZ127,'[1]INITIATIVES TYPE COMBINATION'!K$2:M$75,3,FALSE)</f>
        <v>#N/A</v>
      </c>
      <c r="CN127" s="86" t="e">
        <f>VLOOKUP(K127&amp;BZ127,'[1]INITIATIVES TYPE COMBINATION'!$A$203:$B$227,2,FALSE)</f>
        <v>#N/A</v>
      </c>
      <c r="CP127" s="87" t="e">
        <f>VLOOKUP(BT127&amp;BU127,[1]MPH!BK:BL,2,FALSE)</f>
        <v>#N/A</v>
      </c>
      <c r="CQ127" s="86" t="e">
        <f>VLOOKUP(BT127&amp;BU127,[1]MPH!BK:BL,2,FALSE)</f>
        <v>#N/A</v>
      </c>
      <c r="CR127" s="86" t="e">
        <f>VLOOKUP(BT127&amp;BW127,[1]MPH!BK:BL,2,FALSE)</f>
        <v>#N/A</v>
      </c>
      <c r="CS127" s="87" t="e">
        <f>VLOOKUP(BT127&amp;BW127,[1]MPH!BK:BL,2,FALSE)</f>
        <v>#N/A</v>
      </c>
      <c r="CT127" s="82" t="str">
        <f t="shared" si="6"/>
        <v>Dead-End</v>
      </c>
      <c r="CU127" s="88" t="str">
        <f t="shared" si="6"/>
        <v>Dead-End</v>
      </c>
      <c r="CV127" s="89" t="str">
        <f t="shared" si="6"/>
        <v>Dead-End</v>
      </c>
    </row>
    <row r="128" spans="1:100" s="82" customFormat="1" ht="12.4" customHeight="1">
      <c r="A128" s="163"/>
      <c r="B128" s="163"/>
      <c r="C128" s="173"/>
      <c r="D128" s="173"/>
      <c r="E128" s="248"/>
      <c r="F128" s="248"/>
      <c r="G128" s="163"/>
      <c r="H128" s="163"/>
      <c r="I128" s="163"/>
      <c r="J128" s="163"/>
      <c r="K128" s="260"/>
      <c r="L128" s="163"/>
      <c r="M128" s="274"/>
      <c r="N128" s="163"/>
      <c r="O128" s="163"/>
      <c r="P128" s="262"/>
      <c r="Q128" s="263"/>
      <c r="R128" s="163"/>
      <c r="S128" s="270"/>
      <c r="T128" s="264"/>
      <c r="U128" s="163"/>
      <c r="V128" s="158"/>
      <c r="W128" s="158"/>
      <c r="X128" s="163"/>
      <c r="Y128" s="163"/>
      <c r="Z128" s="163"/>
      <c r="AA128" s="163"/>
      <c r="AB128" s="271"/>
      <c r="AC128" s="272"/>
      <c r="AD128" s="238"/>
      <c r="AE128" s="238"/>
      <c r="AF128" s="238"/>
      <c r="AG128" s="238"/>
      <c r="AH128" s="238"/>
      <c r="AI128" s="238"/>
      <c r="AJ128" s="238"/>
      <c r="AK128" s="238"/>
      <c r="AL128" s="238"/>
      <c r="AM128" s="238"/>
      <c r="AN128" s="238"/>
      <c r="AO128" s="238"/>
      <c r="AP128" s="238"/>
      <c r="AQ128" s="238"/>
      <c r="AR128" s="238"/>
      <c r="AS128" s="238"/>
      <c r="AT128" s="238"/>
      <c r="AU128" s="238"/>
      <c r="AV128" s="238"/>
      <c r="AW128" s="238"/>
      <c r="AX128" s="238"/>
      <c r="AY128" s="238"/>
      <c r="AZ128" s="238"/>
      <c r="BA128" s="238"/>
      <c r="BB128" s="238"/>
      <c r="BC128" s="238"/>
      <c r="BD128" s="238"/>
      <c r="BE128" s="238"/>
      <c r="BF128" s="238"/>
      <c r="BG128" s="238"/>
      <c r="BH128" s="238"/>
      <c r="BI128" s="238"/>
      <c r="BJ128" s="238"/>
      <c r="BK128" s="238"/>
      <c r="BL128" s="238"/>
      <c r="BM128" s="257"/>
      <c r="BN128" s="257"/>
      <c r="BO128" s="238"/>
      <c r="BP128" s="238"/>
      <c r="BQ128" s="249"/>
      <c r="BR128" s="249"/>
      <c r="BS128" s="249"/>
      <c r="BT128" s="249"/>
      <c r="BU128" s="249"/>
      <c r="BV128" s="249"/>
      <c r="BW128" s="156"/>
      <c r="BX128" s="238"/>
      <c r="BY128" s="249"/>
      <c r="BZ128" s="249"/>
      <c r="CA128" s="249"/>
      <c r="CB128" s="249"/>
      <c r="CC128" s="249"/>
      <c r="CD128" s="249"/>
      <c r="CE128" s="249"/>
      <c r="CF128" s="237"/>
      <c r="CG128" s="238"/>
      <c r="CH128" s="238"/>
      <c r="CI128" s="239"/>
      <c r="CJ128" s="86" t="e">
        <f>VLOOKUP(K128,'[1]INITIATIVES TYPE COMBINATION'!$A$28:$B$39,2,FALSE)</f>
        <v>#N/A</v>
      </c>
      <c r="CK128" s="86" t="e">
        <f>VLOOKUP(K128&amp;BZ128,'[1]INITIATIVES TYPE COMBINATION'!$A$48:$B$72,2,FALSE)</f>
        <v>#N/A</v>
      </c>
      <c r="CL128" s="86" t="e">
        <f>VLOOKUP(BZ128,'[1]INITIATIVES TYPE COMBINATION'!K$2:L$75,2,FALSE)</f>
        <v>#N/A</v>
      </c>
      <c r="CM128" s="86" t="e">
        <f>VLOOKUP(BZ128,'[1]INITIATIVES TYPE COMBINATION'!K$2:M$75,3,FALSE)</f>
        <v>#N/A</v>
      </c>
      <c r="CN128" s="86" t="e">
        <f>VLOOKUP(K128&amp;BZ128,'[1]INITIATIVES TYPE COMBINATION'!$A$203:$B$227,2,FALSE)</f>
        <v>#N/A</v>
      </c>
      <c r="CP128" s="87" t="e">
        <f>VLOOKUP(BT128&amp;BU128,[1]MPH!BK:BL,2,FALSE)</f>
        <v>#N/A</v>
      </c>
      <c r="CQ128" s="86" t="e">
        <f>VLOOKUP(BT128&amp;BU128,[1]MPH!BK:BL,2,FALSE)</f>
        <v>#N/A</v>
      </c>
      <c r="CR128" s="86" t="e">
        <f>VLOOKUP(BT128&amp;BW128,[1]MPH!BK:BL,2,FALSE)</f>
        <v>#N/A</v>
      </c>
      <c r="CS128" s="87" t="e">
        <f>VLOOKUP(BT128&amp;BW128,[1]MPH!BK:BL,2,FALSE)</f>
        <v>#N/A</v>
      </c>
      <c r="CT128" s="82" t="str">
        <f t="shared" si="6"/>
        <v>Dead-End</v>
      </c>
      <c r="CU128" s="88" t="str">
        <f t="shared" si="6"/>
        <v>Dead-End</v>
      </c>
      <c r="CV128" s="89" t="str">
        <f t="shared" si="6"/>
        <v>Dead-End</v>
      </c>
    </row>
    <row r="129" spans="1:100" s="82" customFormat="1" ht="12.4" customHeight="1">
      <c r="A129" s="143" t="s">
        <v>1049</v>
      </c>
      <c r="B129" s="143" t="s">
        <v>1135</v>
      </c>
      <c r="C129" s="172">
        <v>44197</v>
      </c>
      <c r="D129" s="172">
        <v>44227</v>
      </c>
      <c r="E129" s="248"/>
      <c r="F129" s="248"/>
      <c r="G129" s="143" t="s">
        <v>507</v>
      </c>
      <c r="H129" s="143" t="s">
        <v>1215</v>
      </c>
      <c r="I129" s="143" t="s">
        <v>1216</v>
      </c>
      <c r="J129" s="143" t="s">
        <v>15</v>
      </c>
      <c r="K129" s="249" t="s">
        <v>1056</v>
      </c>
      <c r="L129" s="143"/>
      <c r="M129" s="269"/>
      <c r="N129" s="143"/>
      <c r="O129" s="143"/>
      <c r="P129" s="249" t="s">
        <v>1057</v>
      </c>
      <c r="Q129" s="249"/>
      <c r="R129" s="143"/>
      <c r="S129" s="270"/>
      <c r="T129" s="252"/>
      <c r="U129" s="253"/>
      <c r="V129" s="254"/>
      <c r="W129" s="254"/>
      <c r="X129" s="253"/>
      <c r="Y129" s="143"/>
      <c r="Z129" s="143"/>
      <c r="AA129" s="253"/>
      <c r="AB129" s="271"/>
      <c r="AC129" s="272"/>
      <c r="AD129" s="238"/>
      <c r="AE129" s="238"/>
      <c r="AF129" s="238"/>
      <c r="AG129" s="238"/>
      <c r="AH129" s="238"/>
      <c r="AI129" s="238"/>
      <c r="AJ129" s="238"/>
      <c r="AK129" s="238"/>
      <c r="AL129" s="238"/>
      <c r="AM129" s="238"/>
      <c r="AN129" s="238"/>
      <c r="AO129" s="238"/>
      <c r="AP129" s="238"/>
      <c r="AQ129" s="238"/>
      <c r="AR129" s="238"/>
      <c r="AS129" s="238"/>
      <c r="AT129" s="238"/>
      <c r="AU129" s="238"/>
      <c r="AV129" s="238"/>
      <c r="AW129" s="238"/>
      <c r="AX129" s="238"/>
      <c r="AY129" s="238"/>
      <c r="AZ129" s="238"/>
      <c r="BA129" s="238"/>
      <c r="BB129" s="238"/>
      <c r="BC129" s="238"/>
      <c r="BD129" s="238"/>
      <c r="BE129" s="238"/>
      <c r="BF129" s="238"/>
      <c r="BG129" s="238"/>
      <c r="BH129" s="238"/>
      <c r="BI129" s="238"/>
      <c r="BJ129" s="238"/>
      <c r="BK129" s="238"/>
      <c r="BL129" s="238"/>
      <c r="BM129" s="257"/>
      <c r="BN129" s="257"/>
      <c r="BO129" s="238"/>
      <c r="BP129" s="238"/>
      <c r="BQ129" s="273"/>
      <c r="BR129" s="273"/>
      <c r="BS129" s="156" t="s">
        <v>1058</v>
      </c>
      <c r="BT129" s="156" t="s">
        <v>751</v>
      </c>
      <c r="BU129" s="156" t="s">
        <v>1060</v>
      </c>
      <c r="BV129" s="156" t="s">
        <v>1217</v>
      </c>
      <c r="BW129" s="156" t="s">
        <v>1060</v>
      </c>
      <c r="BX129" s="156" t="s">
        <v>1217</v>
      </c>
      <c r="BY129" s="156" t="s">
        <v>1062</v>
      </c>
      <c r="BZ129" s="156" t="s">
        <v>1063</v>
      </c>
      <c r="CA129" s="156" t="s">
        <v>1064</v>
      </c>
      <c r="CB129" s="156">
        <v>4</v>
      </c>
      <c r="CC129" s="156">
        <v>2000</v>
      </c>
      <c r="CD129" s="156" t="s">
        <v>1018</v>
      </c>
      <c r="CE129" s="156" t="s">
        <v>1058</v>
      </c>
      <c r="CF129" s="259">
        <v>0.05</v>
      </c>
      <c r="CG129" s="156"/>
      <c r="CH129" s="156"/>
      <c r="CI129" s="156" t="s">
        <v>1058</v>
      </c>
      <c r="CJ129" s="86" t="str">
        <f>VLOOKUP(K129,'[1]INITIATIVES TYPE COMBINATION'!$A$28:$B$39,2,FALSE)</f>
        <v>PCTYPEH</v>
      </c>
      <c r="CK129" s="86" t="str">
        <f>VLOOKUP(K129&amp;BZ129,'[1]INITIATIVES TYPE COMBINATION'!$A$48:$B$72,2,FALSE)</f>
        <v>CCTYPEC</v>
      </c>
      <c r="CL129" s="86" t="str">
        <f>VLOOKUP(BZ129,'[1]INITIATIVES TYPE COMBINATION'!K$2:L$75,2,FALSE)</f>
        <v>DISBB</v>
      </c>
      <c r="CM129" s="86" t="str">
        <f>VLOOKUP(BZ129,'[1]INITIATIVES TYPE COMBINATION'!K$2:M$75,3,FALSE)</f>
        <v>DISBB</v>
      </c>
      <c r="CN129" s="86" t="str">
        <f>VLOOKUP(K129&amp;BZ129,'[1]INITIATIVES TYPE COMBINATION'!$A$203:$B$227,2,FALSE)</f>
        <v>PROPORTIONATEC</v>
      </c>
      <c r="CP129" s="87" t="str">
        <f>VLOOKUP(BT129&amp;BU129,[1]MPH!BK:BL,2,FALSE)</f>
        <v>SubBrandForm7</v>
      </c>
      <c r="CQ129" s="86" t="str">
        <f>VLOOKUP(BT129&amp;BU129,[1]MPH!BK:BL,2,FALSE)</f>
        <v>SubBrandForm7</v>
      </c>
      <c r="CR129" s="86" t="str">
        <f>VLOOKUP(BT129&amp;BW129,[1]MPH!BK:BL,2,FALSE)</f>
        <v>SubBrandForm7</v>
      </c>
      <c r="CS129" s="87" t="str">
        <f>VLOOKUP(BT129&amp;BW129,[1]MPH!BK:BL,2,FALSE)</f>
        <v>SubBrandForm7</v>
      </c>
      <c r="CT129" s="82" t="str">
        <f t="shared" si="6"/>
        <v>Dead-End</v>
      </c>
      <c r="CU129" s="88" t="str">
        <f t="shared" si="6"/>
        <v>Dead-End</v>
      </c>
      <c r="CV129" s="89" t="str">
        <f t="shared" si="6"/>
        <v>Dead-End</v>
      </c>
    </row>
    <row r="130" spans="1:100" s="82" customFormat="1" ht="12.4" customHeight="1">
      <c r="A130" s="163"/>
      <c r="B130" s="163"/>
      <c r="C130" s="173"/>
      <c r="D130" s="173"/>
      <c r="E130" s="248"/>
      <c r="F130" s="248"/>
      <c r="G130" s="163"/>
      <c r="H130" s="163"/>
      <c r="I130" s="163"/>
      <c r="J130" s="163"/>
      <c r="K130" s="260"/>
      <c r="L130" s="163"/>
      <c r="M130" s="274"/>
      <c r="N130" s="163"/>
      <c r="O130" s="163"/>
      <c r="P130" s="262"/>
      <c r="Q130" s="263"/>
      <c r="R130" s="163"/>
      <c r="S130" s="270"/>
      <c r="T130" s="264"/>
      <c r="U130" s="163"/>
      <c r="V130" s="158"/>
      <c r="W130" s="158"/>
      <c r="X130" s="163"/>
      <c r="Y130" s="163"/>
      <c r="Z130" s="163"/>
      <c r="AA130" s="163"/>
      <c r="AB130" s="271"/>
      <c r="AC130" s="272"/>
      <c r="AD130" s="238"/>
      <c r="AE130" s="238"/>
      <c r="AF130" s="238"/>
      <c r="AG130" s="238"/>
      <c r="AH130" s="238"/>
      <c r="AI130" s="238"/>
      <c r="AJ130" s="238"/>
      <c r="AK130" s="238"/>
      <c r="AL130" s="238"/>
      <c r="AM130" s="238"/>
      <c r="AN130" s="238"/>
      <c r="AO130" s="238"/>
      <c r="AP130" s="238"/>
      <c r="AQ130" s="238"/>
      <c r="AR130" s="238"/>
      <c r="AS130" s="238"/>
      <c r="AT130" s="238"/>
      <c r="AU130" s="238"/>
      <c r="AV130" s="238"/>
      <c r="AW130" s="238"/>
      <c r="AX130" s="238"/>
      <c r="AY130" s="238"/>
      <c r="AZ130" s="238"/>
      <c r="BA130" s="238"/>
      <c r="BB130" s="238"/>
      <c r="BC130" s="238"/>
      <c r="BD130" s="238"/>
      <c r="BE130" s="238"/>
      <c r="BF130" s="238"/>
      <c r="BG130" s="238"/>
      <c r="BH130" s="238"/>
      <c r="BI130" s="238"/>
      <c r="BJ130" s="238"/>
      <c r="BK130" s="238"/>
      <c r="BL130" s="238"/>
      <c r="BM130" s="257"/>
      <c r="BN130" s="257"/>
      <c r="BO130" s="238"/>
      <c r="BP130" s="238"/>
      <c r="BQ130" s="249"/>
      <c r="BR130" s="249"/>
      <c r="BS130" s="249"/>
      <c r="BT130" s="249"/>
      <c r="BU130" s="249"/>
      <c r="BV130" s="249"/>
      <c r="BW130" s="156"/>
      <c r="BX130" s="238"/>
      <c r="BY130" s="249"/>
      <c r="BZ130" s="249"/>
      <c r="CA130" s="249"/>
      <c r="CB130" s="249"/>
      <c r="CC130" s="249"/>
      <c r="CD130" s="249"/>
      <c r="CE130" s="249"/>
      <c r="CF130" s="237"/>
      <c r="CG130" s="238"/>
      <c r="CH130" s="238"/>
      <c r="CI130" s="239"/>
      <c r="CJ130" s="86" t="e">
        <f>VLOOKUP(K130,'[1]INITIATIVES TYPE COMBINATION'!$A$28:$B$39,2,FALSE)</f>
        <v>#N/A</v>
      </c>
      <c r="CK130" s="86" t="e">
        <f>VLOOKUP(K130&amp;BZ130,'[1]INITIATIVES TYPE COMBINATION'!$A$48:$B$72,2,FALSE)</f>
        <v>#N/A</v>
      </c>
      <c r="CL130" s="86" t="e">
        <f>VLOOKUP(BZ130,'[1]INITIATIVES TYPE COMBINATION'!K$2:L$75,2,FALSE)</f>
        <v>#N/A</v>
      </c>
      <c r="CM130" s="86" t="e">
        <f>VLOOKUP(BZ130,'[1]INITIATIVES TYPE COMBINATION'!K$2:M$75,3,FALSE)</f>
        <v>#N/A</v>
      </c>
      <c r="CN130" s="86" t="e">
        <f>VLOOKUP(K130&amp;BZ130,'[1]INITIATIVES TYPE COMBINATION'!$A$203:$B$227,2,FALSE)</f>
        <v>#N/A</v>
      </c>
      <c r="CP130" s="87" t="e">
        <f>VLOOKUP(BT130&amp;BU130,[1]MPH!BK:BL,2,FALSE)</f>
        <v>#N/A</v>
      </c>
      <c r="CQ130" s="86" t="e">
        <f>VLOOKUP(BT130&amp;BU130,[1]MPH!BK:BL,2,FALSE)</f>
        <v>#N/A</v>
      </c>
      <c r="CR130" s="86" t="e">
        <f>VLOOKUP(BT130&amp;BW130,[1]MPH!BK:BL,2,FALSE)</f>
        <v>#N/A</v>
      </c>
      <c r="CS130" s="87" t="e">
        <f>VLOOKUP(BT130&amp;BW130,[1]MPH!BK:BL,2,FALSE)</f>
        <v>#N/A</v>
      </c>
      <c r="CT130" s="82" t="str">
        <f t="shared" si="6"/>
        <v>Dead-End</v>
      </c>
      <c r="CU130" s="88" t="str">
        <f t="shared" si="6"/>
        <v>Dead-End</v>
      </c>
      <c r="CV130" s="89" t="str">
        <f t="shared" si="6"/>
        <v>Dead-End</v>
      </c>
    </row>
    <row r="131" spans="1:100" s="82" customFormat="1" ht="12.4" customHeight="1">
      <c r="A131" s="143" t="s">
        <v>1049</v>
      </c>
      <c r="B131" s="143" t="s">
        <v>1135</v>
      </c>
      <c r="C131" s="172">
        <v>44197</v>
      </c>
      <c r="D131" s="172">
        <v>44227</v>
      </c>
      <c r="E131" s="248"/>
      <c r="F131" s="248"/>
      <c r="G131" s="143" t="s">
        <v>507</v>
      </c>
      <c r="H131" s="143" t="s">
        <v>1218</v>
      </c>
      <c r="I131" s="143" t="s">
        <v>1219</v>
      </c>
      <c r="J131" s="143" t="s">
        <v>15</v>
      </c>
      <c r="K131" s="249" t="s">
        <v>1056</v>
      </c>
      <c r="L131" s="143"/>
      <c r="M131" s="269"/>
      <c r="N131" s="143"/>
      <c r="O131" s="143"/>
      <c r="P131" s="249" t="s">
        <v>1057</v>
      </c>
      <c r="Q131" s="249"/>
      <c r="R131" s="143"/>
      <c r="S131" s="270"/>
      <c r="T131" s="252"/>
      <c r="U131" s="253"/>
      <c r="V131" s="254"/>
      <c r="W131" s="254"/>
      <c r="X131" s="253"/>
      <c r="Y131" s="143"/>
      <c r="Z131" s="143"/>
      <c r="AA131" s="253"/>
      <c r="AB131" s="271"/>
      <c r="AC131" s="272"/>
      <c r="AD131" s="238"/>
      <c r="AE131" s="238"/>
      <c r="AF131" s="238"/>
      <c r="AG131" s="238"/>
      <c r="AH131" s="238"/>
      <c r="AI131" s="238"/>
      <c r="AJ131" s="238"/>
      <c r="AK131" s="238"/>
      <c r="AL131" s="238"/>
      <c r="AM131" s="238"/>
      <c r="AN131" s="238"/>
      <c r="AO131" s="238"/>
      <c r="AP131" s="238"/>
      <c r="AQ131" s="238"/>
      <c r="AR131" s="238"/>
      <c r="AS131" s="238"/>
      <c r="AT131" s="238"/>
      <c r="AU131" s="238"/>
      <c r="AV131" s="238"/>
      <c r="AW131" s="238"/>
      <c r="AX131" s="238"/>
      <c r="AY131" s="238"/>
      <c r="AZ131" s="238"/>
      <c r="BA131" s="238"/>
      <c r="BB131" s="238"/>
      <c r="BC131" s="238"/>
      <c r="BD131" s="238"/>
      <c r="BE131" s="238"/>
      <c r="BF131" s="238"/>
      <c r="BG131" s="238"/>
      <c r="BH131" s="238"/>
      <c r="BI131" s="238"/>
      <c r="BJ131" s="238"/>
      <c r="BK131" s="238"/>
      <c r="BL131" s="238"/>
      <c r="BM131" s="257"/>
      <c r="BN131" s="257"/>
      <c r="BO131" s="238"/>
      <c r="BP131" s="238"/>
      <c r="BQ131" s="273"/>
      <c r="BR131" s="273"/>
      <c r="BS131" s="156" t="s">
        <v>1058</v>
      </c>
      <c r="BT131" s="156" t="s">
        <v>751</v>
      </c>
      <c r="BU131" s="156" t="s">
        <v>1060</v>
      </c>
      <c r="BV131" s="156" t="s">
        <v>1220</v>
      </c>
      <c r="BW131" s="156" t="s">
        <v>1060</v>
      </c>
      <c r="BX131" s="156" t="s">
        <v>1220</v>
      </c>
      <c r="BY131" s="156" t="s">
        <v>1062</v>
      </c>
      <c r="BZ131" s="156" t="s">
        <v>1063</v>
      </c>
      <c r="CA131" s="156" t="s">
        <v>1064</v>
      </c>
      <c r="CB131" s="156">
        <v>4</v>
      </c>
      <c r="CC131" s="156" t="s">
        <v>1065</v>
      </c>
      <c r="CD131" s="156" t="s">
        <v>1018</v>
      </c>
      <c r="CE131" s="156" t="s">
        <v>1058</v>
      </c>
      <c r="CF131" s="259">
        <v>7.9000000000000001E-2</v>
      </c>
      <c r="CG131" s="156"/>
      <c r="CH131" s="156"/>
      <c r="CI131" s="156" t="s">
        <v>1058</v>
      </c>
      <c r="CJ131" s="86" t="str">
        <f>VLOOKUP(K131,'[1]INITIATIVES TYPE COMBINATION'!$A$28:$B$39,2,FALSE)</f>
        <v>PCTYPEH</v>
      </c>
      <c r="CK131" s="86" t="str">
        <f>VLOOKUP(K131&amp;BZ131,'[1]INITIATIVES TYPE COMBINATION'!$A$48:$B$72,2,FALSE)</f>
        <v>CCTYPEC</v>
      </c>
      <c r="CL131" s="86" t="str">
        <f>VLOOKUP(BZ131,'[1]INITIATIVES TYPE COMBINATION'!K$2:L$75,2,FALSE)</f>
        <v>DISBB</v>
      </c>
      <c r="CM131" s="86" t="str">
        <f>VLOOKUP(BZ131,'[1]INITIATIVES TYPE COMBINATION'!K$2:M$75,3,FALSE)</f>
        <v>DISBB</v>
      </c>
      <c r="CN131" s="86" t="str">
        <f>VLOOKUP(K131&amp;BZ131,'[1]INITIATIVES TYPE COMBINATION'!$A$203:$B$227,2,FALSE)</f>
        <v>PROPORTIONATEC</v>
      </c>
      <c r="CP131" s="87" t="str">
        <f>VLOOKUP(BT131&amp;BU131,[1]MPH!BK:BL,2,FALSE)</f>
        <v>SubBrandForm7</v>
      </c>
      <c r="CQ131" s="86" t="str">
        <f>VLOOKUP(BT131&amp;BU131,[1]MPH!BK:BL,2,FALSE)</f>
        <v>SubBrandForm7</v>
      </c>
      <c r="CR131" s="86" t="str">
        <f>VLOOKUP(BT131&amp;BW131,[1]MPH!BK:BL,2,FALSE)</f>
        <v>SubBrandForm7</v>
      </c>
      <c r="CS131" s="87" t="str">
        <f>VLOOKUP(BT131&amp;BW131,[1]MPH!BK:BL,2,FALSE)</f>
        <v>SubBrandForm7</v>
      </c>
      <c r="CT131" s="82" t="str">
        <f t="shared" si="6"/>
        <v>Dead-End</v>
      </c>
      <c r="CU131" s="88" t="str">
        <f t="shared" si="6"/>
        <v>Dead-End</v>
      </c>
      <c r="CV131" s="89" t="str">
        <f t="shared" si="6"/>
        <v>Dead-End</v>
      </c>
    </row>
    <row r="132" spans="1:100" s="82" customFormat="1" ht="12.4" customHeight="1">
      <c r="A132" s="163"/>
      <c r="B132" s="163"/>
      <c r="C132" s="173"/>
      <c r="D132" s="173"/>
      <c r="E132" s="248"/>
      <c r="F132" s="248"/>
      <c r="G132" s="163"/>
      <c r="H132" s="163"/>
      <c r="I132" s="163"/>
      <c r="J132" s="163"/>
      <c r="K132" s="260"/>
      <c r="L132" s="163"/>
      <c r="M132" s="274"/>
      <c r="N132" s="163"/>
      <c r="O132" s="163"/>
      <c r="P132" s="262"/>
      <c r="Q132" s="263"/>
      <c r="R132" s="163"/>
      <c r="S132" s="270"/>
      <c r="T132" s="264"/>
      <c r="U132" s="163"/>
      <c r="V132" s="158"/>
      <c r="W132" s="158"/>
      <c r="X132" s="163"/>
      <c r="Y132" s="163"/>
      <c r="Z132" s="163"/>
      <c r="AA132" s="163"/>
      <c r="AB132" s="271"/>
      <c r="AC132" s="272"/>
      <c r="AD132" s="238"/>
      <c r="AE132" s="238"/>
      <c r="AF132" s="238"/>
      <c r="AG132" s="238"/>
      <c r="AH132" s="238"/>
      <c r="AI132" s="238"/>
      <c r="AJ132" s="238"/>
      <c r="AK132" s="238"/>
      <c r="AL132" s="238"/>
      <c r="AM132" s="238"/>
      <c r="AN132" s="238"/>
      <c r="AO132" s="238"/>
      <c r="AP132" s="238"/>
      <c r="AQ132" s="238"/>
      <c r="AR132" s="238"/>
      <c r="AS132" s="238"/>
      <c r="AT132" s="238"/>
      <c r="AU132" s="238"/>
      <c r="AV132" s="238"/>
      <c r="AW132" s="238"/>
      <c r="AX132" s="238"/>
      <c r="AY132" s="238"/>
      <c r="AZ132" s="238"/>
      <c r="BA132" s="238"/>
      <c r="BB132" s="238"/>
      <c r="BC132" s="238"/>
      <c r="BD132" s="238"/>
      <c r="BE132" s="238"/>
      <c r="BF132" s="238"/>
      <c r="BG132" s="238"/>
      <c r="BH132" s="238"/>
      <c r="BI132" s="238"/>
      <c r="BJ132" s="238"/>
      <c r="BK132" s="238"/>
      <c r="BL132" s="238"/>
      <c r="BM132" s="257"/>
      <c r="BN132" s="257"/>
      <c r="BO132" s="238"/>
      <c r="BP132" s="238"/>
      <c r="BQ132" s="249"/>
      <c r="BR132" s="249"/>
      <c r="BS132" s="249"/>
      <c r="BT132" s="249"/>
      <c r="BU132" s="249"/>
      <c r="BV132" s="249"/>
      <c r="BW132" s="156"/>
      <c r="BX132" s="238"/>
      <c r="BY132" s="249"/>
      <c r="BZ132" s="249"/>
      <c r="CA132" s="249"/>
      <c r="CB132" s="249"/>
      <c r="CC132" s="249"/>
      <c r="CD132" s="249"/>
      <c r="CE132" s="249"/>
      <c r="CF132" s="237"/>
      <c r="CG132" s="238"/>
      <c r="CH132" s="238"/>
      <c r="CI132" s="239"/>
      <c r="CJ132" s="86" t="e">
        <f>VLOOKUP(K132,'[1]INITIATIVES TYPE COMBINATION'!$A$28:$B$39,2,FALSE)</f>
        <v>#N/A</v>
      </c>
      <c r="CK132" s="86" t="e">
        <f>VLOOKUP(K132&amp;BZ132,'[1]INITIATIVES TYPE COMBINATION'!$A$48:$B$72,2,FALSE)</f>
        <v>#N/A</v>
      </c>
      <c r="CL132" s="86" t="e">
        <f>VLOOKUP(BZ132,'[1]INITIATIVES TYPE COMBINATION'!K$2:L$75,2,FALSE)</f>
        <v>#N/A</v>
      </c>
      <c r="CM132" s="86" t="e">
        <f>VLOOKUP(BZ132,'[1]INITIATIVES TYPE COMBINATION'!K$2:M$75,3,FALSE)</f>
        <v>#N/A</v>
      </c>
      <c r="CN132" s="86" t="e">
        <f>VLOOKUP(K132&amp;BZ132,'[1]INITIATIVES TYPE COMBINATION'!$A$203:$B$227,2,FALSE)</f>
        <v>#N/A</v>
      </c>
      <c r="CP132" s="87" t="e">
        <f>VLOOKUP(BT132&amp;BU132,[1]MPH!BK:BL,2,FALSE)</f>
        <v>#N/A</v>
      </c>
      <c r="CQ132" s="86" t="e">
        <f>VLOOKUP(BT132&amp;BU132,[1]MPH!BK:BL,2,FALSE)</f>
        <v>#N/A</v>
      </c>
      <c r="CR132" s="86" t="e">
        <f>VLOOKUP(BT132&amp;BW132,[1]MPH!BK:BL,2,FALSE)</f>
        <v>#N/A</v>
      </c>
      <c r="CS132" s="87" t="e">
        <f>VLOOKUP(BT132&amp;BW132,[1]MPH!BK:BL,2,FALSE)</f>
        <v>#N/A</v>
      </c>
      <c r="CT132" s="82" t="str">
        <f t="shared" si="6"/>
        <v>Dead-End</v>
      </c>
      <c r="CU132" s="88" t="str">
        <f t="shared" si="6"/>
        <v>Dead-End</v>
      </c>
      <c r="CV132" s="89" t="str">
        <f t="shared" si="6"/>
        <v>Dead-End</v>
      </c>
    </row>
    <row r="133" spans="1:100" s="82" customFormat="1" ht="12.4" customHeight="1">
      <c r="A133" s="143" t="s">
        <v>1049</v>
      </c>
      <c r="B133" s="143" t="s">
        <v>1135</v>
      </c>
      <c r="C133" s="172">
        <v>44197</v>
      </c>
      <c r="D133" s="172">
        <v>44227</v>
      </c>
      <c r="E133" s="248"/>
      <c r="F133" s="248"/>
      <c r="G133" s="143" t="s">
        <v>507</v>
      </c>
      <c r="H133" s="143" t="s">
        <v>1221</v>
      </c>
      <c r="I133" s="143" t="s">
        <v>1222</v>
      </c>
      <c r="J133" s="143" t="s">
        <v>15</v>
      </c>
      <c r="K133" s="249" t="s">
        <v>1056</v>
      </c>
      <c r="L133" s="143"/>
      <c r="M133" s="269"/>
      <c r="N133" s="143"/>
      <c r="O133" s="143"/>
      <c r="P133" s="249" t="s">
        <v>1057</v>
      </c>
      <c r="Q133" s="249"/>
      <c r="R133" s="143"/>
      <c r="S133" s="270"/>
      <c r="T133" s="252"/>
      <c r="U133" s="253"/>
      <c r="V133" s="254"/>
      <c r="W133" s="254"/>
      <c r="X133" s="253"/>
      <c r="Y133" s="143"/>
      <c r="Z133" s="143"/>
      <c r="AA133" s="253"/>
      <c r="AB133" s="271"/>
      <c r="AC133" s="272"/>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57"/>
      <c r="BN133" s="257"/>
      <c r="BO133" s="238"/>
      <c r="BP133" s="238"/>
      <c r="BQ133" s="273"/>
      <c r="BR133" s="273"/>
      <c r="BS133" s="156" t="s">
        <v>1058</v>
      </c>
      <c r="BT133" s="156" t="s">
        <v>751</v>
      </c>
      <c r="BU133" s="156" t="s">
        <v>1060</v>
      </c>
      <c r="BV133" s="156" t="s">
        <v>1223</v>
      </c>
      <c r="BW133" s="156" t="s">
        <v>1060</v>
      </c>
      <c r="BX133" s="156" t="s">
        <v>1223</v>
      </c>
      <c r="BY133" s="156" t="s">
        <v>1062</v>
      </c>
      <c r="BZ133" s="156" t="s">
        <v>1063</v>
      </c>
      <c r="CA133" s="156" t="s">
        <v>1073</v>
      </c>
      <c r="CB133" s="156" t="s">
        <v>1065</v>
      </c>
      <c r="CC133" s="156" t="s">
        <v>1065</v>
      </c>
      <c r="CD133" s="156" t="s">
        <v>1018</v>
      </c>
      <c r="CE133" s="156" t="s">
        <v>1058</v>
      </c>
      <c r="CF133" s="259">
        <v>7.5999999999999998E-2</v>
      </c>
      <c r="CG133" s="156"/>
      <c r="CH133" s="156"/>
      <c r="CI133" s="156" t="s">
        <v>1058</v>
      </c>
      <c r="CJ133" s="86" t="str">
        <f>VLOOKUP(K133,'[1]INITIATIVES TYPE COMBINATION'!$A$28:$B$39,2,FALSE)</f>
        <v>PCTYPEH</v>
      </c>
      <c r="CK133" s="86" t="str">
        <f>VLOOKUP(K133&amp;BZ133,'[1]INITIATIVES TYPE COMBINATION'!$A$48:$B$72,2,FALSE)</f>
        <v>CCTYPEC</v>
      </c>
      <c r="CL133" s="86" t="str">
        <f>VLOOKUP(BZ133,'[1]INITIATIVES TYPE COMBINATION'!K$2:L$75,2,FALSE)</f>
        <v>DISBB</v>
      </c>
      <c r="CM133" s="86" t="str">
        <f>VLOOKUP(BZ133,'[1]INITIATIVES TYPE COMBINATION'!K$2:M$75,3,FALSE)</f>
        <v>DISBB</v>
      </c>
      <c r="CN133" s="86" t="str">
        <f>VLOOKUP(K133&amp;BZ133,'[1]INITIATIVES TYPE COMBINATION'!$A$203:$B$227,2,FALSE)</f>
        <v>PROPORTIONATEC</v>
      </c>
      <c r="CP133" s="87" t="str">
        <f>VLOOKUP(BT133&amp;BU133,[1]MPH!BK:BL,2,FALSE)</f>
        <v>SubBrandForm7</v>
      </c>
      <c r="CQ133" s="86" t="str">
        <f>VLOOKUP(BT133&amp;BU133,[1]MPH!BK:BL,2,FALSE)</f>
        <v>SubBrandForm7</v>
      </c>
      <c r="CR133" s="86" t="str">
        <f>VLOOKUP(BT133&amp;BW133,[1]MPH!BK:BL,2,FALSE)</f>
        <v>SubBrandForm7</v>
      </c>
      <c r="CS133" s="87" t="str">
        <f>VLOOKUP(BT133&amp;BW133,[1]MPH!BK:BL,2,FALSE)</f>
        <v>SubBrandForm7</v>
      </c>
      <c r="CT133" s="82" t="str">
        <f t="shared" si="6"/>
        <v>Dead-End</v>
      </c>
      <c r="CU133" s="88" t="str">
        <f t="shared" si="6"/>
        <v>Dead-End</v>
      </c>
      <c r="CV133" s="89" t="str">
        <f t="shared" si="6"/>
        <v>Dead-End</v>
      </c>
    </row>
    <row r="134" spans="1:100" s="82" customFormat="1" ht="12.4" customHeight="1">
      <c r="A134" s="163"/>
      <c r="B134" s="163"/>
      <c r="C134" s="173"/>
      <c r="D134" s="173"/>
      <c r="E134" s="248"/>
      <c r="F134" s="248"/>
      <c r="G134" s="163"/>
      <c r="H134" s="163"/>
      <c r="I134" s="163"/>
      <c r="J134" s="163"/>
      <c r="K134" s="260"/>
      <c r="L134" s="163"/>
      <c r="M134" s="274"/>
      <c r="N134" s="163"/>
      <c r="O134" s="163"/>
      <c r="P134" s="262"/>
      <c r="Q134" s="263"/>
      <c r="R134" s="163"/>
      <c r="S134" s="270"/>
      <c r="T134" s="264"/>
      <c r="U134" s="163"/>
      <c r="V134" s="158"/>
      <c r="W134" s="158"/>
      <c r="X134" s="163"/>
      <c r="Y134" s="163"/>
      <c r="Z134" s="163"/>
      <c r="AA134" s="163"/>
      <c r="AB134" s="271"/>
      <c r="AC134" s="272"/>
      <c r="AD134" s="238"/>
      <c r="AE134" s="238"/>
      <c r="AF134" s="238"/>
      <c r="AG134" s="238"/>
      <c r="AH134" s="238"/>
      <c r="AI134" s="238"/>
      <c r="AJ134" s="238"/>
      <c r="AK134" s="238"/>
      <c r="AL134" s="238"/>
      <c r="AM134" s="238"/>
      <c r="AN134" s="238"/>
      <c r="AO134" s="238"/>
      <c r="AP134" s="238"/>
      <c r="AQ134" s="238"/>
      <c r="AR134" s="238"/>
      <c r="AS134" s="238"/>
      <c r="AT134" s="238"/>
      <c r="AU134" s="238"/>
      <c r="AV134" s="238"/>
      <c r="AW134" s="238"/>
      <c r="AX134" s="238"/>
      <c r="AY134" s="238"/>
      <c r="AZ134" s="238"/>
      <c r="BA134" s="238"/>
      <c r="BB134" s="238"/>
      <c r="BC134" s="238"/>
      <c r="BD134" s="238"/>
      <c r="BE134" s="238"/>
      <c r="BF134" s="238"/>
      <c r="BG134" s="238"/>
      <c r="BH134" s="238"/>
      <c r="BI134" s="238"/>
      <c r="BJ134" s="238"/>
      <c r="BK134" s="238"/>
      <c r="BL134" s="238"/>
      <c r="BM134" s="257"/>
      <c r="BN134" s="257"/>
      <c r="BO134" s="238"/>
      <c r="BP134" s="238"/>
      <c r="BQ134" s="249"/>
      <c r="BR134" s="249"/>
      <c r="BS134" s="249"/>
      <c r="BT134" s="249"/>
      <c r="BU134" s="249"/>
      <c r="BV134" s="249"/>
      <c r="BW134" s="156"/>
      <c r="BX134" s="238"/>
      <c r="BY134" s="249"/>
      <c r="BZ134" s="249"/>
      <c r="CA134" s="249"/>
      <c r="CB134" s="249"/>
      <c r="CC134" s="249"/>
      <c r="CD134" s="249"/>
      <c r="CE134" s="249"/>
      <c r="CF134" s="237"/>
      <c r="CG134" s="238"/>
      <c r="CH134" s="238"/>
      <c r="CI134" s="239"/>
      <c r="CJ134" s="86" t="e">
        <f>VLOOKUP(K134,'[1]INITIATIVES TYPE COMBINATION'!$A$28:$B$39,2,FALSE)</f>
        <v>#N/A</v>
      </c>
      <c r="CK134" s="86" t="e">
        <f>VLOOKUP(K134&amp;BZ134,'[1]INITIATIVES TYPE COMBINATION'!$A$48:$B$72,2,FALSE)</f>
        <v>#N/A</v>
      </c>
      <c r="CL134" s="86" t="e">
        <f>VLOOKUP(BZ134,'[1]INITIATIVES TYPE COMBINATION'!K$2:L$75,2,FALSE)</f>
        <v>#N/A</v>
      </c>
      <c r="CM134" s="86" t="e">
        <f>VLOOKUP(BZ134,'[1]INITIATIVES TYPE COMBINATION'!K$2:M$75,3,FALSE)</f>
        <v>#N/A</v>
      </c>
      <c r="CN134" s="86" t="e">
        <f>VLOOKUP(K134&amp;BZ134,'[1]INITIATIVES TYPE COMBINATION'!$A$203:$B$227,2,FALSE)</f>
        <v>#N/A</v>
      </c>
      <c r="CP134" s="87" t="e">
        <f>VLOOKUP(BT134&amp;BU134,[1]MPH!BK:BL,2,FALSE)</f>
        <v>#N/A</v>
      </c>
      <c r="CQ134" s="86" t="e">
        <f>VLOOKUP(BT134&amp;BU134,[1]MPH!BK:BL,2,FALSE)</f>
        <v>#N/A</v>
      </c>
      <c r="CR134" s="86" t="e">
        <f>VLOOKUP(BT134&amp;BW134,[1]MPH!BK:BL,2,FALSE)</f>
        <v>#N/A</v>
      </c>
      <c r="CS134" s="87" t="e">
        <f>VLOOKUP(BT134&amp;BW134,[1]MPH!BK:BL,2,FALSE)</f>
        <v>#N/A</v>
      </c>
      <c r="CT134" s="82" t="str">
        <f t="shared" si="6"/>
        <v>Dead-End</v>
      </c>
      <c r="CU134" s="88" t="str">
        <f t="shared" si="6"/>
        <v>Dead-End</v>
      </c>
      <c r="CV134" s="89" t="str">
        <f t="shared" si="6"/>
        <v>Dead-End</v>
      </c>
    </row>
    <row r="135" spans="1:100" s="82" customFormat="1" ht="12.4" customHeight="1">
      <c r="A135" s="143" t="s">
        <v>1049</v>
      </c>
      <c r="B135" s="143" t="s">
        <v>1135</v>
      </c>
      <c r="C135" s="172">
        <v>44197</v>
      </c>
      <c r="D135" s="172">
        <v>44227</v>
      </c>
      <c r="E135" s="248"/>
      <c r="F135" s="248"/>
      <c r="G135" s="143" t="s">
        <v>507</v>
      </c>
      <c r="H135" s="143" t="s">
        <v>1221</v>
      </c>
      <c r="I135" s="143" t="s">
        <v>1224</v>
      </c>
      <c r="J135" s="143" t="s">
        <v>15</v>
      </c>
      <c r="K135" s="249" t="s">
        <v>1056</v>
      </c>
      <c r="L135" s="143"/>
      <c r="M135" s="269"/>
      <c r="N135" s="143"/>
      <c r="O135" s="143"/>
      <c r="P135" s="249" t="s">
        <v>1057</v>
      </c>
      <c r="Q135" s="249"/>
      <c r="R135" s="143"/>
      <c r="S135" s="270"/>
      <c r="T135" s="252"/>
      <c r="U135" s="253"/>
      <c r="V135" s="254"/>
      <c r="W135" s="254"/>
      <c r="X135" s="253"/>
      <c r="Y135" s="143"/>
      <c r="Z135" s="143"/>
      <c r="AA135" s="253"/>
      <c r="AB135" s="271"/>
      <c r="AC135" s="272"/>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8"/>
      <c r="AY135" s="238"/>
      <c r="AZ135" s="238"/>
      <c r="BA135" s="238"/>
      <c r="BB135" s="238"/>
      <c r="BC135" s="238"/>
      <c r="BD135" s="238"/>
      <c r="BE135" s="238"/>
      <c r="BF135" s="238"/>
      <c r="BG135" s="238"/>
      <c r="BH135" s="238"/>
      <c r="BI135" s="238"/>
      <c r="BJ135" s="238"/>
      <c r="BK135" s="238"/>
      <c r="BL135" s="238"/>
      <c r="BM135" s="257"/>
      <c r="BN135" s="257"/>
      <c r="BO135" s="238"/>
      <c r="BP135" s="238"/>
      <c r="BQ135" s="273"/>
      <c r="BR135" s="273"/>
      <c r="BS135" s="156" t="s">
        <v>1058</v>
      </c>
      <c r="BT135" s="156" t="s">
        <v>751</v>
      </c>
      <c r="BU135" s="156" t="s">
        <v>1060</v>
      </c>
      <c r="BV135" s="156" t="s">
        <v>1225</v>
      </c>
      <c r="BW135" s="156" t="s">
        <v>1060</v>
      </c>
      <c r="BX135" s="156" t="s">
        <v>1225</v>
      </c>
      <c r="BY135" s="156" t="s">
        <v>1062</v>
      </c>
      <c r="BZ135" s="156" t="s">
        <v>1063</v>
      </c>
      <c r="CA135" s="156" t="s">
        <v>1073</v>
      </c>
      <c r="CB135" s="156" t="s">
        <v>1065</v>
      </c>
      <c r="CC135" s="156" t="s">
        <v>1065</v>
      </c>
      <c r="CD135" s="156" t="s">
        <v>1018</v>
      </c>
      <c r="CE135" s="156" t="s">
        <v>1058</v>
      </c>
      <c r="CF135" s="259">
        <v>8.7999999999999995E-2</v>
      </c>
      <c r="CG135" s="156"/>
      <c r="CH135" s="156"/>
      <c r="CI135" s="156" t="s">
        <v>1058</v>
      </c>
      <c r="CJ135" s="86" t="str">
        <f>VLOOKUP(K135,'[1]INITIATIVES TYPE COMBINATION'!$A$28:$B$39,2,FALSE)</f>
        <v>PCTYPEH</v>
      </c>
      <c r="CK135" s="86" t="str">
        <f>VLOOKUP(K135&amp;BZ135,'[1]INITIATIVES TYPE COMBINATION'!$A$48:$B$72,2,FALSE)</f>
        <v>CCTYPEC</v>
      </c>
      <c r="CL135" s="86" t="str">
        <f>VLOOKUP(BZ135,'[1]INITIATIVES TYPE COMBINATION'!K$2:L$75,2,FALSE)</f>
        <v>DISBB</v>
      </c>
      <c r="CM135" s="86" t="str">
        <f>VLOOKUP(BZ135,'[1]INITIATIVES TYPE COMBINATION'!K$2:M$75,3,FALSE)</f>
        <v>DISBB</v>
      </c>
      <c r="CN135" s="86" t="str">
        <f>VLOOKUP(K135&amp;BZ135,'[1]INITIATIVES TYPE COMBINATION'!$A$203:$B$227,2,FALSE)</f>
        <v>PROPORTIONATEC</v>
      </c>
      <c r="CP135" s="87" t="str">
        <f>VLOOKUP(BT135&amp;BU135,[1]MPH!BK:BL,2,FALSE)</f>
        <v>SubBrandForm7</v>
      </c>
      <c r="CQ135" s="86" t="str">
        <f>VLOOKUP(BT135&amp;BU135,[1]MPH!BK:BL,2,FALSE)</f>
        <v>SubBrandForm7</v>
      </c>
      <c r="CR135" s="86" t="str">
        <f>VLOOKUP(BT135&amp;BW135,[1]MPH!BK:BL,2,FALSE)</f>
        <v>SubBrandForm7</v>
      </c>
      <c r="CS135" s="87" t="str">
        <f>VLOOKUP(BT135&amp;BW135,[1]MPH!BK:BL,2,FALSE)</f>
        <v>SubBrandForm7</v>
      </c>
      <c r="CT135" s="82" t="str">
        <f t="shared" si="6"/>
        <v>Dead-End</v>
      </c>
      <c r="CU135" s="88" t="str">
        <f t="shared" si="6"/>
        <v>Dead-End</v>
      </c>
      <c r="CV135" s="89" t="str">
        <f t="shared" si="6"/>
        <v>Dead-End</v>
      </c>
    </row>
    <row r="136" spans="1:100" s="82" customFormat="1" ht="12.4" customHeight="1">
      <c r="A136" s="163"/>
      <c r="B136" s="163"/>
      <c r="C136" s="173"/>
      <c r="D136" s="173"/>
      <c r="E136" s="248"/>
      <c r="F136" s="248"/>
      <c r="G136" s="163"/>
      <c r="H136" s="163"/>
      <c r="I136" s="163"/>
      <c r="J136" s="163"/>
      <c r="K136" s="260"/>
      <c r="L136" s="163"/>
      <c r="M136" s="274"/>
      <c r="N136" s="163"/>
      <c r="O136" s="163"/>
      <c r="P136" s="262"/>
      <c r="Q136" s="263"/>
      <c r="R136" s="163"/>
      <c r="S136" s="270"/>
      <c r="T136" s="264"/>
      <c r="U136" s="163"/>
      <c r="V136" s="158"/>
      <c r="W136" s="158"/>
      <c r="X136" s="163"/>
      <c r="Y136" s="163"/>
      <c r="Z136" s="163"/>
      <c r="AA136" s="163"/>
      <c r="AB136" s="271"/>
      <c r="AC136" s="272"/>
      <c r="AD136" s="238"/>
      <c r="AE136" s="238"/>
      <c r="AF136" s="238"/>
      <c r="AG136" s="238"/>
      <c r="AH136" s="238"/>
      <c r="AI136" s="238"/>
      <c r="AJ136" s="238"/>
      <c r="AK136" s="238"/>
      <c r="AL136" s="238"/>
      <c r="AM136" s="238"/>
      <c r="AN136" s="238"/>
      <c r="AO136" s="238"/>
      <c r="AP136" s="238"/>
      <c r="AQ136" s="238"/>
      <c r="AR136" s="238"/>
      <c r="AS136" s="238"/>
      <c r="AT136" s="238"/>
      <c r="AU136" s="238"/>
      <c r="AV136" s="238"/>
      <c r="AW136" s="238"/>
      <c r="AX136" s="238"/>
      <c r="AY136" s="238"/>
      <c r="AZ136" s="238"/>
      <c r="BA136" s="238"/>
      <c r="BB136" s="238"/>
      <c r="BC136" s="238"/>
      <c r="BD136" s="238"/>
      <c r="BE136" s="238"/>
      <c r="BF136" s="238"/>
      <c r="BG136" s="238"/>
      <c r="BH136" s="238"/>
      <c r="BI136" s="238"/>
      <c r="BJ136" s="238"/>
      <c r="BK136" s="238"/>
      <c r="BL136" s="238"/>
      <c r="BM136" s="257"/>
      <c r="BN136" s="257"/>
      <c r="BO136" s="238"/>
      <c r="BP136" s="238"/>
      <c r="BQ136" s="249"/>
      <c r="BR136" s="249"/>
      <c r="BS136" s="249"/>
      <c r="BT136" s="249"/>
      <c r="BU136" s="249"/>
      <c r="BV136" s="249"/>
      <c r="BW136" s="156"/>
      <c r="BX136" s="238"/>
      <c r="BY136" s="249"/>
      <c r="BZ136" s="249"/>
      <c r="CA136" s="249"/>
      <c r="CB136" s="249"/>
      <c r="CC136" s="249"/>
      <c r="CD136" s="249"/>
      <c r="CE136" s="249"/>
      <c r="CF136" s="237"/>
      <c r="CG136" s="238"/>
      <c r="CH136" s="238"/>
      <c r="CI136" s="239"/>
      <c r="CJ136" s="86" t="e">
        <f>VLOOKUP(K136,'[1]INITIATIVES TYPE COMBINATION'!$A$28:$B$39,2,FALSE)</f>
        <v>#N/A</v>
      </c>
      <c r="CK136" s="86" t="e">
        <f>VLOOKUP(K136&amp;BZ136,'[1]INITIATIVES TYPE COMBINATION'!$A$48:$B$72,2,FALSE)</f>
        <v>#N/A</v>
      </c>
      <c r="CL136" s="86" t="e">
        <f>VLOOKUP(BZ136,'[1]INITIATIVES TYPE COMBINATION'!K$2:L$75,2,FALSE)</f>
        <v>#N/A</v>
      </c>
      <c r="CM136" s="86" t="e">
        <f>VLOOKUP(BZ136,'[1]INITIATIVES TYPE COMBINATION'!K$2:M$75,3,FALSE)</f>
        <v>#N/A</v>
      </c>
      <c r="CN136" s="86" t="e">
        <f>VLOOKUP(K136&amp;BZ136,'[1]INITIATIVES TYPE COMBINATION'!$A$203:$B$227,2,FALSE)</f>
        <v>#N/A</v>
      </c>
      <c r="CP136" s="87" t="e">
        <f>VLOOKUP(BT136&amp;BU136,[1]MPH!BK:BL,2,FALSE)</f>
        <v>#N/A</v>
      </c>
      <c r="CQ136" s="86" t="e">
        <f>VLOOKUP(BT136&amp;BU136,[1]MPH!BK:BL,2,FALSE)</f>
        <v>#N/A</v>
      </c>
      <c r="CR136" s="86" t="e">
        <f>VLOOKUP(BT136&amp;BW136,[1]MPH!BK:BL,2,FALSE)</f>
        <v>#N/A</v>
      </c>
      <c r="CS136" s="87" t="e">
        <f>VLOOKUP(BT136&amp;BW136,[1]MPH!BK:BL,2,FALSE)</f>
        <v>#N/A</v>
      </c>
      <c r="CT136" s="82" t="str">
        <f t="shared" si="6"/>
        <v>Dead-End</v>
      </c>
      <c r="CU136" s="88" t="str">
        <f t="shared" si="6"/>
        <v>Dead-End</v>
      </c>
      <c r="CV136" s="89" t="str">
        <f t="shared" si="6"/>
        <v>Dead-End</v>
      </c>
    </row>
    <row r="137" spans="1:100" s="82" customFormat="1" ht="12.4" customHeight="1">
      <c r="A137" s="143" t="s">
        <v>1049</v>
      </c>
      <c r="B137" s="143" t="s">
        <v>1135</v>
      </c>
      <c r="C137" s="172">
        <v>44197</v>
      </c>
      <c r="D137" s="172">
        <v>44227</v>
      </c>
      <c r="E137" s="248"/>
      <c r="F137" s="248"/>
      <c r="G137" s="143" t="s">
        <v>507</v>
      </c>
      <c r="H137" s="143" t="s">
        <v>1221</v>
      </c>
      <c r="I137" s="143" t="s">
        <v>1226</v>
      </c>
      <c r="J137" s="143" t="s">
        <v>15</v>
      </c>
      <c r="K137" s="249" t="s">
        <v>1056</v>
      </c>
      <c r="L137" s="143"/>
      <c r="M137" s="269"/>
      <c r="N137" s="143"/>
      <c r="O137" s="143"/>
      <c r="P137" s="249" t="s">
        <v>1057</v>
      </c>
      <c r="Q137" s="249"/>
      <c r="R137" s="143"/>
      <c r="S137" s="270"/>
      <c r="T137" s="252"/>
      <c r="U137" s="253"/>
      <c r="V137" s="254"/>
      <c r="W137" s="254"/>
      <c r="X137" s="253"/>
      <c r="Y137" s="143"/>
      <c r="Z137" s="143"/>
      <c r="AA137" s="253"/>
      <c r="AB137" s="271"/>
      <c r="AC137" s="272"/>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57"/>
      <c r="BN137" s="257"/>
      <c r="BO137" s="238"/>
      <c r="BP137" s="238"/>
      <c r="BQ137" s="273"/>
      <c r="BR137" s="273"/>
      <c r="BS137" s="156" t="s">
        <v>1058</v>
      </c>
      <c r="BT137" s="156" t="s">
        <v>751</v>
      </c>
      <c r="BU137" s="156" t="s">
        <v>1060</v>
      </c>
      <c r="BV137" s="156" t="s">
        <v>1227</v>
      </c>
      <c r="BW137" s="156" t="s">
        <v>1060</v>
      </c>
      <c r="BX137" s="156" t="s">
        <v>1227</v>
      </c>
      <c r="BY137" s="156" t="s">
        <v>1062</v>
      </c>
      <c r="BZ137" s="156" t="s">
        <v>1063</v>
      </c>
      <c r="CA137" s="156" t="s">
        <v>1073</v>
      </c>
      <c r="CB137" s="156" t="s">
        <v>1065</v>
      </c>
      <c r="CC137" s="156" t="s">
        <v>1065</v>
      </c>
      <c r="CD137" s="156" t="s">
        <v>1018</v>
      </c>
      <c r="CE137" s="156" t="s">
        <v>1058</v>
      </c>
      <c r="CF137" s="259">
        <v>0.08</v>
      </c>
      <c r="CG137" s="156"/>
      <c r="CH137" s="156"/>
      <c r="CI137" s="156" t="s">
        <v>1058</v>
      </c>
      <c r="CJ137" s="86" t="str">
        <f>VLOOKUP(K137,'[1]INITIATIVES TYPE COMBINATION'!$A$28:$B$39,2,FALSE)</f>
        <v>PCTYPEH</v>
      </c>
      <c r="CK137" s="86" t="str">
        <f>VLOOKUP(K137&amp;BZ137,'[1]INITIATIVES TYPE COMBINATION'!$A$48:$B$72,2,FALSE)</f>
        <v>CCTYPEC</v>
      </c>
      <c r="CL137" s="86" t="str">
        <f>VLOOKUP(BZ137,'[1]INITIATIVES TYPE COMBINATION'!K$2:L$75,2,FALSE)</f>
        <v>DISBB</v>
      </c>
      <c r="CM137" s="86" t="str">
        <f>VLOOKUP(BZ137,'[1]INITIATIVES TYPE COMBINATION'!K$2:M$75,3,FALSE)</f>
        <v>DISBB</v>
      </c>
      <c r="CN137" s="86" t="str">
        <f>VLOOKUP(K137&amp;BZ137,'[1]INITIATIVES TYPE COMBINATION'!$A$203:$B$227,2,FALSE)</f>
        <v>PROPORTIONATEC</v>
      </c>
      <c r="CP137" s="87" t="str">
        <f>VLOOKUP(BT137&amp;BU137,[1]MPH!BK:BL,2,FALSE)</f>
        <v>SubBrandForm7</v>
      </c>
      <c r="CQ137" s="86" t="str">
        <f>VLOOKUP(BT137&amp;BU137,[1]MPH!BK:BL,2,FALSE)</f>
        <v>SubBrandForm7</v>
      </c>
      <c r="CR137" s="86" t="str">
        <f>VLOOKUP(BT137&amp;BW137,[1]MPH!BK:BL,2,FALSE)</f>
        <v>SubBrandForm7</v>
      </c>
      <c r="CS137" s="87" t="str">
        <f>VLOOKUP(BT137&amp;BW137,[1]MPH!BK:BL,2,FALSE)</f>
        <v>SubBrandForm7</v>
      </c>
      <c r="CT137" s="82" t="str">
        <f t="shared" si="6"/>
        <v>Dead-End</v>
      </c>
      <c r="CU137" s="88" t="str">
        <f t="shared" si="6"/>
        <v>Dead-End</v>
      </c>
      <c r="CV137" s="89" t="str">
        <f t="shared" si="6"/>
        <v>Dead-End</v>
      </c>
    </row>
    <row r="138" spans="1:100" s="82" customFormat="1" ht="12.4" customHeight="1">
      <c r="A138" s="163"/>
      <c r="B138" s="163"/>
      <c r="C138" s="173"/>
      <c r="D138" s="173"/>
      <c r="E138" s="248"/>
      <c r="F138" s="248"/>
      <c r="G138" s="163"/>
      <c r="H138" s="163"/>
      <c r="I138" s="163"/>
      <c r="J138" s="163"/>
      <c r="K138" s="260"/>
      <c r="L138" s="163"/>
      <c r="M138" s="274"/>
      <c r="N138" s="163"/>
      <c r="O138" s="163"/>
      <c r="P138" s="262"/>
      <c r="Q138" s="263"/>
      <c r="R138" s="163"/>
      <c r="S138" s="270"/>
      <c r="T138" s="264"/>
      <c r="U138" s="163"/>
      <c r="V138" s="158"/>
      <c r="W138" s="158"/>
      <c r="X138" s="163"/>
      <c r="Y138" s="163"/>
      <c r="Z138" s="163"/>
      <c r="AA138" s="163"/>
      <c r="AB138" s="271"/>
      <c r="AC138" s="272"/>
      <c r="AD138" s="238"/>
      <c r="AE138" s="238"/>
      <c r="AF138" s="238"/>
      <c r="AG138" s="238"/>
      <c r="AH138" s="238"/>
      <c r="AI138" s="238"/>
      <c r="AJ138" s="238"/>
      <c r="AK138" s="238"/>
      <c r="AL138" s="238"/>
      <c r="AM138" s="238"/>
      <c r="AN138" s="238"/>
      <c r="AO138" s="238"/>
      <c r="AP138" s="238"/>
      <c r="AQ138" s="238"/>
      <c r="AR138" s="238"/>
      <c r="AS138" s="238"/>
      <c r="AT138" s="238"/>
      <c r="AU138" s="238"/>
      <c r="AV138" s="238"/>
      <c r="AW138" s="238"/>
      <c r="AX138" s="238"/>
      <c r="AY138" s="238"/>
      <c r="AZ138" s="238"/>
      <c r="BA138" s="238"/>
      <c r="BB138" s="238"/>
      <c r="BC138" s="238"/>
      <c r="BD138" s="238"/>
      <c r="BE138" s="238"/>
      <c r="BF138" s="238"/>
      <c r="BG138" s="238"/>
      <c r="BH138" s="238"/>
      <c r="BI138" s="238"/>
      <c r="BJ138" s="238"/>
      <c r="BK138" s="238"/>
      <c r="BL138" s="238"/>
      <c r="BM138" s="257"/>
      <c r="BN138" s="257"/>
      <c r="BO138" s="238"/>
      <c r="BP138" s="238"/>
      <c r="BQ138" s="249"/>
      <c r="BR138" s="249"/>
      <c r="BS138" s="249"/>
      <c r="BT138" s="249"/>
      <c r="BU138" s="249"/>
      <c r="BV138" s="249"/>
      <c r="BW138" s="156"/>
      <c r="BX138" s="238"/>
      <c r="BY138" s="249"/>
      <c r="BZ138" s="249"/>
      <c r="CA138" s="249"/>
      <c r="CB138" s="249"/>
      <c r="CC138" s="249"/>
      <c r="CD138" s="249"/>
      <c r="CE138" s="249"/>
      <c r="CF138" s="237"/>
      <c r="CG138" s="238"/>
      <c r="CH138" s="238"/>
      <c r="CI138" s="239"/>
      <c r="CJ138" s="86" t="e">
        <f>VLOOKUP(K138,'[1]INITIATIVES TYPE COMBINATION'!$A$28:$B$39,2,FALSE)</f>
        <v>#N/A</v>
      </c>
      <c r="CK138" s="86" t="e">
        <f>VLOOKUP(K138&amp;BZ138,'[1]INITIATIVES TYPE COMBINATION'!$A$48:$B$72,2,FALSE)</f>
        <v>#N/A</v>
      </c>
      <c r="CL138" s="86" t="e">
        <f>VLOOKUP(BZ138,'[1]INITIATIVES TYPE COMBINATION'!K$2:L$75,2,FALSE)</f>
        <v>#N/A</v>
      </c>
      <c r="CM138" s="86" t="e">
        <f>VLOOKUP(BZ138,'[1]INITIATIVES TYPE COMBINATION'!K$2:M$75,3,FALSE)</f>
        <v>#N/A</v>
      </c>
      <c r="CN138" s="86" t="e">
        <f>VLOOKUP(K138&amp;BZ138,'[1]INITIATIVES TYPE COMBINATION'!$A$203:$B$227,2,FALSE)</f>
        <v>#N/A</v>
      </c>
      <c r="CP138" s="87" t="e">
        <f>VLOOKUP(BT138&amp;BU138,[1]MPH!BK:BL,2,FALSE)</f>
        <v>#N/A</v>
      </c>
      <c r="CQ138" s="86" t="e">
        <f>VLOOKUP(BT138&amp;BU138,[1]MPH!BK:BL,2,FALSE)</f>
        <v>#N/A</v>
      </c>
      <c r="CR138" s="86" t="e">
        <f>VLOOKUP(BT138&amp;BW138,[1]MPH!BK:BL,2,FALSE)</f>
        <v>#N/A</v>
      </c>
      <c r="CS138" s="87" t="e">
        <f>VLOOKUP(BT138&amp;BW138,[1]MPH!BK:BL,2,FALSE)</f>
        <v>#N/A</v>
      </c>
      <c r="CT138" s="82" t="str">
        <f t="shared" si="6"/>
        <v>Dead-End</v>
      </c>
      <c r="CU138" s="88" t="str">
        <f t="shared" si="6"/>
        <v>Dead-End</v>
      </c>
      <c r="CV138" s="89" t="str">
        <f t="shared" si="6"/>
        <v>Dead-End</v>
      </c>
    </row>
    <row r="139" spans="1:100" s="82" customFormat="1" ht="12.4" customHeight="1">
      <c r="A139" s="143" t="s">
        <v>1049</v>
      </c>
      <c r="B139" s="143" t="s">
        <v>1135</v>
      </c>
      <c r="C139" s="172">
        <v>44197</v>
      </c>
      <c r="D139" s="172">
        <v>44227</v>
      </c>
      <c r="E139" s="248"/>
      <c r="F139" s="248"/>
      <c r="G139" s="143" t="s">
        <v>507</v>
      </c>
      <c r="H139" s="143" t="s">
        <v>1228</v>
      </c>
      <c r="I139" s="143" t="s">
        <v>1229</v>
      </c>
      <c r="J139" s="143" t="s">
        <v>15</v>
      </c>
      <c r="K139" s="249" t="s">
        <v>1056</v>
      </c>
      <c r="L139" s="143"/>
      <c r="M139" s="269"/>
      <c r="N139" s="143"/>
      <c r="O139" s="143"/>
      <c r="P139" s="249" t="s">
        <v>1057</v>
      </c>
      <c r="Q139" s="249"/>
      <c r="R139" s="143"/>
      <c r="S139" s="270"/>
      <c r="T139" s="252"/>
      <c r="U139" s="253"/>
      <c r="V139" s="254"/>
      <c r="W139" s="254"/>
      <c r="X139" s="253"/>
      <c r="Y139" s="143"/>
      <c r="Z139" s="143"/>
      <c r="AA139" s="253"/>
      <c r="AB139" s="271"/>
      <c r="AC139" s="272"/>
      <c r="AD139" s="238"/>
      <c r="AE139" s="238"/>
      <c r="AF139" s="238"/>
      <c r="AG139" s="238"/>
      <c r="AH139" s="238"/>
      <c r="AI139" s="238"/>
      <c r="AJ139" s="238"/>
      <c r="AK139" s="238"/>
      <c r="AL139" s="238"/>
      <c r="AM139" s="238"/>
      <c r="AN139" s="238"/>
      <c r="AO139" s="238"/>
      <c r="AP139" s="238"/>
      <c r="AQ139" s="238"/>
      <c r="AR139" s="238"/>
      <c r="AS139" s="238"/>
      <c r="AT139" s="238"/>
      <c r="AU139" s="238"/>
      <c r="AV139" s="238"/>
      <c r="AW139" s="238"/>
      <c r="AX139" s="238"/>
      <c r="AY139" s="238"/>
      <c r="AZ139" s="238"/>
      <c r="BA139" s="238"/>
      <c r="BB139" s="238"/>
      <c r="BC139" s="238"/>
      <c r="BD139" s="238"/>
      <c r="BE139" s="238"/>
      <c r="BF139" s="238"/>
      <c r="BG139" s="238"/>
      <c r="BH139" s="238"/>
      <c r="BI139" s="238"/>
      <c r="BJ139" s="238"/>
      <c r="BK139" s="238"/>
      <c r="BL139" s="238"/>
      <c r="BM139" s="257"/>
      <c r="BN139" s="257"/>
      <c r="BO139" s="238"/>
      <c r="BP139" s="238"/>
      <c r="BQ139" s="273"/>
      <c r="BR139" s="273"/>
      <c r="BS139" s="156" t="s">
        <v>1058</v>
      </c>
      <c r="BT139" s="156" t="s">
        <v>751</v>
      </c>
      <c r="BU139" s="156" t="s">
        <v>1060</v>
      </c>
      <c r="BV139" s="156" t="s">
        <v>1230</v>
      </c>
      <c r="BW139" s="156" t="s">
        <v>1060</v>
      </c>
      <c r="BX139" s="156" t="s">
        <v>1230</v>
      </c>
      <c r="BY139" s="156" t="s">
        <v>1062</v>
      </c>
      <c r="BZ139" s="156" t="s">
        <v>1063</v>
      </c>
      <c r="CA139" s="156" t="s">
        <v>1073</v>
      </c>
      <c r="CB139" s="156" t="s">
        <v>1065</v>
      </c>
      <c r="CC139" s="156" t="s">
        <v>1065</v>
      </c>
      <c r="CD139" s="156" t="s">
        <v>1018</v>
      </c>
      <c r="CE139" s="156" t="s">
        <v>1058</v>
      </c>
      <c r="CF139" s="259">
        <v>0.03</v>
      </c>
      <c r="CG139" s="156"/>
      <c r="CH139" s="156" t="s">
        <v>1231</v>
      </c>
      <c r="CI139" s="156" t="s">
        <v>1058</v>
      </c>
      <c r="CJ139" s="86" t="str">
        <f>VLOOKUP(K139,'[1]INITIATIVES TYPE COMBINATION'!$A$28:$B$39,2,FALSE)</f>
        <v>PCTYPEH</v>
      </c>
      <c r="CK139" s="86" t="str">
        <f>VLOOKUP(K139&amp;BZ139,'[1]INITIATIVES TYPE COMBINATION'!$A$48:$B$72,2,FALSE)</f>
        <v>CCTYPEC</v>
      </c>
      <c r="CL139" s="86" t="str">
        <f>VLOOKUP(BZ139,'[1]INITIATIVES TYPE COMBINATION'!K$2:L$75,2,FALSE)</f>
        <v>DISBB</v>
      </c>
      <c r="CM139" s="86" t="str">
        <f>VLOOKUP(BZ139,'[1]INITIATIVES TYPE COMBINATION'!K$2:M$75,3,FALSE)</f>
        <v>DISBB</v>
      </c>
      <c r="CN139" s="86" t="str">
        <f>VLOOKUP(K139&amp;BZ139,'[1]INITIATIVES TYPE COMBINATION'!$A$203:$B$227,2,FALSE)</f>
        <v>PROPORTIONATEC</v>
      </c>
      <c r="CP139" s="87" t="str">
        <f>VLOOKUP(BT139&amp;BU139,[1]MPH!BK:BL,2,FALSE)</f>
        <v>SubBrandForm7</v>
      </c>
      <c r="CQ139" s="86" t="str">
        <f>VLOOKUP(BT139&amp;BU139,[1]MPH!BK:BL,2,FALSE)</f>
        <v>SubBrandForm7</v>
      </c>
      <c r="CR139" s="86" t="str">
        <f>VLOOKUP(BT139&amp;BW139,[1]MPH!BK:BL,2,FALSE)</f>
        <v>SubBrandForm7</v>
      </c>
      <c r="CS139" s="87" t="str">
        <f>VLOOKUP(BT139&amp;BW139,[1]MPH!BK:BL,2,FALSE)</f>
        <v>SubBrandForm7</v>
      </c>
      <c r="CT139" s="82" t="str">
        <f t="shared" si="6"/>
        <v>Dead-End</v>
      </c>
      <c r="CU139" s="88" t="str">
        <f t="shared" si="6"/>
        <v>Dead-End</v>
      </c>
      <c r="CV139" s="89" t="str">
        <f t="shared" si="6"/>
        <v>Dead-End</v>
      </c>
    </row>
    <row r="140" spans="1:100" s="82" customFormat="1" ht="12.4" customHeight="1">
      <c r="A140" s="163"/>
      <c r="B140" s="163"/>
      <c r="C140" s="173"/>
      <c r="D140" s="173"/>
      <c r="E140" s="248"/>
      <c r="F140" s="248"/>
      <c r="G140" s="163"/>
      <c r="H140" s="163"/>
      <c r="I140" s="163"/>
      <c r="J140" s="163"/>
      <c r="K140" s="260"/>
      <c r="L140" s="163"/>
      <c r="M140" s="274"/>
      <c r="N140" s="163"/>
      <c r="O140" s="163"/>
      <c r="P140" s="262"/>
      <c r="Q140" s="263"/>
      <c r="R140" s="163"/>
      <c r="S140" s="270"/>
      <c r="T140" s="264"/>
      <c r="U140" s="163"/>
      <c r="V140" s="158"/>
      <c r="W140" s="158"/>
      <c r="X140" s="163"/>
      <c r="Y140" s="163"/>
      <c r="Z140" s="163"/>
      <c r="AA140" s="163"/>
      <c r="AB140" s="271"/>
      <c r="AC140" s="272"/>
      <c r="AD140" s="238"/>
      <c r="AE140" s="238"/>
      <c r="AF140" s="238"/>
      <c r="AG140" s="238"/>
      <c r="AH140" s="238"/>
      <c r="AI140" s="238"/>
      <c r="AJ140" s="238"/>
      <c r="AK140" s="238"/>
      <c r="AL140" s="238"/>
      <c r="AM140" s="238"/>
      <c r="AN140" s="238"/>
      <c r="AO140" s="238"/>
      <c r="AP140" s="238"/>
      <c r="AQ140" s="238"/>
      <c r="AR140" s="238"/>
      <c r="AS140" s="238"/>
      <c r="AT140" s="238"/>
      <c r="AU140" s="238"/>
      <c r="AV140" s="238"/>
      <c r="AW140" s="238"/>
      <c r="AX140" s="238"/>
      <c r="AY140" s="238"/>
      <c r="AZ140" s="238"/>
      <c r="BA140" s="238"/>
      <c r="BB140" s="238"/>
      <c r="BC140" s="238"/>
      <c r="BD140" s="238"/>
      <c r="BE140" s="238"/>
      <c r="BF140" s="238"/>
      <c r="BG140" s="238"/>
      <c r="BH140" s="238"/>
      <c r="BI140" s="238"/>
      <c r="BJ140" s="238"/>
      <c r="BK140" s="238"/>
      <c r="BL140" s="238"/>
      <c r="BM140" s="257"/>
      <c r="BN140" s="257"/>
      <c r="BO140" s="238"/>
      <c r="BP140" s="238"/>
      <c r="BQ140" s="249"/>
      <c r="BR140" s="249"/>
      <c r="BS140" s="249"/>
      <c r="BT140" s="249"/>
      <c r="BU140" s="249"/>
      <c r="BV140" s="249"/>
      <c r="BW140" s="156"/>
      <c r="BX140" s="238"/>
      <c r="BY140" s="249"/>
      <c r="BZ140" s="249"/>
      <c r="CA140" s="249"/>
      <c r="CB140" s="249"/>
      <c r="CC140" s="249"/>
      <c r="CD140" s="249"/>
      <c r="CE140" s="249"/>
      <c r="CF140" s="237"/>
      <c r="CG140" s="238"/>
      <c r="CH140" s="238"/>
      <c r="CI140" s="239"/>
      <c r="CJ140" s="86" t="e">
        <f>VLOOKUP(K140,'[1]INITIATIVES TYPE COMBINATION'!$A$28:$B$39,2,FALSE)</f>
        <v>#N/A</v>
      </c>
      <c r="CK140" s="86" t="e">
        <f>VLOOKUP(K140&amp;BZ140,'[1]INITIATIVES TYPE COMBINATION'!$A$48:$B$72,2,FALSE)</f>
        <v>#N/A</v>
      </c>
      <c r="CL140" s="86" t="e">
        <f>VLOOKUP(BZ140,'[1]INITIATIVES TYPE COMBINATION'!K$2:L$75,2,FALSE)</f>
        <v>#N/A</v>
      </c>
      <c r="CM140" s="86" t="e">
        <f>VLOOKUP(BZ140,'[1]INITIATIVES TYPE COMBINATION'!K$2:M$75,3,FALSE)</f>
        <v>#N/A</v>
      </c>
      <c r="CN140" s="86" t="e">
        <f>VLOOKUP(K140&amp;BZ140,'[1]INITIATIVES TYPE COMBINATION'!$A$203:$B$227,2,FALSE)</f>
        <v>#N/A</v>
      </c>
      <c r="CP140" s="87" t="e">
        <f>VLOOKUP(BT140&amp;BU140,[1]MPH!BK:BL,2,FALSE)</f>
        <v>#N/A</v>
      </c>
      <c r="CQ140" s="86" t="e">
        <f>VLOOKUP(BT140&amp;BU140,[1]MPH!BK:BL,2,FALSE)</f>
        <v>#N/A</v>
      </c>
      <c r="CR140" s="86" t="e">
        <f>VLOOKUP(BT140&amp;BW140,[1]MPH!BK:BL,2,FALSE)</f>
        <v>#N/A</v>
      </c>
      <c r="CS140" s="87" t="e">
        <f>VLOOKUP(BT140&amp;BW140,[1]MPH!BK:BL,2,FALSE)</f>
        <v>#N/A</v>
      </c>
      <c r="CT140" s="82" t="str">
        <f t="shared" si="6"/>
        <v>Dead-End</v>
      </c>
      <c r="CU140" s="88" t="str">
        <f t="shared" si="6"/>
        <v>Dead-End</v>
      </c>
      <c r="CV140" s="89" t="str">
        <f t="shared" si="6"/>
        <v>Dead-End</v>
      </c>
    </row>
    <row r="141" spans="1:100" s="82" customFormat="1" ht="12.4" customHeight="1">
      <c r="A141" s="143" t="s">
        <v>1049</v>
      </c>
      <c r="B141" s="143" t="s">
        <v>1135</v>
      </c>
      <c r="C141" s="172">
        <v>44197</v>
      </c>
      <c r="D141" s="172">
        <v>44227</v>
      </c>
      <c r="E141" s="248"/>
      <c r="F141" s="248"/>
      <c r="G141" s="143" t="s">
        <v>507</v>
      </c>
      <c r="H141" s="143" t="s">
        <v>1232</v>
      </c>
      <c r="I141" s="143" t="s">
        <v>1233</v>
      </c>
      <c r="J141" s="143" t="s">
        <v>15</v>
      </c>
      <c r="K141" s="249" t="s">
        <v>1204</v>
      </c>
      <c r="L141" s="143"/>
      <c r="M141" s="269"/>
      <c r="N141" s="143"/>
      <c r="O141" s="143"/>
      <c r="P141" s="249" t="s">
        <v>1057</v>
      </c>
      <c r="Q141" s="249"/>
      <c r="R141" s="143"/>
      <c r="S141" s="270"/>
      <c r="T141" s="252"/>
      <c r="U141" s="253"/>
      <c r="V141" s="254"/>
      <c r="W141" s="254"/>
      <c r="X141" s="253"/>
      <c r="Y141" s="143"/>
      <c r="Z141" s="143"/>
      <c r="AA141" s="253"/>
      <c r="AB141" s="271"/>
      <c r="AC141" s="272"/>
      <c r="AD141" s="238"/>
      <c r="AE141" s="238"/>
      <c r="AF141" s="238"/>
      <c r="AG141" s="238"/>
      <c r="AH141" s="238"/>
      <c r="AI141" s="238"/>
      <c r="AJ141" s="238"/>
      <c r="AK141" s="238"/>
      <c r="AL141" s="238"/>
      <c r="AM141" s="238"/>
      <c r="AN141" s="238"/>
      <c r="AO141" s="238"/>
      <c r="AP141" s="238"/>
      <c r="AQ141" s="238"/>
      <c r="AR141" s="238"/>
      <c r="AS141" s="238"/>
      <c r="AT141" s="238"/>
      <c r="AU141" s="238"/>
      <c r="AV141" s="238"/>
      <c r="AW141" s="238"/>
      <c r="AX141" s="238"/>
      <c r="AY141" s="238"/>
      <c r="AZ141" s="238"/>
      <c r="BA141" s="238"/>
      <c r="BB141" s="238"/>
      <c r="BC141" s="238"/>
      <c r="BD141" s="238"/>
      <c r="BE141" s="238"/>
      <c r="BF141" s="238"/>
      <c r="BG141" s="238"/>
      <c r="BH141" s="238"/>
      <c r="BI141" s="238"/>
      <c r="BJ141" s="238"/>
      <c r="BK141" s="238"/>
      <c r="BL141" s="238"/>
      <c r="BM141" s="257"/>
      <c r="BN141" s="257"/>
      <c r="BO141" s="238"/>
      <c r="BP141" s="238"/>
      <c r="BQ141" s="273"/>
      <c r="BR141" s="273"/>
      <c r="BS141" s="156" t="s">
        <v>1074</v>
      </c>
      <c r="BT141" s="156"/>
      <c r="BU141" s="156"/>
      <c r="BV141" s="156"/>
      <c r="BW141" s="156"/>
      <c r="BX141" s="156"/>
      <c r="BY141" s="156"/>
      <c r="BZ141" s="156"/>
      <c r="CA141" s="156"/>
      <c r="CB141" s="156"/>
      <c r="CC141" s="156"/>
      <c r="CD141" s="156"/>
      <c r="CE141" s="156"/>
      <c r="CF141" s="259"/>
      <c r="CG141" s="156"/>
      <c r="CH141" s="156"/>
      <c r="CI141" s="156" t="s">
        <v>1058</v>
      </c>
      <c r="CJ141" s="86" t="str">
        <f>VLOOKUP(K141,'[1]INITIATIVES TYPE COMBINATION'!$A$28:$B$39,2,FALSE)</f>
        <v>PCTYPEG</v>
      </c>
      <c r="CK141" s="86" t="e">
        <f>VLOOKUP(K141&amp;BZ141,'[1]INITIATIVES TYPE COMBINATION'!$A$48:$B$72,2,FALSE)</f>
        <v>#N/A</v>
      </c>
      <c r="CL141" s="86" t="e">
        <f>VLOOKUP(BZ141,'[1]INITIATIVES TYPE COMBINATION'!K$2:L$75,2,FALSE)</f>
        <v>#N/A</v>
      </c>
      <c r="CM141" s="86" t="e">
        <f>VLOOKUP(BZ141,'[1]INITIATIVES TYPE COMBINATION'!K$2:M$75,3,FALSE)</f>
        <v>#N/A</v>
      </c>
      <c r="CN141" s="86" t="e">
        <f>VLOOKUP(K141&amp;BZ141,'[1]INITIATIVES TYPE COMBINATION'!$A$203:$B$227,2,FALSE)</f>
        <v>#N/A</v>
      </c>
      <c r="CP141" s="87" t="e">
        <f>VLOOKUP(BT141&amp;BU141,[1]MPH!BK:BL,2,FALSE)</f>
        <v>#N/A</v>
      </c>
      <c r="CQ141" s="86" t="e">
        <f>VLOOKUP(BT141&amp;BU141,[1]MPH!BK:BL,2,FALSE)</f>
        <v>#N/A</v>
      </c>
      <c r="CR141" s="86" t="e">
        <f>VLOOKUP(BT141&amp;BW141,[1]MPH!BK:BL,2,FALSE)</f>
        <v>#N/A</v>
      </c>
      <c r="CS141" s="87" t="e">
        <f>VLOOKUP(BT141&amp;BW141,[1]MPH!BK:BL,2,FALSE)</f>
        <v>#N/A</v>
      </c>
      <c r="CT141" s="82" t="str">
        <f t="shared" si="6"/>
        <v>Dead-End</v>
      </c>
      <c r="CU141" s="88" t="str">
        <f t="shared" si="6"/>
        <v>Dead-End</v>
      </c>
      <c r="CV141" s="89" t="str">
        <f t="shared" si="6"/>
        <v>Dead-End</v>
      </c>
    </row>
    <row r="142" spans="1:100" s="82" customFormat="1" ht="12.4" customHeight="1">
      <c r="A142" s="163"/>
      <c r="B142" s="163"/>
      <c r="C142" s="173"/>
      <c r="D142" s="173"/>
      <c r="E142" s="248"/>
      <c r="F142" s="248"/>
      <c r="G142" s="163"/>
      <c r="H142" s="163"/>
      <c r="I142" s="163"/>
      <c r="J142" s="163"/>
      <c r="K142" s="260"/>
      <c r="L142" s="163"/>
      <c r="M142" s="274"/>
      <c r="N142" s="163"/>
      <c r="O142" s="163"/>
      <c r="P142" s="262"/>
      <c r="Q142" s="263"/>
      <c r="R142" s="163"/>
      <c r="S142" s="270"/>
      <c r="T142" s="264"/>
      <c r="U142" s="163"/>
      <c r="V142" s="158"/>
      <c r="W142" s="158"/>
      <c r="X142" s="163"/>
      <c r="Y142" s="163"/>
      <c r="Z142" s="163"/>
      <c r="AA142" s="163"/>
      <c r="AB142" s="271"/>
      <c r="AC142" s="272"/>
      <c r="AD142" s="238"/>
      <c r="AE142" s="238"/>
      <c r="AF142" s="238"/>
      <c r="AG142" s="238"/>
      <c r="AH142" s="238"/>
      <c r="AI142" s="238"/>
      <c r="AJ142" s="238"/>
      <c r="AK142" s="238"/>
      <c r="AL142" s="238"/>
      <c r="AM142" s="238"/>
      <c r="AN142" s="238"/>
      <c r="AO142" s="238"/>
      <c r="AP142" s="238"/>
      <c r="AQ142" s="238"/>
      <c r="AR142" s="238"/>
      <c r="AS142" s="238"/>
      <c r="AT142" s="238"/>
      <c r="AU142" s="238"/>
      <c r="AV142" s="238"/>
      <c r="AW142" s="238"/>
      <c r="AX142" s="238"/>
      <c r="AY142" s="238"/>
      <c r="AZ142" s="238"/>
      <c r="BA142" s="238"/>
      <c r="BB142" s="238"/>
      <c r="BC142" s="238"/>
      <c r="BD142" s="238"/>
      <c r="BE142" s="238"/>
      <c r="BF142" s="238"/>
      <c r="BG142" s="238"/>
      <c r="BH142" s="238"/>
      <c r="BI142" s="238"/>
      <c r="BJ142" s="238"/>
      <c r="BK142" s="238"/>
      <c r="BL142" s="238"/>
      <c r="BM142" s="257"/>
      <c r="BN142" s="257"/>
      <c r="BO142" s="238"/>
      <c r="BP142" s="238"/>
      <c r="BQ142" s="249"/>
      <c r="BR142" s="249"/>
      <c r="BS142" s="249"/>
      <c r="BT142" s="249"/>
      <c r="BU142" s="249"/>
      <c r="BV142" s="249"/>
      <c r="BW142" s="156"/>
      <c r="BX142" s="238"/>
      <c r="BY142" s="249"/>
      <c r="BZ142" s="249"/>
      <c r="CA142" s="249"/>
      <c r="CB142" s="249"/>
      <c r="CC142" s="249"/>
      <c r="CD142" s="249"/>
      <c r="CE142" s="249"/>
      <c r="CF142" s="237"/>
      <c r="CG142" s="238"/>
      <c r="CH142" s="238"/>
      <c r="CI142" s="239"/>
      <c r="CJ142" s="86" t="e">
        <f>VLOOKUP(K142,'[1]INITIATIVES TYPE COMBINATION'!$A$28:$B$39,2,FALSE)</f>
        <v>#N/A</v>
      </c>
      <c r="CK142" s="86" t="e">
        <f>VLOOKUP(K142&amp;BZ142,'[1]INITIATIVES TYPE COMBINATION'!$A$48:$B$72,2,FALSE)</f>
        <v>#N/A</v>
      </c>
      <c r="CL142" s="86" t="e">
        <f>VLOOKUP(BZ142,'[1]INITIATIVES TYPE COMBINATION'!K$2:L$75,2,FALSE)</f>
        <v>#N/A</v>
      </c>
      <c r="CM142" s="86" t="e">
        <f>VLOOKUP(BZ142,'[1]INITIATIVES TYPE COMBINATION'!K$2:M$75,3,FALSE)</f>
        <v>#N/A</v>
      </c>
      <c r="CN142" s="86" t="e">
        <f>VLOOKUP(K142&amp;BZ142,'[1]INITIATIVES TYPE COMBINATION'!$A$203:$B$227,2,FALSE)</f>
        <v>#N/A</v>
      </c>
      <c r="CP142" s="87" t="e">
        <f>VLOOKUP(BT142&amp;BU142,[1]MPH!BK:BL,2,FALSE)</f>
        <v>#N/A</v>
      </c>
      <c r="CQ142" s="86" t="e">
        <f>VLOOKUP(BT142&amp;BU142,[1]MPH!BK:BL,2,FALSE)</f>
        <v>#N/A</v>
      </c>
      <c r="CR142" s="86" t="e">
        <f>VLOOKUP(BT142&amp;BW142,[1]MPH!BK:BL,2,FALSE)</f>
        <v>#N/A</v>
      </c>
      <c r="CS142" s="87" t="e">
        <f>VLOOKUP(BT142&amp;BW142,[1]MPH!BK:BL,2,FALSE)</f>
        <v>#N/A</v>
      </c>
      <c r="CT142" s="82" t="str">
        <f t="shared" si="6"/>
        <v>Dead-End</v>
      </c>
      <c r="CU142" s="88" t="str">
        <f t="shared" si="6"/>
        <v>Dead-End</v>
      </c>
      <c r="CV142" s="89" t="str">
        <f t="shared" si="6"/>
        <v>Dead-End</v>
      </c>
    </row>
    <row r="143" spans="1:100" s="82" customFormat="1" ht="12.4" customHeight="1">
      <c r="A143" s="143" t="s">
        <v>1049</v>
      </c>
      <c r="B143" s="143" t="s">
        <v>1135</v>
      </c>
      <c r="C143" s="172">
        <v>44197</v>
      </c>
      <c r="D143" s="172">
        <v>44227</v>
      </c>
      <c r="E143" s="248"/>
      <c r="F143" s="248"/>
      <c r="G143" s="143" t="s">
        <v>507</v>
      </c>
      <c r="H143" s="143" t="s">
        <v>1234</v>
      </c>
      <c r="I143" s="143" t="s">
        <v>1235</v>
      </c>
      <c r="J143" s="143" t="s">
        <v>15</v>
      </c>
      <c r="K143" s="249" t="s">
        <v>1056</v>
      </c>
      <c r="L143" s="143"/>
      <c r="M143" s="269"/>
      <c r="N143" s="143"/>
      <c r="O143" s="143"/>
      <c r="P143" s="249" t="s">
        <v>1057</v>
      </c>
      <c r="Q143" s="249"/>
      <c r="R143" s="143"/>
      <c r="S143" s="275"/>
      <c r="T143" s="252"/>
      <c r="U143" s="253"/>
      <c r="V143" s="254"/>
      <c r="W143" s="254"/>
      <c r="X143" s="253"/>
      <c r="Y143" s="143"/>
      <c r="Z143" s="143"/>
      <c r="AA143" s="253"/>
      <c r="AB143" s="271"/>
      <c r="AC143" s="272"/>
      <c r="AD143" s="238"/>
      <c r="AE143" s="238"/>
      <c r="AF143" s="238"/>
      <c r="AG143" s="238"/>
      <c r="AH143" s="238"/>
      <c r="AI143" s="238"/>
      <c r="AJ143" s="238"/>
      <c r="AK143" s="238"/>
      <c r="AL143" s="238"/>
      <c r="AM143" s="238"/>
      <c r="AN143" s="238"/>
      <c r="AO143" s="238"/>
      <c r="AP143" s="238"/>
      <c r="AQ143" s="238"/>
      <c r="AR143" s="238"/>
      <c r="AS143" s="238"/>
      <c r="AT143" s="238"/>
      <c r="AU143" s="238"/>
      <c r="AV143" s="238"/>
      <c r="AW143" s="238"/>
      <c r="AX143" s="238"/>
      <c r="AY143" s="238"/>
      <c r="AZ143" s="238"/>
      <c r="BA143" s="238"/>
      <c r="BB143" s="238"/>
      <c r="BC143" s="238"/>
      <c r="BD143" s="238"/>
      <c r="BE143" s="238"/>
      <c r="BF143" s="238"/>
      <c r="BG143" s="238"/>
      <c r="BH143" s="238"/>
      <c r="BI143" s="238"/>
      <c r="BJ143" s="238"/>
      <c r="BK143" s="238"/>
      <c r="BL143" s="238"/>
      <c r="BM143" s="257"/>
      <c r="BN143" s="257"/>
      <c r="BO143" s="238"/>
      <c r="BP143" s="238"/>
      <c r="BQ143" s="273"/>
      <c r="BR143" s="273"/>
      <c r="BS143" s="156" t="s">
        <v>1058</v>
      </c>
      <c r="BT143" s="156" t="s">
        <v>751</v>
      </c>
      <c r="BU143" s="156" t="s">
        <v>1060</v>
      </c>
      <c r="BV143" s="156" t="s">
        <v>1236</v>
      </c>
      <c r="BW143" s="156" t="s">
        <v>1060</v>
      </c>
      <c r="BX143" s="156" t="s">
        <v>1236</v>
      </c>
      <c r="BY143" s="156" t="s">
        <v>1062</v>
      </c>
      <c r="BZ143" s="156" t="s">
        <v>1063</v>
      </c>
      <c r="CA143" s="156" t="s">
        <v>1073</v>
      </c>
      <c r="CB143" s="156" t="s">
        <v>1065</v>
      </c>
      <c r="CC143" s="156" t="s">
        <v>1065</v>
      </c>
      <c r="CD143" s="156" t="s">
        <v>1018</v>
      </c>
      <c r="CE143" s="156" t="s">
        <v>1058</v>
      </c>
      <c r="CF143" s="259">
        <v>0.05</v>
      </c>
      <c r="CG143" s="156"/>
      <c r="CH143" s="156"/>
      <c r="CI143" s="156" t="s">
        <v>1058</v>
      </c>
      <c r="CJ143" s="86" t="str">
        <f>VLOOKUP(K143,'[1]INITIATIVES TYPE COMBINATION'!$A$28:$B$39,2,FALSE)</f>
        <v>PCTYPEH</v>
      </c>
      <c r="CK143" s="86" t="str">
        <f>VLOOKUP(K143&amp;BZ143,'[1]INITIATIVES TYPE COMBINATION'!$A$48:$B$72,2,FALSE)</f>
        <v>CCTYPEC</v>
      </c>
      <c r="CL143" s="86" t="str">
        <f>VLOOKUP(BZ143,'[1]INITIATIVES TYPE COMBINATION'!K$2:L$75,2,FALSE)</f>
        <v>DISBB</v>
      </c>
      <c r="CM143" s="86" t="str">
        <f>VLOOKUP(BZ143,'[1]INITIATIVES TYPE COMBINATION'!K$2:M$75,3,FALSE)</f>
        <v>DISBB</v>
      </c>
      <c r="CN143" s="86" t="str">
        <f>VLOOKUP(K143&amp;BZ143,'[1]INITIATIVES TYPE COMBINATION'!$A$203:$B$227,2,FALSE)</f>
        <v>PROPORTIONATEC</v>
      </c>
      <c r="CP143" s="87" t="str">
        <f>VLOOKUP(BT143&amp;BU143,[1]MPH!BK:BL,2,FALSE)</f>
        <v>SubBrandForm7</v>
      </c>
      <c r="CQ143" s="86" t="str">
        <f>VLOOKUP(BT143&amp;BU143,[1]MPH!BK:BL,2,FALSE)</f>
        <v>SubBrandForm7</v>
      </c>
      <c r="CR143" s="86" t="str">
        <f>VLOOKUP(BT143&amp;BW143,[1]MPH!BK:BL,2,FALSE)</f>
        <v>SubBrandForm7</v>
      </c>
      <c r="CS143" s="87" t="str">
        <f>VLOOKUP(BT143&amp;BW143,[1]MPH!BK:BL,2,FALSE)</f>
        <v>SubBrandForm7</v>
      </c>
      <c r="CT143" s="82" t="str">
        <f t="shared" ref="CT143:CV162" si="7">$CV$1</f>
        <v>Dead-End</v>
      </c>
      <c r="CU143" s="88" t="str">
        <f t="shared" si="7"/>
        <v>Dead-End</v>
      </c>
      <c r="CV143" s="89" t="str">
        <f t="shared" si="7"/>
        <v>Dead-End</v>
      </c>
    </row>
    <row r="144" spans="1:100" s="82" customFormat="1" ht="12.4" customHeight="1">
      <c r="A144" s="163"/>
      <c r="B144" s="163"/>
      <c r="C144" s="173"/>
      <c r="D144" s="173"/>
      <c r="E144" s="248"/>
      <c r="F144" s="248"/>
      <c r="G144" s="163"/>
      <c r="H144" s="163"/>
      <c r="I144" s="163"/>
      <c r="J144" s="163"/>
      <c r="K144" s="260"/>
      <c r="L144" s="163"/>
      <c r="M144" s="274"/>
      <c r="N144" s="163"/>
      <c r="O144" s="163"/>
      <c r="P144" s="262"/>
      <c r="Q144" s="263"/>
      <c r="R144" s="163"/>
      <c r="S144" s="275"/>
      <c r="T144" s="264"/>
      <c r="U144" s="163"/>
      <c r="V144" s="158"/>
      <c r="W144" s="158"/>
      <c r="X144" s="163"/>
      <c r="Y144" s="163"/>
      <c r="Z144" s="163"/>
      <c r="AA144" s="163"/>
      <c r="AB144" s="271"/>
      <c r="AC144" s="272"/>
      <c r="AD144" s="238"/>
      <c r="AE144" s="238"/>
      <c r="AF144" s="238"/>
      <c r="AG144" s="238"/>
      <c r="AH144" s="238"/>
      <c r="AI144" s="238"/>
      <c r="AJ144" s="238"/>
      <c r="AK144" s="238"/>
      <c r="AL144" s="238"/>
      <c r="AM144" s="238"/>
      <c r="AN144" s="238"/>
      <c r="AO144" s="238"/>
      <c r="AP144" s="238"/>
      <c r="AQ144" s="238"/>
      <c r="AR144" s="238"/>
      <c r="AS144" s="238"/>
      <c r="AT144" s="238"/>
      <c r="AU144" s="238"/>
      <c r="AV144" s="238"/>
      <c r="AW144" s="238"/>
      <c r="AX144" s="238"/>
      <c r="AY144" s="238"/>
      <c r="AZ144" s="238"/>
      <c r="BA144" s="238"/>
      <c r="BB144" s="238"/>
      <c r="BC144" s="238"/>
      <c r="BD144" s="238"/>
      <c r="BE144" s="238"/>
      <c r="BF144" s="238"/>
      <c r="BG144" s="238"/>
      <c r="BH144" s="238"/>
      <c r="BI144" s="238"/>
      <c r="BJ144" s="238"/>
      <c r="BK144" s="238"/>
      <c r="BL144" s="238"/>
      <c r="BM144" s="257"/>
      <c r="BN144" s="257"/>
      <c r="BO144" s="238"/>
      <c r="BP144" s="238"/>
      <c r="BQ144" s="249"/>
      <c r="BR144" s="249"/>
      <c r="BS144" s="249"/>
      <c r="BT144" s="249"/>
      <c r="BU144" s="249"/>
      <c r="BV144" s="249"/>
      <c r="BW144" s="156"/>
      <c r="BX144" s="238"/>
      <c r="BY144" s="249"/>
      <c r="BZ144" s="249"/>
      <c r="CA144" s="249"/>
      <c r="CB144" s="249"/>
      <c r="CC144" s="249"/>
      <c r="CD144" s="249"/>
      <c r="CE144" s="249"/>
      <c r="CF144" s="237"/>
      <c r="CG144" s="238"/>
      <c r="CH144" s="238"/>
      <c r="CI144" s="239"/>
      <c r="CJ144" s="86" t="e">
        <f>VLOOKUP(K144,'[1]INITIATIVES TYPE COMBINATION'!$A$28:$B$39,2,FALSE)</f>
        <v>#N/A</v>
      </c>
      <c r="CK144" s="86" t="e">
        <f>VLOOKUP(K144&amp;BZ144,'[1]INITIATIVES TYPE COMBINATION'!$A$48:$B$72,2,FALSE)</f>
        <v>#N/A</v>
      </c>
      <c r="CL144" s="86" t="e">
        <f>VLOOKUP(BZ144,'[1]INITIATIVES TYPE COMBINATION'!K$2:L$75,2,FALSE)</f>
        <v>#N/A</v>
      </c>
      <c r="CM144" s="86" t="e">
        <f>VLOOKUP(BZ144,'[1]INITIATIVES TYPE COMBINATION'!K$2:M$75,3,FALSE)</f>
        <v>#N/A</v>
      </c>
      <c r="CN144" s="86" t="e">
        <f>VLOOKUP(K144&amp;BZ144,'[1]INITIATIVES TYPE COMBINATION'!$A$203:$B$227,2,FALSE)</f>
        <v>#N/A</v>
      </c>
      <c r="CP144" s="87" t="e">
        <f>VLOOKUP(BT144&amp;BU144,[1]MPH!BK:BL,2,FALSE)</f>
        <v>#N/A</v>
      </c>
      <c r="CQ144" s="86" t="e">
        <f>VLOOKUP(BT144&amp;BU144,[1]MPH!BK:BL,2,FALSE)</f>
        <v>#N/A</v>
      </c>
      <c r="CR144" s="86" t="e">
        <f>VLOOKUP(BT144&amp;BW144,[1]MPH!BK:BL,2,FALSE)</f>
        <v>#N/A</v>
      </c>
      <c r="CS144" s="87" t="e">
        <f>VLOOKUP(BT144&amp;BW144,[1]MPH!BK:BL,2,FALSE)</f>
        <v>#N/A</v>
      </c>
      <c r="CT144" s="82" t="str">
        <f t="shared" si="7"/>
        <v>Dead-End</v>
      </c>
      <c r="CU144" s="88" t="str">
        <f t="shared" si="7"/>
        <v>Dead-End</v>
      </c>
      <c r="CV144" s="89" t="str">
        <f t="shared" si="7"/>
        <v>Dead-End</v>
      </c>
    </row>
    <row r="145" spans="1:100" s="82" customFormat="1" ht="12.4" customHeight="1">
      <c r="A145" s="143" t="s">
        <v>1049</v>
      </c>
      <c r="B145" s="143" t="s">
        <v>1052</v>
      </c>
      <c r="C145" s="172">
        <v>44197</v>
      </c>
      <c r="D145" s="172">
        <v>44227</v>
      </c>
      <c r="E145" s="276">
        <f>C145</f>
        <v>44197</v>
      </c>
      <c r="F145" s="139">
        <f>D145+4</f>
        <v>44231</v>
      </c>
      <c r="G145" s="143" t="s">
        <v>1237</v>
      </c>
      <c r="H145" s="143" t="s">
        <v>1238</v>
      </c>
      <c r="I145" s="143" t="s">
        <v>1239</v>
      </c>
      <c r="J145" s="143" t="s">
        <v>15</v>
      </c>
      <c r="K145" s="249" t="s">
        <v>1056</v>
      </c>
      <c r="L145" s="143"/>
      <c r="M145" s="269"/>
      <c r="N145" s="143"/>
      <c r="O145" s="143"/>
      <c r="P145" s="273" t="s">
        <v>1057</v>
      </c>
      <c r="Q145" s="277"/>
      <c r="R145" s="278"/>
      <c r="S145" s="279"/>
      <c r="T145" s="280" t="str">
        <f t="shared" ref="T145" si="8">G145</f>
        <v>Ariel,Tide</v>
      </c>
      <c r="U145" s="281"/>
      <c r="V145" s="282">
        <f t="shared" ref="V145:W145" si="9">C145</f>
        <v>44197</v>
      </c>
      <c r="W145" s="282">
        <f t="shared" si="9"/>
        <v>44227</v>
      </c>
      <c r="X145" s="281"/>
      <c r="Y145" s="278" t="str">
        <f t="shared" ref="Y145" si="10">B145</f>
        <v>Hyper,
Super,
MM 1,
MM 2</v>
      </c>
      <c r="Z145" s="278">
        <f t="shared" ref="Z145" si="11">SUM(AE145:BR145)</f>
        <v>0</v>
      </c>
      <c r="AA145" s="281"/>
      <c r="AB145" s="283" t="s">
        <v>1240</v>
      </c>
      <c r="AC145" s="284"/>
      <c r="AD145" s="285" t="s">
        <v>168</v>
      </c>
      <c r="AE145" s="286" t="s">
        <v>1241</v>
      </c>
      <c r="AF145" s="286" t="s">
        <v>1241</v>
      </c>
      <c r="AG145" s="286" t="s">
        <v>1241</v>
      </c>
      <c r="AH145" s="286" t="s">
        <v>1241</v>
      </c>
      <c r="AI145" s="286" t="s">
        <v>1241</v>
      </c>
      <c r="AJ145" s="286" t="s">
        <v>1241</v>
      </c>
      <c r="AK145" s="286" t="s">
        <v>1241</v>
      </c>
      <c r="AL145" s="286" t="s">
        <v>1241</v>
      </c>
      <c r="AM145" s="286" t="s">
        <v>1241</v>
      </c>
      <c r="AN145" s="286" t="s">
        <v>1241</v>
      </c>
      <c r="AO145" s="286" t="s">
        <v>1241</v>
      </c>
      <c r="AP145" s="286" t="s">
        <v>1241</v>
      </c>
      <c r="AQ145" s="286" t="s">
        <v>1241</v>
      </c>
      <c r="AR145" s="286" t="s">
        <v>1241</v>
      </c>
      <c r="AS145" s="286" t="s">
        <v>1241</v>
      </c>
      <c r="AT145" s="286" t="s">
        <v>1241</v>
      </c>
      <c r="AU145" s="286" t="s">
        <v>1241</v>
      </c>
      <c r="AV145" s="286" t="s">
        <v>1241</v>
      </c>
      <c r="AW145" s="286" t="s">
        <v>1241</v>
      </c>
      <c r="AX145" s="286" t="s">
        <v>1241</v>
      </c>
      <c r="AY145" s="286" t="s">
        <v>1241</v>
      </c>
      <c r="AZ145" s="286" t="s">
        <v>1241</v>
      </c>
      <c r="BA145" s="286" t="s">
        <v>1241</v>
      </c>
      <c r="BB145" s="286" t="s">
        <v>1241</v>
      </c>
      <c r="BC145" s="286" t="s">
        <v>1241</v>
      </c>
      <c r="BD145" s="286" t="s">
        <v>1241</v>
      </c>
      <c r="BE145" s="286" t="s">
        <v>1241</v>
      </c>
      <c r="BF145" s="286" t="s">
        <v>1241</v>
      </c>
      <c r="BG145" s="286" t="s">
        <v>1241</v>
      </c>
      <c r="BH145" s="286" t="s">
        <v>1241</v>
      </c>
      <c r="BI145" s="286" t="s">
        <v>1241</v>
      </c>
      <c r="BJ145" s="286" t="s">
        <v>1241</v>
      </c>
      <c r="BK145" s="286" t="s">
        <v>1241</v>
      </c>
      <c r="BL145" s="287"/>
      <c r="BM145" s="288"/>
      <c r="BN145" s="288"/>
      <c r="BO145" s="287"/>
      <c r="BP145" s="287"/>
      <c r="BQ145" s="285"/>
      <c r="BR145" s="285"/>
      <c r="BS145" s="289" t="s">
        <v>1058</v>
      </c>
      <c r="BT145" s="258" t="s">
        <v>1242</v>
      </c>
      <c r="BU145" s="290" t="s">
        <v>1060</v>
      </c>
      <c r="BV145" s="152" t="s">
        <v>1243</v>
      </c>
      <c r="BW145" s="215" t="s">
        <v>1060</v>
      </c>
      <c r="BX145" s="152" t="s">
        <v>1243</v>
      </c>
      <c r="BY145" s="153" t="s">
        <v>1062</v>
      </c>
      <c r="BZ145" s="291" t="s">
        <v>1063</v>
      </c>
      <c r="CA145" s="290" t="s">
        <v>1073</v>
      </c>
      <c r="CB145" s="291" t="s">
        <v>1065</v>
      </c>
      <c r="CC145" s="291" t="s">
        <v>1065</v>
      </c>
      <c r="CD145" s="291" t="s">
        <v>1018</v>
      </c>
      <c r="CE145" s="291" t="s">
        <v>1058</v>
      </c>
      <c r="CF145" s="237" t="s">
        <v>1244</v>
      </c>
      <c r="CG145" s="292"/>
      <c r="CH145" s="292"/>
      <c r="CI145" s="293" t="s">
        <v>1058</v>
      </c>
      <c r="CJ145" s="86" t="str">
        <f>VLOOKUP(K145,'[1]INITIATIVES TYPE COMBINATION'!$A$28:$B$39,2,FALSE)</f>
        <v>PCTYPEH</v>
      </c>
      <c r="CK145" s="86" t="str">
        <f>VLOOKUP(K145&amp;BZ145,'[1]INITIATIVES TYPE COMBINATION'!$A$48:$B$72,2,FALSE)</f>
        <v>CCTYPEC</v>
      </c>
      <c r="CL145" s="86" t="str">
        <f>VLOOKUP(BZ145,'[1]INITIATIVES TYPE COMBINATION'!K$2:L$75,2,FALSE)</f>
        <v>DISBB</v>
      </c>
      <c r="CM145" s="86" t="str">
        <f>VLOOKUP(BZ145,'[1]INITIATIVES TYPE COMBINATION'!K$2:M$75,3,FALSE)</f>
        <v>DISBB</v>
      </c>
      <c r="CN145" s="86" t="str">
        <f>VLOOKUP(K145&amp;BZ145,'[1]INITIATIVES TYPE COMBINATION'!$A$203:$B$227,2,FALSE)</f>
        <v>PROPORTIONATEC</v>
      </c>
      <c r="CP145" s="87" t="str">
        <f>VLOOKUP(BT145&amp;BU145,[1]MPH!BK:BL,2,FALSE)</f>
        <v>SubBrandForm4</v>
      </c>
      <c r="CQ145" s="86" t="str">
        <f>VLOOKUP(BT145&amp;BU145,[1]MPH!BK:BL,2,FALSE)</f>
        <v>SubBrandForm4</v>
      </c>
      <c r="CR145" s="86" t="str">
        <f>VLOOKUP(BT145&amp;BW145,[1]MPH!BK:BL,2,FALSE)</f>
        <v>SubBrandForm4</v>
      </c>
      <c r="CS145" s="87" t="str">
        <f>VLOOKUP(BT145&amp;BW145,[1]MPH!BK:BL,2,FALSE)</f>
        <v>SubBrandForm4</v>
      </c>
      <c r="CT145" s="82" t="str">
        <f t="shared" si="7"/>
        <v>Dead-End</v>
      </c>
      <c r="CU145" s="88" t="str">
        <f t="shared" si="7"/>
        <v>Dead-End</v>
      </c>
      <c r="CV145" s="89" t="str">
        <f t="shared" si="7"/>
        <v>Dead-End</v>
      </c>
    </row>
    <row r="146" spans="1:100" s="82" customFormat="1" ht="12.4" customHeight="1">
      <c r="A146" s="163"/>
      <c r="B146" s="163"/>
      <c r="C146" s="173"/>
      <c r="D146" s="173"/>
      <c r="E146" s="294"/>
      <c r="F146" s="158"/>
      <c r="G146" s="163"/>
      <c r="H146" s="163"/>
      <c r="I146" s="163"/>
      <c r="J146" s="218" t="s">
        <v>15</v>
      </c>
      <c r="K146" s="220"/>
      <c r="L146" s="163"/>
      <c r="M146" s="274"/>
      <c r="N146" s="163"/>
      <c r="O146" s="163"/>
      <c r="P146" s="263"/>
      <c r="Q146" s="295"/>
      <c r="R146" s="296"/>
      <c r="S146" s="279"/>
      <c r="T146" s="297"/>
      <c r="U146" s="296"/>
      <c r="V146" s="298"/>
      <c r="W146" s="298"/>
      <c r="X146" s="296"/>
      <c r="Y146" s="296"/>
      <c r="Z146" s="296"/>
      <c r="AA146" s="296"/>
      <c r="AB146" s="283"/>
      <c r="AC146" s="284"/>
      <c r="AD146" s="299" t="s">
        <v>169</v>
      </c>
      <c r="AE146" s="299"/>
      <c r="AF146" s="299"/>
      <c r="AG146" s="299"/>
      <c r="AH146" s="299"/>
      <c r="AI146" s="299"/>
      <c r="AJ146" s="299"/>
      <c r="AK146" s="299"/>
      <c r="AL146" s="299"/>
      <c r="AM146" s="299"/>
      <c r="AN146" s="299"/>
      <c r="AO146" s="299"/>
      <c r="AP146" s="299"/>
      <c r="AQ146" s="299"/>
      <c r="AR146" s="299"/>
      <c r="AS146" s="299"/>
      <c r="AT146" s="299"/>
      <c r="AU146" s="299"/>
      <c r="AV146" s="299"/>
      <c r="AW146" s="299"/>
      <c r="AX146" s="299"/>
      <c r="AY146" s="299"/>
      <c r="AZ146" s="299"/>
      <c r="BA146" s="299"/>
      <c r="BB146" s="299"/>
      <c r="BC146" s="299"/>
      <c r="BD146" s="299"/>
      <c r="BE146" s="299"/>
      <c r="BF146" s="299"/>
      <c r="BG146" s="299"/>
      <c r="BH146" s="299"/>
      <c r="BI146" s="299"/>
      <c r="BJ146" s="299"/>
      <c r="BK146" s="299"/>
      <c r="BL146" s="287"/>
      <c r="BM146" s="288"/>
      <c r="BN146" s="288"/>
      <c r="BO146" s="287"/>
      <c r="BP146" s="287"/>
      <c r="BQ146" s="285"/>
      <c r="BR146" s="285"/>
      <c r="BS146" s="152"/>
      <c r="BT146" s="152"/>
      <c r="BU146" s="152"/>
      <c r="BV146" s="300"/>
      <c r="BW146" s="153"/>
      <c r="BX146" s="301"/>
      <c r="BY146" s="152"/>
      <c r="BZ146" s="152"/>
      <c r="CA146" s="152"/>
      <c r="CB146" s="152"/>
      <c r="CC146" s="152"/>
      <c r="CD146" s="152"/>
      <c r="CE146" s="152"/>
      <c r="CF146" s="237"/>
      <c r="CG146" s="238"/>
      <c r="CH146" s="238"/>
      <c r="CI146" s="239"/>
      <c r="CJ146" s="86" t="e">
        <f>VLOOKUP(K146,'[1]INITIATIVES TYPE COMBINATION'!$A$28:$B$39,2,FALSE)</f>
        <v>#N/A</v>
      </c>
      <c r="CK146" s="86" t="e">
        <f>VLOOKUP(K146&amp;BZ146,'[1]INITIATIVES TYPE COMBINATION'!$A$48:$B$72,2,FALSE)</f>
        <v>#N/A</v>
      </c>
      <c r="CL146" s="86" t="e">
        <f>VLOOKUP(BZ146,'[1]INITIATIVES TYPE COMBINATION'!K$2:L$75,2,FALSE)</f>
        <v>#N/A</v>
      </c>
      <c r="CM146" s="86" t="e">
        <f>VLOOKUP(BZ146,'[1]INITIATIVES TYPE COMBINATION'!K$2:M$75,3,FALSE)</f>
        <v>#N/A</v>
      </c>
      <c r="CN146" s="86" t="e">
        <f>VLOOKUP(K146&amp;BZ146,'[1]INITIATIVES TYPE COMBINATION'!$A$203:$B$227,2,FALSE)</f>
        <v>#N/A</v>
      </c>
      <c r="CP146" s="87" t="e">
        <f>VLOOKUP(BT146&amp;BU146,[1]MPH!BK:BL,2,FALSE)</f>
        <v>#N/A</v>
      </c>
      <c r="CQ146" s="86" t="e">
        <f>VLOOKUP(BT146&amp;BU146,[1]MPH!BK:BL,2,FALSE)</f>
        <v>#N/A</v>
      </c>
      <c r="CR146" s="86" t="e">
        <f>VLOOKUP(BT146&amp;BW146,[1]MPH!BK:BL,2,FALSE)</f>
        <v>#N/A</v>
      </c>
      <c r="CS146" s="87" t="e">
        <f>VLOOKUP(BT146&amp;BW146,[1]MPH!BK:BL,2,FALSE)</f>
        <v>#N/A</v>
      </c>
      <c r="CT146" s="82" t="str">
        <f t="shared" si="7"/>
        <v>Dead-End</v>
      </c>
      <c r="CU146" s="88" t="str">
        <f t="shared" si="7"/>
        <v>Dead-End</v>
      </c>
      <c r="CV146" s="89" t="str">
        <f t="shared" si="7"/>
        <v>Dead-End</v>
      </c>
    </row>
    <row r="147" spans="1:100" s="82" customFormat="1" ht="12.4" customHeight="1">
      <c r="A147" s="302" t="s">
        <v>1049</v>
      </c>
      <c r="B147" s="302" t="s">
        <v>1081</v>
      </c>
      <c r="C147" s="172">
        <v>44197</v>
      </c>
      <c r="D147" s="172">
        <v>44227</v>
      </c>
      <c r="E147" s="276"/>
      <c r="F147" s="139"/>
      <c r="G147" s="302" t="s">
        <v>33</v>
      </c>
      <c r="H147" s="302" t="s">
        <v>1245</v>
      </c>
      <c r="I147" s="302" t="s">
        <v>1246</v>
      </c>
      <c r="J147" s="302" t="s">
        <v>15</v>
      </c>
      <c r="K147" s="249" t="s">
        <v>1056</v>
      </c>
      <c r="L147" s="203"/>
      <c r="M147" s="203"/>
      <c r="N147" s="203"/>
      <c r="O147" s="203"/>
      <c r="P147" s="273" t="s">
        <v>1057</v>
      </c>
      <c r="Q147" s="277"/>
      <c r="R147" s="278"/>
      <c r="S147" s="279"/>
      <c r="T147" s="280" t="str">
        <f t="shared" ref="T147" si="12">G147</f>
        <v>Ariel</v>
      </c>
      <c r="U147" s="281"/>
      <c r="V147" s="282">
        <f t="shared" ref="V147:W147" si="13">C147</f>
        <v>44197</v>
      </c>
      <c r="W147" s="282">
        <f t="shared" si="13"/>
        <v>44227</v>
      </c>
      <c r="X147" s="281"/>
      <c r="Y147" s="278" t="str">
        <f t="shared" ref="Y147" si="14">B147</f>
        <v>Hyper</v>
      </c>
      <c r="Z147" s="278">
        <f t="shared" ref="Z147" si="15">SUM(AE147:BR147)</f>
        <v>0</v>
      </c>
      <c r="AA147" s="281"/>
      <c r="AB147" s="303"/>
      <c r="AC147" s="304"/>
      <c r="AD147" s="299" t="s">
        <v>168</v>
      </c>
      <c r="AE147" s="287"/>
      <c r="AF147" s="287"/>
      <c r="AG147" s="287"/>
      <c r="AH147" s="287"/>
      <c r="AI147" s="287"/>
      <c r="AJ147" s="287"/>
      <c r="AK147" s="287"/>
      <c r="AL147" s="287"/>
      <c r="AM147" s="287"/>
      <c r="AN147" s="287"/>
      <c r="AO147" s="287"/>
      <c r="AP147" s="287"/>
      <c r="AQ147" s="287"/>
      <c r="AR147" s="287"/>
      <c r="AS147" s="287"/>
      <c r="AT147" s="287"/>
      <c r="AU147" s="287"/>
      <c r="AV147" s="287"/>
      <c r="AW147" s="287"/>
      <c r="AX147" s="287"/>
      <c r="AY147" s="287"/>
      <c r="AZ147" s="287"/>
      <c r="BA147" s="287"/>
      <c r="BB147" s="287"/>
      <c r="BC147" s="287"/>
      <c r="BD147" s="287"/>
      <c r="BE147" s="287"/>
      <c r="BF147" s="287"/>
      <c r="BG147" s="287"/>
      <c r="BH147" s="287"/>
      <c r="BI147" s="287"/>
      <c r="BJ147" s="287"/>
      <c r="BK147" s="287"/>
      <c r="BL147" s="287"/>
      <c r="BM147" s="288"/>
      <c r="BN147" s="288"/>
      <c r="BO147" s="287"/>
      <c r="BP147" s="287"/>
      <c r="BQ147" s="285"/>
      <c r="BR147" s="285"/>
      <c r="BS147" s="289" t="s">
        <v>1058</v>
      </c>
      <c r="BT147" s="258" t="s">
        <v>1242</v>
      </c>
      <c r="BU147" s="258" t="s">
        <v>1060</v>
      </c>
      <c r="BV147" s="153"/>
      <c r="BW147" s="258" t="s">
        <v>1060</v>
      </c>
      <c r="BX147" s="153"/>
      <c r="BY147" s="258" t="s">
        <v>1062</v>
      </c>
      <c r="BZ147" s="258" t="s">
        <v>1063</v>
      </c>
      <c r="CA147" s="258" t="s">
        <v>1073</v>
      </c>
      <c r="CB147" s="153" t="s">
        <v>1065</v>
      </c>
      <c r="CC147" s="153" t="s">
        <v>1065</v>
      </c>
      <c r="CD147" s="258" t="s">
        <v>1018</v>
      </c>
      <c r="CE147" s="258" t="s">
        <v>1058</v>
      </c>
      <c r="CF147" s="259">
        <v>0.12</v>
      </c>
      <c r="CG147" s="156"/>
      <c r="CH147" s="156" t="s">
        <v>1247</v>
      </c>
      <c r="CI147" s="156" t="s">
        <v>1058</v>
      </c>
      <c r="CJ147" s="86" t="str">
        <f>VLOOKUP(K147,'[1]INITIATIVES TYPE COMBINATION'!$A$28:$B$39,2,FALSE)</f>
        <v>PCTYPEH</v>
      </c>
      <c r="CK147" s="86" t="str">
        <f>VLOOKUP(K147&amp;BZ147,'[1]INITIATIVES TYPE COMBINATION'!$A$48:$B$72,2,FALSE)</f>
        <v>CCTYPEC</v>
      </c>
      <c r="CL147" s="86" t="str">
        <f>VLOOKUP(BZ147,'[1]INITIATIVES TYPE COMBINATION'!K$2:L$75,2,FALSE)</f>
        <v>DISBB</v>
      </c>
      <c r="CM147" s="86" t="str">
        <f>VLOOKUP(BZ147,'[1]INITIATIVES TYPE COMBINATION'!K$2:M$75,3,FALSE)</f>
        <v>DISBB</v>
      </c>
      <c r="CN147" s="86" t="str">
        <f>VLOOKUP(K147&amp;BZ147,'[1]INITIATIVES TYPE COMBINATION'!$A$203:$B$227,2,FALSE)</f>
        <v>PROPORTIONATEC</v>
      </c>
      <c r="CP147" s="87" t="str">
        <f>VLOOKUP(BT147&amp;BU147,[1]MPH!BK:BL,2,FALSE)</f>
        <v>SubBrandForm4</v>
      </c>
      <c r="CQ147" s="86" t="str">
        <f>VLOOKUP(BT147&amp;BU147,[1]MPH!BK:BL,2,FALSE)</f>
        <v>SubBrandForm4</v>
      </c>
      <c r="CR147" s="86" t="str">
        <f>VLOOKUP(BT147&amp;BW147,[1]MPH!BK:BL,2,FALSE)</f>
        <v>SubBrandForm4</v>
      </c>
      <c r="CS147" s="87" t="str">
        <f>VLOOKUP(BT147&amp;BW147,[1]MPH!BK:BL,2,FALSE)</f>
        <v>SubBrandForm4</v>
      </c>
      <c r="CT147" s="82" t="str">
        <f t="shared" si="7"/>
        <v>Dead-End</v>
      </c>
      <c r="CU147" s="88" t="str">
        <f t="shared" si="7"/>
        <v>Dead-End</v>
      </c>
      <c r="CV147" s="89" t="str">
        <f t="shared" si="7"/>
        <v>Dead-End</v>
      </c>
    </row>
    <row r="148" spans="1:100" s="82" customFormat="1" ht="12.4" customHeight="1">
      <c r="A148" s="163"/>
      <c r="B148" s="163"/>
      <c r="C148" s="173"/>
      <c r="D148" s="173"/>
      <c r="E148" s="294"/>
      <c r="F148" s="158"/>
      <c r="G148" s="163"/>
      <c r="H148" s="163"/>
      <c r="I148" s="163"/>
      <c r="J148" s="218" t="s">
        <v>15</v>
      </c>
      <c r="K148" s="220"/>
      <c r="L148" s="218"/>
      <c r="M148" s="218"/>
      <c r="N148" s="218"/>
      <c r="O148" s="218"/>
      <c r="P148" s="263"/>
      <c r="Q148" s="295"/>
      <c r="R148" s="296"/>
      <c r="S148" s="279"/>
      <c r="T148" s="297"/>
      <c r="U148" s="296"/>
      <c r="V148" s="298"/>
      <c r="W148" s="298"/>
      <c r="X148" s="296"/>
      <c r="Y148" s="296"/>
      <c r="Z148" s="296"/>
      <c r="AA148" s="296"/>
      <c r="AB148" s="303"/>
      <c r="AC148" s="304"/>
      <c r="AD148" s="299" t="s">
        <v>169</v>
      </c>
      <c r="AE148" s="299"/>
      <c r="AF148" s="299"/>
      <c r="AG148" s="299"/>
      <c r="AH148" s="299"/>
      <c r="AI148" s="299"/>
      <c r="AJ148" s="299"/>
      <c r="AK148" s="299"/>
      <c r="AL148" s="299"/>
      <c r="AM148" s="299"/>
      <c r="AN148" s="299"/>
      <c r="AO148" s="299"/>
      <c r="AP148" s="299"/>
      <c r="AQ148" s="299"/>
      <c r="AR148" s="299"/>
      <c r="AS148" s="299"/>
      <c r="AT148" s="299"/>
      <c r="AU148" s="299"/>
      <c r="AV148" s="299"/>
      <c r="AW148" s="299"/>
      <c r="AX148" s="299"/>
      <c r="AY148" s="299"/>
      <c r="AZ148" s="299"/>
      <c r="BA148" s="299"/>
      <c r="BB148" s="299"/>
      <c r="BC148" s="299"/>
      <c r="BD148" s="299"/>
      <c r="BE148" s="299"/>
      <c r="BF148" s="299"/>
      <c r="BG148" s="299"/>
      <c r="BH148" s="299"/>
      <c r="BI148" s="299"/>
      <c r="BJ148" s="299"/>
      <c r="BK148" s="299"/>
      <c r="BL148" s="287"/>
      <c r="BM148" s="288"/>
      <c r="BN148" s="288"/>
      <c r="BO148" s="287"/>
      <c r="BP148" s="287"/>
      <c r="BQ148" s="285"/>
      <c r="BR148" s="285"/>
      <c r="BS148" s="152"/>
      <c r="BT148" s="152"/>
      <c r="BU148" s="152"/>
      <c r="BV148" s="152"/>
      <c r="BW148" s="153"/>
      <c r="BX148" s="154"/>
      <c r="BY148" s="152"/>
      <c r="BZ148" s="152"/>
      <c r="CA148" s="152"/>
      <c r="CB148" s="152"/>
      <c r="CC148" s="152"/>
      <c r="CD148" s="152"/>
      <c r="CE148" s="152"/>
      <c r="CF148" s="237"/>
      <c r="CG148" s="238"/>
      <c r="CH148" s="238"/>
      <c r="CI148" s="239"/>
      <c r="CJ148" s="86" t="e">
        <f>VLOOKUP(K148,'[1]INITIATIVES TYPE COMBINATION'!$A$28:$B$39,2,FALSE)</f>
        <v>#N/A</v>
      </c>
      <c r="CK148" s="86" t="e">
        <f>VLOOKUP(K148&amp;BZ148,'[1]INITIATIVES TYPE COMBINATION'!$A$48:$B$72,2,FALSE)</f>
        <v>#N/A</v>
      </c>
      <c r="CL148" s="86" t="e">
        <f>VLOOKUP(BZ148,'[1]INITIATIVES TYPE COMBINATION'!K$2:L$75,2,FALSE)</f>
        <v>#N/A</v>
      </c>
      <c r="CM148" s="86" t="e">
        <f>VLOOKUP(BZ148,'[1]INITIATIVES TYPE COMBINATION'!K$2:M$75,3,FALSE)</f>
        <v>#N/A</v>
      </c>
      <c r="CN148" s="86" t="e">
        <f>VLOOKUP(K148&amp;BZ148,'[1]INITIATIVES TYPE COMBINATION'!$A$203:$B$227,2,FALSE)</f>
        <v>#N/A</v>
      </c>
      <c r="CP148" s="87" t="e">
        <f>VLOOKUP(BT148&amp;BU148,[1]MPH!BK:BL,2,FALSE)</f>
        <v>#N/A</v>
      </c>
      <c r="CQ148" s="86" t="e">
        <f>VLOOKUP(BT148&amp;BU148,[1]MPH!BK:BL,2,FALSE)</f>
        <v>#N/A</v>
      </c>
      <c r="CR148" s="86" t="e">
        <f>VLOOKUP(BT148&amp;BW148,[1]MPH!BK:BL,2,FALSE)</f>
        <v>#N/A</v>
      </c>
      <c r="CS148" s="87" t="e">
        <f>VLOOKUP(BT148&amp;BW148,[1]MPH!BK:BL,2,FALSE)</f>
        <v>#N/A</v>
      </c>
      <c r="CT148" s="82" t="str">
        <f t="shared" si="7"/>
        <v>Dead-End</v>
      </c>
      <c r="CU148" s="88" t="str">
        <f t="shared" si="7"/>
        <v>Dead-End</v>
      </c>
      <c r="CV148" s="89" t="str">
        <f t="shared" si="7"/>
        <v>Dead-End</v>
      </c>
    </row>
    <row r="149" spans="1:100" s="82" customFormat="1" ht="12.4" customHeight="1">
      <c r="A149" s="302" t="s">
        <v>1049</v>
      </c>
      <c r="B149" s="302" t="s">
        <v>1085</v>
      </c>
      <c r="C149" s="172">
        <v>44197</v>
      </c>
      <c r="D149" s="172">
        <v>44227</v>
      </c>
      <c r="E149" s="276"/>
      <c r="F149" s="139"/>
      <c r="G149" s="302" t="s">
        <v>33</v>
      </c>
      <c r="H149" s="302" t="s">
        <v>1245</v>
      </c>
      <c r="I149" s="302" t="s">
        <v>1248</v>
      </c>
      <c r="J149" s="302" t="s">
        <v>15</v>
      </c>
      <c r="K149" s="249" t="s">
        <v>1056</v>
      </c>
      <c r="L149" s="203"/>
      <c r="M149" s="203"/>
      <c r="N149" s="203"/>
      <c r="O149" s="203"/>
      <c r="P149" s="273" t="s">
        <v>1057</v>
      </c>
      <c r="Q149" s="277"/>
      <c r="R149" s="278"/>
      <c r="S149" s="279"/>
      <c r="T149" s="280" t="str">
        <f t="shared" ref="T149" si="16">G149</f>
        <v>Ariel</v>
      </c>
      <c r="U149" s="281"/>
      <c r="V149" s="282">
        <f t="shared" ref="V149:W149" si="17">C149</f>
        <v>44197</v>
      </c>
      <c r="W149" s="282">
        <f t="shared" si="17"/>
        <v>44227</v>
      </c>
      <c r="X149" s="281"/>
      <c r="Y149" s="278" t="str">
        <f t="shared" ref="Y149" si="18">B149</f>
        <v>Super</v>
      </c>
      <c r="Z149" s="278">
        <f t="shared" ref="Z149" si="19">SUM(AE149:BR149)</f>
        <v>0</v>
      </c>
      <c r="AA149" s="281"/>
      <c r="AB149" s="303"/>
      <c r="AC149" s="304"/>
      <c r="AD149" s="299" t="s">
        <v>168</v>
      </c>
      <c r="AE149" s="287"/>
      <c r="AF149" s="287"/>
      <c r="AG149" s="287"/>
      <c r="AH149" s="287"/>
      <c r="AI149" s="287"/>
      <c r="AJ149" s="287"/>
      <c r="AK149" s="287"/>
      <c r="AL149" s="287"/>
      <c r="AM149" s="287"/>
      <c r="AN149" s="287"/>
      <c r="AO149" s="287"/>
      <c r="AP149" s="287"/>
      <c r="AQ149" s="287"/>
      <c r="AR149" s="287"/>
      <c r="AS149" s="287"/>
      <c r="AT149" s="287"/>
      <c r="AU149" s="287"/>
      <c r="AV149" s="287"/>
      <c r="AW149" s="287"/>
      <c r="AX149" s="287"/>
      <c r="AY149" s="287"/>
      <c r="AZ149" s="287"/>
      <c r="BA149" s="287"/>
      <c r="BB149" s="287"/>
      <c r="BC149" s="287"/>
      <c r="BD149" s="287"/>
      <c r="BE149" s="287"/>
      <c r="BF149" s="287"/>
      <c r="BG149" s="287"/>
      <c r="BH149" s="287"/>
      <c r="BI149" s="287"/>
      <c r="BJ149" s="287"/>
      <c r="BK149" s="287"/>
      <c r="BL149" s="287"/>
      <c r="BM149" s="288"/>
      <c r="BN149" s="288"/>
      <c r="BO149" s="287"/>
      <c r="BP149" s="287"/>
      <c r="BQ149" s="285"/>
      <c r="BR149" s="285"/>
      <c r="BS149" s="289" t="s">
        <v>1058</v>
      </c>
      <c r="BT149" s="258" t="s">
        <v>1242</v>
      </c>
      <c r="BU149" s="258" t="s">
        <v>1060</v>
      </c>
      <c r="BV149" s="153"/>
      <c r="BW149" s="258" t="s">
        <v>1060</v>
      </c>
      <c r="BX149" s="153"/>
      <c r="BY149" s="258" t="s">
        <v>1062</v>
      </c>
      <c r="BZ149" s="258" t="s">
        <v>1063</v>
      </c>
      <c r="CA149" s="258" t="s">
        <v>1073</v>
      </c>
      <c r="CB149" s="153" t="s">
        <v>1065</v>
      </c>
      <c r="CC149" s="153" t="s">
        <v>1065</v>
      </c>
      <c r="CD149" s="258" t="s">
        <v>1018</v>
      </c>
      <c r="CE149" s="258" t="s">
        <v>1058</v>
      </c>
      <c r="CF149" s="259">
        <v>0.12</v>
      </c>
      <c r="CG149" s="156"/>
      <c r="CH149" s="156" t="s">
        <v>1247</v>
      </c>
      <c r="CI149" s="156" t="s">
        <v>1058</v>
      </c>
      <c r="CJ149" s="86" t="str">
        <f>VLOOKUP(K149,'[1]INITIATIVES TYPE COMBINATION'!$A$28:$B$39,2,FALSE)</f>
        <v>PCTYPEH</v>
      </c>
      <c r="CK149" s="86" t="str">
        <f>VLOOKUP(K149&amp;BZ149,'[1]INITIATIVES TYPE COMBINATION'!$A$48:$B$72,2,FALSE)</f>
        <v>CCTYPEC</v>
      </c>
      <c r="CL149" s="86" t="str">
        <f>VLOOKUP(BZ149,'[1]INITIATIVES TYPE COMBINATION'!K$2:L$75,2,FALSE)</f>
        <v>DISBB</v>
      </c>
      <c r="CM149" s="86" t="str">
        <f>VLOOKUP(BZ149,'[1]INITIATIVES TYPE COMBINATION'!K$2:M$75,3,FALSE)</f>
        <v>DISBB</v>
      </c>
      <c r="CN149" s="86" t="str">
        <f>VLOOKUP(K149&amp;BZ149,'[1]INITIATIVES TYPE COMBINATION'!$A$203:$B$227,2,FALSE)</f>
        <v>PROPORTIONATEC</v>
      </c>
      <c r="CP149" s="87" t="str">
        <f>VLOOKUP(BT149&amp;BU149,[1]MPH!BK:BL,2,FALSE)</f>
        <v>SubBrandForm4</v>
      </c>
      <c r="CQ149" s="86" t="str">
        <f>VLOOKUP(BT149&amp;BU149,[1]MPH!BK:BL,2,FALSE)</f>
        <v>SubBrandForm4</v>
      </c>
      <c r="CR149" s="86" t="str">
        <f>VLOOKUP(BT149&amp;BW149,[1]MPH!BK:BL,2,FALSE)</f>
        <v>SubBrandForm4</v>
      </c>
      <c r="CS149" s="87" t="str">
        <f>VLOOKUP(BT149&amp;BW149,[1]MPH!BK:BL,2,FALSE)</f>
        <v>SubBrandForm4</v>
      </c>
      <c r="CT149" s="82" t="str">
        <f t="shared" si="7"/>
        <v>Dead-End</v>
      </c>
      <c r="CU149" s="88" t="str">
        <f t="shared" si="7"/>
        <v>Dead-End</v>
      </c>
      <c r="CV149" s="89" t="str">
        <f t="shared" si="7"/>
        <v>Dead-End</v>
      </c>
    </row>
    <row r="150" spans="1:100" s="82" customFormat="1" ht="12.4" customHeight="1">
      <c r="A150" s="163"/>
      <c r="B150" s="163"/>
      <c r="C150" s="173"/>
      <c r="D150" s="173"/>
      <c r="E150" s="294"/>
      <c r="F150" s="158"/>
      <c r="G150" s="163"/>
      <c r="H150" s="163"/>
      <c r="I150" s="163"/>
      <c r="J150" s="218" t="s">
        <v>15</v>
      </c>
      <c r="K150" s="220"/>
      <c r="L150" s="218"/>
      <c r="M150" s="218"/>
      <c r="N150" s="218"/>
      <c r="O150" s="218"/>
      <c r="P150" s="263"/>
      <c r="Q150" s="295"/>
      <c r="R150" s="296"/>
      <c r="S150" s="279"/>
      <c r="T150" s="297"/>
      <c r="U150" s="296"/>
      <c r="V150" s="298"/>
      <c r="W150" s="298"/>
      <c r="X150" s="296"/>
      <c r="Y150" s="296"/>
      <c r="Z150" s="296"/>
      <c r="AA150" s="296"/>
      <c r="AB150" s="303"/>
      <c r="AC150" s="304"/>
      <c r="AD150" s="299" t="s">
        <v>169</v>
      </c>
      <c r="AE150" s="299"/>
      <c r="AF150" s="299"/>
      <c r="AG150" s="299"/>
      <c r="AH150" s="299"/>
      <c r="AI150" s="299"/>
      <c r="AJ150" s="299"/>
      <c r="AK150" s="299"/>
      <c r="AL150" s="299"/>
      <c r="AM150" s="299"/>
      <c r="AN150" s="299"/>
      <c r="AO150" s="299"/>
      <c r="AP150" s="299"/>
      <c r="AQ150" s="299"/>
      <c r="AR150" s="299"/>
      <c r="AS150" s="299"/>
      <c r="AT150" s="299"/>
      <c r="AU150" s="299"/>
      <c r="AV150" s="299"/>
      <c r="AW150" s="299"/>
      <c r="AX150" s="299"/>
      <c r="AY150" s="299"/>
      <c r="AZ150" s="299"/>
      <c r="BA150" s="299"/>
      <c r="BB150" s="299"/>
      <c r="BC150" s="299"/>
      <c r="BD150" s="299"/>
      <c r="BE150" s="299"/>
      <c r="BF150" s="299"/>
      <c r="BG150" s="299"/>
      <c r="BH150" s="299"/>
      <c r="BI150" s="299"/>
      <c r="BJ150" s="299"/>
      <c r="BK150" s="299"/>
      <c r="BL150" s="287"/>
      <c r="BM150" s="288"/>
      <c r="BN150" s="288"/>
      <c r="BO150" s="287"/>
      <c r="BP150" s="287"/>
      <c r="BQ150" s="285"/>
      <c r="BR150" s="285"/>
      <c r="BS150" s="152"/>
      <c r="BT150" s="152"/>
      <c r="BU150" s="152"/>
      <c r="BV150" s="152"/>
      <c r="BW150" s="153"/>
      <c r="BX150" s="154"/>
      <c r="BY150" s="152"/>
      <c r="BZ150" s="152"/>
      <c r="CA150" s="152"/>
      <c r="CB150" s="152"/>
      <c r="CC150" s="152"/>
      <c r="CD150" s="152"/>
      <c r="CE150" s="152"/>
      <c r="CF150" s="237"/>
      <c r="CG150" s="238"/>
      <c r="CH150" s="238"/>
      <c r="CI150" s="239"/>
      <c r="CJ150" s="86" t="e">
        <f>VLOOKUP(K150,'[1]INITIATIVES TYPE COMBINATION'!$A$28:$B$39,2,FALSE)</f>
        <v>#N/A</v>
      </c>
      <c r="CK150" s="86" t="e">
        <f>VLOOKUP(K150&amp;BZ150,'[1]INITIATIVES TYPE COMBINATION'!$A$48:$B$72,2,FALSE)</f>
        <v>#N/A</v>
      </c>
      <c r="CL150" s="86" t="e">
        <f>VLOOKUP(BZ150,'[1]INITIATIVES TYPE COMBINATION'!K$2:L$75,2,FALSE)</f>
        <v>#N/A</v>
      </c>
      <c r="CM150" s="86" t="e">
        <f>VLOOKUP(BZ150,'[1]INITIATIVES TYPE COMBINATION'!K$2:M$75,3,FALSE)</f>
        <v>#N/A</v>
      </c>
      <c r="CN150" s="86" t="e">
        <f>VLOOKUP(K150&amp;BZ150,'[1]INITIATIVES TYPE COMBINATION'!$A$203:$B$227,2,FALSE)</f>
        <v>#N/A</v>
      </c>
      <c r="CP150" s="87" t="e">
        <f>VLOOKUP(BT150&amp;BU150,[1]MPH!BK:BL,2,FALSE)</f>
        <v>#N/A</v>
      </c>
      <c r="CQ150" s="86" t="e">
        <f>VLOOKUP(BT150&amp;BU150,[1]MPH!BK:BL,2,FALSE)</f>
        <v>#N/A</v>
      </c>
      <c r="CR150" s="86" t="e">
        <f>VLOOKUP(BT150&amp;BW150,[1]MPH!BK:BL,2,FALSE)</f>
        <v>#N/A</v>
      </c>
      <c r="CS150" s="87" t="e">
        <f>VLOOKUP(BT150&amp;BW150,[1]MPH!BK:BL,2,FALSE)</f>
        <v>#N/A</v>
      </c>
      <c r="CT150" s="82" t="str">
        <f t="shared" si="7"/>
        <v>Dead-End</v>
      </c>
      <c r="CU150" s="88" t="str">
        <f t="shared" si="7"/>
        <v>Dead-End</v>
      </c>
      <c r="CV150" s="89" t="str">
        <f t="shared" si="7"/>
        <v>Dead-End</v>
      </c>
    </row>
    <row r="151" spans="1:100" s="82" customFormat="1" ht="12.4" customHeight="1">
      <c r="A151" s="302" t="s">
        <v>1049</v>
      </c>
      <c r="B151" s="302" t="s">
        <v>1087</v>
      </c>
      <c r="C151" s="172">
        <v>44197</v>
      </c>
      <c r="D151" s="172">
        <v>44227</v>
      </c>
      <c r="E151" s="276"/>
      <c r="F151" s="139"/>
      <c r="G151" s="302" t="s">
        <v>33</v>
      </c>
      <c r="H151" s="302" t="s">
        <v>1245</v>
      </c>
      <c r="I151" s="302" t="s">
        <v>1249</v>
      </c>
      <c r="J151" s="302" t="s">
        <v>15</v>
      </c>
      <c r="K151" s="249" t="s">
        <v>1056</v>
      </c>
      <c r="L151" s="203"/>
      <c r="M151" s="203"/>
      <c r="N151" s="203"/>
      <c r="O151" s="203"/>
      <c r="P151" s="273" t="s">
        <v>1057</v>
      </c>
      <c r="Q151" s="277"/>
      <c r="R151" s="278"/>
      <c r="S151" s="279"/>
      <c r="T151" s="280" t="str">
        <f t="shared" ref="T151" si="20">G151</f>
        <v>Ariel</v>
      </c>
      <c r="U151" s="281"/>
      <c r="V151" s="282">
        <f t="shared" ref="V151:W151" si="21">C151</f>
        <v>44197</v>
      </c>
      <c r="W151" s="282">
        <f t="shared" si="21"/>
        <v>44227</v>
      </c>
      <c r="X151" s="281"/>
      <c r="Y151" s="278" t="str">
        <f t="shared" ref="Y151" si="22">B151</f>
        <v>MM 1</v>
      </c>
      <c r="Z151" s="278">
        <f t="shared" ref="Z151" si="23">SUM(AE151:BR151)</f>
        <v>0</v>
      </c>
      <c r="AA151" s="281"/>
      <c r="AB151" s="303"/>
      <c r="AC151" s="304"/>
      <c r="AD151" s="299" t="s">
        <v>168</v>
      </c>
      <c r="AE151" s="287"/>
      <c r="AF151" s="287"/>
      <c r="AG151" s="287"/>
      <c r="AH151" s="287"/>
      <c r="AI151" s="287"/>
      <c r="AJ151" s="287"/>
      <c r="AK151" s="287"/>
      <c r="AL151" s="287"/>
      <c r="AM151" s="287"/>
      <c r="AN151" s="287"/>
      <c r="AO151" s="287"/>
      <c r="AP151" s="287"/>
      <c r="AQ151" s="287"/>
      <c r="AR151" s="287"/>
      <c r="AS151" s="287"/>
      <c r="AT151" s="287"/>
      <c r="AU151" s="287"/>
      <c r="AV151" s="287"/>
      <c r="AW151" s="287"/>
      <c r="AX151" s="287"/>
      <c r="AY151" s="287"/>
      <c r="AZ151" s="287"/>
      <c r="BA151" s="287"/>
      <c r="BB151" s="287"/>
      <c r="BC151" s="287"/>
      <c r="BD151" s="287"/>
      <c r="BE151" s="287"/>
      <c r="BF151" s="287"/>
      <c r="BG151" s="287"/>
      <c r="BH151" s="287"/>
      <c r="BI151" s="287"/>
      <c r="BJ151" s="287"/>
      <c r="BK151" s="287"/>
      <c r="BL151" s="287"/>
      <c r="BM151" s="288"/>
      <c r="BN151" s="288"/>
      <c r="BO151" s="287"/>
      <c r="BP151" s="287"/>
      <c r="BQ151" s="285"/>
      <c r="BR151" s="285"/>
      <c r="BS151" s="289" t="s">
        <v>1058</v>
      </c>
      <c r="BT151" s="258" t="s">
        <v>1242</v>
      </c>
      <c r="BU151" s="258" t="s">
        <v>1060</v>
      </c>
      <c r="BV151" s="153"/>
      <c r="BW151" s="258" t="s">
        <v>1060</v>
      </c>
      <c r="BX151" s="153"/>
      <c r="BY151" s="258" t="s">
        <v>1062</v>
      </c>
      <c r="BZ151" s="258" t="s">
        <v>1063</v>
      </c>
      <c r="CA151" s="258" t="s">
        <v>1073</v>
      </c>
      <c r="CB151" s="153" t="s">
        <v>1065</v>
      </c>
      <c r="CC151" s="153" t="s">
        <v>1065</v>
      </c>
      <c r="CD151" s="258" t="s">
        <v>1018</v>
      </c>
      <c r="CE151" s="258" t="s">
        <v>1058</v>
      </c>
      <c r="CF151" s="259">
        <v>0.12</v>
      </c>
      <c r="CG151" s="156"/>
      <c r="CH151" s="156" t="s">
        <v>1247</v>
      </c>
      <c r="CI151" s="156" t="s">
        <v>1058</v>
      </c>
      <c r="CJ151" s="86" t="str">
        <f>VLOOKUP(K151,'[1]INITIATIVES TYPE COMBINATION'!$A$28:$B$39,2,FALSE)</f>
        <v>PCTYPEH</v>
      </c>
      <c r="CK151" s="86" t="str">
        <f>VLOOKUP(K151&amp;BZ151,'[1]INITIATIVES TYPE COMBINATION'!$A$48:$B$72,2,FALSE)</f>
        <v>CCTYPEC</v>
      </c>
      <c r="CL151" s="86" t="str">
        <f>VLOOKUP(BZ151,'[1]INITIATIVES TYPE COMBINATION'!K$2:L$75,2,FALSE)</f>
        <v>DISBB</v>
      </c>
      <c r="CM151" s="86" t="str">
        <f>VLOOKUP(BZ151,'[1]INITIATIVES TYPE COMBINATION'!K$2:M$75,3,FALSE)</f>
        <v>DISBB</v>
      </c>
      <c r="CN151" s="86" t="str">
        <f>VLOOKUP(K151&amp;BZ151,'[1]INITIATIVES TYPE COMBINATION'!$A$203:$B$227,2,FALSE)</f>
        <v>PROPORTIONATEC</v>
      </c>
      <c r="CP151" s="87" t="str">
        <f>VLOOKUP(BT151&amp;BU151,[1]MPH!BK:BL,2,FALSE)</f>
        <v>SubBrandForm4</v>
      </c>
      <c r="CQ151" s="86" t="str">
        <f>VLOOKUP(BT151&amp;BU151,[1]MPH!BK:BL,2,FALSE)</f>
        <v>SubBrandForm4</v>
      </c>
      <c r="CR151" s="86" t="str">
        <f>VLOOKUP(BT151&amp;BW151,[1]MPH!BK:BL,2,FALSE)</f>
        <v>SubBrandForm4</v>
      </c>
      <c r="CS151" s="87" t="str">
        <f>VLOOKUP(BT151&amp;BW151,[1]MPH!BK:BL,2,FALSE)</f>
        <v>SubBrandForm4</v>
      </c>
      <c r="CT151" s="82" t="str">
        <f t="shared" si="7"/>
        <v>Dead-End</v>
      </c>
      <c r="CU151" s="88" t="str">
        <f t="shared" si="7"/>
        <v>Dead-End</v>
      </c>
      <c r="CV151" s="89" t="str">
        <f t="shared" si="7"/>
        <v>Dead-End</v>
      </c>
    </row>
    <row r="152" spans="1:100" s="82" customFormat="1" ht="12.4" customHeight="1">
      <c r="A152" s="163"/>
      <c r="B152" s="163"/>
      <c r="C152" s="173"/>
      <c r="D152" s="173"/>
      <c r="E152" s="294"/>
      <c r="F152" s="158"/>
      <c r="G152" s="163"/>
      <c r="H152" s="163"/>
      <c r="I152" s="163"/>
      <c r="J152" s="218" t="s">
        <v>15</v>
      </c>
      <c r="K152" s="220"/>
      <c r="L152" s="218"/>
      <c r="M152" s="218"/>
      <c r="N152" s="218"/>
      <c r="O152" s="218"/>
      <c r="P152" s="263"/>
      <c r="Q152" s="295"/>
      <c r="R152" s="296"/>
      <c r="S152" s="279"/>
      <c r="T152" s="297"/>
      <c r="U152" s="296"/>
      <c r="V152" s="298"/>
      <c r="W152" s="298"/>
      <c r="X152" s="296"/>
      <c r="Y152" s="296"/>
      <c r="Z152" s="296"/>
      <c r="AA152" s="296"/>
      <c r="AB152" s="303"/>
      <c r="AC152" s="304"/>
      <c r="AD152" s="299" t="s">
        <v>169</v>
      </c>
      <c r="AE152" s="299"/>
      <c r="AF152" s="299"/>
      <c r="AG152" s="299"/>
      <c r="AH152" s="299"/>
      <c r="AI152" s="299"/>
      <c r="AJ152" s="299"/>
      <c r="AK152" s="299"/>
      <c r="AL152" s="299"/>
      <c r="AM152" s="299"/>
      <c r="AN152" s="299"/>
      <c r="AO152" s="299"/>
      <c r="AP152" s="299"/>
      <c r="AQ152" s="299"/>
      <c r="AR152" s="299"/>
      <c r="AS152" s="299"/>
      <c r="AT152" s="299"/>
      <c r="AU152" s="299"/>
      <c r="AV152" s="299"/>
      <c r="AW152" s="299"/>
      <c r="AX152" s="299"/>
      <c r="AY152" s="299"/>
      <c r="AZ152" s="299"/>
      <c r="BA152" s="299"/>
      <c r="BB152" s="299"/>
      <c r="BC152" s="299"/>
      <c r="BD152" s="299"/>
      <c r="BE152" s="299"/>
      <c r="BF152" s="299"/>
      <c r="BG152" s="299"/>
      <c r="BH152" s="299"/>
      <c r="BI152" s="299"/>
      <c r="BJ152" s="299"/>
      <c r="BK152" s="299"/>
      <c r="BL152" s="287"/>
      <c r="BM152" s="288"/>
      <c r="BN152" s="288"/>
      <c r="BO152" s="287"/>
      <c r="BP152" s="287"/>
      <c r="BQ152" s="285"/>
      <c r="BR152" s="285"/>
      <c r="BS152" s="152"/>
      <c r="BT152" s="152"/>
      <c r="BU152" s="152"/>
      <c r="BV152" s="152"/>
      <c r="BW152" s="153"/>
      <c r="BX152" s="154"/>
      <c r="BY152" s="152"/>
      <c r="BZ152" s="152"/>
      <c r="CA152" s="152"/>
      <c r="CB152" s="152"/>
      <c r="CC152" s="152"/>
      <c r="CD152" s="152"/>
      <c r="CE152" s="152"/>
      <c r="CF152" s="237"/>
      <c r="CG152" s="238"/>
      <c r="CH152" s="238"/>
      <c r="CI152" s="239"/>
      <c r="CJ152" s="86" t="e">
        <f>VLOOKUP(K152,'[1]INITIATIVES TYPE COMBINATION'!$A$28:$B$39,2,FALSE)</f>
        <v>#N/A</v>
      </c>
      <c r="CK152" s="86" t="e">
        <f>VLOOKUP(K152&amp;BZ152,'[1]INITIATIVES TYPE COMBINATION'!$A$48:$B$72,2,FALSE)</f>
        <v>#N/A</v>
      </c>
      <c r="CL152" s="86" t="e">
        <f>VLOOKUP(BZ152,'[1]INITIATIVES TYPE COMBINATION'!K$2:L$75,2,FALSE)</f>
        <v>#N/A</v>
      </c>
      <c r="CM152" s="86" t="e">
        <f>VLOOKUP(BZ152,'[1]INITIATIVES TYPE COMBINATION'!K$2:M$75,3,FALSE)</f>
        <v>#N/A</v>
      </c>
      <c r="CN152" s="86" t="e">
        <f>VLOOKUP(K152&amp;BZ152,'[1]INITIATIVES TYPE COMBINATION'!$A$203:$B$227,2,FALSE)</f>
        <v>#N/A</v>
      </c>
      <c r="CP152" s="87" t="e">
        <f>VLOOKUP(BT152&amp;BU152,[1]MPH!BK:BL,2,FALSE)</f>
        <v>#N/A</v>
      </c>
      <c r="CQ152" s="86" t="e">
        <f>VLOOKUP(BT152&amp;BU152,[1]MPH!BK:BL,2,FALSE)</f>
        <v>#N/A</v>
      </c>
      <c r="CR152" s="86" t="e">
        <f>VLOOKUP(BT152&amp;BW152,[1]MPH!BK:BL,2,FALSE)</f>
        <v>#N/A</v>
      </c>
      <c r="CS152" s="87" t="e">
        <f>VLOOKUP(BT152&amp;BW152,[1]MPH!BK:BL,2,FALSE)</f>
        <v>#N/A</v>
      </c>
      <c r="CT152" s="82" t="str">
        <f t="shared" si="7"/>
        <v>Dead-End</v>
      </c>
      <c r="CU152" s="88" t="str">
        <f t="shared" si="7"/>
        <v>Dead-End</v>
      </c>
      <c r="CV152" s="89" t="str">
        <f t="shared" si="7"/>
        <v>Dead-End</v>
      </c>
    </row>
    <row r="153" spans="1:100" s="82" customFormat="1" ht="12.4" customHeight="1">
      <c r="A153" s="302" t="s">
        <v>1049</v>
      </c>
      <c r="B153" s="302" t="s">
        <v>1089</v>
      </c>
      <c r="C153" s="172">
        <v>44197</v>
      </c>
      <c r="D153" s="172">
        <v>44227</v>
      </c>
      <c r="E153" s="276"/>
      <c r="F153" s="139"/>
      <c r="G153" s="302" t="s">
        <v>33</v>
      </c>
      <c r="H153" s="302" t="s">
        <v>1245</v>
      </c>
      <c r="I153" s="302" t="s">
        <v>1250</v>
      </c>
      <c r="J153" s="302" t="s">
        <v>15</v>
      </c>
      <c r="K153" s="249" t="s">
        <v>1056</v>
      </c>
      <c r="L153" s="203"/>
      <c r="M153" s="305"/>
      <c r="N153" s="203"/>
      <c r="O153" s="203"/>
      <c r="P153" s="273" t="s">
        <v>1057</v>
      </c>
      <c r="Q153" s="277"/>
      <c r="R153" s="278"/>
      <c r="S153" s="279"/>
      <c r="T153" s="280" t="str">
        <f t="shared" ref="T153" si="24">G153</f>
        <v>Ariel</v>
      </c>
      <c r="U153" s="281"/>
      <c r="V153" s="282">
        <f t="shared" ref="V153:W153" si="25">C153</f>
        <v>44197</v>
      </c>
      <c r="W153" s="282">
        <f t="shared" si="25"/>
        <v>44227</v>
      </c>
      <c r="X153" s="281"/>
      <c r="Y153" s="278" t="str">
        <f t="shared" ref="Y153" si="26">B153</f>
        <v>MM 2</v>
      </c>
      <c r="Z153" s="278">
        <f t="shared" ref="Z153" si="27">SUM(AE153:BR153)</f>
        <v>0</v>
      </c>
      <c r="AA153" s="281"/>
      <c r="AB153" s="303"/>
      <c r="AC153" s="304"/>
      <c r="AD153" s="299" t="s">
        <v>168</v>
      </c>
      <c r="AE153" s="287"/>
      <c r="AF153" s="287"/>
      <c r="AG153" s="287"/>
      <c r="AH153" s="287"/>
      <c r="AI153" s="287"/>
      <c r="AJ153" s="287"/>
      <c r="AK153" s="287"/>
      <c r="AL153" s="287"/>
      <c r="AM153" s="287"/>
      <c r="AN153" s="287"/>
      <c r="AO153" s="287"/>
      <c r="AP153" s="287"/>
      <c r="AQ153" s="287"/>
      <c r="AR153" s="287"/>
      <c r="AS153" s="287"/>
      <c r="AT153" s="287"/>
      <c r="AU153" s="287"/>
      <c r="AV153" s="287"/>
      <c r="AW153" s="287"/>
      <c r="AX153" s="287"/>
      <c r="AY153" s="287"/>
      <c r="AZ153" s="287"/>
      <c r="BA153" s="287"/>
      <c r="BB153" s="287"/>
      <c r="BC153" s="287"/>
      <c r="BD153" s="287"/>
      <c r="BE153" s="287"/>
      <c r="BF153" s="287"/>
      <c r="BG153" s="287"/>
      <c r="BH153" s="287"/>
      <c r="BI153" s="287"/>
      <c r="BJ153" s="287"/>
      <c r="BK153" s="287"/>
      <c r="BL153" s="287"/>
      <c r="BM153" s="288"/>
      <c r="BN153" s="288"/>
      <c r="BO153" s="287"/>
      <c r="BP153" s="287"/>
      <c r="BQ153" s="285"/>
      <c r="BR153" s="285"/>
      <c r="BS153" s="289" t="s">
        <v>1058</v>
      </c>
      <c r="BT153" s="258" t="s">
        <v>1242</v>
      </c>
      <c r="BU153" s="258" t="s">
        <v>1060</v>
      </c>
      <c r="BV153" s="153"/>
      <c r="BW153" s="258" t="s">
        <v>1060</v>
      </c>
      <c r="BX153" s="153"/>
      <c r="BY153" s="258" t="s">
        <v>1062</v>
      </c>
      <c r="BZ153" s="258" t="s">
        <v>1063</v>
      </c>
      <c r="CA153" s="258" t="s">
        <v>1073</v>
      </c>
      <c r="CB153" s="153" t="s">
        <v>1065</v>
      </c>
      <c r="CC153" s="153" t="s">
        <v>1065</v>
      </c>
      <c r="CD153" s="258" t="s">
        <v>1018</v>
      </c>
      <c r="CE153" s="258" t="s">
        <v>1058</v>
      </c>
      <c r="CF153" s="259">
        <v>0.12</v>
      </c>
      <c r="CG153" s="156"/>
      <c r="CH153" s="156" t="s">
        <v>1247</v>
      </c>
      <c r="CI153" s="156" t="s">
        <v>1058</v>
      </c>
      <c r="CJ153" s="86" t="str">
        <f>VLOOKUP(K153,'[1]INITIATIVES TYPE COMBINATION'!$A$28:$B$39,2,FALSE)</f>
        <v>PCTYPEH</v>
      </c>
      <c r="CK153" s="86" t="str">
        <f>VLOOKUP(K153&amp;BZ153,'[1]INITIATIVES TYPE COMBINATION'!$A$48:$B$72,2,FALSE)</f>
        <v>CCTYPEC</v>
      </c>
      <c r="CL153" s="86" t="str">
        <f>VLOOKUP(BZ153,'[1]INITIATIVES TYPE COMBINATION'!K$2:L$75,2,FALSE)</f>
        <v>DISBB</v>
      </c>
      <c r="CM153" s="86" t="str">
        <f>VLOOKUP(BZ153,'[1]INITIATIVES TYPE COMBINATION'!K$2:M$75,3,FALSE)</f>
        <v>DISBB</v>
      </c>
      <c r="CN153" s="86" t="str">
        <f>VLOOKUP(K153&amp;BZ153,'[1]INITIATIVES TYPE COMBINATION'!$A$203:$B$227,2,FALSE)</f>
        <v>PROPORTIONATEC</v>
      </c>
      <c r="CP153" s="87" t="str">
        <f>VLOOKUP(BT153&amp;BU153,[1]MPH!BK:BL,2,FALSE)</f>
        <v>SubBrandForm4</v>
      </c>
      <c r="CQ153" s="86" t="str">
        <f>VLOOKUP(BT153&amp;BU153,[1]MPH!BK:BL,2,FALSE)</f>
        <v>SubBrandForm4</v>
      </c>
      <c r="CR153" s="86" t="str">
        <f>VLOOKUP(BT153&amp;BW153,[1]MPH!BK:BL,2,FALSE)</f>
        <v>SubBrandForm4</v>
      </c>
      <c r="CS153" s="87" t="str">
        <f>VLOOKUP(BT153&amp;BW153,[1]MPH!BK:BL,2,FALSE)</f>
        <v>SubBrandForm4</v>
      </c>
      <c r="CT153" s="82" t="str">
        <f t="shared" si="7"/>
        <v>Dead-End</v>
      </c>
      <c r="CU153" s="88" t="str">
        <f t="shared" si="7"/>
        <v>Dead-End</v>
      </c>
      <c r="CV153" s="89" t="str">
        <f t="shared" si="7"/>
        <v>Dead-End</v>
      </c>
    </row>
    <row r="154" spans="1:100" s="82" customFormat="1" ht="12.4" customHeight="1">
      <c r="A154" s="253"/>
      <c r="B154" s="253"/>
      <c r="C154" s="173"/>
      <c r="D154" s="173"/>
      <c r="E154" s="294"/>
      <c r="F154" s="158"/>
      <c r="G154" s="253"/>
      <c r="H154" s="253"/>
      <c r="I154" s="253"/>
      <c r="J154" s="218" t="s">
        <v>15</v>
      </c>
      <c r="K154" s="220"/>
      <c r="L154" s="218"/>
      <c r="M154" s="306"/>
      <c r="N154" s="218"/>
      <c r="O154" s="218"/>
      <c r="P154" s="260"/>
      <c r="Q154" s="295"/>
      <c r="R154" s="296"/>
      <c r="S154" s="279"/>
      <c r="T154" s="297"/>
      <c r="U154" s="296"/>
      <c r="V154" s="298"/>
      <c r="W154" s="298"/>
      <c r="X154" s="296"/>
      <c r="Y154" s="296"/>
      <c r="Z154" s="296"/>
      <c r="AA154" s="296"/>
      <c r="AB154" s="303"/>
      <c r="AC154" s="304"/>
      <c r="AD154" s="299" t="s">
        <v>169</v>
      </c>
      <c r="AE154" s="299"/>
      <c r="AF154" s="299"/>
      <c r="AG154" s="299"/>
      <c r="AH154" s="299"/>
      <c r="AI154" s="299"/>
      <c r="AJ154" s="299"/>
      <c r="AK154" s="299"/>
      <c r="AL154" s="299"/>
      <c r="AM154" s="299"/>
      <c r="AN154" s="299"/>
      <c r="AO154" s="299"/>
      <c r="AP154" s="299"/>
      <c r="AQ154" s="299"/>
      <c r="AR154" s="299"/>
      <c r="AS154" s="299"/>
      <c r="AT154" s="299"/>
      <c r="AU154" s="299"/>
      <c r="AV154" s="299"/>
      <c r="AW154" s="299"/>
      <c r="AX154" s="299"/>
      <c r="AY154" s="299"/>
      <c r="AZ154" s="299"/>
      <c r="BA154" s="299"/>
      <c r="BB154" s="299"/>
      <c r="BC154" s="299"/>
      <c r="BD154" s="299"/>
      <c r="BE154" s="299"/>
      <c r="BF154" s="299"/>
      <c r="BG154" s="299"/>
      <c r="BH154" s="299"/>
      <c r="BI154" s="299"/>
      <c r="BJ154" s="299"/>
      <c r="BK154" s="299"/>
      <c r="BL154" s="287"/>
      <c r="BM154" s="288"/>
      <c r="BN154" s="288"/>
      <c r="BO154" s="287"/>
      <c r="BP154" s="287"/>
      <c r="BQ154" s="285"/>
      <c r="BR154" s="285"/>
      <c r="BS154" s="152"/>
      <c r="BT154" s="152"/>
      <c r="BU154" s="152"/>
      <c r="BV154" s="152"/>
      <c r="BW154" s="153"/>
      <c r="BX154" s="154"/>
      <c r="BY154" s="152"/>
      <c r="BZ154" s="152"/>
      <c r="CA154" s="152"/>
      <c r="CB154" s="152"/>
      <c r="CC154" s="152"/>
      <c r="CD154" s="152"/>
      <c r="CE154" s="152"/>
      <c r="CF154" s="237"/>
      <c r="CG154" s="238"/>
      <c r="CH154" s="238"/>
      <c r="CI154" s="239"/>
      <c r="CJ154" s="86" t="e">
        <f>VLOOKUP(K154,'[1]INITIATIVES TYPE COMBINATION'!$A$28:$B$39,2,FALSE)</f>
        <v>#N/A</v>
      </c>
      <c r="CK154" s="86" t="e">
        <f>VLOOKUP(K154&amp;BZ154,'[1]INITIATIVES TYPE COMBINATION'!$A$48:$B$72,2,FALSE)</f>
        <v>#N/A</v>
      </c>
      <c r="CL154" s="86" t="e">
        <f>VLOOKUP(BZ154,'[1]INITIATIVES TYPE COMBINATION'!K$2:L$75,2,FALSE)</f>
        <v>#N/A</v>
      </c>
      <c r="CM154" s="86" t="e">
        <f>VLOOKUP(BZ154,'[1]INITIATIVES TYPE COMBINATION'!K$2:M$75,3,FALSE)</f>
        <v>#N/A</v>
      </c>
      <c r="CN154" s="86" t="e">
        <f>VLOOKUP(K154&amp;BZ154,'[1]INITIATIVES TYPE COMBINATION'!$A$203:$B$227,2,FALSE)</f>
        <v>#N/A</v>
      </c>
      <c r="CP154" s="87" t="e">
        <f>VLOOKUP(BT154&amp;BU154,[1]MPH!BK:BL,2,FALSE)</f>
        <v>#N/A</v>
      </c>
      <c r="CQ154" s="86" t="e">
        <f>VLOOKUP(BT154&amp;BU154,[1]MPH!BK:BL,2,FALSE)</f>
        <v>#N/A</v>
      </c>
      <c r="CR154" s="86" t="e">
        <f>VLOOKUP(BT154&amp;BW154,[1]MPH!BK:BL,2,FALSE)</f>
        <v>#N/A</v>
      </c>
      <c r="CS154" s="87" t="e">
        <f>VLOOKUP(BT154&amp;BW154,[1]MPH!BK:BL,2,FALSE)</f>
        <v>#N/A</v>
      </c>
      <c r="CT154" s="82" t="str">
        <f t="shared" si="7"/>
        <v>Dead-End</v>
      </c>
      <c r="CU154" s="88" t="str">
        <f t="shared" si="7"/>
        <v>Dead-End</v>
      </c>
      <c r="CV154" s="89" t="str">
        <f t="shared" si="7"/>
        <v>Dead-End</v>
      </c>
    </row>
    <row r="155" spans="1:100" s="82" customFormat="1" ht="12.4" customHeight="1">
      <c r="A155" s="302" t="s">
        <v>1049</v>
      </c>
      <c r="B155" s="302" t="s">
        <v>1081</v>
      </c>
      <c r="C155" s="172">
        <v>44197</v>
      </c>
      <c r="D155" s="172">
        <v>44227</v>
      </c>
      <c r="E155" s="276"/>
      <c r="F155" s="139"/>
      <c r="G155" s="302" t="s">
        <v>33</v>
      </c>
      <c r="H155" s="302" t="s">
        <v>1251</v>
      </c>
      <c r="I155" s="302" t="s">
        <v>1246</v>
      </c>
      <c r="J155" s="302" t="s">
        <v>15</v>
      </c>
      <c r="K155" s="249" t="s">
        <v>1056</v>
      </c>
      <c r="L155" s="203"/>
      <c r="M155" s="203"/>
      <c r="N155" s="203"/>
      <c r="O155" s="203"/>
      <c r="P155" s="273" t="s">
        <v>1057</v>
      </c>
      <c r="Q155" s="277"/>
      <c r="R155" s="278"/>
      <c r="S155" s="279"/>
      <c r="T155" s="280" t="str">
        <f t="shared" ref="T155" si="28">G155</f>
        <v>Ariel</v>
      </c>
      <c r="U155" s="281"/>
      <c r="V155" s="282">
        <f t="shared" ref="V155:W155" si="29">C155</f>
        <v>44197</v>
      </c>
      <c r="W155" s="282">
        <f t="shared" si="29"/>
        <v>44227</v>
      </c>
      <c r="X155" s="281"/>
      <c r="Y155" s="278" t="str">
        <f t="shared" ref="Y155" si="30">B155</f>
        <v>Hyper</v>
      </c>
      <c r="Z155" s="278">
        <f t="shared" ref="Z155" si="31">SUM(AE155:BR155)</f>
        <v>0</v>
      </c>
      <c r="AA155" s="281"/>
      <c r="AB155" s="303"/>
      <c r="AC155" s="304"/>
      <c r="AD155" s="299" t="s">
        <v>168</v>
      </c>
      <c r="AE155" s="287"/>
      <c r="AF155" s="287"/>
      <c r="AG155" s="287"/>
      <c r="AH155" s="287"/>
      <c r="AI155" s="287"/>
      <c r="AJ155" s="287"/>
      <c r="AK155" s="287"/>
      <c r="AL155" s="287"/>
      <c r="AM155" s="287"/>
      <c r="AN155" s="287"/>
      <c r="AO155" s="287"/>
      <c r="AP155" s="287"/>
      <c r="AQ155" s="287"/>
      <c r="AR155" s="287"/>
      <c r="AS155" s="287"/>
      <c r="AT155" s="287"/>
      <c r="AU155" s="287"/>
      <c r="AV155" s="287"/>
      <c r="AW155" s="287"/>
      <c r="AX155" s="287"/>
      <c r="AY155" s="287"/>
      <c r="AZ155" s="287"/>
      <c r="BA155" s="287"/>
      <c r="BB155" s="287"/>
      <c r="BC155" s="287"/>
      <c r="BD155" s="287"/>
      <c r="BE155" s="287"/>
      <c r="BF155" s="287"/>
      <c r="BG155" s="287"/>
      <c r="BH155" s="287"/>
      <c r="BI155" s="287"/>
      <c r="BJ155" s="287"/>
      <c r="BK155" s="287"/>
      <c r="BL155" s="287"/>
      <c r="BM155" s="288"/>
      <c r="BN155" s="288"/>
      <c r="BO155" s="287"/>
      <c r="BP155" s="287"/>
      <c r="BQ155" s="285"/>
      <c r="BR155" s="285"/>
      <c r="BS155" s="289" t="s">
        <v>1058</v>
      </c>
      <c r="BT155" s="258" t="s">
        <v>1242</v>
      </c>
      <c r="BU155" s="258" t="s">
        <v>1060</v>
      </c>
      <c r="BV155" s="153"/>
      <c r="BW155" s="258" t="s">
        <v>1060</v>
      </c>
      <c r="BX155" s="153"/>
      <c r="BY155" s="258" t="s">
        <v>1062</v>
      </c>
      <c r="BZ155" s="258" t="s">
        <v>1063</v>
      </c>
      <c r="CA155" s="258" t="s">
        <v>1073</v>
      </c>
      <c r="CB155" s="153" t="s">
        <v>1065</v>
      </c>
      <c r="CC155" s="153" t="s">
        <v>1065</v>
      </c>
      <c r="CD155" s="258" t="s">
        <v>1018</v>
      </c>
      <c r="CE155" s="258" t="s">
        <v>1058</v>
      </c>
      <c r="CF155" s="259">
        <v>0.12</v>
      </c>
      <c r="CG155" s="156"/>
      <c r="CH155" s="156" t="s">
        <v>1247</v>
      </c>
      <c r="CI155" s="156" t="s">
        <v>1058</v>
      </c>
      <c r="CJ155" s="86" t="str">
        <f>VLOOKUP(K155,'[1]INITIATIVES TYPE COMBINATION'!$A$28:$B$39,2,FALSE)</f>
        <v>PCTYPEH</v>
      </c>
      <c r="CK155" s="86" t="str">
        <f>VLOOKUP(K155&amp;BZ155,'[1]INITIATIVES TYPE COMBINATION'!$A$48:$B$72,2,FALSE)</f>
        <v>CCTYPEC</v>
      </c>
      <c r="CL155" s="86" t="str">
        <f>VLOOKUP(BZ155,'[1]INITIATIVES TYPE COMBINATION'!K$2:L$75,2,FALSE)</f>
        <v>DISBB</v>
      </c>
      <c r="CM155" s="86" t="str">
        <f>VLOOKUP(BZ155,'[1]INITIATIVES TYPE COMBINATION'!K$2:M$75,3,FALSE)</f>
        <v>DISBB</v>
      </c>
      <c r="CN155" s="86" t="str">
        <f>VLOOKUP(K155&amp;BZ155,'[1]INITIATIVES TYPE COMBINATION'!$A$203:$B$227,2,FALSE)</f>
        <v>PROPORTIONATEC</v>
      </c>
      <c r="CP155" s="87" t="str">
        <f>VLOOKUP(BT155&amp;BU155,[1]MPH!BK:BL,2,FALSE)</f>
        <v>SubBrandForm4</v>
      </c>
      <c r="CQ155" s="86" t="str">
        <f>VLOOKUP(BT155&amp;BU155,[1]MPH!BK:BL,2,FALSE)</f>
        <v>SubBrandForm4</v>
      </c>
      <c r="CR155" s="86" t="str">
        <f>VLOOKUP(BT155&amp;BW155,[1]MPH!BK:BL,2,FALSE)</f>
        <v>SubBrandForm4</v>
      </c>
      <c r="CS155" s="87" t="str">
        <f>VLOOKUP(BT155&amp;BW155,[1]MPH!BK:BL,2,FALSE)</f>
        <v>SubBrandForm4</v>
      </c>
      <c r="CT155" s="82" t="str">
        <f t="shared" si="7"/>
        <v>Dead-End</v>
      </c>
      <c r="CU155" s="88" t="str">
        <f t="shared" si="7"/>
        <v>Dead-End</v>
      </c>
      <c r="CV155" s="89" t="str">
        <f t="shared" si="7"/>
        <v>Dead-End</v>
      </c>
    </row>
    <row r="156" spans="1:100" s="82" customFormat="1" ht="12.4" customHeight="1">
      <c r="A156" s="163"/>
      <c r="B156" s="163"/>
      <c r="C156" s="173"/>
      <c r="D156" s="173"/>
      <c r="E156" s="294"/>
      <c r="F156" s="158"/>
      <c r="G156" s="163"/>
      <c r="H156" s="163"/>
      <c r="I156" s="163"/>
      <c r="J156" s="218" t="s">
        <v>15</v>
      </c>
      <c r="K156" s="220"/>
      <c r="L156" s="218"/>
      <c r="M156" s="218"/>
      <c r="N156" s="218"/>
      <c r="O156" s="218"/>
      <c r="P156" s="263"/>
      <c r="Q156" s="295"/>
      <c r="R156" s="296"/>
      <c r="S156" s="279"/>
      <c r="T156" s="297"/>
      <c r="U156" s="296"/>
      <c r="V156" s="298"/>
      <c r="W156" s="298"/>
      <c r="X156" s="296"/>
      <c r="Y156" s="296"/>
      <c r="Z156" s="296"/>
      <c r="AA156" s="296"/>
      <c r="AB156" s="303"/>
      <c r="AC156" s="304"/>
      <c r="AD156" s="299" t="s">
        <v>169</v>
      </c>
      <c r="AE156" s="299"/>
      <c r="AF156" s="299"/>
      <c r="AG156" s="299"/>
      <c r="AH156" s="299"/>
      <c r="AI156" s="299"/>
      <c r="AJ156" s="299"/>
      <c r="AK156" s="299"/>
      <c r="AL156" s="299"/>
      <c r="AM156" s="299"/>
      <c r="AN156" s="299"/>
      <c r="AO156" s="299"/>
      <c r="AP156" s="299"/>
      <c r="AQ156" s="299"/>
      <c r="AR156" s="299"/>
      <c r="AS156" s="299"/>
      <c r="AT156" s="299"/>
      <c r="AU156" s="299"/>
      <c r="AV156" s="299"/>
      <c r="AW156" s="299"/>
      <c r="AX156" s="299"/>
      <c r="AY156" s="299"/>
      <c r="AZ156" s="299"/>
      <c r="BA156" s="299"/>
      <c r="BB156" s="299"/>
      <c r="BC156" s="299"/>
      <c r="BD156" s="299"/>
      <c r="BE156" s="299"/>
      <c r="BF156" s="299"/>
      <c r="BG156" s="299"/>
      <c r="BH156" s="299"/>
      <c r="BI156" s="299"/>
      <c r="BJ156" s="299"/>
      <c r="BK156" s="299"/>
      <c r="BL156" s="287"/>
      <c r="BM156" s="288"/>
      <c r="BN156" s="288"/>
      <c r="BO156" s="287"/>
      <c r="BP156" s="287"/>
      <c r="BQ156" s="285"/>
      <c r="BR156" s="285"/>
      <c r="BS156" s="152"/>
      <c r="BT156" s="152"/>
      <c r="BU156" s="152"/>
      <c r="BV156" s="152"/>
      <c r="BW156" s="153"/>
      <c r="BX156" s="154"/>
      <c r="BY156" s="152"/>
      <c r="BZ156" s="152"/>
      <c r="CA156" s="152"/>
      <c r="CB156" s="152"/>
      <c r="CC156" s="152"/>
      <c r="CD156" s="152"/>
      <c r="CE156" s="152"/>
      <c r="CF156" s="237"/>
      <c r="CG156" s="238"/>
      <c r="CH156" s="238"/>
      <c r="CI156" s="239"/>
      <c r="CJ156" s="86" t="e">
        <f>VLOOKUP(K156,'[1]INITIATIVES TYPE COMBINATION'!$A$28:$B$39,2,FALSE)</f>
        <v>#N/A</v>
      </c>
      <c r="CK156" s="86" t="e">
        <f>VLOOKUP(K156&amp;BZ156,'[1]INITIATIVES TYPE COMBINATION'!$A$48:$B$72,2,FALSE)</f>
        <v>#N/A</v>
      </c>
      <c r="CL156" s="86" t="e">
        <f>VLOOKUP(BZ156,'[1]INITIATIVES TYPE COMBINATION'!K$2:L$75,2,FALSE)</f>
        <v>#N/A</v>
      </c>
      <c r="CM156" s="86" t="e">
        <f>VLOOKUP(BZ156,'[1]INITIATIVES TYPE COMBINATION'!K$2:M$75,3,FALSE)</f>
        <v>#N/A</v>
      </c>
      <c r="CN156" s="86" t="e">
        <f>VLOOKUP(K156&amp;BZ156,'[1]INITIATIVES TYPE COMBINATION'!$A$203:$B$227,2,FALSE)</f>
        <v>#N/A</v>
      </c>
      <c r="CP156" s="87" t="e">
        <f>VLOOKUP(BT156&amp;BU156,[1]MPH!BK:BL,2,FALSE)</f>
        <v>#N/A</v>
      </c>
      <c r="CQ156" s="86" t="e">
        <f>VLOOKUP(BT156&amp;BU156,[1]MPH!BK:BL,2,FALSE)</f>
        <v>#N/A</v>
      </c>
      <c r="CR156" s="86" t="e">
        <f>VLOOKUP(BT156&amp;BW156,[1]MPH!BK:BL,2,FALSE)</f>
        <v>#N/A</v>
      </c>
      <c r="CS156" s="87" t="e">
        <f>VLOOKUP(BT156&amp;BW156,[1]MPH!BK:BL,2,FALSE)</f>
        <v>#N/A</v>
      </c>
      <c r="CT156" s="82" t="str">
        <f t="shared" si="7"/>
        <v>Dead-End</v>
      </c>
      <c r="CU156" s="88" t="str">
        <f t="shared" si="7"/>
        <v>Dead-End</v>
      </c>
      <c r="CV156" s="89" t="str">
        <f t="shared" si="7"/>
        <v>Dead-End</v>
      </c>
    </row>
    <row r="157" spans="1:100" s="82" customFormat="1" ht="12.4" customHeight="1">
      <c r="A157" s="302" t="s">
        <v>1049</v>
      </c>
      <c r="B157" s="302" t="s">
        <v>1085</v>
      </c>
      <c r="C157" s="172">
        <v>44197</v>
      </c>
      <c r="D157" s="172">
        <v>44227</v>
      </c>
      <c r="E157" s="276"/>
      <c r="F157" s="139"/>
      <c r="G157" s="302" t="s">
        <v>33</v>
      </c>
      <c r="H157" s="302" t="s">
        <v>1251</v>
      </c>
      <c r="I157" s="302" t="s">
        <v>1248</v>
      </c>
      <c r="J157" s="302" t="s">
        <v>15</v>
      </c>
      <c r="K157" s="249" t="s">
        <v>1056</v>
      </c>
      <c r="L157" s="203"/>
      <c r="M157" s="203"/>
      <c r="N157" s="203"/>
      <c r="O157" s="203"/>
      <c r="P157" s="273" t="s">
        <v>1057</v>
      </c>
      <c r="Q157" s="277"/>
      <c r="R157" s="278"/>
      <c r="S157" s="279"/>
      <c r="T157" s="280" t="str">
        <f t="shared" ref="T157" si="32">G157</f>
        <v>Ariel</v>
      </c>
      <c r="U157" s="281"/>
      <c r="V157" s="282">
        <f t="shared" ref="V157:W157" si="33">C157</f>
        <v>44197</v>
      </c>
      <c r="W157" s="282">
        <f t="shared" si="33"/>
        <v>44227</v>
      </c>
      <c r="X157" s="281"/>
      <c r="Y157" s="278" t="str">
        <f t="shared" ref="Y157" si="34">B157</f>
        <v>Super</v>
      </c>
      <c r="Z157" s="278">
        <f t="shared" ref="Z157" si="35">SUM(AE157:BR157)</f>
        <v>0</v>
      </c>
      <c r="AA157" s="281"/>
      <c r="AB157" s="303"/>
      <c r="AC157" s="304"/>
      <c r="AD157" s="299" t="s">
        <v>168</v>
      </c>
      <c r="AE157" s="287"/>
      <c r="AF157" s="287"/>
      <c r="AG157" s="287"/>
      <c r="AH157" s="287"/>
      <c r="AI157" s="287"/>
      <c r="AJ157" s="287"/>
      <c r="AK157" s="287"/>
      <c r="AL157" s="287"/>
      <c r="AM157" s="287"/>
      <c r="AN157" s="287"/>
      <c r="AO157" s="287"/>
      <c r="AP157" s="287"/>
      <c r="AQ157" s="287"/>
      <c r="AR157" s="287"/>
      <c r="AS157" s="287"/>
      <c r="AT157" s="287"/>
      <c r="AU157" s="287"/>
      <c r="AV157" s="287"/>
      <c r="AW157" s="287"/>
      <c r="AX157" s="287"/>
      <c r="AY157" s="287"/>
      <c r="AZ157" s="287"/>
      <c r="BA157" s="287"/>
      <c r="BB157" s="287"/>
      <c r="BC157" s="287"/>
      <c r="BD157" s="287"/>
      <c r="BE157" s="287"/>
      <c r="BF157" s="287"/>
      <c r="BG157" s="287"/>
      <c r="BH157" s="287"/>
      <c r="BI157" s="287"/>
      <c r="BJ157" s="287"/>
      <c r="BK157" s="287"/>
      <c r="BL157" s="287"/>
      <c r="BM157" s="288"/>
      <c r="BN157" s="288"/>
      <c r="BO157" s="287"/>
      <c r="BP157" s="287"/>
      <c r="BQ157" s="285"/>
      <c r="BR157" s="285"/>
      <c r="BS157" s="289" t="s">
        <v>1058</v>
      </c>
      <c r="BT157" s="258" t="s">
        <v>1242</v>
      </c>
      <c r="BU157" s="258" t="s">
        <v>1060</v>
      </c>
      <c r="BV157" s="153"/>
      <c r="BW157" s="258" t="s">
        <v>1060</v>
      </c>
      <c r="BX157" s="153"/>
      <c r="BY157" s="258" t="s">
        <v>1062</v>
      </c>
      <c r="BZ157" s="258" t="s">
        <v>1063</v>
      </c>
      <c r="CA157" s="258" t="s">
        <v>1073</v>
      </c>
      <c r="CB157" s="153" t="s">
        <v>1065</v>
      </c>
      <c r="CC157" s="153" t="s">
        <v>1065</v>
      </c>
      <c r="CD157" s="258" t="s">
        <v>1018</v>
      </c>
      <c r="CE157" s="258" t="s">
        <v>1058</v>
      </c>
      <c r="CF157" s="259">
        <v>0.12</v>
      </c>
      <c r="CG157" s="156"/>
      <c r="CH157" s="156" t="s">
        <v>1247</v>
      </c>
      <c r="CI157" s="156" t="s">
        <v>1058</v>
      </c>
      <c r="CJ157" s="86" t="str">
        <f>VLOOKUP(K157,'[1]INITIATIVES TYPE COMBINATION'!$A$28:$B$39,2,FALSE)</f>
        <v>PCTYPEH</v>
      </c>
      <c r="CK157" s="86" t="str">
        <f>VLOOKUP(K157&amp;BZ157,'[1]INITIATIVES TYPE COMBINATION'!$A$48:$B$72,2,FALSE)</f>
        <v>CCTYPEC</v>
      </c>
      <c r="CL157" s="86" t="str">
        <f>VLOOKUP(BZ157,'[1]INITIATIVES TYPE COMBINATION'!K$2:L$75,2,FALSE)</f>
        <v>DISBB</v>
      </c>
      <c r="CM157" s="86" t="str">
        <f>VLOOKUP(BZ157,'[1]INITIATIVES TYPE COMBINATION'!K$2:M$75,3,FALSE)</f>
        <v>DISBB</v>
      </c>
      <c r="CN157" s="86" t="str">
        <f>VLOOKUP(K157&amp;BZ157,'[1]INITIATIVES TYPE COMBINATION'!$A$203:$B$227,2,FALSE)</f>
        <v>PROPORTIONATEC</v>
      </c>
      <c r="CP157" s="87" t="str">
        <f>VLOOKUP(BT157&amp;BU157,[1]MPH!BK:BL,2,FALSE)</f>
        <v>SubBrandForm4</v>
      </c>
      <c r="CQ157" s="86" t="str">
        <f>VLOOKUP(BT157&amp;BU157,[1]MPH!BK:BL,2,FALSE)</f>
        <v>SubBrandForm4</v>
      </c>
      <c r="CR157" s="86" t="str">
        <f>VLOOKUP(BT157&amp;BW157,[1]MPH!BK:BL,2,FALSE)</f>
        <v>SubBrandForm4</v>
      </c>
      <c r="CS157" s="87" t="str">
        <f>VLOOKUP(BT157&amp;BW157,[1]MPH!BK:BL,2,FALSE)</f>
        <v>SubBrandForm4</v>
      </c>
      <c r="CT157" s="82" t="str">
        <f t="shared" si="7"/>
        <v>Dead-End</v>
      </c>
      <c r="CU157" s="88" t="str">
        <f t="shared" si="7"/>
        <v>Dead-End</v>
      </c>
      <c r="CV157" s="89" t="str">
        <f t="shared" si="7"/>
        <v>Dead-End</v>
      </c>
    </row>
    <row r="158" spans="1:100" s="82" customFormat="1" ht="12.4" customHeight="1">
      <c r="A158" s="163"/>
      <c r="B158" s="163"/>
      <c r="C158" s="173"/>
      <c r="D158" s="173"/>
      <c r="E158" s="294"/>
      <c r="F158" s="158"/>
      <c r="G158" s="163"/>
      <c r="H158" s="163"/>
      <c r="I158" s="163"/>
      <c r="J158" s="218" t="s">
        <v>15</v>
      </c>
      <c r="K158" s="220"/>
      <c r="L158" s="218"/>
      <c r="M158" s="218"/>
      <c r="N158" s="218"/>
      <c r="O158" s="218"/>
      <c r="P158" s="263"/>
      <c r="Q158" s="295"/>
      <c r="R158" s="296"/>
      <c r="S158" s="279"/>
      <c r="T158" s="297"/>
      <c r="U158" s="296"/>
      <c r="V158" s="298"/>
      <c r="W158" s="298"/>
      <c r="X158" s="296"/>
      <c r="Y158" s="296"/>
      <c r="Z158" s="296"/>
      <c r="AA158" s="296"/>
      <c r="AB158" s="303"/>
      <c r="AC158" s="304"/>
      <c r="AD158" s="299" t="s">
        <v>169</v>
      </c>
      <c r="AE158" s="299"/>
      <c r="AF158" s="299"/>
      <c r="AG158" s="299"/>
      <c r="AH158" s="299"/>
      <c r="AI158" s="299"/>
      <c r="AJ158" s="299"/>
      <c r="AK158" s="299"/>
      <c r="AL158" s="299"/>
      <c r="AM158" s="299"/>
      <c r="AN158" s="299"/>
      <c r="AO158" s="299"/>
      <c r="AP158" s="299"/>
      <c r="AQ158" s="299"/>
      <c r="AR158" s="299"/>
      <c r="AS158" s="299"/>
      <c r="AT158" s="299"/>
      <c r="AU158" s="299"/>
      <c r="AV158" s="299"/>
      <c r="AW158" s="299"/>
      <c r="AX158" s="299"/>
      <c r="AY158" s="299"/>
      <c r="AZ158" s="299"/>
      <c r="BA158" s="299"/>
      <c r="BB158" s="299"/>
      <c r="BC158" s="299"/>
      <c r="BD158" s="299"/>
      <c r="BE158" s="299"/>
      <c r="BF158" s="299"/>
      <c r="BG158" s="299"/>
      <c r="BH158" s="299"/>
      <c r="BI158" s="299"/>
      <c r="BJ158" s="299"/>
      <c r="BK158" s="299"/>
      <c r="BL158" s="287"/>
      <c r="BM158" s="288"/>
      <c r="BN158" s="288"/>
      <c r="BO158" s="287"/>
      <c r="BP158" s="287"/>
      <c r="BQ158" s="285"/>
      <c r="BR158" s="285"/>
      <c r="BS158" s="152"/>
      <c r="BT158" s="152"/>
      <c r="BU158" s="152"/>
      <c r="BV158" s="152"/>
      <c r="BW158" s="153"/>
      <c r="BX158" s="154"/>
      <c r="BY158" s="152"/>
      <c r="BZ158" s="152"/>
      <c r="CA158" s="152"/>
      <c r="CB158" s="152"/>
      <c r="CC158" s="152"/>
      <c r="CD158" s="152"/>
      <c r="CE158" s="152"/>
      <c r="CF158" s="237"/>
      <c r="CG158" s="238"/>
      <c r="CH158" s="238"/>
      <c r="CI158" s="239"/>
      <c r="CJ158" s="86" t="e">
        <f>VLOOKUP(K158,'[1]INITIATIVES TYPE COMBINATION'!$A$28:$B$39,2,FALSE)</f>
        <v>#N/A</v>
      </c>
      <c r="CK158" s="86" t="e">
        <f>VLOOKUP(K158&amp;BZ158,'[1]INITIATIVES TYPE COMBINATION'!$A$48:$B$72,2,FALSE)</f>
        <v>#N/A</v>
      </c>
      <c r="CL158" s="86" t="e">
        <f>VLOOKUP(BZ158,'[1]INITIATIVES TYPE COMBINATION'!K$2:L$75,2,FALSE)</f>
        <v>#N/A</v>
      </c>
      <c r="CM158" s="86" t="e">
        <f>VLOOKUP(BZ158,'[1]INITIATIVES TYPE COMBINATION'!K$2:M$75,3,FALSE)</f>
        <v>#N/A</v>
      </c>
      <c r="CN158" s="86" t="e">
        <f>VLOOKUP(K158&amp;BZ158,'[1]INITIATIVES TYPE COMBINATION'!$A$203:$B$227,2,FALSE)</f>
        <v>#N/A</v>
      </c>
      <c r="CP158" s="87" t="e">
        <f>VLOOKUP(BT158&amp;BU158,[1]MPH!BK:BL,2,FALSE)</f>
        <v>#N/A</v>
      </c>
      <c r="CQ158" s="86" t="e">
        <f>VLOOKUP(BT158&amp;BU158,[1]MPH!BK:BL,2,FALSE)</f>
        <v>#N/A</v>
      </c>
      <c r="CR158" s="86" t="e">
        <f>VLOOKUP(BT158&amp;BW158,[1]MPH!BK:BL,2,FALSE)</f>
        <v>#N/A</v>
      </c>
      <c r="CS158" s="87" t="e">
        <f>VLOOKUP(BT158&amp;BW158,[1]MPH!BK:BL,2,FALSE)</f>
        <v>#N/A</v>
      </c>
      <c r="CT158" s="82" t="str">
        <f t="shared" si="7"/>
        <v>Dead-End</v>
      </c>
      <c r="CU158" s="88" t="str">
        <f t="shared" si="7"/>
        <v>Dead-End</v>
      </c>
      <c r="CV158" s="89" t="str">
        <f t="shared" si="7"/>
        <v>Dead-End</v>
      </c>
    </row>
    <row r="159" spans="1:100" s="82" customFormat="1" ht="12.4" customHeight="1">
      <c r="A159" s="302" t="s">
        <v>1049</v>
      </c>
      <c r="B159" s="302" t="s">
        <v>1087</v>
      </c>
      <c r="C159" s="172">
        <v>44197</v>
      </c>
      <c r="D159" s="172">
        <v>44227</v>
      </c>
      <c r="E159" s="276"/>
      <c r="F159" s="139"/>
      <c r="G159" s="302" t="s">
        <v>33</v>
      </c>
      <c r="H159" s="302" t="s">
        <v>1251</v>
      </c>
      <c r="I159" s="302" t="s">
        <v>1249</v>
      </c>
      <c r="J159" s="302" t="s">
        <v>15</v>
      </c>
      <c r="K159" s="249" t="s">
        <v>1056</v>
      </c>
      <c r="L159" s="203"/>
      <c r="M159" s="203"/>
      <c r="N159" s="203"/>
      <c r="O159" s="203"/>
      <c r="P159" s="273" t="s">
        <v>1057</v>
      </c>
      <c r="Q159" s="277"/>
      <c r="R159" s="278"/>
      <c r="S159" s="279"/>
      <c r="T159" s="280" t="str">
        <f t="shared" ref="T159" si="36">G159</f>
        <v>Ariel</v>
      </c>
      <c r="U159" s="281"/>
      <c r="V159" s="282">
        <f t="shared" ref="V159:W159" si="37">C159</f>
        <v>44197</v>
      </c>
      <c r="W159" s="282">
        <f t="shared" si="37"/>
        <v>44227</v>
      </c>
      <c r="X159" s="281"/>
      <c r="Y159" s="278" t="str">
        <f t="shared" ref="Y159" si="38">B159</f>
        <v>MM 1</v>
      </c>
      <c r="Z159" s="278">
        <f t="shared" ref="Z159" si="39">SUM(AE159:BR159)</f>
        <v>0</v>
      </c>
      <c r="AA159" s="281"/>
      <c r="AB159" s="303"/>
      <c r="AC159" s="304"/>
      <c r="AD159" s="299" t="s">
        <v>168</v>
      </c>
      <c r="AE159" s="287"/>
      <c r="AF159" s="287"/>
      <c r="AG159" s="287"/>
      <c r="AH159" s="287"/>
      <c r="AI159" s="287"/>
      <c r="AJ159" s="287"/>
      <c r="AK159" s="287"/>
      <c r="AL159" s="287"/>
      <c r="AM159" s="287"/>
      <c r="AN159" s="287"/>
      <c r="AO159" s="287"/>
      <c r="AP159" s="287"/>
      <c r="AQ159" s="287"/>
      <c r="AR159" s="287"/>
      <c r="AS159" s="287"/>
      <c r="AT159" s="287"/>
      <c r="AU159" s="287"/>
      <c r="AV159" s="287"/>
      <c r="AW159" s="287"/>
      <c r="AX159" s="287"/>
      <c r="AY159" s="287"/>
      <c r="AZ159" s="287"/>
      <c r="BA159" s="287"/>
      <c r="BB159" s="287"/>
      <c r="BC159" s="287"/>
      <c r="BD159" s="287"/>
      <c r="BE159" s="287"/>
      <c r="BF159" s="287"/>
      <c r="BG159" s="287"/>
      <c r="BH159" s="287"/>
      <c r="BI159" s="287"/>
      <c r="BJ159" s="287"/>
      <c r="BK159" s="287"/>
      <c r="BL159" s="287"/>
      <c r="BM159" s="288"/>
      <c r="BN159" s="288"/>
      <c r="BO159" s="287"/>
      <c r="BP159" s="287"/>
      <c r="BQ159" s="285"/>
      <c r="BR159" s="285"/>
      <c r="BS159" s="289" t="s">
        <v>1058</v>
      </c>
      <c r="BT159" s="258" t="s">
        <v>1242</v>
      </c>
      <c r="BU159" s="258" t="s">
        <v>1060</v>
      </c>
      <c r="BV159" s="153"/>
      <c r="BW159" s="258" t="s">
        <v>1060</v>
      </c>
      <c r="BX159" s="153"/>
      <c r="BY159" s="258" t="s">
        <v>1062</v>
      </c>
      <c r="BZ159" s="258" t="s">
        <v>1063</v>
      </c>
      <c r="CA159" s="258" t="s">
        <v>1073</v>
      </c>
      <c r="CB159" s="153" t="s">
        <v>1065</v>
      </c>
      <c r="CC159" s="153" t="s">
        <v>1065</v>
      </c>
      <c r="CD159" s="258" t="s">
        <v>1018</v>
      </c>
      <c r="CE159" s="258" t="s">
        <v>1058</v>
      </c>
      <c r="CF159" s="259">
        <v>0.12</v>
      </c>
      <c r="CG159" s="156"/>
      <c r="CH159" s="156" t="s">
        <v>1247</v>
      </c>
      <c r="CI159" s="156" t="s">
        <v>1058</v>
      </c>
      <c r="CJ159" s="86" t="str">
        <f>VLOOKUP(K159,'[1]INITIATIVES TYPE COMBINATION'!$A$28:$B$39,2,FALSE)</f>
        <v>PCTYPEH</v>
      </c>
      <c r="CK159" s="86" t="str">
        <f>VLOOKUP(K159&amp;BZ159,'[1]INITIATIVES TYPE COMBINATION'!$A$48:$B$72,2,FALSE)</f>
        <v>CCTYPEC</v>
      </c>
      <c r="CL159" s="86" t="str">
        <f>VLOOKUP(BZ159,'[1]INITIATIVES TYPE COMBINATION'!K$2:L$75,2,FALSE)</f>
        <v>DISBB</v>
      </c>
      <c r="CM159" s="86" t="str">
        <f>VLOOKUP(BZ159,'[1]INITIATIVES TYPE COMBINATION'!K$2:M$75,3,FALSE)</f>
        <v>DISBB</v>
      </c>
      <c r="CN159" s="86" t="str">
        <f>VLOOKUP(K159&amp;BZ159,'[1]INITIATIVES TYPE COMBINATION'!$A$203:$B$227,2,FALSE)</f>
        <v>PROPORTIONATEC</v>
      </c>
      <c r="CP159" s="87" t="str">
        <f>VLOOKUP(BT159&amp;BU159,[1]MPH!BK:BL,2,FALSE)</f>
        <v>SubBrandForm4</v>
      </c>
      <c r="CQ159" s="86" t="str">
        <f>VLOOKUP(BT159&amp;BU159,[1]MPH!BK:BL,2,FALSE)</f>
        <v>SubBrandForm4</v>
      </c>
      <c r="CR159" s="86" t="str">
        <f>VLOOKUP(BT159&amp;BW159,[1]MPH!BK:BL,2,FALSE)</f>
        <v>SubBrandForm4</v>
      </c>
      <c r="CS159" s="87" t="str">
        <f>VLOOKUP(BT159&amp;BW159,[1]MPH!BK:BL,2,FALSE)</f>
        <v>SubBrandForm4</v>
      </c>
      <c r="CT159" s="82" t="str">
        <f t="shared" si="7"/>
        <v>Dead-End</v>
      </c>
      <c r="CU159" s="88" t="str">
        <f t="shared" si="7"/>
        <v>Dead-End</v>
      </c>
      <c r="CV159" s="89" t="str">
        <f t="shared" si="7"/>
        <v>Dead-End</v>
      </c>
    </row>
    <row r="160" spans="1:100" s="82" customFormat="1" ht="12.4" customHeight="1">
      <c r="A160" s="163"/>
      <c r="B160" s="163"/>
      <c r="C160" s="173"/>
      <c r="D160" s="173"/>
      <c r="E160" s="294"/>
      <c r="F160" s="158"/>
      <c r="G160" s="163"/>
      <c r="H160" s="163"/>
      <c r="I160" s="163"/>
      <c r="J160" s="218" t="s">
        <v>15</v>
      </c>
      <c r="K160" s="220"/>
      <c r="L160" s="218"/>
      <c r="M160" s="218"/>
      <c r="N160" s="218"/>
      <c r="O160" s="218"/>
      <c r="P160" s="263"/>
      <c r="Q160" s="295"/>
      <c r="R160" s="296"/>
      <c r="S160" s="279"/>
      <c r="T160" s="297"/>
      <c r="U160" s="296"/>
      <c r="V160" s="298"/>
      <c r="W160" s="298"/>
      <c r="X160" s="296"/>
      <c r="Y160" s="296"/>
      <c r="Z160" s="296"/>
      <c r="AA160" s="296"/>
      <c r="AB160" s="303"/>
      <c r="AC160" s="304"/>
      <c r="AD160" s="299" t="s">
        <v>169</v>
      </c>
      <c r="AE160" s="299"/>
      <c r="AF160" s="299"/>
      <c r="AG160" s="299"/>
      <c r="AH160" s="299"/>
      <c r="AI160" s="299"/>
      <c r="AJ160" s="299"/>
      <c r="AK160" s="299"/>
      <c r="AL160" s="299"/>
      <c r="AM160" s="299"/>
      <c r="AN160" s="299"/>
      <c r="AO160" s="299"/>
      <c r="AP160" s="299"/>
      <c r="AQ160" s="299"/>
      <c r="AR160" s="299"/>
      <c r="AS160" s="299"/>
      <c r="AT160" s="299"/>
      <c r="AU160" s="299"/>
      <c r="AV160" s="299"/>
      <c r="AW160" s="299"/>
      <c r="AX160" s="299"/>
      <c r="AY160" s="299"/>
      <c r="AZ160" s="299"/>
      <c r="BA160" s="299"/>
      <c r="BB160" s="299"/>
      <c r="BC160" s="299"/>
      <c r="BD160" s="299"/>
      <c r="BE160" s="299"/>
      <c r="BF160" s="299"/>
      <c r="BG160" s="299"/>
      <c r="BH160" s="299"/>
      <c r="BI160" s="299"/>
      <c r="BJ160" s="299"/>
      <c r="BK160" s="299"/>
      <c r="BL160" s="287"/>
      <c r="BM160" s="288"/>
      <c r="BN160" s="288"/>
      <c r="BO160" s="287"/>
      <c r="BP160" s="287"/>
      <c r="BQ160" s="285"/>
      <c r="BR160" s="285"/>
      <c r="BS160" s="152"/>
      <c r="BT160" s="152"/>
      <c r="BU160" s="152"/>
      <c r="BV160" s="152"/>
      <c r="BW160" s="153"/>
      <c r="BX160" s="154"/>
      <c r="BY160" s="152"/>
      <c r="BZ160" s="152"/>
      <c r="CA160" s="152"/>
      <c r="CB160" s="152"/>
      <c r="CC160" s="152"/>
      <c r="CD160" s="152"/>
      <c r="CE160" s="152"/>
      <c r="CF160" s="237"/>
      <c r="CG160" s="238"/>
      <c r="CH160" s="238"/>
      <c r="CI160" s="239"/>
      <c r="CJ160" s="86" t="e">
        <f>VLOOKUP(K160,'[1]INITIATIVES TYPE COMBINATION'!$A$28:$B$39,2,FALSE)</f>
        <v>#N/A</v>
      </c>
      <c r="CK160" s="86" t="e">
        <f>VLOOKUP(K160&amp;BZ160,'[1]INITIATIVES TYPE COMBINATION'!$A$48:$B$72,2,FALSE)</f>
        <v>#N/A</v>
      </c>
      <c r="CL160" s="86" t="e">
        <f>VLOOKUP(BZ160,'[1]INITIATIVES TYPE COMBINATION'!K$2:L$75,2,FALSE)</f>
        <v>#N/A</v>
      </c>
      <c r="CM160" s="86" t="e">
        <f>VLOOKUP(BZ160,'[1]INITIATIVES TYPE COMBINATION'!K$2:M$75,3,FALSE)</f>
        <v>#N/A</v>
      </c>
      <c r="CN160" s="86" t="e">
        <f>VLOOKUP(K160&amp;BZ160,'[1]INITIATIVES TYPE COMBINATION'!$A$203:$B$227,2,FALSE)</f>
        <v>#N/A</v>
      </c>
      <c r="CP160" s="87" t="e">
        <f>VLOOKUP(BT160&amp;BU160,[1]MPH!BK:BL,2,FALSE)</f>
        <v>#N/A</v>
      </c>
      <c r="CQ160" s="86" t="e">
        <f>VLOOKUP(BT160&amp;BU160,[1]MPH!BK:BL,2,FALSE)</f>
        <v>#N/A</v>
      </c>
      <c r="CR160" s="86" t="e">
        <f>VLOOKUP(BT160&amp;BW160,[1]MPH!BK:BL,2,FALSE)</f>
        <v>#N/A</v>
      </c>
      <c r="CS160" s="87" t="e">
        <f>VLOOKUP(BT160&amp;BW160,[1]MPH!BK:BL,2,FALSE)</f>
        <v>#N/A</v>
      </c>
      <c r="CT160" s="82" t="str">
        <f t="shared" si="7"/>
        <v>Dead-End</v>
      </c>
      <c r="CU160" s="88" t="str">
        <f t="shared" si="7"/>
        <v>Dead-End</v>
      </c>
      <c r="CV160" s="89" t="str">
        <f t="shared" si="7"/>
        <v>Dead-End</v>
      </c>
    </row>
    <row r="161" spans="1:100" s="82" customFormat="1" ht="12.4" customHeight="1">
      <c r="A161" s="302" t="s">
        <v>1049</v>
      </c>
      <c r="B161" s="302" t="s">
        <v>1089</v>
      </c>
      <c r="C161" s="172">
        <v>44197</v>
      </c>
      <c r="D161" s="172">
        <v>44227</v>
      </c>
      <c r="E161" s="276"/>
      <c r="F161" s="139"/>
      <c r="G161" s="302" t="s">
        <v>33</v>
      </c>
      <c r="H161" s="302" t="s">
        <v>1251</v>
      </c>
      <c r="I161" s="302" t="s">
        <v>1250</v>
      </c>
      <c r="J161" s="302" t="s">
        <v>15</v>
      </c>
      <c r="K161" s="249" t="s">
        <v>1056</v>
      </c>
      <c r="L161" s="203"/>
      <c r="M161" s="305"/>
      <c r="N161" s="203"/>
      <c r="O161" s="203"/>
      <c r="P161" s="273" t="s">
        <v>1057</v>
      </c>
      <c r="Q161" s="277"/>
      <c r="R161" s="278"/>
      <c r="S161" s="279"/>
      <c r="T161" s="280" t="str">
        <f t="shared" ref="T161" si="40">G161</f>
        <v>Ariel</v>
      </c>
      <c r="U161" s="281"/>
      <c r="V161" s="282">
        <f t="shared" ref="V161:W161" si="41">C161</f>
        <v>44197</v>
      </c>
      <c r="W161" s="282">
        <f t="shared" si="41"/>
        <v>44227</v>
      </c>
      <c r="X161" s="281"/>
      <c r="Y161" s="278" t="str">
        <f t="shared" ref="Y161" si="42">B161</f>
        <v>MM 2</v>
      </c>
      <c r="Z161" s="278">
        <f t="shared" ref="Z161" si="43">SUM(AE161:BR161)</f>
        <v>0</v>
      </c>
      <c r="AA161" s="281"/>
      <c r="AB161" s="303"/>
      <c r="AC161" s="304"/>
      <c r="AD161" s="299" t="s">
        <v>168</v>
      </c>
      <c r="AE161" s="287"/>
      <c r="AF161" s="287"/>
      <c r="AG161" s="287"/>
      <c r="AH161" s="287"/>
      <c r="AI161" s="287"/>
      <c r="AJ161" s="287"/>
      <c r="AK161" s="287"/>
      <c r="AL161" s="287"/>
      <c r="AM161" s="287"/>
      <c r="AN161" s="287"/>
      <c r="AO161" s="287"/>
      <c r="AP161" s="287"/>
      <c r="AQ161" s="287"/>
      <c r="AR161" s="287"/>
      <c r="AS161" s="287"/>
      <c r="AT161" s="287"/>
      <c r="AU161" s="287"/>
      <c r="AV161" s="287"/>
      <c r="AW161" s="287"/>
      <c r="AX161" s="287"/>
      <c r="AY161" s="287"/>
      <c r="AZ161" s="287"/>
      <c r="BA161" s="287"/>
      <c r="BB161" s="287"/>
      <c r="BC161" s="287"/>
      <c r="BD161" s="287"/>
      <c r="BE161" s="287"/>
      <c r="BF161" s="287"/>
      <c r="BG161" s="287"/>
      <c r="BH161" s="287"/>
      <c r="BI161" s="287"/>
      <c r="BJ161" s="287"/>
      <c r="BK161" s="287"/>
      <c r="BL161" s="287"/>
      <c r="BM161" s="288"/>
      <c r="BN161" s="288"/>
      <c r="BO161" s="287"/>
      <c r="BP161" s="287"/>
      <c r="BQ161" s="285"/>
      <c r="BR161" s="285"/>
      <c r="BS161" s="289" t="s">
        <v>1058</v>
      </c>
      <c r="BT161" s="258" t="s">
        <v>1242</v>
      </c>
      <c r="BU161" s="258" t="s">
        <v>1060</v>
      </c>
      <c r="BV161" s="153"/>
      <c r="BW161" s="258" t="s">
        <v>1060</v>
      </c>
      <c r="BX161" s="153"/>
      <c r="BY161" s="258" t="s">
        <v>1062</v>
      </c>
      <c r="BZ161" s="258" t="s">
        <v>1063</v>
      </c>
      <c r="CA161" s="258" t="s">
        <v>1073</v>
      </c>
      <c r="CB161" s="153" t="s">
        <v>1065</v>
      </c>
      <c r="CC161" s="153" t="s">
        <v>1065</v>
      </c>
      <c r="CD161" s="258" t="s">
        <v>1018</v>
      </c>
      <c r="CE161" s="258" t="s">
        <v>1058</v>
      </c>
      <c r="CF161" s="259">
        <v>0.12</v>
      </c>
      <c r="CG161" s="156"/>
      <c r="CH161" s="156" t="s">
        <v>1247</v>
      </c>
      <c r="CI161" s="156" t="s">
        <v>1058</v>
      </c>
      <c r="CJ161" s="86" t="str">
        <f>VLOOKUP(K161,'[1]INITIATIVES TYPE COMBINATION'!$A$28:$B$39,2,FALSE)</f>
        <v>PCTYPEH</v>
      </c>
      <c r="CK161" s="86" t="str">
        <f>VLOOKUP(K161&amp;BZ161,'[1]INITIATIVES TYPE COMBINATION'!$A$48:$B$72,2,FALSE)</f>
        <v>CCTYPEC</v>
      </c>
      <c r="CL161" s="86" t="str">
        <f>VLOOKUP(BZ161,'[1]INITIATIVES TYPE COMBINATION'!K$2:L$75,2,FALSE)</f>
        <v>DISBB</v>
      </c>
      <c r="CM161" s="86" t="str">
        <f>VLOOKUP(BZ161,'[1]INITIATIVES TYPE COMBINATION'!K$2:M$75,3,FALSE)</f>
        <v>DISBB</v>
      </c>
      <c r="CN161" s="86" t="str">
        <f>VLOOKUP(K161&amp;BZ161,'[1]INITIATIVES TYPE COMBINATION'!$A$203:$B$227,2,FALSE)</f>
        <v>PROPORTIONATEC</v>
      </c>
      <c r="CP161" s="87" t="str">
        <f>VLOOKUP(BT161&amp;BU161,[1]MPH!BK:BL,2,FALSE)</f>
        <v>SubBrandForm4</v>
      </c>
      <c r="CQ161" s="86" t="str">
        <f>VLOOKUP(BT161&amp;BU161,[1]MPH!BK:BL,2,FALSE)</f>
        <v>SubBrandForm4</v>
      </c>
      <c r="CR161" s="86" t="str">
        <f>VLOOKUP(BT161&amp;BW161,[1]MPH!BK:BL,2,FALSE)</f>
        <v>SubBrandForm4</v>
      </c>
      <c r="CS161" s="87" t="str">
        <f>VLOOKUP(BT161&amp;BW161,[1]MPH!BK:BL,2,FALSE)</f>
        <v>SubBrandForm4</v>
      </c>
      <c r="CT161" s="82" t="str">
        <f t="shared" si="7"/>
        <v>Dead-End</v>
      </c>
      <c r="CU161" s="88" t="str">
        <f t="shared" si="7"/>
        <v>Dead-End</v>
      </c>
      <c r="CV161" s="89" t="str">
        <f t="shared" si="7"/>
        <v>Dead-End</v>
      </c>
    </row>
    <row r="162" spans="1:100" s="82" customFormat="1" ht="12.4" customHeight="1">
      <c r="A162" s="253"/>
      <c r="B162" s="253"/>
      <c r="C162" s="173"/>
      <c r="D162" s="173"/>
      <c r="E162" s="294"/>
      <c r="F162" s="158"/>
      <c r="G162" s="253"/>
      <c r="H162" s="163"/>
      <c r="I162" s="253"/>
      <c r="J162" s="218" t="s">
        <v>15</v>
      </c>
      <c r="K162" s="220"/>
      <c r="L162" s="218"/>
      <c r="M162" s="306"/>
      <c r="N162" s="218"/>
      <c r="O162" s="218"/>
      <c r="P162" s="260"/>
      <c r="Q162" s="295"/>
      <c r="R162" s="296"/>
      <c r="S162" s="279"/>
      <c r="T162" s="297"/>
      <c r="U162" s="296"/>
      <c r="V162" s="298"/>
      <c r="W162" s="298"/>
      <c r="X162" s="296"/>
      <c r="Y162" s="296"/>
      <c r="Z162" s="296"/>
      <c r="AA162" s="296"/>
      <c r="AB162" s="303"/>
      <c r="AC162" s="304"/>
      <c r="AD162" s="299" t="s">
        <v>169</v>
      </c>
      <c r="AE162" s="299"/>
      <c r="AF162" s="299"/>
      <c r="AG162" s="299"/>
      <c r="AH162" s="299"/>
      <c r="AI162" s="299"/>
      <c r="AJ162" s="299"/>
      <c r="AK162" s="299"/>
      <c r="AL162" s="299"/>
      <c r="AM162" s="299"/>
      <c r="AN162" s="299"/>
      <c r="AO162" s="299"/>
      <c r="AP162" s="299"/>
      <c r="AQ162" s="299"/>
      <c r="AR162" s="299"/>
      <c r="AS162" s="299"/>
      <c r="AT162" s="299"/>
      <c r="AU162" s="299"/>
      <c r="AV162" s="299"/>
      <c r="AW162" s="299"/>
      <c r="AX162" s="299"/>
      <c r="AY162" s="299"/>
      <c r="AZ162" s="299"/>
      <c r="BA162" s="299"/>
      <c r="BB162" s="299"/>
      <c r="BC162" s="299"/>
      <c r="BD162" s="299"/>
      <c r="BE162" s="299"/>
      <c r="BF162" s="299"/>
      <c r="BG162" s="299"/>
      <c r="BH162" s="299"/>
      <c r="BI162" s="299"/>
      <c r="BJ162" s="299"/>
      <c r="BK162" s="299"/>
      <c r="BL162" s="287"/>
      <c r="BM162" s="288"/>
      <c r="BN162" s="288"/>
      <c r="BO162" s="287"/>
      <c r="BP162" s="287"/>
      <c r="BQ162" s="285"/>
      <c r="BR162" s="285"/>
      <c r="BS162" s="152"/>
      <c r="BT162" s="152"/>
      <c r="BU162" s="152"/>
      <c r="BV162" s="152"/>
      <c r="BW162" s="153"/>
      <c r="BX162" s="154"/>
      <c r="BY162" s="152"/>
      <c r="BZ162" s="152"/>
      <c r="CA162" s="152"/>
      <c r="CB162" s="152"/>
      <c r="CC162" s="152"/>
      <c r="CD162" s="152"/>
      <c r="CE162" s="152"/>
      <c r="CF162" s="237"/>
      <c r="CG162" s="238"/>
      <c r="CH162" s="238"/>
      <c r="CI162" s="239"/>
      <c r="CJ162" s="86" t="e">
        <f>VLOOKUP(K162,'[1]INITIATIVES TYPE COMBINATION'!$A$28:$B$39,2,FALSE)</f>
        <v>#N/A</v>
      </c>
      <c r="CK162" s="86" t="e">
        <f>VLOOKUP(K162&amp;BZ162,'[1]INITIATIVES TYPE COMBINATION'!$A$48:$B$72,2,FALSE)</f>
        <v>#N/A</v>
      </c>
      <c r="CL162" s="86" t="e">
        <f>VLOOKUP(BZ162,'[1]INITIATIVES TYPE COMBINATION'!K$2:L$75,2,FALSE)</f>
        <v>#N/A</v>
      </c>
      <c r="CM162" s="86" t="e">
        <f>VLOOKUP(BZ162,'[1]INITIATIVES TYPE COMBINATION'!K$2:M$75,3,FALSE)</f>
        <v>#N/A</v>
      </c>
      <c r="CN162" s="86" t="e">
        <f>VLOOKUP(K162&amp;BZ162,'[1]INITIATIVES TYPE COMBINATION'!$A$203:$B$227,2,FALSE)</f>
        <v>#N/A</v>
      </c>
      <c r="CP162" s="87" t="e">
        <f>VLOOKUP(BT162&amp;BU162,[1]MPH!BK:BL,2,FALSE)</f>
        <v>#N/A</v>
      </c>
      <c r="CQ162" s="86" t="e">
        <f>VLOOKUP(BT162&amp;BU162,[1]MPH!BK:BL,2,FALSE)</f>
        <v>#N/A</v>
      </c>
      <c r="CR162" s="86" t="e">
        <f>VLOOKUP(BT162&amp;BW162,[1]MPH!BK:BL,2,FALSE)</f>
        <v>#N/A</v>
      </c>
      <c r="CS162" s="87" t="e">
        <f>VLOOKUP(BT162&amp;BW162,[1]MPH!BK:BL,2,FALSE)</f>
        <v>#N/A</v>
      </c>
      <c r="CT162" s="82" t="str">
        <f t="shared" si="7"/>
        <v>Dead-End</v>
      </c>
      <c r="CU162" s="88" t="str">
        <f t="shared" si="7"/>
        <v>Dead-End</v>
      </c>
      <c r="CV162" s="89" t="str">
        <f t="shared" si="7"/>
        <v>Dead-End</v>
      </c>
    </row>
    <row r="163" spans="1:100" s="82" customFormat="1" ht="12.4" customHeight="1">
      <c r="A163" s="302" t="s">
        <v>1049</v>
      </c>
      <c r="B163" s="302" t="s">
        <v>1066</v>
      </c>
      <c r="C163" s="172">
        <v>44197</v>
      </c>
      <c r="D163" s="172">
        <v>44227</v>
      </c>
      <c r="E163" s="276"/>
      <c r="F163" s="139"/>
      <c r="G163" s="302" t="s">
        <v>33</v>
      </c>
      <c r="H163" s="302" t="s">
        <v>1252</v>
      </c>
      <c r="I163" s="302" t="s">
        <v>1253</v>
      </c>
      <c r="J163" s="302" t="s">
        <v>15</v>
      </c>
      <c r="K163" s="249" t="s">
        <v>1056</v>
      </c>
      <c r="L163" s="203"/>
      <c r="M163" s="305"/>
      <c r="N163" s="203"/>
      <c r="O163" s="203"/>
      <c r="P163" s="273" t="s">
        <v>1057</v>
      </c>
      <c r="Q163" s="277"/>
      <c r="R163" s="278"/>
      <c r="S163" s="279"/>
      <c r="T163" s="280" t="str">
        <f t="shared" ref="T163" si="44">G163</f>
        <v>Ariel</v>
      </c>
      <c r="U163" s="281"/>
      <c r="V163" s="282">
        <f t="shared" ref="V163:W163" si="45">C163</f>
        <v>44197</v>
      </c>
      <c r="W163" s="282">
        <f t="shared" si="45"/>
        <v>44227</v>
      </c>
      <c r="X163" s="281"/>
      <c r="Y163" s="278" t="str">
        <f t="shared" ref="Y163" si="46">B163</f>
        <v>Hyper,
Super</v>
      </c>
      <c r="Z163" s="278">
        <f t="shared" ref="Z163" si="47">SUM(AE163:BR163)</f>
        <v>0</v>
      </c>
      <c r="AA163" s="281"/>
      <c r="AB163" s="303"/>
      <c r="AC163" s="304"/>
      <c r="AD163" s="299" t="s">
        <v>168</v>
      </c>
      <c r="AE163" s="287"/>
      <c r="AF163" s="287"/>
      <c r="AG163" s="287"/>
      <c r="AH163" s="287"/>
      <c r="AI163" s="287"/>
      <c r="AJ163" s="287"/>
      <c r="AK163" s="287"/>
      <c r="AL163" s="287"/>
      <c r="AM163" s="287"/>
      <c r="AN163" s="287"/>
      <c r="AO163" s="287"/>
      <c r="AP163" s="287"/>
      <c r="AQ163" s="287"/>
      <c r="AR163" s="287"/>
      <c r="AS163" s="287"/>
      <c r="AT163" s="287"/>
      <c r="AU163" s="287"/>
      <c r="AV163" s="287"/>
      <c r="AW163" s="287"/>
      <c r="AX163" s="287"/>
      <c r="AY163" s="287"/>
      <c r="AZ163" s="287"/>
      <c r="BA163" s="287"/>
      <c r="BB163" s="287"/>
      <c r="BC163" s="287"/>
      <c r="BD163" s="287"/>
      <c r="BE163" s="287"/>
      <c r="BF163" s="287"/>
      <c r="BG163" s="287"/>
      <c r="BH163" s="287"/>
      <c r="BI163" s="287"/>
      <c r="BJ163" s="287"/>
      <c r="BK163" s="287"/>
      <c r="BL163" s="287"/>
      <c r="BM163" s="288"/>
      <c r="BN163" s="288"/>
      <c r="BO163" s="287"/>
      <c r="BP163" s="287"/>
      <c r="BQ163" s="285"/>
      <c r="BR163" s="285"/>
      <c r="BS163" s="289" t="s">
        <v>1058</v>
      </c>
      <c r="BT163" s="258" t="s">
        <v>1242</v>
      </c>
      <c r="BU163" s="258" t="s">
        <v>1060</v>
      </c>
      <c r="BV163" s="153"/>
      <c r="BW163" s="258" t="s">
        <v>1060</v>
      </c>
      <c r="BX163" s="153"/>
      <c r="BY163" s="258" t="s">
        <v>1062</v>
      </c>
      <c r="BZ163" s="258" t="s">
        <v>1063</v>
      </c>
      <c r="CA163" s="258" t="s">
        <v>1073</v>
      </c>
      <c r="CB163" s="153" t="s">
        <v>1065</v>
      </c>
      <c r="CC163" s="153" t="s">
        <v>1065</v>
      </c>
      <c r="CD163" s="258" t="s">
        <v>1018</v>
      </c>
      <c r="CE163" s="258" t="s">
        <v>1058</v>
      </c>
      <c r="CF163" s="259">
        <v>0.12</v>
      </c>
      <c r="CG163" s="156"/>
      <c r="CH163" s="307" t="s">
        <v>1254</v>
      </c>
      <c r="CI163" s="156" t="s">
        <v>1058</v>
      </c>
      <c r="CJ163" s="86" t="str">
        <f>VLOOKUP(K163,'[1]INITIATIVES TYPE COMBINATION'!$A$28:$B$39,2,FALSE)</f>
        <v>PCTYPEH</v>
      </c>
      <c r="CK163" s="86" t="str">
        <f>VLOOKUP(K163&amp;BZ163,'[1]INITIATIVES TYPE COMBINATION'!$A$48:$B$72,2,FALSE)</f>
        <v>CCTYPEC</v>
      </c>
      <c r="CL163" s="86" t="str">
        <f>VLOOKUP(BZ163,'[1]INITIATIVES TYPE COMBINATION'!K$2:L$75,2,FALSE)</f>
        <v>DISBB</v>
      </c>
      <c r="CM163" s="86" t="str">
        <f>VLOOKUP(BZ163,'[1]INITIATIVES TYPE COMBINATION'!K$2:M$75,3,FALSE)</f>
        <v>DISBB</v>
      </c>
      <c r="CN163" s="86" t="str">
        <f>VLOOKUP(K163&amp;BZ163,'[1]INITIATIVES TYPE COMBINATION'!$A$203:$B$227,2,FALSE)</f>
        <v>PROPORTIONATEC</v>
      </c>
      <c r="CP163" s="87" t="str">
        <f>VLOOKUP(BT163&amp;BU163,[1]MPH!BK:BL,2,FALSE)</f>
        <v>SubBrandForm4</v>
      </c>
      <c r="CQ163" s="86" t="str">
        <f>VLOOKUP(BT163&amp;BU163,[1]MPH!BK:BL,2,FALSE)</f>
        <v>SubBrandForm4</v>
      </c>
      <c r="CR163" s="86" t="str">
        <f>VLOOKUP(BT163&amp;BW163,[1]MPH!BK:BL,2,FALSE)</f>
        <v>SubBrandForm4</v>
      </c>
      <c r="CS163" s="87" t="str">
        <f>VLOOKUP(BT163&amp;BW163,[1]MPH!BK:BL,2,FALSE)</f>
        <v>SubBrandForm4</v>
      </c>
      <c r="CT163" s="82" t="str">
        <f t="shared" ref="CT163:CV182" si="48">$CV$1</f>
        <v>Dead-End</v>
      </c>
      <c r="CU163" s="88" t="str">
        <f t="shared" si="48"/>
        <v>Dead-End</v>
      </c>
      <c r="CV163" s="89" t="str">
        <f t="shared" si="48"/>
        <v>Dead-End</v>
      </c>
    </row>
    <row r="164" spans="1:100" s="82" customFormat="1" ht="12.4" customHeight="1">
      <c r="A164" s="253"/>
      <c r="B164" s="253"/>
      <c r="C164" s="173"/>
      <c r="D164" s="173"/>
      <c r="E164" s="294"/>
      <c r="F164" s="158"/>
      <c r="G164" s="253"/>
      <c r="H164" s="253"/>
      <c r="I164" s="253"/>
      <c r="J164" s="218" t="s">
        <v>15</v>
      </c>
      <c r="K164" s="220"/>
      <c r="L164" s="218"/>
      <c r="M164" s="306"/>
      <c r="N164" s="218"/>
      <c r="O164" s="218"/>
      <c r="P164" s="260"/>
      <c r="Q164" s="295"/>
      <c r="R164" s="296"/>
      <c r="S164" s="279"/>
      <c r="T164" s="297"/>
      <c r="U164" s="296"/>
      <c r="V164" s="298"/>
      <c r="W164" s="298"/>
      <c r="X164" s="296"/>
      <c r="Y164" s="296"/>
      <c r="Z164" s="296"/>
      <c r="AA164" s="296"/>
      <c r="AB164" s="303"/>
      <c r="AC164" s="304"/>
      <c r="AD164" s="299" t="s">
        <v>169</v>
      </c>
      <c r="AE164" s="299"/>
      <c r="AF164" s="299"/>
      <c r="AG164" s="299"/>
      <c r="AH164" s="299"/>
      <c r="AI164" s="299"/>
      <c r="AJ164" s="299"/>
      <c r="AK164" s="299"/>
      <c r="AL164" s="299"/>
      <c r="AM164" s="299"/>
      <c r="AN164" s="299"/>
      <c r="AO164" s="299"/>
      <c r="AP164" s="299"/>
      <c r="AQ164" s="299"/>
      <c r="AR164" s="299"/>
      <c r="AS164" s="299"/>
      <c r="AT164" s="299"/>
      <c r="AU164" s="299"/>
      <c r="AV164" s="299"/>
      <c r="AW164" s="299"/>
      <c r="AX164" s="299"/>
      <c r="AY164" s="299"/>
      <c r="AZ164" s="299"/>
      <c r="BA164" s="299"/>
      <c r="BB164" s="299"/>
      <c r="BC164" s="299"/>
      <c r="BD164" s="299"/>
      <c r="BE164" s="299"/>
      <c r="BF164" s="299"/>
      <c r="BG164" s="299"/>
      <c r="BH164" s="299"/>
      <c r="BI164" s="299"/>
      <c r="BJ164" s="299"/>
      <c r="BK164" s="299"/>
      <c r="BL164" s="287"/>
      <c r="BM164" s="288"/>
      <c r="BN164" s="288"/>
      <c r="BO164" s="287"/>
      <c r="BP164" s="287"/>
      <c r="BQ164" s="285"/>
      <c r="BR164" s="285"/>
      <c r="BS164" s="152"/>
      <c r="BT164" s="152"/>
      <c r="BU164" s="152"/>
      <c r="BV164" s="152"/>
      <c r="BW164" s="153"/>
      <c r="BX164" s="154"/>
      <c r="BY164" s="152"/>
      <c r="BZ164" s="152"/>
      <c r="CA164" s="152"/>
      <c r="CB164" s="152"/>
      <c r="CC164" s="152"/>
      <c r="CD164" s="152"/>
      <c r="CE164" s="152"/>
      <c r="CF164" s="237"/>
      <c r="CG164" s="238"/>
      <c r="CH164" s="238"/>
      <c r="CI164" s="239"/>
      <c r="CJ164" s="86" t="e">
        <f>VLOOKUP(K164,'[1]INITIATIVES TYPE COMBINATION'!$A$28:$B$39,2,FALSE)</f>
        <v>#N/A</v>
      </c>
      <c r="CK164" s="86" t="e">
        <f>VLOOKUP(K164&amp;BZ164,'[1]INITIATIVES TYPE COMBINATION'!$A$48:$B$72,2,FALSE)</f>
        <v>#N/A</v>
      </c>
      <c r="CL164" s="86" t="e">
        <f>VLOOKUP(BZ164,'[1]INITIATIVES TYPE COMBINATION'!K$2:L$75,2,FALSE)</f>
        <v>#N/A</v>
      </c>
      <c r="CM164" s="86" t="e">
        <f>VLOOKUP(BZ164,'[1]INITIATIVES TYPE COMBINATION'!K$2:M$75,3,FALSE)</f>
        <v>#N/A</v>
      </c>
      <c r="CN164" s="86" t="e">
        <f>VLOOKUP(K164&amp;BZ164,'[1]INITIATIVES TYPE COMBINATION'!$A$203:$B$227,2,FALSE)</f>
        <v>#N/A</v>
      </c>
      <c r="CP164" s="87" t="e">
        <f>VLOOKUP(BT164&amp;BU164,[1]MPH!BK:BL,2,FALSE)</f>
        <v>#N/A</v>
      </c>
      <c r="CQ164" s="86" t="e">
        <f>VLOOKUP(BT164&amp;BU164,[1]MPH!BK:BL,2,FALSE)</f>
        <v>#N/A</v>
      </c>
      <c r="CR164" s="86" t="e">
        <f>VLOOKUP(BT164&amp;BW164,[1]MPH!BK:BL,2,FALSE)</f>
        <v>#N/A</v>
      </c>
      <c r="CS164" s="87" t="e">
        <f>VLOOKUP(BT164&amp;BW164,[1]MPH!BK:BL,2,FALSE)</f>
        <v>#N/A</v>
      </c>
      <c r="CT164" s="82" t="str">
        <f t="shared" si="48"/>
        <v>Dead-End</v>
      </c>
      <c r="CU164" s="88" t="str">
        <f t="shared" si="48"/>
        <v>Dead-End</v>
      </c>
      <c r="CV164" s="89" t="str">
        <f t="shared" si="48"/>
        <v>Dead-End</v>
      </c>
    </row>
    <row r="165" spans="1:100" s="82" customFormat="1" ht="12.4" customHeight="1">
      <c r="A165" s="302" t="s">
        <v>1049</v>
      </c>
      <c r="B165" s="302" t="s">
        <v>1075</v>
      </c>
      <c r="C165" s="172">
        <v>44197</v>
      </c>
      <c r="D165" s="172">
        <v>44227</v>
      </c>
      <c r="E165" s="276"/>
      <c r="F165" s="139"/>
      <c r="G165" s="302" t="s">
        <v>33</v>
      </c>
      <c r="H165" s="302" t="s">
        <v>1252</v>
      </c>
      <c r="I165" s="302" t="s">
        <v>1255</v>
      </c>
      <c r="J165" s="302" t="s">
        <v>15</v>
      </c>
      <c r="K165" s="249" t="s">
        <v>1056</v>
      </c>
      <c r="L165" s="203"/>
      <c r="M165" s="305"/>
      <c r="N165" s="203"/>
      <c r="O165" s="203"/>
      <c r="P165" s="273" t="s">
        <v>1057</v>
      </c>
      <c r="Q165" s="277"/>
      <c r="R165" s="278"/>
      <c r="S165" s="279"/>
      <c r="T165" s="280" t="str">
        <f t="shared" ref="T165" si="49">G165</f>
        <v>Ariel</v>
      </c>
      <c r="U165" s="281"/>
      <c r="V165" s="282">
        <f t="shared" ref="V165:W165" si="50">C165</f>
        <v>44197</v>
      </c>
      <c r="W165" s="282">
        <f t="shared" si="50"/>
        <v>44227</v>
      </c>
      <c r="X165" s="281"/>
      <c r="Y165" s="278" t="str">
        <f t="shared" ref="Y165" si="51">B165</f>
        <v>MM 1,
MM 2</v>
      </c>
      <c r="Z165" s="278">
        <f t="shared" ref="Z165" si="52">SUM(AE165:BR165)</f>
        <v>0</v>
      </c>
      <c r="AA165" s="281"/>
      <c r="AB165" s="303"/>
      <c r="AC165" s="304"/>
      <c r="AD165" s="299" t="s">
        <v>168</v>
      </c>
      <c r="AE165" s="287"/>
      <c r="AF165" s="287"/>
      <c r="AG165" s="287"/>
      <c r="AH165" s="287"/>
      <c r="AI165" s="287"/>
      <c r="AJ165" s="287"/>
      <c r="AK165" s="287"/>
      <c r="AL165" s="287"/>
      <c r="AM165" s="287"/>
      <c r="AN165" s="287"/>
      <c r="AO165" s="287"/>
      <c r="AP165" s="287"/>
      <c r="AQ165" s="287"/>
      <c r="AR165" s="287"/>
      <c r="AS165" s="287"/>
      <c r="AT165" s="287"/>
      <c r="AU165" s="287"/>
      <c r="AV165" s="287"/>
      <c r="AW165" s="287"/>
      <c r="AX165" s="287"/>
      <c r="AY165" s="287"/>
      <c r="AZ165" s="287"/>
      <c r="BA165" s="287"/>
      <c r="BB165" s="287"/>
      <c r="BC165" s="287"/>
      <c r="BD165" s="287"/>
      <c r="BE165" s="287"/>
      <c r="BF165" s="287"/>
      <c r="BG165" s="287"/>
      <c r="BH165" s="287"/>
      <c r="BI165" s="287"/>
      <c r="BJ165" s="287"/>
      <c r="BK165" s="287"/>
      <c r="BL165" s="287"/>
      <c r="BM165" s="288"/>
      <c r="BN165" s="288"/>
      <c r="BO165" s="287"/>
      <c r="BP165" s="287"/>
      <c r="BQ165" s="285"/>
      <c r="BR165" s="285"/>
      <c r="BS165" s="289" t="s">
        <v>1058</v>
      </c>
      <c r="BT165" s="258" t="s">
        <v>1242</v>
      </c>
      <c r="BU165" s="258" t="s">
        <v>1060</v>
      </c>
      <c r="BV165" s="153"/>
      <c r="BW165" s="258" t="s">
        <v>1060</v>
      </c>
      <c r="BX165" s="153"/>
      <c r="BY165" s="258" t="s">
        <v>1062</v>
      </c>
      <c r="BZ165" s="258" t="s">
        <v>1063</v>
      </c>
      <c r="CA165" s="258" t="s">
        <v>1073</v>
      </c>
      <c r="CB165" s="153" t="s">
        <v>1065</v>
      </c>
      <c r="CC165" s="153" t="s">
        <v>1065</v>
      </c>
      <c r="CD165" s="258" t="s">
        <v>1018</v>
      </c>
      <c r="CE165" s="258" t="s">
        <v>1058</v>
      </c>
      <c r="CF165" s="259">
        <v>0.12</v>
      </c>
      <c r="CG165" s="156"/>
      <c r="CH165" s="307" t="s">
        <v>1254</v>
      </c>
      <c r="CI165" s="156" t="s">
        <v>1058</v>
      </c>
      <c r="CJ165" s="86" t="str">
        <f>VLOOKUP(K165,'[1]INITIATIVES TYPE COMBINATION'!$A$28:$B$39,2,FALSE)</f>
        <v>PCTYPEH</v>
      </c>
      <c r="CK165" s="86" t="str">
        <f>VLOOKUP(K165&amp;BZ165,'[1]INITIATIVES TYPE COMBINATION'!$A$48:$B$72,2,FALSE)</f>
        <v>CCTYPEC</v>
      </c>
      <c r="CL165" s="86" t="str">
        <f>VLOOKUP(BZ165,'[1]INITIATIVES TYPE COMBINATION'!K$2:L$75,2,FALSE)</f>
        <v>DISBB</v>
      </c>
      <c r="CM165" s="86" t="str">
        <f>VLOOKUP(BZ165,'[1]INITIATIVES TYPE COMBINATION'!K$2:M$75,3,FALSE)</f>
        <v>DISBB</v>
      </c>
      <c r="CN165" s="86" t="str">
        <f>VLOOKUP(K165&amp;BZ165,'[1]INITIATIVES TYPE COMBINATION'!$A$203:$B$227,2,FALSE)</f>
        <v>PROPORTIONATEC</v>
      </c>
      <c r="CP165" s="87" t="str">
        <f>VLOOKUP(BT165&amp;BU165,[1]MPH!BK:BL,2,FALSE)</f>
        <v>SubBrandForm4</v>
      </c>
      <c r="CQ165" s="86" t="str">
        <f>VLOOKUP(BT165&amp;BU165,[1]MPH!BK:BL,2,FALSE)</f>
        <v>SubBrandForm4</v>
      </c>
      <c r="CR165" s="86" t="str">
        <f>VLOOKUP(BT165&amp;BW165,[1]MPH!BK:BL,2,FALSE)</f>
        <v>SubBrandForm4</v>
      </c>
      <c r="CS165" s="87" t="str">
        <f>VLOOKUP(BT165&amp;BW165,[1]MPH!BK:BL,2,FALSE)</f>
        <v>SubBrandForm4</v>
      </c>
      <c r="CT165" s="82" t="str">
        <f t="shared" si="48"/>
        <v>Dead-End</v>
      </c>
      <c r="CU165" s="88" t="str">
        <f t="shared" si="48"/>
        <v>Dead-End</v>
      </c>
      <c r="CV165" s="89" t="str">
        <f t="shared" si="48"/>
        <v>Dead-End</v>
      </c>
    </row>
    <row r="166" spans="1:100" s="82" customFormat="1" ht="12.4" customHeight="1">
      <c r="A166" s="253"/>
      <c r="B166" s="253"/>
      <c r="C166" s="173"/>
      <c r="D166" s="173"/>
      <c r="E166" s="294"/>
      <c r="F166" s="158"/>
      <c r="G166" s="253"/>
      <c r="H166" s="253"/>
      <c r="I166" s="253"/>
      <c r="J166" s="218" t="s">
        <v>15</v>
      </c>
      <c r="K166" s="220"/>
      <c r="L166" s="218"/>
      <c r="M166" s="306"/>
      <c r="N166" s="218"/>
      <c r="O166" s="218"/>
      <c r="P166" s="260"/>
      <c r="Q166" s="295"/>
      <c r="R166" s="296"/>
      <c r="S166" s="279"/>
      <c r="T166" s="297"/>
      <c r="U166" s="296"/>
      <c r="V166" s="298"/>
      <c r="W166" s="298"/>
      <c r="X166" s="296"/>
      <c r="Y166" s="296"/>
      <c r="Z166" s="296"/>
      <c r="AA166" s="296"/>
      <c r="AB166" s="303"/>
      <c r="AC166" s="304"/>
      <c r="AD166" s="299" t="s">
        <v>169</v>
      </c>
      <c r="AE166" s="299"/>
      <c r="AF166" s="299"/>
      <c r="AG166" s="299"/>
      <c r="AH166" s="299"/>
      <c r="AI166" s="299"/>
      <c r="AJ166" s="299"/>
      <c r="AK166" s="299"/>
      <c r="AL166" s="299"/>
      <c r="AM166" s="299"/>
      <c r="AN166" s="299"/>
      <c r="AO166" s="299"/>
      <c r="AP166" s="299"/>
      <c r="AQ166" s="299"/>
      <c r="AR166" s="299"/>
      <c r="AS166" s="299"/>
      <c r="AT166" s="299"/>
      <c r="AU166" s="299"/>
      <c r="AV166" s="299"/>
      <c r="AW166" s="299"/>
      <c r="AX166" s="299"/>
      <c r="AY166" s="299"/>
      <c r="AZ166" s="299"/>
      <c r="BA166" s="299"/>
      <c r="BB166" s="299"/>
      <c r="BC166" s="299"/>
      <c r="BD166" s="299"/>
      <c r="BE166" s="299"/>
      <c r="BF166" s="299"/>
      <c r="BG166" s="299"/>
      <c r="BH166" s="299"/>
      <c r="BI166" s="299"/>
      <c r="BJ166" s="299"/>
      <c r="BK166" s="299"/>
      <c r="BL166" s="287"/>
      <c r="BM166" s="288"/>
      <c r="BN166" s="288"/>
      <c r="BO166" s="287"/>
      <c r="BP166" s="287"/>
      <c r="BQ166" s="285"/>
      <c r="BR166" s="285"/>
      <c r="BS166" s="152"/>
      <c r="BT166" s="152"/>
      <c r="BU166" s="152"/>
      <c r="BV166" s="152"/>
      <c r="BW166" s="153"/>
      <c r="BX166" s="154"/>
      <c r="BY166" s="152"/>
      <c r="BZ166" s="152"/>
      <c r="CA166" s="152"/>
      <c r="CB166" s="152"/>
      <c r="CC166" s="152"/>
      <c r="CD166" s="152"/>
      <c r="CE166" s="152"/>
      <c r="CF166" s="237"/>
      <c r="CG166" s="238"/>
      <c r="CH166" s="238"/>
      <c r="CI166" s="239"/>
      <c r="CJ166" s="86" t="e">
        <f>VLOOKUP(K166,'[1]INITIATIVES TYPE COMBINATION'!$A$28:$B$39,2,FALSE)</f>
        <v>#N/A</v>
      </c>
      <c r="CK166" s="86" t="e">
        <f>VLOOKUP(K166&amp;BZ166,'[1]INITIATIVES TYPE COMBINATION'!$A$48:$B$72,2,FALSE)</f>
        <v>#N/A</v>
      </c>
      <c r="CL166" s="86" t="e">
        <f>VLOOKUP(BZ166,'[1]INITIATIVES TYPE COMBINATION'!K$2:L$75,2,FALSE)</f>
        <v>#N/A</v>
      </c>
      <c r="CM166" s="86" t="e">
        <f>VLOOKUP(BZ166,'[1]INITIATIVES TYPE COMBINATION'!K$2:M$75,3,FALSE)</f>
        <v>#N/A</v>
      </c>
      <c r="CN166" s="86" t="e">
        <f>VLOOKUP(K166&amp;BZ166,'[1]INITIATIVES TYPE COMBINATION'!$A$203:$B$227,2,FALSE)</f>
        <v>#N/A</v>
      </c>
      <c r="CP166" s="87" t="e">
        <f>VLOOKUP(BT166&amp;BU166,[1]MPH!BK:BL,2,FALSE)</f>
        <v>#N/A</v>
      </c>
      <c r="CQ166" s="86" t="e">
        <f>VLOOKUP(BT166&amp;BU166,[1]MPH!BK:BL,2,FALSE)</f>
        <v>#N/A</v>
      </c>
      <c r="CR166" s="86" t="e">
        <f>VLOOKUP(BT166&amp;BW166,[1]MPH!BK:BL,2,FALSE)</f>
        <v>#N/A</v>
      </c>
      <c r="CS166" s="87" t="e">
        <f>VLOOKUP(BT166&amp;BW166,[1]MPH!BK:BL,2,FALSE)</f>
        <v>#N/A</v>
      </c>
      <c r="CT166" s="82" t="str">
        <f t="shared" si="48"/>
        <v>Dead-End</v>
      </c>
      <c r="CU166" s="88" t="str">
        <f t="shared" si="48"/>
        <v>Dead-End</v>
      </c>
      <c r="CV166" s="89" t="str">
        <f t="shared" si="48"/>
        <v>Dead-End</v>
      </c>
    </row>
    <row r="167" spans="1:100" s="82" customFormat="1" ht="12.4" customHeight="1">
      <c r="A167" s="302" t="s">
        <v>1049</v>
      </c>
      <c r="B167" s="302" t="s">
        <v>1066</v>
      </c>
      <c r="C167" s="172">
        <v>44197</v>
      </c>
      <c r="D167" s="172">
        <v>44227</v>
      </c>
      <c r="E167" s="276"/>
      <c r="F167" s="139"/>
      <c r="G167" s="302" t="s">
        <v>33</v>
      </c>
      <c r="H167" s="302" t="s">
        <v>1256</v>
      </c>
      <c r="I167" s="302" t="s">
        <v>1257</v>
      </c>
      <c r="J167" s="302" t="s">
        <v>15</v>
      </c>
      <c r="K167" s="249" t="s">
        <v>1056</v>
      </c>
      <c r="L167" s="203"/>
      <c r="M167" s="305"/>
      <c r="N167" s="203"/>
      <c r="O167" s="203"/>
      <c r="P167" s="273" t="s">
        <v>1057</v>
      </c>
      <c r="Q167" s="277"/>
      <c r="R167" s="278"/>
      <c r="S167" s="279"/>
      <c r="T167" s="280" t="str">
        <f t="shared" ref="T167" si="53">G167</f>
        <v>Ariel</v>
      </c>
      <c r="U167" s="281"/>
      <c r="V167" s="282">
        <f t="shared" ref="V167:W167" si="54">C167</f>
        <v>44197</v>
      </c>
      <c r="W167" s="282">
        <f t="shared" si="54"/>
        <v>44227</v>
      </c>
      <c r="X167" s="281"/>
      <c r="Y167" s="278" t="str">
        <f t="shared" ref="Y167" si="55">B167</f>
        <v>Hyper,
Super</v>
      </c>
      <c r="Z167" s="278">
        <f t="shared" ref="Z167" si="56">SUM(AE167:BR167)</f>
        <v>0</v>
      </c>
      <c r="AA167" s="281"/>
      <c r="AB167" s="303"/>
      <c r="AC167" s="304"/>
      <c r="AD167" s="299" t="s">
        <v>168</v>
      </c>
      <c r="AE167" s="287"/>
      <c r="AF167" s="287"/>
      <c r="AG167" s="287"/>
      <c r="AH167" s="287"/>
      <c r="AI167" s="287"/>
      <c r="AJ167" s="287"/>
      <c r="AK167" s="287"/>
      <c r="AL167" s="287"/>
      <c r="AM167" s="287"/>
      <c r="AN167" s="287"/>
      <c r="AO167" s="287"/>
      <c r="AP167" s="287"/>
      <c r="AQ167" s="287"/>
      <c r="AR167" s="287"/>
      <c r="AS167" s="287"/>
      <c r="AT167" s="287"/>
      <c r="AU167" s="287"/>
      <c r="AV167" s="287"/>
      <c r="AW167" s="287"/>
      <c r="AX167" s="287"/>
      <c r="AY167" s="287"/>
      <c r="AZ167" s="287"/>
      <c r="BA167" s="287"/>
      <c r="BB167" s="287"/>
      <c r="BC167" s="287"/>
      <c r="BD167" s="287"/>
      <c r="BE167" s="287"/>
      <c r="BF167" s="287"/>
      <c r="BG167" s="287"/>
      <c r="BH167" s="287"/>
      <c r="BI167" s="287"/>
      <c r="BJ167" s="287"/>
      <c r="BK167" s="287"/>
      <c r="BL167" s="287"/>
      <c r="BM167" s="288"/>
      <c r="BN167" s="288"/>
      <c r="BO167" s="287"/>
      <c r="BP167" s="287"/>
      <c r="BQ167" s="285"/>
      <c r="BR167" s="285"/>
      <c r="BS167" s="289" t="s">
        <v>1058</v>
      </c>
      <c r="BT167" s="258" t="s">
        <v>1242</v>
      </c>
      <c r="BU167" s="258" t="s">
        <v>1060</v>
      </c>
      <c r="BV167" s="153"/>
      <c r="BW167" s="258" t="s">
        <v>1060</v>
      </c>
      <c r="BX167" s="153"/>
      <c r="BY167" s="258" t="s">
        <v>1062</v>
      </c>
      <c r="BZ167" s="258" t="s">
        <v>1063</v>
      </c>
      <c r="CA167" s="258" t="s">
        <v>1064</v>
      </c>
      <c r="CB167" s="153" t="s">
        <v>1065</v>
      </c>
      <c r="CC167" s="153" t="s">
        <v>1065</v>
      </c>
      <c r="CD167" s="258" t="s">
        <v>1018</v>
      </c>
      <c r="CE167" s="258" t="s">
        <v>1058</v>
      </c>
      <c r="CF167" s="259">
        <v>0.16</v>
      </c>
      <c r="CG167" s="156"/>
      <c r="CH167" s="156" t="s">
        <v>1258</v>
      </c>
      <c r="CI167" s="156" t="s">
        <v>1058</v>
      </c>
      <c r="CJ167" s="86" t="str">
        <f>VLOOKUP(K167,'[1]INITIATIVES TYPE COMBINATION'!$A$28:$B$39,2,FALSE)</f>
        <v>PCTYPEH</v>
      </c>
      <c r="CK167" s="86" t="str">
        <f>VLOOKUP(K167&amp;BZ167,'[1]INITIATIVES TYPE COMBINATION'!$A$48:$B$72,2,FALSE)</f>
        <v>CCTYPEC</v>
      </c>
      <c r="CL167" s="86" t="str">
        <f>VLOOKUP(BZ167,'[1]INITIATIVES TYPE COMBINATION'!K$2:L$75,2,FALSE)</f>
        <v>DISBB</v>
      </c>
      <c r="CM167" s="86" t="str">
        <f>VLOOKUP(BZ167,'[1]INITIATIVES TYPE COMBINATION'!K$2:M$75,3,FALSE)</f>
        <v>DISBB</v>
      </c>
      <c r="CN167" s="86" t="str">
        <f>VLOOKUP(K167&amp;BZ167,'[1]INITIATIVES TYPE COMBINATION'!$A$203:$B$227,2,FALSE)</f>
        <v>PROPORTIONATEC</v>
      </c>
      <c r="CP167" s="87" t="str">
        <f>VLOOKUP(BT167&amp;BU167,[1]MPH!BK:BL,2,FALSE)</f>
        <v>SubBrandForm4</v>
      </c>
      <c r="CQ167" s="86" t="str">
        <f>VLOOKUP(BT167&amp;BU167,[1]MPH!BK:BL,2,FALSE)</f>
        <v>SubBrandForm4</v>
      </c>
      <c r="CR167" s="86" t="str">
        <f>VLOOKUP(BT167&amp;BW167,[1]MPH!BK:BL,2,FALSE)</f>
        <v>SubBrandForm4</v>
      </c>
      <c r="CS167" s="87" t="str">
        <f>VLOOKUP(BT167&amp;BW167,[1]MPH!BK:BL,2,FALSE)</f>
        <v>SubBrandForm4</v>
      </c>
      <c r="CT167" s="82" t="str">
        <f t="shared" si="48"/>
        <v>Dead-End</v>
      </c>
      <c r="CU167" s="88" t="str">
        <f t="shared" si="48"/>
        <v>Dead-End</v>
      </c>
      <c r="CV167" s="89" t="str">
        <f t="shared" si="48"/>
        <v>Dead-End</v>
      </c>
    </row>
    <row r="168" spans="1:100" s="82" customFormat="1" ht="12.4" customHeight="1">
      <c r="A168" s="163"/>
      <c r="B168" s="163"/>
      <c r="C168" s="173"/>
      <c r="D168" s="173"/>
      <c r="E168" s="294"/>
      <c r="F168" s="158"/>
      <c r="G168" s="163"/>
      <c r="H168" s="163"/>
      <c r="I168" s="163"/>
      <c r="J168" s="218" t="s">
        <v>15</v>
      </c>
      <c r="K168" s="220"/>
      <c r="L168" s="218"/>
      <c r="M168" s="306"/>
      <c r="N168" s="218"/>
      <c r="O168" s="218"/>
      <c r="P168" s="263"/>
      <c r="Q168" s="295"/>
      <c r="R168" s="296"/>
      <c r="S168" s="279"/>
      <c r="T168" s="297"/>
      <c r="U168" s="296"/>
      <c r="V168" s="298"/>
      <c r="W168" s="298"/>
      <c r="X168" s="296"/>
      <c r="Y168" s="296"/>
      <c r="Z168" s="296"/>
      <c r="AA168" s="296"/>
      <c r="AB168" s="303"/>
      <c r="AC168" s="304"/>
      <c r="AD168" s="299" t="s">
        <v>169</v>
      </c>
      <c r="AE168" s="299"/>
      <c r="AF168" s="299"/>
      <c r="AG168" s="299"/>
      <c r="AH168" s="299"/>
      <c r="AI168" s="299"/>
      <c r="AJ168" s="299"/>
      <c r="AK168" s="299"/>
      <c r="AL168" s="299"/>
      <c r="AM168" s="299"/>
      <c r="AN168" s="299"/>
      <c r="AO168" s="299"/>
      <c r="AP168" s="299"/>
      <c r="AQ168" s="299"/>
      <c r="AR168" s="299"/>
      <c r="AS168" s="299"/>
      <c r="AT168" s="299"/>
      <c r="AU168" s="299"/>
      <c r="AV168" s="299"/>
      <c r="AW168" s="299"/>
      <c r="AX168" s="299"/>
      <c r="AY168" s="299"/>
      <c r="AZ168" s="299"/>
      <c r="BA168" s="299"/>
      <c r="BB168" s="299"/>
      <c r="BC168" s="299"/>
      <c r="BD168" s="299"/>
      <c r="BE168" s="299"/>
      <c r="BF168" s="299"/>
      <c r="BG168" s="299"/>
      <c r="BH168" s="299"/>
      <c r="BI168" s="299"/>
      <c r="BJ168" s="299"/>
      <c r="BK168" s="299"/>
      <c r="BL168" s="287"/>
      <c r="BM168" s="288"/>
      <c r="BN168" s="288"/>
      <c r="BO168" s="287"/>
      <c r="BP168" s="287"/>
      <c r="BQ168" s="285"/>
      <c r="BR168" s="285"/>
      <c r="BS168" s="152"/>
      <c r="BT168" s="152"/>
      <c r="BU168" s="152"/>
      <c r="BV168" s="152"/>
      <c r="BW168" s="153"/>
      <c r="BX168" s="154"/>
      <c r="BY168" s="152"/>
      <c r="BZ168" s="152"/>
      <c r="CA168" s="152"/>
      <c r="CB168" s="152"/>
      <c r="CC168" s="152"/>
      <c r="CD168" s="152"/>
      <c r="CE168" s="152"/>
      <c r="CF168" s="237"/>
      <c r="CG168" s="238"/>
      <c r="CH168" s="238"/>
      <c r="CI168" s="239"/>
      <c r="CJ168" s="86" t="e">
        <f>VLOOKUP(K168,'[1]INITIATIVES TYPE COMBINATION'!$A$28:$B$39,2,FALSE)</f>
        <v>#N/A</v>
      </c>
      <c r="CK168" s="86" t="e">
        <f>VLOOKUP(K168&amp;BZ168,'[1]INITIATIVES TYPE COMBINATION'!$A$48:$B$72,2,FALSE)</f>
        <v>#N/A</v>
      </c>
      <c r="CL168" s="86" t="e">
        <f>VLOOKUP(BZ168,'[1]INITIATIVES TYPE COMBINATION'!K$2:L$75,2,FALSE)</f>
        <v>#N/A</v>
      </c>
      <c r="CM168" s="86" t="e">
        <f>VLOOKUP(BZ168,'[1]INITIATIVES TYPE COMBINATION'!K$2:M$75,3,FALSE)</f>
        <v>#N/A</v>
      </c>
      <c r="CN168" s="86" t="e">
        <f>VLOOKUP(K168&amp;BZ168,'[1]INITIATIVES TYPE COMBINATION'!$A$203:$B$227,2,FALSE)</f>
        <v>#N/A</v>
      </c>
      <c r="CP168" s="87" t="e">
        <f>VLOOKUP(BT168&amp;BU168,[1]MPH!BK:BL,2,FALSE)</f>
        <v>#N/A</v>
      </c>
      <c r="CQ168" s="86" t="e">
        <f>VLOOKUP(BT168&amp;BU168,[1]MPH!BK:BL,2,FALSE)</f>
        <v>#N/A</v>
      </c>
      <c r="CR168" s="86" t="e">
        <f>VLOOKUP(BT168&amp;BW168,[1]MPH!BK:BL,2,FALSE)</f>
        <v>#N/A</v>
      </c>
      <c r="CS168" s="87" t="e">
        <f>VLOOKUP(BT168&amp;BW168,[1]MPH!BK:BL,2,FALSE)</f>
        <v>#N/A</v>
      </c>
      <c r="CT168" s="82" t="str">
        <f t="shared" si="48"/>
        <v>Dead-End</v>
      </c>
      <c r="CU168" s="88" t="str">
        <f t="shared" si="48"/>
        <v>Dead-End</v>
      </c>
      <c r="CV168" s="89" t="str">
        <f t="shared" si="48"/>
        <v>Dead-End</v>
      </c>
    </row>
    <row r="169" spans="1:100" s="82" customFormat="1" ht="12.4" customHeight="1">
      <c r="A169" s="302" t="s">
        <v>1049</v>
      </c>
      <c r="B169" s="302" t="s">
        <v>1075</v>
      </c>
      <c r="C169" s="172">
        <v>44197</v>
      </c>
      <c r="D169" s="172">
        <v>44227</v>
      </c>
      <c r="E169" s="276"/>
      <c r="F169" s="139"/>
      <c r="G169" s="302" t="s">
        <v>33</v>
      </c>
      <c r="H169" s="302" t="s">
        <v>1256</v>
      </c>
      <c r="I169" s="302" t="s">
        <v>1259</v>
      </c>
      <c r="J169" s="302" t="s">
        <v>15</v>
      </c>
      <c r="K169" s="249" t="s">
        <v>1056</v>
      </c>
      <c r="L169" s="203"/>
      <c r="M169" s="305"/>
      <c r="N169" s="203"/>
      <c r="O169" s="203"/>
      <c r="P169" s="273" t="s">
        <v>1057</v>
      </c>
      <c r="Q169" s="277"/>
      <c r="R169" s="278"/>
      <c r="S169" s="279"/>
      <c r="T169" s="280" t="str">
        <f t="shared" ref="T169" si="57">G169</f>
        <v>Ariel</v>
      </c>
      <c r="U169" s="281"/>
      <c r="V169" s="282">
        <f t="shared" ref="V169:W169" si="58">C169</f>
        <v>44197</v>
      </c>
      <c r="W169" s="282">
        <f t="shared" si="58"/>
        <v>44227</v>
      </c>
      <c r="X169" s="281"/>
      <c r="Y169" s="278" t="str">
        <f t="shared" ref="Y169" si="59">B169</f>
        <v>MM 1,
MM 2</v>
      </c>
      <c r="Z169" s="278">
        <f t="shared" ref="Z169" si="60">SUM(AE169:BR169)</f>
        <v>0</v>
      </c>
      <c r="AA169" s="281"/>
      <c r="AB169" s="303"/>
      <c r="AC169" s="304"/>
      <c r="AD169" s="299" t="s">
        <v>168</v>
      </c>
      <c r="AE169" s="287"/>
      <c r="AF169" s="287"/>
      <c r="AG169" s="287"/>
      <c r="AH169" s="287"/>
      <c r="AI169" s="287"/>
      <c r="AJ169" s="287"/>
      <c r="AK169" s="287"/>
      <c r="AL169" s="287"/>
      <c r="AM169" s="287"/>
      <c r="AN169" s="287"/>
      <c r="AO169" s="287"/>
      <c r="AP169" s="287"/>
      <c r="AQ169" s="287"/>
      <c r="AR169" s="287"/>
      <c r="AS169" s="287"/>
      <c r="AT169" s="287"/>
      <c r="AU169" s="287"/>
      <c r="AV169" s="287"/>
      <c r="AW169" s="287"/>
      <c r="AX169" s="287"/>
      <c r="AY169" s="287"/>
      <c r="AZ169" s="287"/>
      <c r="BA169" s="287"/>
      <c r="BB169" s="287"/>
      <c r="BC169" s="287"/>
      <c r="BD169" s="287"/>
      <c r="BE169" s="287"/>
      <c r="BF169" s="287"/>
      <c r="BG169" s="287"/>
      <c r="BH169" s="287"/>
      <c r="BI169" s="287"/>
      <c r="BJ169" s="287"/>
      <c r="BK169" s="287"/>
      <c r="BL169" s="287"/>
      <c r="BM169" s="288"/>
      <c r="BN169" s="288"/>
      <c r="BO169" s="287"/>
      <c r="BP169" s="287"/>
      <c r="BQ169" s="285"/>
      <c r="BR169" s="285"/>
      <c r="BS169" s="289" t="s">
        <v>1058</v>
      </c>
      <c r="BT169" s="258" t="s">
        <v>1242</v>
      </c>
      <c r="BU169" s="258" t="s">
        <v>1060</v>
      </c>
      <c r="BV169" s="153"/>
      <c r="BW169" s="258" t="s">
        <v>1060</v>
      </c>
      <c r="BX169" s="153"/>
      <c r="BY169" s="258" t="s">
        <v>1062</v>
      </c>
      <c r="BZ169" s="258" t="s">
        <v>1063</v>
      </c>
      <c r="CA169" s="258" t="s">
        <v>1064</v>
      </c>
      <c r="CB169" s="153" t="s">
        <v>1065</v>
      </c>
      <c r="CC169" s="153" t="s">
        <v>1065</v>
      </c>
      <c r="CD169" s="258" t="s">
        <v>1018</v>
      </c>
      <c r="CE169" s="258" t="s">
        <v>1058</v>
      </c>
      <c r="CF169" s="259">
        <v>0.16</v>
      </c>
      <c r="CG169" s="156"/>
      <c r="CH169" s="156" t="s">
        <v>1258</v>
      </c>
      <c r="CI169" s="156" t="s">
        <v>1058</v>
      </c>
      <c r="CJ169" s="86" t="str">
        <f>VLOOKUP(K169,'[1]INITIATIVES TYPE COMBINATION'!$A$28:$B$39,2,FALSE)</f>
        <v>PCTYPEH</v>
      </c>
      <c r="CK169" s="86" t="str">
        <f>VLOOKUP(K169&amp;BZ169,'[1]INITIATIVES TYPE COMBINATION'!$A$48:$B$72,2,FALSE)</f>
        <v>CCTYPEC</v>
      </c>
      <c r="CL169" s="86" t="str">
        <f>VLOOKUP(BZ169,'[1]INITIATIVES TYPE COMBINATION'!K$2:L$75,2,FALSE)</f>
        <v>DISBB</v>
      </c>
      <c r="CM169" s="86" t="str">
        <f>VLOOKUP(BZ169,'[1]INITIATIVES TYPE COMBINATION'!K$2:M$75,3,FALSE)</f>
        <v>DISBB</v>
      </c>
      <c r="CN169" s="86" t="str">
        <f>VLOOKUP(K169&amp;BZ169,'[1]INITIATIVES TYPE COMBINATION'!$A$203:$B$227,2,FALSE)</f>
        <v>PROPORTIONATEC</v>
      </c>
      <c r="CP169" s="87" t="str">
        <f>VLOOKUP(BT169&amp;BU169,[1]MPH!BK:BL,2,FALSE)</f>
        <v>SubBrandForm4</v>
      </c>
      <c r="CQ169" s="86" t="str">
        <f>VLOOKUP(BT169&amp;BU169,[1]MPH!BK:BL,2,FALSE)</f>
        <v>SubBrandForm4</v>
      </c>
      <c r="CR169" s="86" t="str">
        <f>VLOOKUP(BT169&amp;BW169,[1]MPH!BK:BL,2,FALSE)</f>
        <v>SubBrandForm4</v>
      </c>
      <c r="CS169" s="87" t="str">
        <f>VLOOKUP(BT169&amp;BW169,[1]MPH!BK:BL,2,FALSE)</f>
        <v>SubBrandForm4</v>
      </c>
      <c r="CT169" s="82" t="str">
        <f t="shared" si="48"/>
        <v>Dead-End</v>
      </c>
      <c r="CU169" s="88" t="str">
        <f t="shared" si="48"/>
        <v>Dead-End</v>
      </c>
      <c r="CV169" s="89" t="str">
        <f t="shared" si="48"/>
        <v>Dead-End</v>
      </c>
    </row>
    <row r="170" spans="1:100" s="82" customFormat="1" ht="12.4" customHeight="1">
      <c r="A170" s="163"/>
      <c r="B170" s="163"/>
      <c r="C170" s="173"/>
      <c r="D170" s="173"/>
      <c r="E170" s="294"/>
      <c r="F170" s="158"/>
      <c r="G170" s="163"/>
      <c r="H170" s="163"/>
      <c r="I170" s="163"/>
      <c r="J170" s="218" t="s">
        <v>15</v>
      </c>
      <c r="K170" s="220"/>
      <c r="L170" s="218"/>
      <c r="M170" s="306"/>
      <c r="N170" s="218"/>
      <c r="O170" s="218"/>
      <c r="P170" s="263"/>
      <c r="Q170" s="295"/>
      <c r="R170" s="296"/>
      <c r="S170" s="279"/>
      <c r="T170" s="297"/>
      <c r="U170" s="296"/>
      <c r="V170" s="298"/>
      <c r="W170" s="298"/>
      <c r="X170" s="296"/>
      <c r="Y170" s="296"/>
      <c r="Z170" s="296"/>
      <c r="AA170" s="296"/>
      <c r="AB170" s="303"/>
      <c r="AC170" s="304"/>
      <c r="AD170" s="299" t="s">
        <v>169</v>
      </c>
      <c r="AE170" s="299"/>
      <c r="AF170" s="299"/>
      <c r="AG170" s="299"/>
      <c r="AH170" s="299"/>
      <c r="AI170" s="299"/>
      <c r="AJ170" s="299"/>
      <c r="AK170" s="299"/>
      <c r="AL170" s="299"/>
      <c r="AM170" s="299"/>
      <c r="AN170" s="299"/>
      <c r="AO170" s="299"/>
      <c r="AP170" s="299"/>
      <c r="AQ170" s="299"/>
      <c r="AR170" s="299"/>
      <c r="AS170" s="299"/>
      <c r="AT170" s="299"/>
      <c r="AU170" s="299"/>
      <c r="AV170" s="299"/>
      <c r="AW170" s="299"/>
      <c r="AX170" s="299"/>
      <c r="AY170" s="299"/>
      <c r="AZ170" s="299"/>
      <c r="BA170" s="299"/>
      <c r="BB170" s="299"/>
      <c r="BC170" s="299"/>
      <c r="BD170" s="299"/>
      <c r="BE170" s="299"/>
      <c r="BF170" s="299"/>
      <c r="BG170" s="299"/>
      <c r="BH170" s="299"/>
      <c r="BI170" s="299"/>
      <c r="BJ170" s="299"/>
      <c r="BK170" s="299"/>
      <c r="BL170" s="287"/>
      <c r="BM170" s="288"/>
      <c r="BN170" s="288"/>
      <c r="BO170" s="287"/>
      <c r="BP170" s="287"/>
      <c r="BQ170" s="285"/>
      <c r="BR170" s="285"/>
      <c r="BS170" s="152"/>
      <c r="BT170" s="152"/>
      <c r="BU170" s="152"/>
      <c r="BV170" s="152"/>
      <c r="BW170" s="153"/>
      <c r="BX170" s="154"/>
      <c r="BY170" s="152"/>
      <c r="BZ170" s="152"/>
      <c r="CA170" s="152"/>
      <c r="CB170" s="152"/>
      <c r="CC170" s="152"/>
      <c r="CD170" s="152"/>
      <c r="CE170" s="152"/>
      <c r="CF170" s="237"/>
      <c r="CG170" s="238"/>
      <c r="CH170" s="238"/>
      <c r="CI170" s="239"/>
      <c r="CJ170" s="86" t="e">
        <f>VLOOKUP(K170,'[1]INITIATIVES TYPE COMBINATION'!$A$28:$B$39,2,FALSE)</f>
        <v>#N/A</v>
      </c>
      <c r="CK170" s="86" t="e">
        <f>VLOOKUP(K170&amp;BZ170,'[1]INITIATIVES TYPE COMBINATION'!$A$48:$B$72,2,FALSE)</f>
        <v>#N/A</v>
      </c>
      <c r="CL170" s="86" t="e">
        <f>VLOOKUP(BZ170,'[1]INITIATIVES TYPE COMBINATION'!K$2:L$75,2,FALSE)</f>
        <v>#N/A</v>
      </c>
      <c r="CM170" s="86" t="e">
        <f>VLOOKUP(BZ170,'[1]INITIATIVES TYPE COMBINATION'!K$2:M$75,3,FALSE)</f>
        <v>#N/A</v>
      </c>
      <c r="CN170" s="86" t="e">
        <f>VLOOKUP(K170&amp;BZ170,'[1]INITIATIVES TYPE COMBINATION'!$A$203:$B$227,2,FALSE)</f>
        <v>#N/A</v>
      </c>
      <c r="CP170" s="87" t="e">
        <f>VLOOKUP(BT170&amp;BU170,[1]MPH!BK:BL,2,FALSE)</f>
        <v>#N/A</v>
      </c>
      <c r="CQ170" s="86" t="e">
        <f>VLOOKUP(BT170&amp;BU170,[1]MPH!BK:BL,2,FALSE)</f>
        <v>#N/A</v>
      </c>
      <c r="CR170" s="86" t="e">
        <f>VLOOKUP(BT170&amp;BW170,[1]MPH!BK:BL,2,FALSE)</f>
        <v>#N/A</v>
      </c>
      <c r="CS170" s="87" t="e">
        <f>VLOOKUP(BT170&amp;BW170,[1]MPH!BK:BL,2,FALSE)</f>
        <v>#N/A</v>
      </c>
      <c r="CT170" s="82" t="str">
        <f t="shared" si="48"/>
        <v>Dead-End</v>
      </c>
      <c r="CU170" s="88" t="str">
        <f t="shared" si="48"/>
        <v>Dead-End</v>
      </c>
      <c r="CV170" s="89" t="str">
        <f t="shared" si="48"/>
        <v>Dead-End</v>
      </c>
    </row>
    <row r="171" spans="1:100" s="82" customFormat="1" ht="12.4" customHeight="1">
      <c r="A171" s="302" t="s">
        <v>1049</v>
      </c>
      <c r="B171" s="302" t="s">
        <v>1052</v>
      </c>
      <c r="C171" s="172">
        <v>44197</v>
      </c>
      <c r="D171" s="172">
        <v>44227</v>
      </c>
      <c r="E171" s="308"/>
      <c r="F171" s="308"/>
      <c r="G171" s="302" t="s">
        <v>33</v>
      </c>
      <c r="H171" s="302" t="s">
        <v>1260</v>
      </c>
      <c r="I171" s="302" t="s">
        <v>1261</v>
      </c>
      <c r="J171" s="302" t="s">
        <v>15</v>
      </c>
      <c r="K171" s="249" t="s">
        <v>1056</v>
      </c>
      <c r="L171" s="143"/>
      <c r="M171" s="269"/>
      <c r="N171" s="143"/>
      <c r="O171" s="143"/>
      <c r="P171" s="273" t="s">
        <v>1057</v>
      </c>
      <c r="Q171" s="309"/>
      <c r="R171" s="309"/>
      <c r="S171" s="279"/>
      <c r="T171" s="310"/>
      <c r="U171" s="309"/>
      <c r="V171" s="311"/>
      <c r="W171" s="311"/>
      <c r="X171" s="309"/>
      <c r="Y171" s="309"/>
      <c r="Z171" s="309"/>
      <c r="AA171" s="309"/>
      <c r="AB171" s="303"/>
      <c r="AC171" s="304"/>
      <c r="AD171" s="299" t="s">
        <v>168</v>
      </c>
      <c r="AE171" s="287"/>
      <c r="AF171" s="287"/>
      <c r="AG171" s="287"/>
      <c r="AH171" s="287"/>
      <c r="AI171" s="287"/>
      <c r="AJ171" s="287"/>
      <c r="AK171" s="287"/>
      <c r="AL171" s="287"/>
      <c r="AM171" s="287"/>
      <c r="AN171" s="287"/>
      <c r="AO171" s="287"/>
      <c r="AP171" s="287"/>
      <c r="AQ171" s="287"/>
      <c r="AR171" s="287"/>
      <c r="AS171" s="287"/>
      <c r="AT171" s="287"/>
      <c r="AU171" s="287"/>
      <c r="AV171" s="287"/>
      <c r="AW171" s="287"/>
      <c r="AX171" s="287"/>
      <c r="AY171" s="287"/>
      <c r="AZ171" s="287"/>
      <c r="BA171" s="287"/>
      <c r="BB171" s="287"/>
      <c r="BC171" s="287"/>
      <c r="BD171" s="287"/>
      <c r="BE171" s="287"/>
      <c r="BF171" s="287"/>
      <c r="BG171" s="287"/>
      <c r="BH171" s="287"/>
      <c r="BI171" s="287"/>
      <c r="BJ171" s="287"/>
      <c r="BK171" s="287"/>
      <c r="BL171" s="287"/>
      <c r="BM171" s="288"/>
      <c r="BN171" s="288"/>
      <c r="BO171" s="287"/>
      <c r="BP171" s="287"/>
      <c r="BQ171" s="285"/>
      <c r="BR171" s="285"/>
      <c r="BS171" s="289" t="s">
        <v>1058</v>
      </c>
      <c r="BT171" s="258" t="s">
        <v>1242</v>
      </c>
      <c r="BU171" s="258" t="s">
        <v>1060</v>
      </c>
      <c r="BV171" s="258" t="s">
        <v>1262</v>
      </c>
      <c r="BW171" s="153" t="s">
        <v>1060</v>
      </c>
      <c r="BX171" s="258" t="s">
        <v>1262</v>
      </c>
      <c r="BY171" s="258" t="s">
        <v>1062</v>
      </c>
      <c r="BZ171" s="258" t="s">
        <v>1063</v>
      </c>
      <c r="CA171" s="153" t="s">
        <v>1064</v>
      </c>
      <c r="CB171" s="153" t="s">
        <v>1065</v>
      </c>
      <c r="CC171" s="153" t="s">
        <v>1065</v>
      </c>
      <c r="CD171" s="258" t="s">
        <v>1018</v>
      </c>
      <c r="CE171" s="258" t="s">
        <v>1074</v>
      </c>
      <c r="CF171" s="259" t="s">
        <v>1263</v>
      </c>
      <c r="CG171" s="156"/>
      <c r="CH171" s="156"/>
      <c r="CI171" s="156" t="s">
        <v>1058</v>
      </c>
      <c r="CJ171" s="86" t="str">
        <f>VLOOKUP(K171,'[1]INITIATIVES TYPE COMBINATION'!$A$28:$B$39,2,FALSE)</f>
        <v>PCTYPEH</v>
      </c>
      <c r="CK171" s="86" t="str">
        <f>VLOOKUP(K171&amp;BZ171,'[1]INITIATIVES TYPE COMBINATION'!$A$48:$B$72,2,FALSE)</f>
        <v>CCTYPEC</v>
      </c>
      <c r="CL171" s="86" t="str">
        <f>VLOOKUP(BZ171,'[1]INITIATIVES TYPE COMBINATION'!K$2:L$75,2,FALSE)</f>
        <v>DISBB</v>
      </c>
      <c r="CM171" s="86" t="str">
        <f>VLOOKUP(BZ171,'[1]INITIATIVES TYPE COMBINATION'!K$2:M$75,3,FALSE)</f>
        <v>DISBB</v>
      </c>
      <c r="CN171" s="86" t="str">
        <f>VLOOKUP(K171&amp;BZ171,'[1]INITIATIVES TYPE COMBINATION'!$A$203:$B$227,2,FALSE)</f>
        <v>PROPORTIONATEC</v>
      </c>
      <c r="CP171" s="87" t="str">
        <f>VLOOKUP(BT171&amp;BU171,[1]MPH!BK:BL,2,FALSE)</f>
        <v>SubBrandForm4</v>
      </c>
      <c r="CQ171" s="86" t="str">
        <f>VLOOKUP(BT171&amp;BU171,[1]MPH!BK:BL,2,FALSE)</f>
        <v>SubBrandForm4</v>
      </c>
      <c r="CR171" s="86" t="str">
        <f>VLOOKUP(BT171&amp;BW171,[1]MPH!BK:BL,2,FALSE)</f>
        <v>SubBrandForm4</v>
      </c>
      <c r="CS171" s="87" t="str">
        <f>VLOOKUP(BT171&amp;BW171,[1]MPH!BK:BL,2,FALSE)</f>
        <v>SubBrandForm4</v>
      </c>
      <c r="CT171" s="82" t="str">
        <f t="shared" si="48"/>
        <v>Dead-End</v>
      </c>
      <c r="CU171" s="88" t="str">
        <f t="shared" si="48"/>
        <v>Dead-End</v>
      </c>
      <c r="CV171" s="89" t="str">
        <f t="shared" si="48"/>
        <v>Dead-End</v>
      </c>
    </row>
    <row r="172" spans="1:100" s="82" customFormat="1" ht="12.4" customHeight="1">
      <c r="A172" s="218"/>
      <c r="B172" s="218"/>
      <c r="C172" s="173"/>
      <c r="D172" s="173"/>
      <c r="E172" s="308"/>
      <c r="F172" s="308"/>
      <c r="G172" s="163"/>
      <c r="H172" s="163"/>
      <c r="I172" s="253"/>
      <c r="J172" s="218" t="s">
        <v>15</v>
      </c>
      <c r="K172" s="220"/>
      <c r="L172" s="163"/>
      <c r="M172" s="274"/>
      <c r="N172" s="163"/>
      <c r="O172" s="163"/>
      <c r="P172" s="263"/>
      <c r="Q172" s="309"/>
      <c r="R172" s="309"/>
      <c r="S172" s="279"/>
      <c r="T172" s="310"/>
      <c r="U172" s="309"/>
      <c r="V172" s="311"/>
      <c r="W172" s="311"/>
      <c r="X172" s="309"/>
      <c r="Y172" s="309"/>
      <c r="Z172" s="309"/>
      <c r="AA172" s="309"/>
      <c r="AB172" s="303"/>
      <c r="AC172" s="304"/>
      <c r="AD172" s="299" t="s">
        <v>169</v>
      </c>
      <c r="AE172" s="299"/>
      <c r="AF172" s="299"/>
      <c r="AG172" s="299"/>
      <c r="AH172" s="299"/>
      <c r="AI172" s="299"/>
      <c r="AJ172" s="299"/>
      <c r="AK172" s="299"/>
      <c r="AL172" s="299"/>
      <c r="AM172" s="299"/>
      <c r="AN172" s="299"/>
      <c r="AO172" s="299"/>
      <c r="AP172" s="299"/>
      <c r="AQ172" s="299"/>
      <c r="AR172" s="299"/>
      <c r="AS172" s="299"/>
      <c r="AT172" s="299"/>
      <c r="AU172" s="299"/>
      <c r="AV172" s="299"/>
      <c r="AW172" s="299"/>
      <c r="AX172" s="299"/>
      <c r="AY172" s="299"/>
      <c r="AZ172" s="299"/>
      <c r="BA172" s="299"/>
      <c r="BB172" s="299"/>
      <c r="BC172" s="299"/>
      <c r="BD172" s="299"/>
      <c r="BE172" s="299"/>
      <c r="BF172" s="299"/>
      <c r="BG172" s="299"/>
      <c r="BH172" s="299"/>
      <c r="BI172" s="299"/>
      <c r="BJ172" s="299"/>
      <c r="BK172" s="299"/>
      <c r="BL172" s="287"/>
      <c r="BM172" s="288"/>
      <c r="BN172" s="288"/>
      <c r="BO172" s="287"/>
      <c r="BP172" s="287"/>
      <c r="BQ172" s="285"/>
      <c r="BR172" s="285"/>
      <c r="BS172" s="152"/>
      <c r="BT172" s="152"/>
      <c r="BU172" s="152"/>
      <c r="BV172" s="152"/>
      <c r="BW172" s="153"/>
      <c r="BX172" s="154"/>
      <c r="BY172" s="152"/>
      <c r="BZ172" s="152"/>
      <c r="CA172" s="152"/>
      <c r="CB172" s="152"/>
      <c r="CC172" s="152"/>
      <c r="CD172" s="152"/>
      <c r="CE172" s="152"/>
      <c r="CF172" s="237"/>
      <c r="CG172" s="238"/>
      <c r="CH172" s="238"/>
      <c r="CI172" s="239"/>
      <c r="CJ172" s="86" t="e">
        <f>VLOOKUP(K172,'[1]INITIATIVES TYPE COMBINATION'!$A$28:$B$39,2,FALSE)</f>
        <v>#N/A</v>
      </c>
      <c r="CK172" s="86" t="e">
        <f>VLOOKUP(K172&amp;BZ172,'[1]INITIATIVES TYPE COMBINATION'!$A$48:$B$72,2,FALSE)</f>
        <v>#N/A</v>
      </c>
      <c r="CL172" s="86" t="e">
        <f>VLOOKUP(BZ172,'[1]INITIATIVES TYPE COMBINATION'!K$2:L$75,2,FALSE)</f>
        <v>#N/A</v>
      </c>
      <c r="CM172" s="86" t="e">
        <f>VLOOKUP(BZ172,'[1]INITIATIVES TYPE COMBINATION'!K$2:M$75,3,FALSE)</f>
        <v>#N/A</v>
      </c>
      <c r="CN172" s="86" t="e">
        <f>VLOOKUP(K172&amp;BZ172,'[1]INITIATIVES TYPE COMBINATION'!$A$203:$B$227,2,FALSE)</f>
        <v>#N/A</v>
      </c>
      <c r="CP172" s="87" t="e">
        <f>VLOOKUP(BT172&amp;BU172,[1]MPH!BK:BL,2,FALSE)</f>
        <v>#N/A</v>
      </c>
      <c r="CQ172" s="86" t="e">
        <f>VLOOKUP(BT172&amp;BU172,[1]MPH!BK:BL,2,FALSE)</f>
        <v>#N/A</v>
      </c>
      <c r="CR172" s="86" t="e">
        <f>VLOOKUP(BT172&amp;BW172,[1]MPH!BK:BL,2,FALSE)</f>
        <v>#N/A</v>
      </c>
      <c r="CS172" s="87" t="e">
        <f>VLOOKUP(BT172&amp;BW172,[1]MPH!BK:BL,2,FALSE)</f>
        <v>#N/A</v>
      </c>
      <c r="CT172" s="82" t="str">
        <f t="shared" si="48"/>
        <v>Dead-End</v>
      </c>
      <c r="CU172" s="88" t="str">
        <f t="shared" si="48"/>
        <v>Dead-End</v>
      </c>
      <c r="CV172" s="89" t="str">
        <f t="shared" si="48"/>
        <v>Dead-End</v>
      </c>
    </row>
    <row r="173" spans="1:100" s="82" customFormat="1" ht="12.4" customHeight="1">
      <c r="A173" s="312" t="s">
        <v>1049</v>
      </c>
      <c r="B173" s="312" t="s">
        <v>1052</v>
      </c>
      <c r="C173" s="172">
        <v>44197</v>
      </c>
      <c r="D173" s="172">
        <v>44227</v>
      </c>
      <c r="E173" s="276"/>
      <c r="F173" s="139"/>
      <c r="G173" s="312" t="s">
        <v>1264</v>
      </c>
      <c r="H173" s="312" t="s">
        <v>1260</v>
      </c>
      <c r="I173" s="312" t="s">
        <v>1265</v>
      </c>
      <c r="J173" s="312" t="s">
        <v>15</v>
      </c>
      <c r="K173" s="249" t="s">
        <v>1056</v>
      </c>
      <c r="L173" s="143"/>
      <c r="M173" s="269"/>
      <c r="N173" s="143"/>
      <c r="O173" s="143"/>
      <c r="P173" s="273" t="s">
        <v>1057</v>
      </c>
      <c r="Q173" s="287"/>
      <c r="R173" s="303"/>
      <c r="S173" s="279"/>
      <c r="T173" s="278" t="str">
        <f>I173</f>
        <v>Buy Any Matic 3Kg and Get Rs. 80 off per pc
Matic 3Kg TL (Plain / Canister) : On Bill -40; Month End - 40
Matic 3Kg FL (Plain / Canister) : On Bill - 40; Month End - 40</v>
      </c>
      <c r="U173" s="278"/>
      <c r="V173" s="313">
        <f>E173</f>
        <v>0</v>
      </c>
      <c r="W173" s="313">
        <f>F173</f>
        <v>0</v>
      </c>
      <c r="X173" s="278"/>
      <c r="Y173" s="278">
        <f>D173</f>
        <v>44227</v>
      </c>
      <c r="Z173" s="281">
        <f>SUM(AE173:BR173)</f>
        <v>0</v>
      </c>
      <c r="AA173" s="278"/>
      <c r="AB173" s="303"/>
      <c r="AC173" s="304"/>
      <c r="AD173" s="299" t="s">
        <v>168</v>
      </c>
      <c r="AE173" s="287"/>
      <c r="AF173" s="287"/>
      <c r="AG173" s="287"/>
      <c r="AH173" s="287"/>
      <c r="AI173" s="287"/>
      <c r="AJ173" s="287"/>
      <c r="AK173" s="287"/>
      <c r="AL173" s="287"/>
      <c r="AM173" s="287"/>
      <c r="AN173" s="287"/>
      <c r="AO173" s="287"/>
      <c r="AP173" s="287"/>
      <c r="AQ173" s="287"/>
      <c r="AR173" s="287"/>
      <c r="AS173" s="287"/>
      <c r="AT173" s="287"/>
      <c r="AU173" s="287"/>
      <c r="AV173" s="287"/>
      <c r="AW173" s="287"/>
      <c r="AX173" s="287"/>
      <c r="AY173" s="287"/>
      <c r="AZ173" s="287"/>
      <c r="BA173" s="287"/>
      <c r="BB173" s="287"/>
      <c r="BC173" s="287"/>
      <c r="BD173" s="287"/>
      <c r="BE173" s="287"/>
      <c r="BF173" s="287"/>
      <c r="BG173" s="287"/>
      <c r="BH173" s="287"/>
      <c r="BI173" s="287"/>
      <c r="BJ173" s="287"/>
      <c r="BK173" s="287"/>
      <c r="BL173" s="287"/>
      <c r="BM173" s="288"/>
      <c r="BN173" s="288"/>
      <c r="BO173" s="287"/>
      <c r="BP173" s="287"/>
      <c r="BQ173" s="285"/>
      <c r="BR173" s="285"/>
      <c r="BS173" s="153" t="s">
        <v>1058</v>
      </c>
      <c r="BT173" s="153" t="s">
        <v>1242</v>
      </c>
      <c r="BU173" s="258" t="s">
        <v>1060</v>
      </c>
      <c r="BV173" s="153" t="s">
        <v>1266</v>
      </c>
      <c r="BW173" s="258" t="s">
        <v>1060</v>
      </c>
      <c r="BX173" s="153" t="s">
        <v>1266</v>
      </c>
      <c r="BY173" s="153" t="s">
        <v>1062</v>
      </c>
      <c r="BZ173" s="153" t="s">
        <v>1063</v>
      </c>
      <c r="CA173" s="153" t="s">
        <v>1064</v>
      </c>
      <c r="CB173" s="153" t="s">
        <v>1065</v>
      </c>
      <c r="CC173" s="153" t="s">
        <v>1065</v>
      </c>
      <c r="CD173" s="153" t="s">
        <v>1018</v>
      </c>
      <c r="CE173" s="153" t="s">
        <v>1074</v>
      </c>
      <c r="CF173" s="259" t="s">
        <v>1267</v>
      </c>
      <c r="CG173" s="156"/>
      <c r="CH173" s="156"/>
      <c r="CI173" s="156" t="s">
        <v>1058</v>
      </c>
      <c r="CJ173" s="86" t="str">
        <f>VLOOKUP(K173,'[1]INITIATIVES TYPE COMBINATION'!$A$28:$B$39,2,FALSE)</f>
        <v>PCTYPEH</v>
      </c>
      <c r="CK173" s="86" t="str">
        <f>VLOOKUP(K173&amp;BZ173,'[1]INITIATIVES TYPE COMBINATION'!$A$48:$B$72,2,FALSE)</f>
        <v>CCTYPEC</v>
      </c>
      <c r="CL173" s="86" t="str">
        <f>VLOOKUP(BZ173,'[1]INITIATIVES TYPE COMBINATION'!K$2:L$75,2,FALSE)</f>
        <v>DISBB</v>
      </c>
      <c r="CM173" s="86" t="str">
        <f>VLOOKUP(BZ173,'[1]INITIATIVES TYPE COMBINATION'!K$2:M$75,3,FALSE)</f>
        <v>DISBB</v>
      </c>
      <c r="CN173" s="86" t="str">
        <f>VLOOKUP(K173&amp;BZ173,'[1]INITIATIVES TYPE COMBINATION'!$A$203:$B$227,2,FALSE)</f>
        <v>PROPORTIONATEC</v>
      </c>
      <c r="CP173" s="87" t="str">
        <f>VLOOKUP(BT173&amp;BU173,[1]MPH!BK:BL,2,FALSE)</f>
        <v>SubBrandForm4</v>
      </c>
      <c r="CQ173" s="86" t="str">
        <f>VLOOKUP(BT173&amp;BU173,[1]MPH!BK:BL,2,FALSE)</f>
        <v>SubBrandForm4</v>
      </c>
      <c r="CR173" s="86" t="str">
        <f>VLOOKUP(BT173&amp;BW173,[1]MPH!BK:BL,2,FALSE)</f>
        <v>SubBrandForm4</v>
      </c>
      <c r="CS173" s="87" t="str">
        <f>VLOOKUP(BT173&amp;BW173,[1]MPH!BK:BL,2,FALSE)</f>
        <v>SubBrandForm4</v>
      </c>
      <c r="CT173" s="82" t="str">
        <f t="shared" si="48"/>
        <v>Dead-End</v>
      </c>
      <c r="CU173" s="88" t="str">
        <f t="shared" si="48"/>
        <v>Dead-End</v>
      </c>
      <c r="CV173" s="89" t="str">
        <f t="shared" si="48"/>
        <v>Dead-End</v>
      </c>
    </row>
    <row r="174" spans="1:100" s="82" customFormat="1" ht="12.4" customHeight="1">
      <c r="A174" s="271"/>
      <c r="B174" s="271"/>
      <c r="C174" s="173"/>
      <c r="D174" s="173"/>
      <c r="E174" s="294"/>
      <c r="F174" s="158"/>
      <c r="G174" s="271"/>
      <c r="H174" s="271"/>
      <c r="I174" s="271"/>
      <c r="J174" s="271"/>
      <c r="K174" s="220"/>
      <c r="L174" s="163"/>
      <c r="M174" s="274"/>
      <c r="N174" s="163"/>
      <c r="O174" s="163"/>
      <c r="P174" s="220"/>
      <c r="Q174" s="287"/>
      <c r="R174" s="303"/>
      <c r="S174" s="279"/>
      <c r="T174" s="296"/>
      <c r="U174" s="296"/>
      <c r="V174" s="298"/>
      <c r="W174" s="298"/>
      <c r="X174" s="296"/>
      <c r="Y174" s="296"/>
      <c r="Z174" s="296"/>
      <c r="AA174" s="296"/>
      <c r="AB174" s="303"/>
      <c r="AC174" s="304"/>
      <c r="AD174" s="299" t="s">
        <v>169</v>
      </c>
      <c r="AE174" s="299"/>
      <c r="AF174" s="299"/>
      <c r="AG174" s="299"/>
      <c r="AH174" s="299"/>
      <c r="AI174" s="299"/>
      <c r="AJ174" s="299"/>
      <c r="AK174" s="299"/>
      <c r="AL174" s="299"/>
      <c r="AM174" s="299"/>
      <c r="AN174" s="299"/>
      <c r="AO174" s="299"/>
      <c r="AP174" s="299"/>
      <c r="AQ174" s="299"/>
      <c r="AR174" s="299"/>
      <c r="AS174" s="299"/>
      <c r="AT174" s="299"/>
      <c r="AU174" s="299"/>
      <c r="AV174" s="299"/>
      <c r="AW174" s="299"/>
      <c r="AX174" s="299"/>
      <c r="AY174" s="299"/>
      <c r="AZ174" s="299"/>
      <c r="BA174" s="299"/>
      <c r="BB174" s="299"/>
      <c r="BC174" s="299"/>
      <c r="BD174" s="299"/>
      <c r="BE174" s="299"/>
      <c r="BF174" s="299"/>
      <c r="BG174" s="299"/>
      <c r="BH174" s="299"/>
      <c r="BI174" s="299"/>
      <c r="BJ174" s="299"/>
      <c r="BK174" s="299"/>
      <c r="BL174" s="287"/>
      <c r="BM174" s="288"/>
      <c r="BN174" s="288"/>
      <c r="BO174" s="287"/>
      <c r="BP174" s="287"/>
      <c r="BQ174" s="285"/>
      <c r="BR174" s="285"/>
      <c r="BS174" s="154"/>
      <c r="BT174" s="154"/>
      <c r="BU174" s="154"/>
      <c r="BV174" s="301"/>
      <c r="BW174" s="153"/>
      <c r="BX174" s="301"/>
      <c r="BY174" s="154"/>
      <c r="BZ174" s="154"/>
      <c r="CA174" s="154"/>
      <c r="CB174" s="154"/>
      <c r="CC174" s="154"/>
      <c r="CD174" s="154"/>
      <c r="CE174" s="154"/>
      <c r="CF174" s="237"/>
      <c r="CG174" s="238"/>
      <c r="CH174" s="238"/>
      <c r="CI174" s="156"/>
      <c r="CJ174" s="86" t="e">
        <f>VLOOKUP(K174,'[1]INITIATIVES TYPE COMBINATION'!$A$28:$B$39,2,FALSE)</f>
        <v>#N/A</v>
      </c>
      <c r="CK174" s="86" t="e">
        <f>VLOOKUP(K174&amp;BZ174,'[1]INITIATIVES TYPE COMBINATION'!$A$48:$B$72,2,FALSE)</f>
        <v>#N/A</v>
      </c>
      <c r="CL174" s="86" t="e">
        <f>VLOOKUP(BZ174,'[1]INITIATIVES TYPE COMBINATION'!K$2:L$75,2,FALSE)</f>
        <v>#N/A</v>
      </c>
      <c r="CM174" s="86" t="e">
        <f>VLOOKUP(BZ174,'[1]INITIATIVES TYPE COMBINATION'!K$2:M$75,3,FALSE)</f>
        <v>#N/A</v>
      </c>
      <c r="CN174" s="86" t="e">
        <f>VLOOKUP(K174&amp;BZ174,'[1]INITIATIVES TYPE COMBINATION'!$A$203:$B$227,2,FALSE)</f>
        <v>#N/A</v>
      </c>
      <c r="CP174" s="87" t="e">
        <f>VLOOKUP(BT174&amp;BU174,[1]MPH!BK:BL,2,FALSE)</f>
        <v>#N/A</v>
      </c>
      <c r="CQ174" s="86" t="e">
        <f>VLOOKUP(BT174&amp;BU174,[1]MPH!BK:BL,2,FALSE)</f>
        <v>#N/A</v>
      </c>
      <c r="CR174" s="86" t="e">
        <f>VLOOKUP(BT174&amp;BW174,[1]MPH!BK:BL,2,FALSE)</f>
        <v>#N/A</v>
      </c>
      <c r="CS174" s="87" t="e">
        <f>VLOOKUP(BT174&amp;BW174,[1]MPH!BK:BL,2,FALSE)</f>
        <v>#N/A</v>
      </c>
      <c r="CT174" s="82" t="str">
        <f t="shared" si="48"/>
        <v>Dead-End</v>
      </c>
      <c r="CU174" s="88" t="str">
        <f t="shared" si="48"/>
        <v>Dead-End</v>
      </c>
      <c r="CV174" s="89" t="str">
        <f t="shared" si="48"/>
        <v>Dead-End</v>
      </c>
    </row>
    <row r="175" spans="1:100" s="82" customFormat="1" ht="12.4" customHeight="1">
      <c r="A175" s="302" t="s">
        <v>1049</v>
      </c>
      <c r="B175" s="302" t="s">
        <v>1052</v>
      </c>
      <c r="C175" s="172">
        <v>44197</v>
      </c>
      <c r="D175" s="172">
        <v>44227</v>
      </c>
      <c r="E175" s="314"/>
      <c r="F175" s="314"/>
      <c r="G175" s="302" t="s">
        <v>33</v>
      </c>
      <c r="H175" s="302" t="s">
        <v>1268</v>
      </c>
      <c r="I175" s="302" t="s">
        <v>1269</v>
      </c>
      <c r="J175" s="302" t="s">
        <v>15</v>
      </c>
      <c r="K175" s="249" t="s">
        <v>1056</v>
      </c>
      <c r="L175" s="260"/>
      <c r="M175" s="315"/>
      <c r="N175" s="260"/>
      <c r="O175" s="260"/>
      <c r="P175" s="273" t="s">
        <v>1057</v>
      </c>
      <c r="Q175" s="316"/>
      <c r="R175" s="316"/>
      <c r="S175" s="279"/>
      <c r="T175" s="317"/>
      <c r="U175" s="316"/>
      <c r="V175" s="318"/>
      <c r="W175" s="318"/>
      <c r="X175" s="316"/>
      <c r="Y175" s="316"/>
      <c r="Z175" s="316"/>
      <c r="AA175" s="316"/>
      <c r="AB175" s="319"/>
      <c r="AC175" s="320"/>
      <c r="AD175" s="321" t="s">
        <v>168</v>
      </c>
      <c r="AE175" s="322"/>
      <c r="AF175" s="322"/>
      <c r="AG175" s="322"/>
      <c r="AH175" s="322"/>
      <c r="AI175" s="322"/>
      <c r="AJ175" s="322"/>
      <c r="AK175" s="322"/>
      <c r="AL175" s="322"/>
      <c r="AM175" s="322"/>
      <c r="AN175" s="322"/>
      <c r="AO175" s="322"/>
      <c r="AP175" s="322"/>
      <c r="AQ175" s="322"/>
      <c r="AR175" s="322"/>
      <c r="AS175" s="322"/>
      <c r="AT175" s="322"/>
      <c r="AU175" s="322"/>
      <c r="AV175" s="322"/>
      <c r="AW175" s="322"/>
      <c r="AX175" s="322"/>
      <c r="AY175" s="322"/>
      <c r="AZ175" s="322"/>
      <c r="BA175" s="322"/>
      <c r="BB175" s="322"/>
      <c r="BC175" s="322"/>
      <c r="BD175" s="322"/>
      <c r="BE175" s="322"/>
      <c r="BF175" s="322"/>
      <c r="BG175" s="322"/>
      <c r="BH175" s="322"/>
      <c r="BI175" s="322"/>
      <c r="BJ175" s="322"/>
      <c r="BK175" s="322"/>
      <c r="BL175" s="322"/>
      <c r="BM175" s="323"/>
      <c r="BN175" s="323"/>
      <c r="BO175" s="322"/>
      <c r="BP175" s="322"/>
      <c r="BQ175" s="321"/>
      <c r="BR175" s="321"/>
      <c r="BS175" s="289" t="s">
        <v>1058</v>
      </c>
      <c r="BT175" s="258" t="s">
        <v>1242</v>
      </c>
      <c r="BU175" s="258" t="s">
        <v>1060</v>
      </c>
      <c r="BV175" s="258"/>
      <c r="BW175" s="153" t="s">
        <v>1060</v>
      </c>
      <c r="BX175" s="258"/>
      <c r="BY175" s="258" t="s">
        <v>1062</v>
      </c>
      <c r="BZ175" s="258" t="s">
        <v>1063</v>
      </c>
      <c r="CA175" s="153" t="s">
        <v>1064</v>
      </c>
      <c r="CB175" s="153" t="s">
        <v>1065</v>
      </c>
      <c r="CC175" s="153" t="s">
        <v>1065</v>
      </c>
      <c r="CD175" s="258" t="s">
        <v>1018</v>
      </c>
      <c r="CE175" s="258" t="s">
        <v>1074</v>
      </c>
      <c r="CF175" s="259" t="s">
        <v>1270</v>
      </c>
      <c r="CG175" s="156"/>
      <c r="CH175" s="156" t="s">
        <v>1271</v>
      </c>
      <c r="CI175" s="156" t="s">
        <v>1058</v>
      </c>
      <c r="CJ175" s="86" t="str">
        <f>VLOOKUP(K175,'[1]INITIATIVES TYPE COMBINATION'!$A$28:$B$39,2,FALSE)</f>
        <v>PCTYPEH</v>
      </c>
      <c r="CK175" s="86" t="str">
        <f>VLOOKUP(K175&amp;BZ175,'[1]INITIATIVES TYPE COMBINATION'!$A$48:$B$72,2,FALSE)</f>
        <v>CCTYPEC</v>
      </c>
      <c r="CL175" s="86" t="str">
        <f>VLOOKUP(BZ175,'[1]INITIATIVES TYPE COMBINATION'!K$2:L$75,2,FALSE)</f>
        <v>DISBB</v>
      </c>
      <c r="CM175" s="86" t="str">
        <f>VLOOKUP(BZ175,'[1]INITIATIVES TYPE COMBINATION'!K$2:M$75,3,FALSE)</f>
        <v>DISBB</v>
      </c>
      <c r="CN175" s="86" t="str">
        <f>VLOOKUP(K175&amp;BZ175,'[1]INITIATIVES TYPE COMBINATION'!$A$203:$B$227,2,FALSE)</f>
        <v>PROPORTIONATEC</v>
      </c>
      <c r="CP175" s="87" t="str">
        <f>VLOOKUP(BT175&amp;BU175,[1]MPH!BK:BL,2,FALSE)</f>
        <v>SubBrandForm4</v>
      </c>
      <c r="CQ175" s="86" t="str">
        <f>VLOOKUP(BT175&amp;BU175,[1]MPH!BK:BL,2,FALSE)</f>
        <v>SubBrandForm4</v>
      </c>
      <c r="CR175" s="86" t="str">
        <f>VLOOKUP(BT175&amp;BW175,[1]MPH!BK:BL,2,FALSE)</f>
        <v>SubBrandForm4</v>
      </c>
      <c r="CS175" s="87" t="str">
        <f>VLOOKUP(BT175&amp;BW175,[1]MPH!BK:BL,2,FALSE)</f>
        <v>SubBrandForm4</v>
      </c>
      <c r="CT175" s="82" t="str">
        <f t="shared" si="48"/>
        <v>Dead-End</v>
      </c>
      <c r="CU175" s="88" t="str">
        <f t="shared" si="48"/>
        <v>Dead-End</v>
      </c>
      <c r="CV175" s="89" t="str">
        <f t="shared" si="48"/>
        <v>Dead-End</v>
      </c>
    </row>
    <row r="176" spans="1:100" s="82" customFormat="1" ht="12.4" customHeight="1">
      <c r="A176" s="324"/>
      <c r="B176" s="324"/>
      <c r="C176" s="173"/>
      <c r="D176" s="173"/>
      <c r="E176" s="314"/>
      <c r="F176" s="314"/>
      <c r="G176" s="325"/>
      <c r="H176" s="325"/>
      <c r="I176" s="326"/>
      <c r="J176" s="324" t="s">
        <v>15</v>
      </c>
      <c r="K176" s="220"/>
      <c r="L176" s="260"/>
      <c r="M176" s="327"/>
      <c r="N176" s="260"/>
      <c r="O176" s="260"/>
      <c r="P176" s="328"/>
      <c r="Q176" s="316"/>
      <c r="R176" s="316"/>
      <c r="S176" s="279"/>
      <c r="T176" s="317"/>
      <c r="U176" s="316"/>
      <c r="V176" s="318"/>
      <c r="W176" s="318"/>
      <c r="X176" s="316"/>
      <c r="Y176" s="316"/>
      <c r="Z176" s="316"/>
      <c r="AA176" s="316"/>
      <c r="AB176" s="319"/>
      <c r="AC176" s="320"/>
      <c r="AD176" s="321" t="s">
        <v>169</v>
      </c>
      <c r="AE176" s="321"/>
      <c r="AF176" s="321"/>
      <c r="AG176" s="321"/>
      <c r="AH176" s="321"/>
      <c r="AI176" s="321"/>
      <c r="AJ176" s="321"/>
      <c r="AK176" s="321"/>
      <c r="AL176" s="321"/>
      <c r="AM176" s="321"/>
      <c r="AN176" s="321"/>
      <c r="AO176" s="321"/>
      <c r="AP176" s="321"/>
      <c r="AQ176" s="321"/>
      <c r="AR176" s="321"/>
      <c r="AS176" s="321"/>
      <c r="AT176" s="321"/>
      <c r="AU176" s="321"/>
      <c r="AV176" s="321"/>
      <c r="AW176" s="321"/>
      <c r="AX176" s="321"/>
      <c r="AY176" s="321"/>
      <c r="AZ176" s="321"/>
      <c r="BA176" s="321"/>
      <c r="BB176" s="321"/>
      <c r="BC176" s="321"/>
      <c r="BD176" s="321"/>
      <c r="BE176" s="321"/>
      <c r="BF176" s="321"/>
      <c r="BG176" s="321"/>
      <c r="BH176" s="321"/>
      <c r="BI176" s="321"/>
      <c r="BJ176" s="321"/>
      <c r="BK176" s="321"/>
      <c r="BL176" s="322"/>
      <c r="BM176" s="323"/>
      <c r="BN176" s="323"/>
      <c r="BO176" s="322"/>
      <c r="BP176" s="322"/>
      <c r="BQ176" s="321"/>
      <c r="BR176" s="321"/>
      <c r="BS176" s="329"/>
      <c r="BT176" s="329"/>
      <c r="BU176" s="329"/>
      <c r="BV176" s="330"/>
      <c r="BW176" s="331"/>
      <c r="BX176" s="332"/>
      <c r="BY176" s="329"/>
      <c r="BZ176" s="329"/>
      <c r="CA176" s="329"/>
      <c r="CB176" s="329"/>
      <c r="CC176" s="329"/>
      <c r="CD176" s="329"/>
      <c r="CE176" s="329"/>
      <c r="CF176" s="333"/>
      <c r="CG176" s="307"/>
      <c r="CH176" s="307"/>
      <c r="CI176" s="307"/>
      <c r="CJ176" s="86" t="e">
        <f>VLOOKUP(K176,'[1]INITIATIVES TYPE COMBINATION'!$A$28:$B$39,2,FALSE)</f>
        <v>#N/A</v>
      </c>
      <c r="CK176" s="86" t="e">
        <f>VLOOKUP(K176&amp;BZ176,'[1]INITIATIVES TYPE COMBINATION'!$A$48:$B$72,2,FALSE)</f>
        <v>#N/A</v>
      </c>
      <c r="CL176" s="86" t="e">
        <f>VLOOKUP(BZ176,'[1]INITIATIVES TYPE COMBINATION'!K$2:L$75,2,FALSE)</f>
        <v>#N/A</v>
      </c>
      <c r="CM176" s="86" t="e">
        <f>VLOOKUP(BZ176,'[1]INITIATIVES TYPE COMBINATION'!K$2:M$75,3,FALSE)</f>
        <v>#N/A</v>
      </c>
      <c r="CN176" s="86" t="e">
        <f>VLOOKUP(K176&amp;BZ176,'[1]INITIATIVES TYPE COMBINATION'!$A$203:$B$227,2,FALSE)</f>
        <v>#N/A</v>
      </c>
      <c r="CP176" s="87" t="e">
        <f>VLOOKUP(BT176&amp;BU176,[1]MPH!BK:BL,2,FALSE)</f>
        <v>#N/A</v>
      </c>
      <c r="CQ176" s="86" t="e">
        <f>VLOOKUP(BT176&amp;BU176,[1]MPH!BK:BL,2,FALSE)</f>
        <v>#N/A</v>
      </c>
      <c r="CR176" s="86" t="e">
        <f>VLOOKUP(BT176&amp;BW176,[1]MPH!BK:BL,2,FALSE)</f>
        <v>#N/A</v>
      </c>
      <c r="CS176" s="87" t="e">
        <f>VLOOKUP(BT176&amp;BW176,[1]MPH!BK:BL,2,FALSE)</f>
        <v>#N/A</v>
      </c>
      <c r="CT176" s="82" t="str">
        <f t="shared" si="48"/>
        <v>Dead-End</v>
      </c>
      <c r="CU176" s="88" t="str">
        <f t="shared" si="48"/>
        <v>Dead-End</v>
      </c>
      <c r="CV176" s="89" t="str">
        <f t="shared" si="48"/>
        <v>Dead-End</v>
      </c>
    </row>
    <row r="177" spans="1:100" s="82" customFormat="1" ht="12.4" customHeight="1">
      <c r="A177" s="312" t="s">
        <v>1049</v>
      </c>
      <c r="B177" s="312" t="s">
        <v>1052</v>
      </c>
      <c r="C177" s="172">
        <v>44197</v>
      </c>
      <c r="D177" s="172">
        <v>44227</v>
      </c>
      <c r="E177" s="334"/>
      <c r="F177" s="335"/>
      <c r="G177" s="312" t="s">
        <v>1264</v>
      </c>
      <c r="H177" s="312" t="s">
        <v>1268</v>
      </c>
      <c r="I177" s="312" t="s">
        <v>1272</v>
      </c>
      <c r="J177" s="312" t="s">
        <v>15</v>
      </c>
      <c r="K177" s="249" t="s">
        <v>1056</v>
      </c>
      <c r="L177" s="260"/>
      <c r="M177" s="315"/>
      <c r="N177" s="260"/>
      <c r="O177" s="260"/>
      <c r="P177" s="273" t="s">
        <v>1057</v>
      </c>
      <c r="Q177" s="322"/>
      <c r="R177" s="319"/>
      <c r="S177" s="279"/>
      <c r="T177" s="336" t="str">
        <f>I177</f>
        <v>Buy Any Matic 3Kg+Liq Free and Get Rs. 25 off per pc
Matic 3Kg TL (Plain / Canister) : On Bill -10; Month End - 15
Matic 3Kg FL (Plain / Canister) : On Bill - 10; Month End - 15</v>
      </c>
      <c r="U177" s="336"/>
      <c r="V177" s="337">
        <f>E177</f>
        <v>0</v>
      </c>
      <c r="W177" s="337">
        <f>F177</f>
        <v>0</v>
      </c>
      <c r="X177" s="336"/>
      <c r="Y177" s="336">
        <f>D177</f>
        <v>44227</v>
      </c>
      <c r="Z177" s="338">
        <f>SUM(AE177:BR177)</f>
        <v>0</v>
      </c>
      <c r="AA177" s="336"/>
      <c r="AB177" s="319"/>
      <c r="AC177" s="320"/>
      <c r="AD177" s="321" t="s">
        <v>168</v>
      </c>
      <c r="AE177" s="322"/>
      <c r="AF177" s="322"/>
      <c r="AG177" s="322"/>
      <c r="AH177" s="322"/>
      <c r="AI177" s="322"/>
      <c r="AJ177" s="322"/>
      <c r="AK177" s="322"/>
      <c r="AL177" s="322"/>
      <c r="AM177" s="322"/>
      <c r="AN177" s="322"/>
      <c r="AO177" s="322"/>
      <c r="AP177" s="322"/>
      <c r="AQ177" s="322"/>
      <c r="AR177" s="322"/>
      <c r="AS177" s="322"/>
      <c r="AT177" s="322"/>
      <c r="AU177" s="322"/>
      <c r="AV177" s="322"/>
      <c r="AW177" s="322"/>
      <c r="AX177" s="322"/>
      <c r="AY177" s="322"/>
      <c r="AZ177" s="322"/>
      <c r="BA177" s="322"/>
      <c r="BB177" s="322"/>
      <c r="BC177" s="322"/>
      <c r="BD177" s="322"/>
      <c r="BE177" s="322"/>
      <c r="BF177" s="322"/>
      <c r="BG177" s="322"/>
      <c r="BH177" s="322"/>
      <c r="BI177" s="322"/>
      <c r="BJ177" s="322"/>
      <c r="BK177" s="322"/>
      <c r="BL177" s="322"/>
      <c r="BM177" s="323"/>
      <c r="BN177" s="323"/>
      <c r="BO177" s="322"/>
      <c r="BP177" s="322"/>
      <c r="BQ177" s="321"/>
      <c r="BR177" s="321"/>
      <c r="BS177" s="153" t="s">
        <v>1058</v>
      </c>
      <c r="BT177" s="153" t="s">
        <v>1242</v>
      </c>
      <c r="BU177" s="258" t="s">
        <v>1060</v>
      </c>
      <c r="BV177" s="153"/>
      <c r="BW177" s="258" t="s">
        <v>1060</v>
      </c>
      <c r="BX177" s="153"/>
      <c r="BY177" s="153" t="s">
        <v>1062</v>
      </c>
      <c r="BZ177" s="153" t="s">
        <v>1063</v>
      </c>
      <c r="CA177" s="153" t="s">
        <v>1064</v>
      </c>
      <c r="CB177" s="153" t="s">
        <v>1065</v>
      </c>
      <c r="CC177" s="153" t="s">
        <v>1065</v>
      </c>
      <c r="CD177" s="153" t="s">
        <v>1018</v>
      </c>
      <c r="CE177" s="153" t="s">
        <v>1074</v>
      </c>
      <c r="CF177" s="259" t="s">
        <v>1273</v>
      </c>
      <c r="CG177" s="156"/>
      <c r="CH177" s="156" t="s">
        <v>1274</v>
      </c>
      <c r="CI177" s="156" t="s">
        <v>1058</v>
      </c>
      <c r="CJ177" s="86" t="str">
        <f>VLOOKUP(K177,'[1]INITIATIVES TYPE COMBINATION'!$A$28:$B$39,2,FALSE)</f>
        <v>PCTYPEH</v>
      </c>
      <c r="CK177" s="86" t="str">
        <f>VLOOKUP(K177&amp;BZ177,'[1]INITIATIVES TYPE COMBINATION'!$A$48:$B$72,2,FALSE)</f>
        <v>CCTYPEC</v>
      </c>
      <c r="CL177" s="86" t="str">
        <f>VLOOKUP(BZ177,'[1]INITIATIVES TYPE COMBINATION'!K$2:L$75,2,FALSE)</f>
        <v>DISBB</v>
      </c>
      <c r="CM177" s="86" t="str">
        <f>VLOOKUP(BZ177,'[1]INITIATIVES TYPE COMBINATION'!K$2:M$75,3,FALSE)</f>
        <v>DISBB</v>
      </c>
      <c r="CN177" s="86" t="str">
        <f>VLOOKUP(K177&amp;BZ177,'[1]INITIATIVES TYPE COMBINATION'!$A$203:$B$227,2,FALSE)</f>
        <v>PROPORTIONATEC</v>
      </c>
      <c r="CP177" s="87" t="str">
        <f>VLOOKUP(BT177&amp;BU177,[1]MPH!BK:BL,2,FALSE)</f>
        <v>SubBrandForm4</v>
      </c>
      <c r="CQ177" s="86" t="str">
        <f>VLOOKUP(BT177&amp;BU177,[1]MPH!BK:BL,2,FALSE)</f>
        <v>SubBrandForm4</v>
      </c>
      <c r="CR177" s="86" t="str">
        <f>VLOOKUP(BT177&amp;BW177,[1]MPH!BK:BL,2,FALSE)</f>
        <v>SubBrandForm4</v>
      </c>
      <c r="CS177" s="87" t="str">
        <f>VLOOKUP(BT177&amp;BW177,[1]MPH!BK:BL,2,FALSE)</f>
        <v>SubBrandForm4</v>
      </c>
      <c r="CT177" s="82" t="str">
        <f t="shared" si="48"/>
        <v>Dead-End</v>
      </c>
      <c r="CU177" s="88" t="str">
        <f t="shared" si="48"/>
        <v>Dead-End</v>
      </c>
      <c r="CV177" s="89" t="str">
        <f t="shared" si="48"/>
        <v>Dead-End</v>
      </c>
    </row>
    <row r="178" spans="1:100" s="82" customFormat="1" ht="12.4" customHeight="1">
      <c r="A178" s="339"/>
      <c r="B178" s="339"/>
      <c r="C178" s="173"/>
      <c r="D178" s="173"/>
      <c r="E178" s="340"/>
      <c r="F178" s="341"/>
      <c r="G178" s="339"/>
      <c r="H178" s="339"/>
      <c r="I178" s="339"/>
      <c r="J178" s="339"/>
      <c r="K178" s="220"/>
      <c r="L178" s="260"/>
      <c r="M178" s="327"/>
      <c r="N178" s="260"/>
      <c r="O178" s="260"/>
      <c r="P178" s="342"/>
      <c r="Q178" s="322"/>
      <c r="R178" s="319"/>
      <c r="S178" s="279"/>
      <c r="T178" s="343"/>
      <c r="U178" s="343"/>
      <c r="V178" s="344"/>
      <c r="W178" s="344"/>
      <c r="X178" s="343"/>
      <c r="Y178" s="343"/>
      <c r="Z178" s="343"/>
      <c r="AA178" s="343"/>
      <c r="AB178" s="319"/>
      <c r="AC178" s="320"/>
      <c r="AD178" s="321" t="s">
        <v>169</v>
      </c>
      <c r="AE178" s="321"/>
      <c r="AF178" s="321"/>
      <c r="AG178" s="321"/>
      <c r="AH178" s="321"/>
      <c r="AI178" s="321"/>
      <c r="AJ178" s="321"/>
      <c r="AK178" s="321"/>
      <c r="AL178" s="321"/>
      <c r="AM178" s="321"/>
      <c r="AN178" s="321"/>
      <c r="AO178" s="321"/>
      <c r="AP178" s="321"/>
      <c r="AQ178" s="321"/>
      <c r="AR178" s="321"/>
      <c r="AS178" s="321"/>
      <c r="AT178" s="321"/>
      <c r="AU178" s="321"/>
      <c r="AV178" s="321"/>
      <c r="AW178" s="321"/>
      <c r="AX178" s="321"/>
      <c r="AY178" s="321"/>
      <c r="AZ178" s="321"/>
      <c r="BA178" s="321"/>
      <c r="BB178" s="321"/>
      <c r="BC178" s="321"/>
      <c r="BD178" s="321"/>
      <c r="BE178" s="321"/>
      <c r="BF178" s="321"/>
      <c r="BG178" s="321"/>
      <c r="BH178" s="321"/>
      <c r="BI178" s="321"/>
      <c r="BJ178" s="321"/>
      <c r="BK178" s="321"/>
      <c r="BL178" s="322"/>
      <c r="BM178" s="323"/>
      <c r="BN178" s="323"/>
      <c r="BO178" s="322"/>
      <c r="BP178" s="322"/>
      <c r="BQ178" s="321"/>
      <c r="BR178" s="321"/>
      <c r="BS178" s="331"/>
      <c r="BT178" s="331"/>
      <c r="BU178" s="331"/>
      <c r="BV178" s="332"/>
      <c r="BW178" s="331"/>
      <c r="BX178" s="332"/>
      <c r="BY178" s="331"/>
      <c r="BZ178" s="331"/>
      <c r="CA178" s="331"/>
      <c r="CB178" s="331"/>
      <c r="CC178" s="331"/>
      <c r="CD178" s="331"/>
      <c r="CE178" s="331"/>
      <c r="CF178" s="333"/>
      <c r="CG178" s="307"/>
      <c r="CH178" s="307"/>
      <c r="CI178" s="307"/>
      <c r="CJ178" s="86" t="e">
        <f>VLOOKUP(K178,'[1]INITIATIVES TYPE COMBINATION'!$A$28:$B$39,2,FALSE)</f>
        <v>#N/A</v>
      </c>
      <c r="CK178" s="86" t="e">
        <f>VLOOKUP(K178&amp;BZ178,'[1]INITIATIVES TYPE COMBINATION'!$A$48:$B$72,2,FALSE)</f>
        <v>#N/A</v>
      </c>
      <c r="CL178" s="86" t="e">
        <f>VLOOKUP(BZ178,'[1]INITIATIVES TYPE COMBINATION'!K$2:L$75,2,FALSE)</f>
        <v>#N/A</v>
      </c>
      <c r="CM178" s="86" t="e">
        <f>VLOOKUP(BZ178,'[1]INITIATIVES TYPE COMBINATION'!K$2:M$75,3,FALSE)</f>
        <v>#N/A</v>
      </c>
      <c r="CN178" s="86" t="e">
        <f>VLOOKUP(K178&amp;BZ178,'[1]INITIATIVES TYPE COMBINATION'!$A$203:$B$227,2,FALSE)</f>
        <v>#N/A</v>
      </c>
      <c r="CP178" s="87" t="e">
        <f>VLOOKUP(BT178&amp;BU178,[1]MPH!BK:BL,2,FALSE)</f>
        <v>#N/A</v>
      </c>
      <c r="CQ178" s="86" t="e">
        <f>VLOOKUP(BT178&amp;BU178,[1]MPH!BK:BL,2,FALSE)</f>
        <v>#N/A</v>
      </c>
      <c r="CR178" s="86" t="e">
        <f>VLOOKUP(BT178&amp;BW178,[1]MPH!BK:BL,2,FALSE)</f>
        <v>#N/A</v>
      </c>
      <c r="CS178" s="87" t="e">
        <f>VLOOKUP(BT178&amp;BW178,[1]MPH!BK:BL,2,FALSE)</f>
        <v>#N/A</v>
      </c>
      <c r="CT178" s="82" t="str">
        <f t="shared" si="48"/>
        <v>Dead-End</v>
      </c>
      <c r="CU178" s="88" t="str">
        <f t="shared" si="48"/>
        <v>Dead-End</v>
      </c>
      <c r="CV178" s="89" t="str">
        <f t="shared" si="48"/>
        <v>Dead-End</v>
      </c>
    </row>
    <row r="179" spans="1:100" s="82" customFormat="1" ht="12.4" customHeight="1">
      <c r="A179" s="302" t="s">
        <v>1049</v>
      </c>
      <c r="B179" s="302" t="s">
        <v>1066</v>
      </c>
      <c r="C179" s="172">
        <v>44197</v>
      </c>
      <c r="D179" s="172">
        <v>44227</v>
      </c>
      <c r="E179" s="276"/>
      <c r="F179" s="139"/>
      <c r="G179" s="302" t="s">
        <v>33</v>
      </c>
      <c r="H179" s="302" t="s">
        <v>1275</v>
      </c>
      <c r="I179" s="302" t="s">
        <v>1276</v>
      </c>
      <c r="J179" s="302" t="s">
        <v>15</v>
      </c>
      <c r="K179" s="249" t="s">
        <v>1056</v>
      </c>
      <c r="L179" s="203"/>
      <c r="M179" s="203"/>
      <c r="N179" s="203"/>
      <c r="O179" s="203"/>
      <c r="P179" s="273" t="s">
        <v>1057</v>
      </c>
      <c r="Q179" s="277"/>
      <c r="R179" s="278"/>
      <c r="S179" s="279"/>
      <c r="T179" s="280" t="str">
        <f t="shared" ref="T179" si="61">G179</f>
        <v>Ariel</v>
      </c>
      <c r="U179" s="281"/>
      <c r="V179" s="282">
        <f t="shared" ref="V179:W179" si="62">C179</f>
        <v>44197</v>
      </c>
      <c r="W179" s="282">
        <f t="shared" si="62"/>
        <v>44227</v>
      </c>
      <c r="X179" s="281"/>
      <c r="Y179" s="278" t="str">
        <f t="shared" ref="Y179" si="63">B179</f>
        <v>Hyper,
Super</v>
      </c>
      <c r="Z179" s="278">
        <f t="shared" ref="Z179" si="64">SUM(AE179:BR179)</f>
        <v>0</v>
      </c>
      <c r="AA179" s="281"/>
      <c r="AB179" s="303"/>
      <c r="AC179" s="304"/>
      <c r="AD179" s="299" t="s">
        <v>168</v>
      </c>
      <c r="AE179" s="287"/>
      <c r="AF179" s="287"/>
      <c r="AG179" s="287"/>
      <c r="AH179" s="287"/>
      <c r="AI179" s="287"/>
      <c r="AJ179" s="287"/>
      <c r="AK179" s="287"/>
      <c r="AL179" s="287"/>
      <c r="AM179" s="287"/>
      <c r="AN179" s="287"/>
      <c r="AO179" s="287"/>
      <c r="AP179" s="287"/>
      <c r="AQ179" s="287"/>
      <c r="AR179" s="287"/>
      <c r="AS179" s="287"/>
      <c r="AT179" s="287"/>
      <c r="AU179" s="287"/>
      <c r="AV179" s="287"/>
      <c r="AW179" s="287"/>
      <c r="AX179" s="287"/>
      <c r="AY179" s="287"/>
      <c r="AZ179" s="287"/>
      <c r="BA179" s="287"/>
      <c r="BB179" s="287"/>
      <c r="BC179" s="287"/>
      <c r="BD179" s="287"/>
      <c r="BE179" s="287"/>
      <c r="BF179" s="287"/>
      <c r="BG179" s="287"/>
      <c r="BH179" s="287"/>
      <c r="BI179" s="287"/>
      <c r="BJ179" s="287"/>
      <c r="BK179" s="287"/>
      <c r="BL179" s="287"/>
      <c r="BM179" s="288"/>
      <c r="BN179" s="288"/>
      <c r="BO179" s="287"/>
      <c r="BP179" s="287"/>
      <c r="BQ179" s="285"/>
      <c r="BR179" s="285"/>
      <c r="BS179" s="289" t="s">
        <v>1058</v>
      </c>
      <c r="BT179" s="258" t="s">
        <v>1242</v>
      </c>
      <c r="BU179" s="153" t="s">
        <v>1060</v>
      </c>
      <c r="BV179" s="153"/>
      <c r="BW179" s="153" t="s">
        <v>1060</v>
      </c>
      <c r="BX179" s="153"/>
      <c r="BY179" s="258" t="s">
        <v>1062</v>
      </c>
      <c r="BZ179" s="258" t="s">
        <v>1063</v>
      </c>
      <c r="CA179" s="258" t="s">
        <v>1073</v>
      </c>
      <c r="CB179" s="153" t="s">
        <v>1065</v>
      </c>
      <c r="CC179" s="153" t="s">
        <v>1065</v>
      </c>
      <c r="CD179" s="258" t="s">
        <v>1018</v>
      </c>
      <c r="CE179" s="258" t="s">
        <v>1058</v>
      </c>
      <c r="CF179" s="259">
        <v>0.08</v>
      </c>
      <c r="CG179" s="156"/>
      <c r="CH179" s="156" t="s">
        <v>1277</v>
      </c>
      <c r="CI179" s="156" t="s">
        <v>1058</v>
      </c>
      <c r="CJ179" s="86" t="str">
        <f>VLOOKUP(K179,'[1]INITIATIVES TYPE COMBINATION'!$A$28:$B$39,2,FALSE)</f>
        <v>PCTYPEH</v>
      </c>
      <c r="CK179" s="86" t="str">
        <f>VLOOKUP(K179&amp;BZ179,'[1]INITIATIVES TYPE COMBINATION'!$A$48:$B$72,2,FALSE)</f>
        <v>CCTYPEC</v>
      </c>
      <c r="CL179" s="86" t="str">
        <f>VLOOKUP(BZ179,'[1]INITIATIVES TYPE COMBINATION'!K$2:L$75,2,FALSE)</f>
        <v>DISBB</v>
      </c>
      <c r="CM179" s="86" t="str">
        <f>VLOOKUP(BZ179,'[1]INITIATIVES TYPE COMBINATION'!K$2:M$75,3,FALSE)</f>
        <v>DISBB</v>
      </c>
      <c r="CN179" s="86" t="str">
        <f>VLOOKUP(K179&amp;BZ179,'[1]INITIATIVES TYPE COMBINATION'!$A$203:$B$227,2,FALSE)</f>
        <v>PROPORTIONATEC</v>
      </c>
      <c r="CP179" s="87" t="str">
        <f>VLOOKUP(BT179&amp;BU179,[1]MPH!BK:BL,2,FALSE)</f>
        <v>SubBrandForm4</v>
      </c>
      <c r="CQ179" s="86" t="str">
        <f>VLOOKUP(BT179&amp;BU179,[1]MPH!BK:BL,2,FALSE)</f>
        <v>SubBrandForm4</v>
      </c>
      <c r="CR179" s="86" t="str">
        <f>VLOOKUP(BT179&amp;BW179,[1]MPH!BK:BL,2,FALSE)</f>
        <v>SubBrandForm4</v>
      </c>
      <c r="CS179" s="87" t="str">
        <f>VLOOKUP(BT179&amp;BW179,[1]MPH!BK:BL,2,FALSE)</f>
        <v>SubBrandForm4</v>
      </c>
      <c r="CT179" s="82" t="str">
        <f t="shared" si="48"/>
        <v>Dead-End</v>
      </c>
      <c r="CU179" s="88" t="str">
        <f t="shared" si="48"/>
        <v>Dead-End</v>
      </c>
      <c r="CV179" s="89" t="str">
        <f t="shared" si="48"/>
        <v>Dead-End</v>
      </c>
    </row>
    <row r="180" spans="1:100" s="82" customFormat="1" ht="12.4" customHeight="1">
      <c r="A180" s="163"/>
      <c r="B180" s="163"/>
      <c r="C180" s="173"/>
      <c r="D180" s="173"/>
      <c r="E180" s="294"/>
      <c r="F180" s="158"/>
      <c r="G180" s="163"/>
      <c r="H180" s="163"/>
      <c r="I180" s="163"/>
      <c r="J180" s="218" t="s">
        <v>15</v>
      </c>
      <c r="K180" s="220"/>
      <c r="L180" s="218"/>
      <c r="M180" s="218"/>
      <c r="N180" s="218"/>
      <c r="O180" s="218"/>
      <c r="P180" s="263"/>
      <c r="Q180" s="295"/>
      <c r="R180" s="296"/>
      <c r="S180" s="279"/>
      <c r="T180" s="297"/>
      <c r="U180" s="296"/>
      <c r="V180" s="298"/>
      <c r="W180" s="298"/>
      <c r="X180" s="296"/>
      <c r="Y180" s="296"/>
      <c r="Z180" s="296"/>
      <c r="AA180" s="296"/>
      <c r="AB180" s="303"/>
      <c r="AC180" s="304"/>
      <c r="AD180" s="299" t="s">
        <v>169</v>
      </c>
      <c r="AE180" s="299"/>
      <c r="AF180" s="299"/>
      <c r="AG180" s="299"/>
      <c r="AH180" s="299"/>
      <c r="AI180" s="299"/>
      <c r="AJ180" s="299"/>
      <c r="AK180" s="299"/>
      <c r="AL180" s="299"/>
      <c r="AM180" s="299"/>
      <c r="AN180" s="299"/>
      <c r="AO180" s="299"/>
      <c r="AP180" s="299"/>
      <c r="AQ180" s="299"/>
      <c r="AR180" s="299"/>
      <c r="AS180" s="299"/>
      <c r="AT180" s="299"/>
      <c r="AU180" s="299"/>
      <c r="AV180" s="299"/>
      <c r="AW180" s="299"/>
      <c r="AX180" s="299"/>
      <c r="AY180" s="299"/>
      <c r="AZ180" s="299"/>
      <c r="BA180" s="299"/>
      <c r="BB180" s="299"/>
      <c r="BC180" s="299"/>
      <c r="BD180" s="299"/>
      <c r="BE180" s="299"/>
      <c r="BF180" s="299"/>
      <c r="BG180" s="299"/>
      <c r="BH180" s="299"/>
      <c r="BI180" s="299"/>
      <c r="BJ180" s="299"/>
      <c r="BK180" s="299"/>
      <c r="BL180" s="287"/>
      <c r="BM180" s="288"/>
      <c r="BN180" s="288"/>
      <c r="BO180" s="287"/>
      <c r="BP180" s="287"/>
      <c r="BQ180" s="285"/>
      <c r="BR180" s="285"/>
      <c r="BS180" s="152"/>
      <c r="BT180" s="152"/>
      <c r="BU180" s="152"/>
      <c r="BV180" s="152"/>
      <c r="BW180" s="153"/>
      <c r="BX180" s="154"/>
      <c r="BY180" s="152"/>
      <c r="BZ180" s="152"/>
      <c r="CA180" s="152"/>
      <c r="CB180" s="152"/>
      <c r="CC180" s="152"/>
      <c r="CD180" s="152"/>
      <c r="CE180" s="152"/>
      <c r="CF180" s="237"/>
      <c r="CG180" s="238"/>
      <c r="CH180" s="238"/>
      <c r="CI180" s="239"/>
      <c r="CJ180" s="86" t="e">
        <f>VLOOKUP(K180,'[1]INITIATIVES TYPE COMBINATION'!$A$28:$B$39,2,FALSE)</f>
        <v>#N/A</v>
      </c>
      <c r="CK180" s="86" t="e">
        <f>VLOOKUP(K180&amp;BZ180,'[1]INITIATIVES TYPE COMBINATION'!$A$48:$B$72,2,FALSE)</f>
        <v>#N/A</v>
      </c>
      <c r="CL180" s="86" t="e">
        <f>VLOOKUP(BZ180,'[1]INITIATIVES TYPE COMBINATION'!K$2:L$75,2,FALSE)</f>
        <v>#N/A</v>
      </c>
      <c r="CM180" s="86" t="e">
        <f>VLOOKUP(BZ180,'[1]INITIATIVES TYPE COMBINATION'!K$2:M$75,3,FALSE)</f>
        <v>#N/A</v>
      </c>
      <c r="CN180" s="86" t="e">
        <f>VLOOKUP(K180&amp;BZ180,'[1]INITIATIVES TYPE COMBINATION'!$A$203:$B$227,2,FALSE)</f>
        <v>#N/A</v>
      </c>
      <c r="CP180" s="87" t="e">
        <f>VLOOKUP(BT180&amp;BU180,[1]MPH!BK:BL,2,FALSE)</f>
        <v>#N/A</v>
      </c>
      <c r="CQ180" s="86" t="e">
        <f>VLOOKUP(BT180&amp;BU180,[1]MPH!BK:BL,2,FALSE)</f>
        <v>#N/A</v>
      </c>
      <c r="CR180" s="86" t="e">
        <f>VLOOKUP(BT180&amp;BW180,[1]MPH!BK:BL,2,FALSE)</f>
        <v>#N/A</v>
      </c>
      <c r="CS180" s="87" t="e">
        <f>VLOOKUP(BT180&amp;BW180,[1]MPH!BK:BL,2,FALSE)</f>
        <v>#N/A</v>
      </c>
      <c r="CT180" s="82" t="str">
        <f t="shared" si="48"/>
        <v>Dead-End</v>
      </c>
      <c r="CU180" s="88" t="str">
        <f t="shared" si="48"/>
        <v>Dead-End</v>
      </c>
      <c r="CV180" s="89" t="str">
        <f t="shared" si="48"/>
        <v>Dead-End</v>
      </c>
    </row>
    <row r="181" spans="1:100" s="82" customFormat="1" ht="12.4" customHeight="1">
      <c r="A181" s="302" t="s">
        <v>1049</v>
      </c>
      <c r="B181" s="302" t="s">
        <v>1075</v>
      </c>
      <c r="C181" s="172">
        <v>44197</v>
      </c>
      <c r="D181" s="172">
        <v>44227</v>
      </c>
      <c r="E181" s="276"/>
      <c r="F181" s="139"/>
      <c r="G181" s="302" t="s">
        <v>33</v>
      </c>
      <c r="H181" s="302" t="s">
        <v>1275</v>
      </c>
      <c r="I181" s="302" t="s">
        <v>1278</v>
      </c>
      <c r="J181" s="302" t="s">
        <v>15</v>
      </c>
      <c r="K181" s="249" t="s">
        <v>1056</v>
      </c>
      <c r="L181" s="203"/>
      <c r="M181" s="203"/>
      <c r="N181" s="203"/>
      <c r="O181" s="203"/>
      <c r="P181" s="273" t="s">
        <v>1057</v>
      </c>
      <c r="Q181" s="277"/>
      <c r="R181" s="278"/>
      <c r="S181" s="279"/>
      <c r="T181" s="280" t="str">
        <f t="shared" ref="T181" si="65">G181</f>
        <v>Ariel</v>
      </c>
      <c r="U181" s="281"/>
      <c r="V181" s="282">
        <f t="shared" ref="V181:W181" si="66">C181</f>
        <v>44197</v>
      </c>
      <c r="W181" s="282">
        <f t="shared" si="66"/>
        <v>44227</v>
      </c>
      <c r="X181" s="281"/>
      <c r="Y181" s="278" t="str">
        <f t="shared" ref="Y181" si="67">B181</f>
        <v>MM 1,
MM 2</v>
      </c>
      <c r="Z181" s="278">
        <f t="shared" ref="Z181" si="68">SUM(AE181:BR181)</f>
        <v>0</v>
      </c>
      <c r="AA181" s="281"/>
      <c r="AB181" s="303"/>
      <c r="AC181" s="304"/>
      <c r="AD181" s="299" t="s">
        <v>168</v>
      </c>
      <c r="AE181" s="287"/>
      <c r="AF181" s="287"/>
      <c r="AG181" s="287"/>
      <c r="AH181" s="287"/>
      <c r="AI181" s="287"/>
      <c r="AJ181" s="287"/>
      <c r="AK181" s="287"/>
      <c r="AL181" s="287"/>
      <c r="AM181" s="287"/>
      <c r="AN181" s="287"/>
      <c r="AO181" s="287"/>
      <c r="AP181" s="287"/>
      <c r="AQ181" s="287"/>
      <c r="AR181" s="287"/>
      <c r="AS181" s="287"/>
      <c r="AT181" s="287"/>
      <c r="AU181" s="287"/>
      <c r="AV181" s="287"/>
      <c r="AW181" s="287"/>
      <c r="AX181" s="287"/>
      <c r="AY181" s="287"/>
      <c r="AZ181" s="287"/>
      <c r="BA181" s="287"/>
      <c r="BB181" s="287"/>
      <c r="BC181" s="287"/>
      <c r="BD181" s="287"/>
      <c r="BE181" s="287"/>
      <c r="BF181" s="287"/>
      <c r="BG181" s="287"/>
      <c r="BH181" s="287"/>
      <c r="BI181" s="287"/>
      <c r="BJ181" s="287"/>
      <c r="BK181" s="287"/>
      <c r="BL181" s="287"/>
      <c r="BM181" s="288"/>
      <c r="BN181" s="288"/>
      <c r="BO181" s="287"/>
      <c r="BP181" s="287"/>
      <c r="BQ181" s="285"/>
      <c r="BR181" s="285"/>
      <c r="BS181" s="289" t="s">
        <v>1058</v>
      </c>
      <c r="BT181" s="258" t="s">
        <v>1242</v>
      </c>
      <c r="BU181" s="153" t="s">
        <v>1060</v>
      </c>
      <c r="BV181" s="153"/>
      <c r="BW181" s="153" t="s">
        <v>1060</v>
      </c>
      <c r="BX181" s="153"/>
      <c r="BY181" s="258" t="s">
        <v>1062</v>
      </c>
      <c r="BZ181" s="258" t="s">
        <v>1063</v>
      </c>
      <c r="CA181" s="258" t="s">
        <v>1073</v>
      </c>
      <c r="CB181" s="153" t="s">
        <v>1065</v>
      </c>
      <c r="CC181" s="153" t="s">
        <v>1065</v>
      </c>
      <c r="CD181" s="258" t="s">
        <v>1018</v>
      </c>
      <c r="CE181" s="258" t="s">
        <v>1058</v>
      </c>
      <c r="CF181" s="259">
        <v>0.08</v>
      </c>
      <c r="CG181" s="156"/>
      <c r="CH181" s="156" t="s">
        <v>1277</v>
      </c>
      <c r="CI181" s="156" t="s">
        <v>1058</v>
      </c>
      <c r="CJ181" s="86" t="str">
        <f>VLOOKUP(K181,'[1]INITIATIVES TYPE COMBINATION'!$A$28:$B$39,2,FALSE)</f>
        <v>PCTYPEH</v>
      </c>
      <c r="CK181" s="86" t="str">
        <f>VLOOKUP(K181&amp;BZ181,'[1]INITIATIVES TYPE COMBINATION'!$A$48:$B$72,2,FALSE)</f>
        <v>CCTYPEC</v>
      </c>
      <c r="CL181" s="86" t="str">
        <f>VLOOKUP(BZ181,'[1]INITIATIVES TYPE COMBINATION'!K$2:L$75,2,FALSE)</f>
        <v>DISBB</v>
      </c>
      <c r="CM181" s="86" t="str">
        <f>VLOOKUP(BZ181,'[1]INITIATIVES TYPE COMBINATION'!K$2:M$75,3,FALSE)</f>
        <v>DISBB</v>
      </c>
      <c r="CN181" s="86" t="str">
        <f>VLOOKUP(K181&amp;BZ181,'[1]INITIATIVES TYPE COMBINATION'!$A$203:$B$227,2,FALSE)</f>
        <v>PROPORTIONATEC</v>
      </c>
      <c r="CP181" s="87" t="str">
        <f>VLOOKUP(BT181&amp;BU181,[1]MPH!BK:BL,2,FALSE)</f>
        <v>SubBrandForm4</v>
      </c>
      <c r="CQ181" s="86" t="str">
        <f>VLOOKUP(BT181&amp;BU181,[1]MPH!BK:BL,2,FALSE)</f>
        <v>SubBrandForm4</v>
      </c>
      <c r="CR181" s="86" t="str">
        <f>VLOOKUP(BT181&amp;BW181,[1]MPH!BK:BL,2,FALSE)</f>
        <v>SubBrandForm4</v>
      </c>
      <c r="CS181" s="87" t="str">
        <f>VLOOKUP(BT181&amp;BW181,[1]MPH!BK:BL,2,FALSE)</f>
        <v>SubBrandForm4</v>
      </c>
      <c r="CT181" s="82" t="str">
        <f t="shared" si="48"/>
        <v>Dead-End</v>
      </c>
      <c r="CU181" s="88" t="str">
        <f t="shared" si="48"/>
        <v>Dead-End</v>
      </c>
      <c r="CV181" s="89" t="str">
        <f t="shared" si="48"/>
        <v>Dead-End</v>
      </c>
    </row>
    <row r="182" spans="1:100" s="82" customFormat="1" ht="12.4" customHeight="1">
      <c r="A182" s="253"/>
      <c r="B182" s="253"/>
      <c r="C182" s="173"/>
      <c r="D182" s="173"/>
      <c r="E182" s="294"/>
      <c r="F182" s="158"/>
      <c r="G182" s="253"/>
      <c r="H182" s="163"/>
      <c r="I182" s="253"/>
      <c r="J182" s="218" t="s">
        <v>15</v>
      </c>
      <c r="K182" s="220"/>
      <c r="L182" s="218"/>
      <c r="M182" s="218"/>
      <c r="N182" s="218"/>
      <c r="O182" s="218"/>
      <c r="P182" s="260"/>
      <c r="Q182" s="295"/>
      <c r="R182" s="296"/>
      <c r="S182" s="279"/>
      <c r="T182" s="297"/>
      <c r="U182" s="296"/>
      <c r="V182" s="298"/>
      <c r="W182" s="298"/>
      <c r="X182" s="296"/>
      <c r="Y182" s="296"/>
      <c r="Z182" s="296"/>
      <c r="AA182" s="296"/>
      <c r="AB182" s="303"/>
      <c r="AC182" s="304"/>
      <c r="AD182" s="299" t="s">
        <v>169</v>
      </c>
      <c r="AE182" s="299"/>
      <c r="AF182" s="299"/>
      <c r="AG182" s="299"/>
      <c r="AH182" s="299"/>
      <c r="AI182" s="299"/>
      <c r="AJ182" s="299"/>
      <c r="AK182" s="299"/>
      <c r="AL182" s="299"/>
      <c r="AM182" s="299"/>
      <c r="AN182" s="299"/>
      <c r="AO182" s="299"/>
      <c r="AP182" s="299"/>
      <c r="AQ182" s="299"/>
      <c r="AR182" s="299"/>
      <c r="AS182" s="299"/>
      <c r="AT182" s="299"/>
      <c r="AU182" s="299"/>
      <c r="AV182" s="299"/>
      <c r="AW182" s="299"/>
      <c r="AX182" s="299"/>
      <c r="AY182" s="299"/>
      <c r="AZ182" s="299"/>
      <c r="BA182" s="299"/>
      <c r="BB182" s="299"/>
      <c r="BC182" s="299"/>
      <c r="BD182" s="299"/>
      <c r="BE182" s="299"/>
      <c r="BF182" s="299"/>
      <c r="BG182" s="299"/>
      <c r="BH182" s="299"/>
      <c r="BI182" s="299"/>
      <c r="BJ182" s="299"/>
      <c r="BK182" s="299"/>
      <c r="BL182" s="287"/>
      <c r="BM182" s="288"/>
      <c r="BN182" s="288"/>
      <c r="BO182" s="287"/>
      <c r="BP182" s="287"/>
      <c r="BQ182" s="285"/>
      <c r="BR182" s="285"/>
      <c r="BS182" s="152"/>
      <c r="BT182" s="152"/>
      <c r="BU182" s="152"/>
      <c r="BV182" s="152"/>
      <c r="BW182" s="153"/>
      <c r="BX182" s="154"/>
      <c r="BY182" s="152"/>
      <c r="BZ182" s="152"/>
      <c r="CA182" s="152"/>
      <c r="CB182" s="152"/>
      <c r="CC182" s="152"/>
      <c r="CD182" s="152"/>
      <c r="CE182" s="152"/>
      <c r="CF182" s="237"/>
      <c r="CG182" s="238"/>
      <c r="CH182" s="238"/>
      <c r="CI182" s="239"/>
      <c r="CJ182" s="86" t="e">
        <f>VLOOKUP(K182,'[1]INITIATIVES TYPE COMBINATION'!$A$28:$B$39,2,FALSE)</f>
        <v>#N/A</v>
      </c>
      <c r="CK182" s="86" t="e">
        <f>VLOOKUP(K182&amp;BZ182,'[1]INITIATIVES TYPE COMBINATION'!$A$48:$B$72,2,FALSE)</f>
        <v>#N/A</v>
      </c>
      <c r="CL182" s="86" t="e">
        <f>VLOOKUP(BZ182,'[1]INITIATIVES TYPE COMBINATION'!K$2:L$75,2,FALSE)</f>
        <v>#N/A</v>
      </c>
      <c r="CM182" s="86" t="e">
        <f>VLOOKUP(BZ182,'[1]INITIATIVES TYPE COMBINATION'!K$2:M$75,3,FALSE)</f>
        <v>#N/A</v>
      </c>
      <c r="CN182" s="86" t="e">
        <f>VLOOKUP(K182&amp;BZ182,'[1]INITIATIVES TYPE COMBINATION'!$A$203:$B$227,2,FALSE)</f>
        <v>#N/A</v>
      </c>
      <c r="CP182" s="87" t="e">
        <f>VLOOKUP(BT182&amp;BU182,[1]MPH!BK:BL,2,FALSE)</f>
        <v>#N/A</v>
      </c>
      <c r="CQ182" s="86" t="e">
        <f>VLOOKUP(BT182&amp;BU182,[1]MPH!BK:BL,2,FALSE)</f>
        <v>#N/A</v>
      </c>
      <c r="CR182" s="86" t="e">
        <f>VLOOKUP(BT182&amp;BW182,[1]MPH!BK:BL,2,FALSE)</f>
        <v>#N/A</v>
      </c>
      <c r="CS182" s="87" t="e">
        <f>VLOOKUP(BT182&amp;BW182,[1]MPH!BK:BL,2,FALSE)</f>
        <v>#N/A</v>
      </c>
      <c r="CT182" s="82" t="str">
        <f t="shared" si="48"/>
        <v>Dead-End</v>
      </c>
      <c r="CU182" s="88" t="str">
        <f t="shared" si="48"/>
        <v>Dead-End</v>
      </c>
      <c r="CV182" s="89" t="str">
        <f t="shared" si="48"/>
        <v>Dead-End</v>
      </c>
    </row>
    <row r="183" spans="1:100" s="82" customFormat="1" ht="12.4" customHeight="1">
      <c r="A183" s="312" t="s">
        <v>1049</v>
      </c>
      <c r="B183" s="302" t="s">
        <v>1052</v>
      </c>
      <c r="C183" s="172">
        <v>44197</v>
      </c>
      <c r="D183" s="172">
        <v>44227</v>
      </c>
      <c r="E183" s="276"/>
      <c r="F183" s="139"/>
      <c r="G183" s="312" t="s">
        <v>33</v>
      </c>
      <c r="H183" s="302" t="s">
        <v>1279</v>
      </c>
      <c r="I183" s="302" t="s">
        <v>1280</v>
      </c>
      <c r="J183" s="302" t="s">
        <v>15</v>
      </c>
      <c r="K183" s="249" t="s">
        <v>1056</v>
      </c>
      <c r="L183" s="203"/>
      <c r="M183" s="203"/>
      <c r="N183" s="203"/>
      <c r="O183" s="203"/>
      <c r="P183" s="156" t="s">
        <v>1057</v>
      </c>
      <c r="Q183" s="309"/>
      <c r="R183" s="309"/>
      <c r="S183" s="279"/>
      <c r="T183" s="310"/>
      <c r="U183" s="309"/>
      <c r="V183" s="311"/>
      <c r="W183" s="311"/>
      <c r="X183" s="309"/>
      <c r="Y183" s="309"/>
      <c r="Z183" s="309"/>
      <c r="AA183" s="309"/>
      <c r="AB183" s="303"/>
      <c r="AC183" s="304"/>
      <c r="AD183" s="299" t="s">
        <v>168</v>
      </c>
      <c r="AE183" s="287"/>
      <c r="AF183" s="287"/>
      <c r="AG183" s="287"/>
      <c r="AH183" s="287"/>
      <c r="AI183" s="287"/>
      <c r="AJ183" s="287"/>
      <c r="AK183" s="287"/>
      <c r="AL183" s="287"/>
      <c r="AM183" s="287"/>
      <c r="AN183" s="287"/>
      <c r="AO183" s="287"/>
      <c r="AP183" s="287"/>
      <c r="AQ183" s="287"/>
      <c r="AR183" s="287"/>
      <c r="AS183" s="287"/>
      <c r="AT183" s="287"/>
      <c r="AU183" s="287"/>
      <c r="AV183" s="287"/>
      <c r="AW183" s="287"/>
      <c r="AX183" s="287"/>
      <c r="AY183" s="287"/>
      <c r="AZ183" s="287"/>
      <c r="BA183" s="287"/>
      <c r="BB183" s="287"/>
      <c r="BC183" s="287"/>
      <c r="BD183" s="287"/>
      <c r="BE183" s="287"/>
      <c r="BF183" s="287"/>
      <c r="BG183" s="287"/>
      <c r="BH183" s="287"/>
      <c r="BI183" s="287"/>
      <c r="BJ183" s="287"/>
      <c r="BK183" s="287"/>
      <c r="BL183" s="287"/>
      <c r="BM183" s="288"/>
      <c r="BN183" s="288"/>
      <c r="BO183" s="287"/>
      <c r="BP183" s="287"/>
      <c r="BQ183" s="285"/>
      <c r="BR183" s="285"/>
      <c r="BS183" s="153" t="s">
        <v>1058</v>
      </c>
      <c r="BT183" s="153" t="s">
        <v>1242</v>
      </c>
      <c r="BU183" s="153" t="s">
        <v>1060</v>
      </c>
      <c r="BV183" s="153"/>
      <c r="BW183" s="153" t="s">
        <v>1060</v>
      </c>
      <c r="BX183" s="153"/>
      <c r="BY183" s="258" t="s">
        <v>1062</v>
      </c>
      <c r="BZ183" s="258" t="s">
        <v>1063</v>
      </c>
      <c r="CA183" s="258" t="s">
        <v>1073</v>
      </c>
      <c r="CB183" s="153" t="s">
        <v>1065</v>
      </c>
      <c r="CC183" s="153" t="s">
        <v>1065</v>
      </c>
      <c r="CD183" s="258" t="s">
        <v>1018</v>
      </c>
      <c r="CE183" s="258" t="s">
        <v>1058</v>
      </c>
      <c r="CF183" s="259" t="s">
        <v>1281</v>
      </c>
      <c r="CG183" s="156"/>
      <c r="CH183" s="156" t="s">
        <v>1282</v>
      </c>
      <c r="CI183" s="156" t="s">
        <v>1058</v>
      </c>
      <c r="CJ183" s="86" t="str">
        <f>VLOOKUP(K183,'[1]INITIATIVES TYPE COMBINATION'!$A$28:$B$39,2,FALSE)</f>
        <v>PCTYPEH</v>
      </c>
      <c r="CK183" s="86" t="str">
        <f>VLOOKUP(K183&amp;BZ183,'[1]INITIATIVES TYPE COMBINATION'!$A$48:$B$72,2,FALSE)</f>
        <v>CCTYPEC</v>
      </c>
      <c r="CL183" s="86" t="str">
        <f>VLOOKUP(BZ183,'[1]INITIATIVES TYPE COMBINATION'!K$2:L$75,2,FALSE)</f>
        <v>DISBB</v>
      </c>
      <c r="CM183" s="86" t="str">
        <f>VLOOKUP(BZ183,'[1]INITIATIVES TYPE COMBINATION'!K$2:M$75,3,FALSE)</f>
        <v>DISBB</v>
      </c>
      <c r="CN183" s="86" t="str">
        <f>VLOOKUP(K183&amp;BZ183,'[1]INITIATIVES TYPE COMBINATION'!$A$203:$B$227,2,FALSE)</f>
        <v>PROPORTIONATEC</v>
      </c>
      <c r="CP183" s="87" t="str">
        <f>VLOOKUP(BT183&amp;BU183,[1]MPH!BK:BL,2,FALSE)</f>
        <v>SubBrandForm4</v>
      </c>
      <c r="CQ183" s="86" t="str">
        <f>VLOOKUP(BT183&amp;BU183,[1]MPH!BK:BL,2,FALSE)</f>
        <v>SubBrandForm4</v>
      </c>
      <c r="CR183" s="86" t="str">
        <f>VLOOKUP(BT183&amp;BW183,[1]MPH!BK:BL,2,FALSE)</f>
        <v>SubBrandForm4</v>
      </c>
      <c r="CS183" s="87" t="str">
        <f>VLOOKUP(BT183&amp;BW183,[1]MPH!BK:BL,2,FALSE)</f>
        <v>SubBrandForm4</v>
      </c>
      <c r="CT183" s="82" t="str">
        <f t="shared" ref="CT183:CV202" si="69">$CV$1</f>
        <v>Dead-End</v>
      </c>
      <c r="CU183" s="88" t="str">
        <f t="shared" si="69"/>
        <v>Dead-End</v>
      </c>
      <c r="CV183" s="89" t="str">
        <f t="shared" si="69"/>
        <v>Dead-End</v>
      </c>
    </row>
    <row r="184" spans="1:100" s="82" customFormat="1" ht="12.4" customHeight="1">
      <c r="A184" s="253"/>
      <c r="B184" s="163"/>
      <c r="C184" s="173"/>
      <c r="D184" s="173"/>
      <c r="E184" s="294"/>
      <c r="F184" s="158"/>
      <c r="G184" s="253"/>
      <c r="H184" s="345"/>
      <c r="I184" s="163"/>
      <c r="J184" s="218" t="s">
        <v>15</v>
      </c>
      <c r="K184" s="220"/>
      <c r="L184" s="218"/>
      <c r="M184" s="218"/>
      <c r="N184" s="218"/>
      <c r="O184" s="218"/>
      <c r="P184" s="260"/>
      <c r="Q184" s="309"/>
      <c r="R184" s="309"/>
      <c r="S184" s="279"/>
      <c r="T184" s="310"/>
      <c r="U184" s="309"/>
      <c r="V184" s="311"/>
      <c r="W184" s="311"/>
      <c r="X184" s="309"/>
      <c r="Y184" s="309"/>
      <c r="Z184" s="309"/>
      <c r="AA184" s="309"/>
      <c r="AB184" s="303"/>
      <c r="AC184" s="304"/>
      <c r="AD184" s="299" t="s">
        <v>169</v>
      </c>
      <c r="AE184" s="299"/>
      <c r="AF184" s="299"/>
      <c r="AG184" s="299"/>
      <c r="AH184" s="299"/>
      <c r="AI184" s="299"/>
      <c r="AJ184" s="299"/>
      <c r="AK184" s="299"/>
      <c r="AL184" s="299"/>
      <c r="AM184" s="299"/>
      <c r="AN184" s="299"/>
      <c r="AO184" s="299"/>
      <c r="AP184" s="299"/>
      <c r="AQ184" s="299"/>
      <c r="AR184" s="299"/>
      <c r="AS184" s="299"/>
      <c r="AT184" s="299"/>
      <c r="AU184" s="299"/>
      <c r="AV184" s="299"/>
      <c r="AW184" s="299"/>
      <c r="AX184" s="299"/>
      <c r="AY184" s="299"/>
      <c r="AZ184" s="299"/>
      <c r="BA184" s="299"/>
      <c r="BB184" s="299"/>
      <c r="BC184" s="299"/>
      <c r="BD184" s="299"/>
      <c r="BE184" s="299"/>
      <c r="BF184" s="299"/>
      <c r="BG184" s="299"/>
      <c r="BH184" s="299"/>
      <c r="BI184" s="299"/>
      <c r="BJ184" s="299"/>
      <c r="BK184" s="299"/>
      <c r="BL184" s="287"/>
      <c r="BM184" s="288"/>
      <c r="BN184" s="288"/>
      <c r="BO184" s="287"/>
      <c r="BP184" s="287"/>
      <c r="BQ184" s="285"/>
      <c r="BR184" s="285"/>
      <c r="BS184" s="346"/>
      <c r="BT184" s="347"/>
      <c r="BU184" s="347"/>
      <c r="BV184" s="152"/>
      <c r="BW184" s="153"/>
      <c r="BX184" s="152"/>
      <c r="BY184" s="152"/>
      <c r="BZ184" s="152"/>
      <c r="CA184" s="152"/>
      <c r="CB184" s="152"/>
      <c r="CC184" s="152"/>
      <c r="CD184" s="152"/>
      <c r="CE184" s="152"/>
      <c r="CF184" s="237"/>
      <c r="CG184" s="238"/>
      <c r="CH184" s="238"/>
      <c r="CI184" s="239"/>
      <c r="CJ184" s="86" t="e">
        <f>VLOOKUP(K184,'[1]INITIATIVES TYPE COMBINATION'!$A$28:$B$39,2,FALSE)</f>
        <v>#N/A</v>
      </c>
      <c r="CK184" s="86" t="e">
        <f>VLOOKUP(K184&amp;BZ184,'[1]INITIATIVES TYPE COMBINATION'!$A$48:$B$72,2,FALSE)</f>
        <v>#N/A</v>
      </c>
      <c r="CL184" s="86" t="e">
        <f>VLOOKUP(BZ184,'[1]INITIATIVES TYPE COMBINATION'!K$2:L$75,2,FALSE)</f>
        <v>#N/A</v>
      </c>
      <c r="CM184" s="86" t="e">
        <f>VLOOKUP(BZ184,'[1]INITIATIVES TYPE COMBINATION'!K$2:M$75,3,FALSE)</f>
        <v>#N/A</v>
      </c>
      <c r="CN184" s="86" t="e">
        <f>VLOOKUP(K184&amp;BZ184,'[1]INITIATIVES TYPE COMBINATION'!$A$203:$B$227,2,FALSE)</f>
        <v>#N/A</v>
      </c>
      <c r="CP184" s="87" t="e">
        <f>VLOOKUP(BT184&amp;BU184,[1]MPH!BK:BL,2,FALSE)</f>
        <v>#N/A</v>
      </c>
      <c r="CQ184" s="86" t="e">
        <f>VLOOKUP(BT184&amp;BU184,[1]MPH!BK:BL,2,FALSE)</f>
        <v>#N/A</v>
      </c>
      <c r="CR184" s="86" t="e">
        <f>VLOOKUP(BT184&amp;BW184,[1]MPH!BK:BL,2,FALSE)</f>
        <v>#N/A</v>
      </c>
      <c r="CS184" s="87" t="e">
        <f>VLOOKUP(BT184&amp;BW184,[1]MPH!BK:BL,2,FALSE)</f>
        <v>#N/A</v>
      </c>
      <c r="CT184" s="82" t="str">
        <f t="shared" si="69"/>
        <v>Dead-End</v>
      </c>
      <c r="CU184" s="88" t="str">
        <f t="shared" si="69"/>
        <v>Dead-End</v>
      </c>
      <c r="CV184" s="89" t="str">
        <f t="shared" si="69"/>
        <v>Dead-End</v>
      </c>
    </row>
    <row r="185" spans="1:100" s="82" customFormat="1" ht="12.4" customHeight="1">
      <c r="A185" s="302" t="s">
        <v>1049</v>
      </c>
      <c r="B185" s="302" t="s">
        <v>1052</v>
      </c>
      <c r="C185" s="172">
        <v>44197</v>
      </c>
      <c r="D185" s="172">
        <v>44227</v>
      </c>
      <c r="E185" s="276"/>
      <c r="F185" s="139"/>
      <c r="G185" s="302" t="s">
        <v>33</v>
      </c>
      <c r="H185" s="302" t="s">
        <v>1283</v>
      </c>
      <c r="I185" s="302" t="s">
        <v>1284</v>
      </c>
      <c r="J185" s="302" t="s">
        <v>15</v>
      </c>
      <c r="K185" s="249" t="s">
        <v>1056</v>
      </c>
      <c r="L185" s="143"/>
      <c r="M185" s="269"/>
      <c r="N185" s="203"/>
      <c r="O185" s="238"/>
      <c r="P185" s="273" t="s">
        <v>1057</v>
      </c>
      <c r="Q185" s="277"/>
      <c r="R185" s="278"/>
      <c r="S185" s="279"/>
      <c r="T185" s="280" t="str">
        <f t="shared" ref="T185" si="70">G185</f>
        <v>Ariel</v>
      </c>
      <c r="U185" s="281"/>
      <c r="V185" s="282">
        <f t="shared" ref="V185:W185" si="71">C185</f>
        <v>44197</v>
      </c>
      <c r="W185" s="282">
        <f t="shared" si="71"/>
        <v>44227</v>
      </c>
      <c r="X185" s="281"/>
      <c r="Y185" s="278" t="str">
        <f t="shared" ref="Y185" si="72">B185</f>
        <v>Hyper,
Super,
MM 1,
MM 2</v>
      </c>
      <c r="Z185" s="278">
        <f t="shared" ref="Z185" si="73">SUM(AE185:BR185)</f>
        <v>0</v>
      </c>
      <c r="AA185" s="281"/>
      <c r="AB185" s="303"/>
      <c r="AC185" s="304"/>
      <c r="AD185" s="299" t="s">
        <v>168</v>
      </c>
      <c r="AE185" s="287"/>
      <c r="AF185" s="287"/>
      <c r="AG185" s="287"/>
      <c r="AH185" s="287"/>
      <c r="AI185" s="287"/>
      <c r="AJ185" s="287"/>
      <c r="AK185" s="287"/>
      <c r="AL185" s="287"/>
      <c r="AM185" s="287"/>
      <c r="AN185" s="287"/>
      <c r="AO185" s="287"/>
      <c r="AP185" s="287"/>
      <c r="AQ185" s="287"/>
      <c r="AR185" s="287"/>
      <c r="AS185" s="287"/>
      <c r="AT185" s="287"/>
      <c r="AU185" s="287"/>
      <c r="AV185" s="287"/>
      <c r="AW185" s="287"/>
      <c r="AX185" s="287"/>
      <c r="AY185" s="287"/>
      <c r="AZ185" s="287"/>
      <c r="BA185" s="287"/>
      <c r="BB185" s="287"/>
      <c r="BC185" s="287"/>
      <c r="BD185" s="287"/>
      <c r="BE185" s="287"/>
      <c r="BF185" s="287"/>
      <c r="BG185" s="287"/>
      <c r="BH185" s="287"/>
      <c r="BI185" s="287"/>
      <c r="BJ185" s="287"/>
      <c r="BK185" s="287"/>
      <c r="BL185" s="287"/>
      <c r="BM185" s="288"/>
      <c r="BN185" s="288"/>
      <c r="BO185" s="287"/>
      <c r="BP185" s="287"/>
      <c r="BQ185" s="285"/>
      <c r="BR185" s="285"/>
      <c r="BS185" s="289" t="s">
        <v>1058</v>
      </c>
      <c r="BT185" s="258" t="s">
        <v>1242</v>
      </c>
      <c r="BU185" s="258" t="s">
        <v>1060</v>
      </c>
      <c r="BV185" s="153"/>
      <c r="BW185" s="258" t="s">
        <v>1060</v>
      </c>
      <c r="BX185" s="153"/>
      <c r="BY185" s="258" t="s">
        <v>1062</v>
      </c>
      <c r="BZ185" s="258" t="s">
        <v>1063</v>
      </c>
      <c r="CA185" s="258" t="s">
        <v>1073</v>
      </c>
      <c r="CB185" s="153" t="s">
        <v>1065</v>
      </c>
      <c r="CC185" s="153" t="s">
        <v>1065</v>
      </c>
      <c r="CD185" s="258" t="s">
        <v>1018</v>
      </c>
      <c r="CE185" s="258" t="s">
        <v>1058</v>
      </c>
      <c r="CF185" s="259">
        <v>0.08</v>
      </c>
      <c r="CG185" s="156"/>
      <c r="CH185" s="156" t="s">
        <v>1285</v>
      </c>
      <c r="CI185" s="156" t="s">
        <v>1058</v>
      </c>
      <c r="CJ185" s="86" t="str">
        <f>VLOOKUP(K185,'[1]INITIATIVES TYPE COMBINATION'!$A$28:$B$39,2,FALSE)</f>
        <v>PCTYPEH</v>
      </c>
      <c r="CK185" s="86" t="str">
        <f>VLOOKUP(K185&amp;BZ185,'[1]INITIATIVES TYPE COMBINATION'!$A$48:$B$72,2,FALSE)</f>
        <v>CCTYPEC</v>
      </c>
      <c r="CL185" s="86" t="str">
        <f>VLOOKUP(BZ185,'[1]INITIATIVES TYPE COMBINATION'!K$2:L$75,2,FALSE)</f>
        <v>DISBB</v>
      </c>
      <c r="CM185" s="86" t="str">
        <f>VLOOKUP(BZ185,'[1]INITIATIVES TYPE COMBINATION'!K$2:M$75,3,FALSE)</f>
        <v>DISBB</v>
      </c>
      <c r="CN185" s="86" t="str">
        <f>VLOOKUP(K185&amp;BZ185,'[1]INITIATIVES TYPE COMBINATION'!$A$203:$B$227,2,FALSE)</f>
        <v>PROPORTIONATEC</v>
      </c>
      <c r="CP185" s="87" t="str">
        <f>VLOOKUP(BT185&amp;BU185,[1]MPH!BK:BL,2,FALSE)</f>
        <v>SubBrandForm4</v>
      </c>
      <c r="CQ185" s="86" t="str">
        <f>VLOOKUP(BT185&amp;BU185,[1]MPH!BK:BL,2,FALSE)</f>
        <v>SubBrandForm4</v>
      </c>
      <c r="CR185" s="86" t="str">
        <f>VLOOKUP(BT185&amp;BW185,[1]MPH!BK:BL,2,FALSE)</f>
        <v>SubBrandForm4</v>
      </c>
      <c r="CS185" s="87" t="str">
        <f>VLOOKUP(BT185&amp;BW185,[1]MPH!BK:BL,2,FALSE)</f>
        <v>SubBrandForm4</v>
      </c>
      <c r="CT185" s="82" t="str">
        <f t="shared" si="69"/>
        <v>Dead-End</v>
      </c>
      <c r="CU185" s="88" t="str">
        <f t="shared" si="69"/>
        <v>Dead-End</v>
      </c>
      <c r="CV185" s="89" t="str">
        <f t="shared" si="69"/>
        <v>Dead-End</v>
      </c>
    </row>
    <row r="186" spans="1:100" s="82" customFormat="1" ht="12.4" customHeight="1">
      <c r="A186" s="253"/>
      <c r="B186" s="253"/>
      <c r="C186" s="173"/>
      <c r="D186" s="173"/>
      <c r="E186" s="294"/>
      <c r="F186" s="158"/>
      <c r="G186" s="253"/>
      <c r="H186" s="253"/>
      <c r="I186" s="253"/>
      <c r="J186" s="218" t="s">
        <v>15</v>
      </c>
      <c r="K186" s="220"/>
      <c r="L186" s="163"/>
      <c r="M186" s="274"/>
      <c r="N186" s="218"/>
      <c r="O186" s="238"/>
      <c r="P186" s="260"/>
      <c r="Q186" s="295"/>
      <c r="R186" s="296"/>
      <c r="S186" s="279"/>
      <c r="T186" s="297"/>
      <c r="U186" s="296"/>
      <c r="V186" s="298"/>
      <c r="W186" s="298"/>
      <c r="X186" s="296"/>
      <c r="Y186" s="296"/>
      <c r="Z186" s="296"/>
      <c r="AA186" s="296"/>
      <c r="AB186" s="303"/>
      <c r="AC186" s="304"/>
      <c r="AD186" s="299" t="s">
        <v>169</v>
      </c>
      <c r="AE186" s="299"/>
      <c r="AF186" s="299"/>
      <c r="AG186" s="299"/>
      <c r="AH186" s="299"/>
      <c r="AI186" s="299"/>
      <c r="AJ186" s="299"/>
      <c r="AK186" s="299"/>
      <c r="AL186" s="299"/>
      <c r="AM186" s="299"/>
      <c r="AN186" s="299"/>
      <c r="AO186" s="299"/>
      <c r="AP186" s="299"/>
      <c r="AQ186" s="299"/>
      <c r="AR186" s="299"/>
      <c r="AS186" s="299"/>
      <c r="AT186" s="299"/>
      <c r="AU186" s="299"/>
      <c r="AV186" s="299"/>
      <c r="AW186" s="299"/>
      <c r="AX186" s="299"/>
      <c r="AY186" s="299"/>
      <c r="AZ186" s="299"/>
      <c r="BA186" s="299"/>
      <c r="BB186" s="299"/>
      <c r="BC186" s="299"/>
      <c r="BD186" s="299"/>
      <c r="BE186" s="299"/>
      <c r="BF186" s="299"/>
      <c r="BG186" s="299"/>
      <c r="BH186" s="299"/>
      <c r="BI186" s="299"/>
      <c r="BJ186" s="299"/>
      <c r="BK186" s="299"/>
      <c r="BL186" s="287"/>
      <c r="BM186" s="288"/>
      <c r="BN186" s="288"/>
      <c r="BO186" s="287"/>
      <c r="BP186" s="287"/>
      <c r="BQ186" s="285"/>
      <c r="BR186" s="285"/>
      <c r="BS186" s="152"/>
      <c r="BT186" s="152"/>
      <c r="BU186" s="152"/>
      <c r="BV186" s="300"/>
      <c r="BW186" s="153"/>
      <c r="BX186" s="301"/>
      <c r="BY186" s="152"/>
      <c r="BZ186" s="152"/>
      <c r="CA186" s="152"/>
      <c r="CB186" s="152"/>
      <c r="CC186" s="152"/>
      <c r="CD186" s="152"/>
      <c r="CE186" s="152"/>
      <c r="CF186" s="237"/>
      <c r="CG186" s="238"/>
      <c r="CH186" s="238"/>
      <c r="CI186" s="239"/>
      <c r="CJ186" s="86" t="e">
        <f>VLOOKUP(K186,'[1]INITIATIVES TYPE COMBINATION'!$A$28:$B$39,2,FALSE)</f>
        <v>#N/A</v>
      </c>
      <c r="CK186" s="86" t="e">
        <f>VLOOKUP(K186&amp;BZ186,'[1]INITIATIVES TYPE COMBINATION'!$A$48:$B$72,2,FALSE)</f>
        <v>#N/A</v>
      </c>
      <c r="CL186" s="86" t="e">
        <f>VLOOKUP(BZ186,'[1]INITIATIVES TYPE COMBINATION'!K$2:L$75,2,FALSE)</f>
        <v>#N/A</v>
      </c>
      <c r="CM186" s="86" t="e">
        <f>VLOOKUP(BZ186,'[1]INITIATIVES TYPE COMBINATION'!K$2:M$75,3,FALSE)</f>
        <v>#N/A</v>
      </c>
      <c r="CN186" s="86" t="e">
        <f>VLOOKUP(K186&amp;BZ186,'[1]INITIATIVES TYPE COMBINATION'!$A$203:$B$227,2,FALSE)</f>
        <v>#N/A</v>
      </c>
      <c r="CP186" s="87" t="e">
        <f>VLOOKUP(BT186&amp;BU186,[1]MPH!BK:BL,2,FALSE)</f>
        <v>#N/A</v>
      </c>
      <c r="CQ186" s="86" t="e">
        <f>VLOOKUP(BT186&amp;BU186,[1]MPH!BK:BL,2,FALSE)</f>
        <v>#N/A</v>
      </c>
      <c r="CR186" s="86" t="e">
        <f>VLOOKUP(BT186&amp;BW186,[1]MPH!BK:BL,2,FALSE)</f>
        <v>#N/A</v>
      </c>
      <c r="CS186" s="87" t="e">
        <f>VLOOKUP(BT186&amp;BW186,[1]MPH!BK:BL,2,FALSE)</f>
        <v>#N/A</v>
      </c>
      <c r="CT186" s="82" t="str">
        <f t="shared" si="69"/>
        <v>Dead-End</v>
      </c>
      <c r="CU186" s="88" t="str">
        <f t="shared" si="69"/>
        <v>Dead-End</v>
      </c>
      <c r="CV186" s="89" t="str">
        <f t="shared" si="69"/>
        <v>Dead-End</v>
      </c>
    </row>
    <row r="187" spans="1:100" s="82" customFormat="1" ht="12.4" customHeight="1">
      <c r="A187" s="312" t="s">
        <v>1049</v>
      </c>
      <c r="B187" s="302" t="s">
        <v>1052</v>
      </c>
      <c r="C187" s="172">
        <v>44197</v>
      </c>
      <c r="D187" s="172">
        <v>44227</v>
      </c>
      <c r="E187" s="276"/>
      <c r="F187" s="139"/>
      <c r="G187" s="312" t="s">
        <v>33</v>
      </c>
      <c r="H187" s="312" t="s">
        <v>1286</v>
      </c>
      <c r="I187" s="302" t="s">
        <v>1287</v>
      </c>
      <c r="J187" s="302" t="s">
        <v>15</v>
      </c>
      <c r="K187" s="249" t="s">
        <v>1056</v>
      </c>
      <c r="L187" s="203"/>
      <c r="M187" s="203"/>
      <c r="N187" s="203"/>
      <c r="O187" s="203"/>
      <c r="P187" s="156" t="s">
        <v>1057</v>
      </c>
      <c r="Q187" s="309"/>
      <c r="R187" s="309"/>
      <c r="S187" s="279"/>
      <c r="T187" s="310"/>
      <c r="U187" s="309"/>
      <c r="V187" s="311"/>
      <c r="W187" s="311"/>
      <c r="X187" s="309"/>
      <c r="Y187" s="309"/>
      <c r="Z187" s="309"/>
      <c r="AA187" s="309"/>
      <c r="AB187" s="303"/>
      <c r="AC187" s="304"/>
      <c r="AD187" s="299" t="s">
        <v>168</v>
      </c>
      <c r="AE187" s="287"/>
      <c r="AF187" s="287"/>
      <c r="AG187" s="287"/>
      <c r="AH187" s="287"/>
      <c r="AI187" s="287"/>
      <c r="AJ187" s="287"/>
      <c r="AK187" s="287"/>
      <c r="AL187" s="287"/>
      <c r="AM187" s="287"/>
      <c r="AN187" s="287"/>
      <c r="AO187" s="287"/>
      <c r="AP187" s="287"/>
      <c r="AQ187" s="287"/>
      <c r="AR187" s="287"/>
      <c r="AS187" s="287"/>
      <c r="AT187" s="287"/>
      <c r="AU187" s="287"/>
      <c r="AV187" s="287"/>
      <c r="AW187" s="287"/>
      <c r="AX187" s="287"/>
      <c r="AY187" s="287"/>
      <c r="AZ187" s="287"/>
      <c r="BA187" s="287"/>
      <c r="BB187" s="287"/>
      <c r="BC187" s="287"/>
      <c r="BD187" s="287"/>
      <c r="BE187" s="287"/>
      <c r="BF187" s="287"/>
      <c r="BG187" s="287"/>
      <c r="BH187" s="287"/>
      <c r="BI187" s="287"/>
      <c r="BJ187" s="287"/>
      <c r="BK187" s="287"/>
      <c r="BL187" s="287"/>
      <c r="BM187" s="288"/>
      <c r="BN187" s="288"/>
      <c r="BO187" s="287"/>
      <c r="BP187" s="287"/>
      <c r="BQ187" s="285"/>
      <c r="BR187" s="285"/>
      <c r="BS187" s="153" t="s">
        <v>1058</v>
      </c>
      <c r="BT187" s="153" t="s">
        <v>1242</v>
      </c>
      <c r="BU187" s="153" t="s">
        <v>1060</v>
      </c>
      <c r="BV187" s="153" t="s">
        <v>1282</v>
      </c>
      <c r="BW187" s="153" t="s">
        <v>1060</v>
      </c>
      <c r="BX187" s="153" t="s">
        <v>1282</v>
      </c>
      <c r="BY187" s="258" t="s">
        <v>1062</v>
      </c>
      <c r="BZ187" s="258" t="s">
        <v>1063</v>
      </c>
      <c r="CA187" s="258" t="s">
        <v>1073</v>
      </c>
      <c r="CB187" s="153" t="s">
        <v>1065</v>
      </c>
      <c r="CC187" s="153" t="s">
        <v>1065</v>
      </c>
      <c r="CD187" s="258" t="s">
        <v>1018</v>
      </c>
      <c r="CE187" s="258" t="s">
        <v>1074</v>
      </c>
      <c r="CF187" s="259" t="s">
        <v>1288</v>
      </c>
      <c r="CG187" s="156"/>
      <c r="CH187" s="156"/>
      <c r="CI187" s="156" t="s">
        <v>1058</v>
      </c>
      <c r="CJ187" s="86" t="str">
        <f>VLOOKUP(K187,'[1]INITIATIVES TYPE COMBINATION'!$A$28:$B$39,2,FALSE)</f>
        <v>PCTYPEH</v>
      </c>
      <c r="CK187" s="86" t="str">
        <f>VLOOKUP(K187&amp;BZ187,'[1]INITIATIVES TYPE COMBINATION'!$A$48:$B$72,2,FALSE)</f>
        <v>CCTYPEC</v>
      </c>
      <c r="CL187" s="86" t="str">
        <f>VLOOKUP(BZ187,'[1]INITIATIVES TYPE COMBINATION'!K$2:L$75,2,FALSE)</f>
        <v>DISBB</v>
      </c>
      <c r="CM187" s="86" t="str">
        <f>VLOOKUP(BZ187,'[1]INITIATIVES TYPE COMBINATION'!K$2:M$75,3,FALSE)</f>
        <v>DISBB</v>
      </c>
      <c r="CN187" s="86" t="str">
        <f>VLOOKUP(K187&amp;BZ187,'[1]INITIATIVES TYPE COMBINATION'!$A$203:$B$227,2,FALSE)</f>
        <v>PROPORTIONATEC</v>
      </c>
      <c r="CP187" s="87" t="str">
        <f>VLOOKUP(BT187&amp;BU187,[1]MPH!BK:BL,2,FALSE)</f>
        <v>SubBrandForm4</v>
      </c>
      <c r="CQ187" s="86" t="str">
        <f>VLOOKUP(BT187&amp;BU187,[1]MPH!BK:BL,2,FALSE)</f>
        <v>SubBrandForm4</v>
      </c>
      <c r="CR187" s="86" t="str">
        <f>VLOOKUP(BT187&amp;BW187,[1]MPH!BK:BL,2,FALSE)</f>
        <v>SubBrandForm4</v>
      </c>
      <c r="CS187" s="87" t="str">
        <f>VLOOKUP(BT187&amp;BW187,[1]MPH!BK:BL,2,FALSE)</f>
        <v>SubBrandForm4</v>
      </c>
      <c r="CT187" s="82" t="str">
        <f t="shared" si="69"/>
        <v>Dead-End</v>
      </c>
      <c r="CU187" s="88" t="str">
        <f t="shared" si="69"/>
        <v>Dead-End</v>
      </c>
      <c r="CV187" s="89" t="str">
        <f t="shared" si="69"/>
        <v>Dead-End</v>
      </c>
    </row>
    <row r="188" spans="1:100" s="82" customFormat="1" ht="12.4" customHeight="1">
      <c r="A188" s="253"/>
      <c r="B188" s="163"/>
      <c r="C188" s="173"/>
      <c r="D188" s="173"/>
      <c r="E188" s="294"/>
      <c r="F188" s="158"/>
      <c r="G188" s="253"/>
      <c r="H188" s="253"/>
      <c r="I188" s="163"/>
      <c r="J188" s="218" t="s">
        <v>15</v>
      </c>
      <c r="K188" s="220"/>
      <c r="L188" s="218"/>
      <c r="M188" s="218"/>
      <c r="N188" s="218"/>
      <c r="O188" s="218"/>
      <c r="P188" s="260"/>
      <c r="Q188" s="309"/>
      <c r="R188" s="309"/>
      <c r="S188" s="279"/>
      <c r="T188" s="310"/>
      <c r="U188" s="309"/>
      <c r="V188" s="311"/>
      <c r="W188" s="311"/>
      <c r="X188" s="309"/>
      <c r="Y188" s="309"/>
      <c r="Z188" s="309"/>
      <c r="AA188" s="309"/>
      <c r="AB188" s="303"/>
      <c r="AC188" s="304"/>
      <c r="AD188" s="299" t="s">
        <v>169</v>
      </c>
      <c r="AE188" s="299"/>
      <c r="AF188" s="299"/>
      <c r="AG188" s="299"/>
      <c r="AH188" s="299"/>
      <c r="AI188" s="299"/>
      <c r="AJ188" s="299"/>
      <c r="AK188" s="299"/>
      <c r="AL188" s="299"/>
      <c r="AM188" s="299"/>
      <c r="AN188" s="299"/>
      <c r="AO188" s="299"/>
      <c r="AP188" s="299"/>
      <c r="AQ188" s="299"/>
      <c r="AR188" s="299"/>
      <c r="AS188" s="299"/>
      <c r="AT188" s="299"/>
      <c r="AU188" s="299"/>
      <c r="AV188" s="299"/>
      <c r="AW188" s="299"/>
      <c r="AX188" s="299"/>
      <c r="AY188" s="299"/>
      <c r="AZ188" s="299"/>
      <c r="BA188" s="299"/>
      <c r="BB188" s="299"/>
      <c r="BC188" s="299"/>
      <c r="BD188" s="299"/>
      <c r="BE188" s="299"/>
      <c r="BF188" s="299"/>
      <c r="BG188" s="299"/>
      <c r="BH188" s="299"/>
      <c r="BI188" s="299"/>
      <c r="BJ188" s="299"/>
      <c r="BK188" s="299"/>
      <c r="BL188" s="287"/>
      <c r="BM188" s="288"/>
      <c r="BN188" s="288"/>
      <c r="BO188" s="287"/>
      <c r="BP188" s="287"/>
      <c r="BQ188" s="285"/>
      <c r="BR188" s="285"/>
      <c r="BS188" s="346"/>
      <c r="BT188" s="347"/>
      <c r="BU188" s="347"/>
      <c r="BV188" s="300"/>
      <c r="BW188" s="153"/>
      <c r="BX188" s="300"/>
      <c r="BY188" s="152"/>
      <c r="BZ188" s="152"/>
      <c r="CA188" s="152"/>
      <c r="CB188" s="152"/>
      <c r="CC188" s="152"/>
      <c r="CD188" s="152"/>
      <c r="CE188" s="152"/>
      <c r="CF188" s="237"/>
      <c r="CG188" s="238"/>
      <c r="CH188" s="238"/>
      <c r="CI188" s="239"/>
      <c r="CJ188" s="86" t="e">
        <f>VLOOKUP(K188,'[1]INITIATIVES TYPE COMBINATION'!$A$28:$B$39,2,FALSE)</f>
        <v>#N/A</v>
      </c>
      <c r="CK188" s="86" t="e">
        <f>VLOOKUP(K188&amp;BZ188,'[1]INITIATIVES TYPE COMBINATION'!$A$48:$B$72,2,FALSE)</f>
        <v>#N/A</v>
      </c>
      <c r="CL188" s="86" t="e">
        <f>VLOOKUP(BZ188,'[1]INITIATIVES TYPE COMBINATION'!K$2:L$75,2,FALSE)</f>
        <v>#N/A</v>
      </c>
      <c r="CM188" s="86" t="e">
        <f>VLOOKUP(BZ188,'[1]INITIATIVES TYPE COMBINATION'!K$2:M$75,3,FALSE)</f>
        <v>#N/A</v>
      </c>
      <c r="CN188" s="86" t="e">
        <f>VLOOKUP(K188&amp;BZ188,'[1]INITIATIVES TYPE COMBINATION'!$A$203:$B$227,2,FALSE)</f>
        <v>#N/A</v>
      </c>
      <c r="CP188" s="87" t="e">
        <f>VLOOKUP(BT188&amp;BU188,[1]MPH!BK:BL,2,FALSE)</f>
        <v>#N/A</v>
      </c>
      <c r="CQ188" s="86" t="e">
        <f>VLOOKUP(BT188&amp;BU188,[1]MPH!BK:BL,2,FALSE)</f>
        <v>#N/A</v>
      </c>
      <c r="CR188" s="86" t="e">
        <f>VLOOKUP(BT188&amp;BW188,[1]MPH!BK:BL,2,FALSE)</f>
        <v>#N/A</v>
      </c>
      <c r="CS188" s="87" t="e">
        <f>VLOOKUP(BT188&amp;BW188,[1]MPH!BK:BL,2,FALSE)</f>
        <v>#N/A</v>
      </c>
      <c r="CT188" s="82" t="str">
        <f t="shared" si="69"/>
        <v>Dead-End</v>
      </c>
      <c r="CU188" s="88" t="str">
        <f t="shared" si="69"/>
        <v>Dead-End</v>
      </c>
      <c r="CV188" s="89" t="str">
        <f t="shared" si="69"/>
        <v>Dead-End</v>
      </c>
    </row>
    <row r="189" spans="1:100" s="82" customFormat="1" ht="12.4" customHeight="1">
      <c r="A189" s="312" t="s">
        <v>1049</v>
      </c>
      <c r="B189" s="302" t="s">
        <v>1052</v>
      </c>
      <c r="C189" s="172">
        <v>44197</v>
      </c>
      <c r="D189" s="172">
        <v>44227</v>
      </c>
      <c r="E189" s="276"/>
      <c r="F189" s="139"/>
      <c r="G189" s="312" t="s">
        <v>33</v>
      </c>
      <c r="H189" s="312" t="s">
        <v>1289</v>
      </c>
      <c r="I189" s="302" t="s">
        <v>1290</v>
      </c>
      <c r="J189" s="302" t="s">
        <v>15</v>
      </c>
      <c r="K189" s="249" t="s">
        <v>1056</v>
      </c>
      <c r="L189" s="203"/>
      <c r="M189" s="203"/>
      <c r="N189" s="203"/>
      <c r="O189" s="203"/>
      <c r="P189" s="156" t="s">
        <v>1057</v>
      </c>
      <c r="Q189" s="309"/>
      <c r="R189" s="309"/>
      <c r="S189" s="279"/>
      <c r="T189" s="310"/>
      <c r="U189" s="309"/>
      <c r="V189" s="311"/>
      <c r="W189" s="311"/>
      <c r="X189" s="309"/>
      <c r="Y189" s="309"/>
      <c r="Z189" s="309"/>
      <c r="AA189" s="309"/>
      <c r="AB189" s="303"/>
      <c r="AC189" s="304"/>
      <c r="AD189" s="299" t="s">
        <v>168</v>
      </c>
      <c r="AE189" s="287"/>
      <c r="AF189" s="287"/>
      <c r="AG189" s="287"/>
      <c r="AH189" s="287"/>
      <c r="AI189" s="287"/>
      <c r="AJ189" s="287"/>
      <c r="AK189" s="287"/>
      <c r="AL189" s="287"/>
      <c r="AM189" s="287"/>
      <c r="AN189" s="287"/>
      <c r="AO189" s="287"/>
      <c r="AP189" s="287"/>
      <c r="AQ189" s="287"/>
      <c r="AR189" s="287"/>
      <c r="AS189" s="287"/>
      <c r="AT189" s="287"/>
      <c r="AU189" s="287"/>
      <c r="AV189" s="287"/>
      <c r="AW189" s="287"/>
      <c r="AX189" s="287"/>
      <c r="AY189" s="287"/>
      <c r="AZ189" s="287"/>
      <c r="BA189" s="287"/>
      <c r="BB189" s="287"/>
      <c r="BC189" s="287"/>
      <c r="BD189" s="287"/>
      <c r="BE189" s="287"/>
      <c r="BF189" s="287"/>
      <c r="BG189" s="287"/>
      <c r="BH189" s="287"/>
      <c r="BI189" s="287"/>
      <c r="BJ189" s="287"/>
      <c r="BK189" s="287"/>
      <c r="BL189" s="287"/>
      <c r="BM189" s="288"/>
      <c r="BN189" s="288"/>
      <c r="BO189" s="287"/>
      <c r="BP189" s="287"/>
      <c r="BQ189" s="285"/>
      <c r="BR189" s="285"/>
      <c r="BS189" s="153" t="s">
        <v>1058</v>
      </c>
      <c r="BT189" s="153" t="s">
        <v>1242</v>
      </c>
      <c r="BU189" s="153" t="s">
        <v>1060</v>
      </c>
      <c r="BV189" s="153" t="s">
        <v>1291</v>
      </c>
      <c r="BW189" s="153" t="s">
        <v>1060</v>
      </c>
      <c r="BX189" s="348" t="s">
        <v>1291</v>
      </c>
      <c r="BY189" s="153" t="s">
        <v>1062</v>
      </c>
      <c r="BZ189" s="153" t="s">
        <v>1063</v>
      </c>
      <c r="CA189" s="153" t="s">
        <v>1073</v>
      </c>
      <c r="CB189" s="153" t="s">
        <v>1065</v>
      </c>
      <c r="CC189" s="153" t="s">
        <v>1065</v>
      </c>
      <c r="CD189" s="153" t="s">
        <v>1018</v>
      </c>
      <c r="CE189" s="153" t="s">
        <v>1058</v>
      </c>
      <c r="CF189" s="259">
        <v>0.08</v>
      </c>
      <c r="CG189" s="156"/>
      <c r="CH189" s="156" t="s">
        <v>1292</v>
      </c>
      <c r="CI189" s="156" t="s">
        <v>1058</v>
      </c>
      <c r="CJ189" s="86" t="str">
        <f>VLOOKUP(K189,'[1]INITIATIVES TYPE COMBINATION'!$A$28:$B$39,2,FALSE)</f>
        <v>PCTYPEH</v>
      </c>
      <c r="CK189" s="86" t="str">
        <f>VLOOKUP(K189&amp;BZ189,'[1]INITIATIVES TYPE COMBINATION'!$A$48:$B$72,2,FALSE)</f>
        <v>CCTYPEC</v>
      </c>
      <c r="CL189" s="86" t="str">
        <f>VLOOKUP(BZ189,'[1]INITIATIVES TYPE COMBINATION'!K$2:L$75,2,FALSE)</f>
        <v>DISBB</v>
      </c>
      <c r="CM189" s="86" t="str">
        <f>VLOOKUP(BZ189,'[1]INITIATIVES TYPE COMBINATION'!K$2:M$75,3,FALSE)</f>
        <v>DISBB</v>
      </c>
      <c r="CN189" s="86" t="str">
        <f>VLOOKUP(K189&amp;BZ189,'[1]INITIATIVES TYPE COMBINATION'!$A$203:$B$227,2,FALSE)</f>
        <v>PROPORTIONATEC</v>
      </c>
      <c r="CP189" s="87" t="str">
        <f>VLOOKUP(BT189&amp;BU189,[1]MPH!BK:BL,2,FALSE)</f>
        <v>SubBrandForm4</v>
      </c>
      <c r="CQ189" s="86" t="str">
        <f>VLOOKUP(BT189&amp;BU189,[1]MPH!BK:BL,2,FALSE)</f>
        <v>SubBrandForm4</v>
      </c>
      <c r="CR189" s="86" t="str">
        <f>VLOOKUP(BT189&amp;BW189,[1]MPH!BK:BL,2,FALSE)</f>
        <v>SubBrandForm4</v>
      </c>
      <c r="CS189" s="87" t="str">
        <f>VLOOKUP(BT189&amp;BW189,[1]MPH!BK:BL,2,FALSE)</f>
        <v>SubBrandForm4</v>
      </c>
      <c r="CT189" s="82" t="str">
        <f t="shared" si="69"/>
        <v>Dead-End</v>
      </c>
      <c r="CU189" s="88" t="str">
        <f t="shared" si="69"/>
        <v>Dead-End</v>
      </c>
      <c r="CV189" s="89" t="str">
        <f t="shared" si="69"/>
        <v>Dead-End</v>
      </c>
    </row>
    <row r="190" spans="1:100" s="82" customFormat="1" ht="12.4" customHeight="1">
      <c r="A190" s="163"/>
      <c r="B190" s="163"/>
      <c r="C190" s="173"/>
      <c r="D190" s="173"/>
      <c r="E190" s="294"/>
      <c r="F190" s="158"/>
      <c r="G190" s="163"/>
      <c r="H190" s="163"/>
      <c r="I190" s="163"/>
      <c r="J190" s="218" t="s">
        <v>15</v>
      </c>
      <c r="K190" s="220"/>
      <c r="L190" s="218"/>
      <c r="M190" s="218"/>
      <c r="N190" s="218"/>
      <c r="O190" s="218"/>
      <c r="P190" s="260"/>
      <c r="Q190" s="309"/>
      <c r="R190" s="309"/>
      <c r="S190" s="279"/>
      <c r="T190" s="310"/>
      <c r="U190" s="309"/>
      <c r="V190" s="311"/>
      <c r="W190" s="311"/>
      <c r="X190" s="309"/>
      <c r="Y190" s="309"/>
      <c r="Z190" s="309"/>
      <c r="AA190" s="309"/>
      <c r="AB190" s="303"/>
      <c r="AC190" s="304"/>
      <c r="AD190" s="299" t="s">
        <v>169</v>
      </c>
      <c r="AE190" s="299"/>
      <c r="AF190" s="299"/>
      <c r="AG190" s="299"/>
      <c r="AH190" s="299"/>
      <c r="AI190" s="299"/>
      <c r="AJ190" s="299"/>
      <c r="AK190" s="299"/>
      <c r="AL190" s="299"/>
      <c r="AM190" s="299"/>
      <c r="AN190" s="299"/>
      <c r="AO190" s="299"/>
      <c r="AP190" s="299"/>
      <c r="AQ190" s="299"/>
      <c r="AR190" s="299"/>
      <c r="AS190" s="299"/>
      <c r="AT190" s="299"/>
      <c r="AU190" s="299"/>
      <c r="AV190" s="299"/>
      <c r="AW190" s="299"/>
      <c r="AX190" s="299"/>
      <c r="AY190" s="299"/>
      <c r="AZ190" s="299"/>
      <c r="BA190" s="299"/>
      <c r="BB190" s="299"/>
      <c r="BC190" s="299"/>
      <c r="BD190" s="299"/>
      <c r="BE190" s="299"/>
      <c r="BF190" s="299"/>
      <c r="BG190" s="299"/>
      <c r="BH190" s="299"/>
      <c r="BI190" s="299"/>
      <c r="BJ190" s="299"/>
      <c r="BK190" s="299"/>
      <c r="BL190" s="287"/>
      <c r="BM190" s="288"/>
      <c r="BN190" s="288"/>
      <c r="BO190" s="287"/>
      <c r="BP190" s="287"/>
      <c r="BQ190" s="285"/>
      <c r="BR190" s="285"/>
      <c r="BS190" s="346"/>
      <c r="BT190" s="347"/>
      <c r="BU190" s="347"/>
      <c r="BV190" s="152"/>
      <c r="BW190" s="153"/>
      <c r="BX190" s="300"/>
      <c r="BY190" s="152"/>
      <c r="BZ190" s="152"/>
      <c r="CA190" s="152"/>
      <c r="CB190" s="152"/>
      <c r="CC190" s="152"/>
      <c r="CD190" s="152"/>
      <c r="CE190" s="152"/>
      <c r="CF190" s="237"/>
      <c r="CG190" s="238"/>
      <c r="CH190" s="238"/>
      <c r="CI190" s="239"/>
      <c r="CJ190" s="86" t="e">
        <f>VLOOKUP(K190,'[1]INITIATIVES TYPE COMBINATION'!$A$28:$B$39,2,FALSE)</f>
        <v>#N/A</v>
      </c>
      <c r="CK190" s="86" t="e">
        <f>VLOOKUP(K190&amp;BZ190,'[1]INITIATIVES TYPE COMBINATION'!$A$48:$B$72,2,FALSE)</f>
        <v>#N/A</v>
      </c>
      <c r="CL190" s="86" t="e">
        <f>VLOOKUP(BZ190,'[1]INITIATIVES TYPE COMBINATION'!K$2:L$75,2,FALSE)</f>
        <v>#N/A</v>
      </c>
      <c r="CM190" s="86" t="e">
        <f>VLOOKUP(BZ190,'[1]INITIATIVES TYPE COMBINATION'!K$2:M$75,3,FALSE)</f>
        <v>#N/A</v>
      </c>
      <c r="CN190" s="86" t="e">
        <f>VLOOKUP(K190&amp;BZ190,'[1]INITIATIVES TYPE COMBINATION'!$A$203:$B$227,2,FALSE)</f>
        <v>#N/A</v>
      </c>
      <c r="CP190" s="87" t="e">
        <f>VLOOKUP(BT190&amp;BU190,[1]MPH!BK:BL,2,FALSE)</f>
        <v>#N/A</v>
      </c>
      <c r="CQ190" s="86" t="e">
        <f>VLOOKUP(BT190&amp;BU190,[1]MPH!BK:BL,2,FALSE)</f>
        <v>#N/A</v>
      </c>
      <c r="CR190" s="86" t="e">
        <f>VLOOKUP(BT190&amp;BW190,[1]MPH!BK:BL,2,FALSE)</f>
        <v>#N/A</v>
      </c>
      <c r="CS190" s="87" t="e">
        <f>VLOOKUP(BT190&amp;BW190,[1]MPH!BK:BL,2,FALSE)</f>
        <v>#N/A</v>
      </c>
      <c r="CT190" s="82" t="str">
        <f t="shared" si="69"/>
        <v>Dead-End</v>
      </c>
      <c r="CU190" s="88" t="str">
        <f t="shared" si="69"/>
        <v>Dead-End</v>
      </c>
      <c r="CV190" s="89" t="str">
        <f t="shared" si="69"/>
        <v>Dead-End</v>
      </c>
    </row>
    <row r="191" spans="1:100" s="82" customFormat="1" ht="12.4" customHeight="1">
      <c r="A191" s="302" t="s">
        <v>1049</v>
      </c>
      <c r="B191" s="302" t="s">
        <v>1066</v>
      </c>
      <c r="C191" s="172">
        <v>44197</v>
      </c>
      <c r="D191" s="172">
        <v>44227</v>
      </c>
      <c r="E191" s="276"/>
      <c r="F191" s="139"/>
      <c r="G191" s="302" t="s">
        <v>33</v>
      </c>
      <c r="H191" s="302" t="s">
        <v>1293</v>
      </c>
      <c r="I191" s="302" t="s">
        <v>1276</v>
      </c>
      <c r="J191" s="302" t="s">
        <v>15</v>
      </c>
      <c r="K191" s="249" t="s">
        <v>1056</v>
      </c>
      <c r="L191" s="203"/>
      <c r="M191" s="203"/>
      <c r="N191" s="203"/>
      <c r="O191" s="203"/>
      <c r="P191" s="273" t="s">
        <v>1057</v>
      </c>
      <c r="Q191" s="277"/>
      <c r="R191" s="278"/>
      <c r="S191" s="279"/>
      <c r="T191" s="280" t="str">
        <f t="shared" ref="T191" si="74">G191</f>
        <v>Ariel</v>
      </c>
      <c r="U191" s="281"/>
      <c r="V191" s="282">
        <f t="shared" ref="V191:W191" si="75">C191</f>
        <v>44197</v>
      </c>
      <c r="W191" s="282">
        <f t="shared" si="75"/>
        <v>44227</v>
      </c>
      <c r="X191" s="281"/>
      <c r="Y191" s="278" t="str">
        <f t="shared" ref="Y191" si="76">B191</f>
        <v>Hyper,
Super</v>
      </c>
      <c r="Z191" s="278">
        <f t="shared" ref="Z191" si="77">SUM(AE191:BR191)</f>
        <v>0</v>
      </c>
      <c r="AA191" s="281"/>
      <c r="AB191" s="303"/>
      <c r="AC191" s="304"/>
      <c r="AD191" s="299" t="s">
        <v>168</v>
      </c>
      <c r="AE191" s="287"/>
      <c r="AF191" s="287"/>
      <c r="AG191" s="287"/>
      <c r="AH191" s="287"/>
      <c r="AI191" s="287"/>
      <c r="AJ191" s="287"/>
      <c r="AK191" s="287"/>
      <c r="AL191" s="287"/>
      <c r="AM191" s="287"/>
      <c r="AN191" s="287"/>
      <c r="AO191" s="287"/>
      <c r="AP191" s="287"/>
      <c r="AQ191" s="287"/>
      <c r="AR191" s="287"/>
      <c r="AS191" s="287"/>
      <c r="AT191" s="287"/>
      <c r="AU191" s="287"/>
      <c r="AV191" s="287"/>
      <c r="AW191" s="287"/>
      <c r="AX191" s="287"/>
      <c r="AY191" s="287"/>
      <c r="AZ191" s="287"/>
      <c r="BA191" s="287"/>
      <c r="BB191" s="287"/>
      <c r="BC191" s="287"/>
      <c r="BD191" s="287"/>
      <c r="BE191" s="287"/>
      <c r="BF191" s="287"/>
      <c r="BG191" s="287"/>
      <c r="BH191" s="287"/>
      <c r="BI191" s="287"/>
      <c r="BJ191" s="287"/>
      <c r="BK191" s="287"/>
      <c r="BL191" s="287"/>
      <c r="BM191" s="288"/>
      <c r="BN191" s="288"/>
      <c r="BO191" s="287"/>
      <c r="BP191" s="287"/>
      <c r="BQ191" s="285"/>
      <c r="BR191" s="285"/>
      <c r="BS191" s="289" t="s">
        <v>1058</v>
      </c>
      <c r="BT191" s="258" t="s">
        <v>1242</v>
      </c>
      <c r="BU191" s="153" t="s">
        <v>1060</v>
      </c>
      <c r="BV191" s="153"/>
      <c r="BW191" s="153" t="s">
        <v>1060</v>
      </c>
      <c r="BX191" s="153"/>
      <c r="BY191" s="258" t="s">
        <v>1062</v>
      </c>
      <c r="BZ191" s="258" t="s">
        <v>1063</v>
      </c>
      <c r="CA191" s="258" t="s">
        <v>1073</v>
      </c>
      <c r="CB191" s="153" t="s">
        <v>1065</v>
      </c>
      <c r="CC191" s="153" t="s">
        <v>1065</v>
      </c>
      <c r="CD191" s="258" t="s">
        <v>1018</v>
      </c>
      <c r="CE191" s="258" t="s">
        <v>1058</v>
      </c>
      <c r="CF191" s="259">
        <v>0.08</v>
      </c>
      <c r="CG191" s="156"/>
      <c r="CH191" s="156" t="s">
        <v>1277</v>
      </c>
      <c r="CI191" s="156" t="s">
        <v>1058</v>
      </c>
      <c r="CJ191" s="86" t="str">
        <f>VLOOKUP(K191,'[1]INITIATIVES TYPE COMBINATION'!$A$28:$B$39,2,FALSE)</f>
        <v>PCTYPEH</v>
      </c>
      <c r="CK191" s="86" t="str">
        <f>VLOOKUP(K191&amp;BZ191,'[1]INITIATIVES TYPE COMBINATION'!$A$48:$B$72,2,FALSE)</f>
        <v>CCTYPEC</v>
      </c>
      <c r="CL191" s="86" t="str">
        <f>VLOOKUP(BZ191,'[1]INITIATIVES TYPE COMBINATION'!K$2:L$75,2,FALSE)</f>
        <v>DISBB</v>
      </c>
      <c r="CM191" s="86" t="str">
        <f>VLOOKUP(BZ191,'[1]INITIATIVES TYPE COMBINATION'!K$2:M$75,3,FALSE)</f>
        <v>DISBB</v>
      </c>
      <c r="CN191" s="86" t="str">
        <f>VLOOKUP(K191&amp;BZ191,'[1]INITIATIVES TYPE COMBINATION'!$A$203:$B$227,2,FALSE)</f>
        <v>PROPORTIONATEC</v>
      </c>
      <c r="CP191" s="87" t="str">
        <f>VLOOKUP(BT191&amp;BU191,[1]MPH!BK:BL,2,FALSE)</f>
        <v>SubBrandForm4</v>
      </c>
      <c r="CQ191" s="86" t="str">
        <f>VLOOKUP(BT191&amp;BU191,[1]MPH!BK:BL,2,FALSE)</f>
        <v>SubBrandForm4</v>
      </c>
      <c r="CR191" s="86" t="str">
        <f>VLOOKUP(BT191&amp;BW191,[1]MPH!BK:BL,2,FALSE)</f>
        <v>SubBrandForm4</v>
      </c>
      <c r="CS191" s="87" t="str">
        <f>VLOOKUP(BT191&amp;BW191,[1]MPH!BK:BL,2,FALSE)</f>
        <v>SubBrandForm4</v>
      </c>
      <c r="CT191" s="82" t="str">
        <f t="shared" si="69"/>
        <v>Dead-End</v>
      </c>
      <c r="CU191" s="88" t="str">
        <f t="shared" si="69"/>
        <v>Dead-End</v>
      </c>
      <c r="CV191" s="89" t="str">
        <f t="shared" si="69"/>
        <v>Dead-End</v>
      </c>
    </row>
    <row r="192" spans="1:100" s="82" customFormat="1" ht="12.4" customHeight="1">
      <c r="A192" s="163"/>
      <c r="B192" s="163"/>
      <c r="C192" s="173"/>
      <c r="D192" s="173"/>
      <c r="E192" s="294"/>
      <c r="F192" s="158"/>
      <c r="G192" s="163"/>
      <c r="H192" s="163"/>
      <c r="I192" s="163"/>
      <c r="J192" s="218" t="s">
        <v>15</v>
      </c>
      <c r="K192" s="220"/>
      <c r="L192" s="218"/>
      <c r="M192" s="218"/>
      <c r="N192" s="218"/>
      <c r="O192" s="218"/>
      <c r="P192" s="263"/>
      <c r="Q192" s="295"/>
      <c r="R192" s="296"/>
      <c r="S192" s="279"/>
      <c r="T192" s="297"/>
      <c r="U192" s="296"/>
      <c r="V192" s="298"/>
      <c r="W192" s="298"/>
      <c r="X192" s="296"/>
      <c r="Y192" s="296"/>
      <c r="Z192" s="296"/>
      <c r="AA192" s="296"/>
      <c r="AB192" s="303"/>
      <c r="AC192" s="304"/>
      <c r="AD192" s="299" t="s">
        <v>169</v>
      </c>
      <c r="AE192" s="299"/>
      <c r="AF192" s="299"/>
      <c r="AG192" s="299"/>
      <c r="AH192" s="299"/>
      <c r="AI192" s="299"/>
      <c r="AJ192" s="299"/>
      <c r="AK192" s="299"/>
      <c r="AL192" s="299"/>
      <c r="AM192" s="299"/>
      <c r="AN192" s="299"/>
      <c r="AO192" s="299"/>
      <c r="AP192" s="299"/>
      <c r="AQ192" s="299"/>
      <c r="AR192" s="299"/>
      <c r="AS192" s="299"/>
      <c r="AT192" s="299"/>
      <c r="AU192" s="299"/>
      <c r="AV192" s="299"/>
      <c r="AW192" s="299"/>
      <c r="AX192" s="299"/>
      <c r="AY192" s="299"/>
      <c r="AZ192" s="299"/>
      <c r="BA192" s="299"/>
      <c r="BB192" s="299"/>
      <c r="BC192" s="299"/>
      <c r="BD192" s="299"/>
      <c r="BE192" s="299"/>
      <c r="BF192" s="299"/>
      <c r="BG192" s="299"/>
      <c r="BH192" s="299"/>
      <c r="BI192" s="299"/>
      <c r="BJ192" s="299"/>
      <c r="BK192" s="299"/>
      <c r="BL192" s="287"/>
      <c r="BM192" s="288"/>
      <c r="BN192" s="288"/>
      <c r="BO192" s="287"/>
      <c r="BP192" s="287"/>
      <c r="BQ192" s="285"/>
      <c r="BR192" s="285"/>
      <c r="BS192" s="152"/>
      <c r="BT192" s="152"/>
      <c r="BU192" s="152"/>
      <c r="BV192" s="152"/>
      <c r="BW192" s="153"/>
      <c r="BX192" s="154"/>
      <c r="BY192" s="152"/>
      <c r="BZ192" s="152"/>
      <c r="CA192" s="152"/>
      <c r="CB192" s="152"/>
      <c r="CC192" s="152"/>
      <c r="CD192" s="152"/>
      <c r="CE192" s="152"/>
      <c r="CF192" s="237"/>
      <c r="CG192" s="238"/>
      <c r="CH192" s="238"/>
      <c r="CI192" s="239"/>
      <c r="CJ192" s="86" t="e">
        <f>VLOOKUP(K192,'[1]INITIATIVES TYPE COMBINATION'!$A$28:$B$39,2,FALSE)</f>
        <v>#N/A</v>
      </c>
      <c r="CK192" s="86" t="e">
        <f>VLOOKUP(K192&amp;BZ192,'[1]INITIATIVES TYPE COMBINATION'!$A$48:$B$72,2,FALSE)</f>
        <v>#N/A</v>
      </c>
      <c r="CL192" s="86" t="e">
        <f>VLOOKUP(BZ192,'[1]INITIATIVES TYPE COMBINATION'!K$2:L$75,2,FALSE)</f>
        <v>#N/A</v>
      </c>
      <c r="CM192" s="86" t="e">
        <f>VLOOKUP(BZ192,'[1]INITIATIVES TYPE COMBINATION'!K$2:M$75,3,FALSE)</f>
        <v>#N/A</v>
      </c>
      <c r="CN192" s="86" t="e">
        <f>VLOOKUP(K192&amp;BZ192,'[1]INITIATIVES TYPE COMBINATION'!$A$203:$B$227,2,FALSE)</f>
        <v>#N/A</v>
      </c>
      <c r="CP192" s="87" t="e">
        <f>VLOOKUP(BT192&amp;BU192,[1]MPH!BK:BL,2,FALSE)</f>
        <v>#N/A</v>
      </c>
      <c r="CQ192" s="86" t="e">
        <f>VLOOKUP(BT192&amp;BU192,[1]MPH!BK:BL,2,FALSE)</f>
        <v>#N/A</v>
      </c>
      <c r="CR192" s="86" t="e">
        <f>VLOOKUP(BT192&amp;BW192,[1]MPH!BK:BL,2,FALSE)</f>
        <v>#N/A</v>
      </c>
      <c r="CS192" s="87" t="e">
        <f>VLOOKUP(BT192&amp;BW192,[1]MPH!BK:BL,2,FALSE)</f>
        <v>#N/A</v>
      </c>
      <c r="CT192" s="82" t="str">
        <f t="shared" si="69"/>
        <v>Dead-End</v>
      </c>
      <c r="CU192" s="88" t="str">
        <f t="shared" si="69"/>
        <v>Dead-End</v>
      </c>
      <c r="CV192" s="89" t="str">
        <f t="shared" si="69"/>
        <v>Dead-End</v>
      </c>
    </row>
    <row r="193" spans="1:100" s="82" customFormat="1" ht="12.4" customHeight="1">
      <c r="A193" s="302" t="s">
        <v>1049</v>
      </c>
      <c r="B193" s="302" t="s">
        <v>1075</v>
      </c>
      <c r="C193" s="172">
        <v>44197</v>
      </c>
      <c r="D193" s="172">
        <v>44227</v>
      </c>
      <c r="E193" s="276"/>
      <c r="F193" s="139"/>
      <c r="G193" s="302" t="s">
        <v>33</v>
      </c>
      <c r="H193" s="302" t="s">
        <v>1293</v>
      </c>
      <c r="I193" s="302" t="s">
        <v>1278</v>
      </c>
      <c r="J193" s="302" t="s">
        <v>15</v>
      </c>
      <c r="K193" s="249" t="s">
        <v>1056</v>
      </c>
      <c r="L193" s="203"/>
      <c r="M193" s="203"/>
      <c r="N193" s="203"/>
      <c r="O193" s="203"/>
      <c r="P193" s="273" t="s">
        <v>1057</v>
      </c>
      <c r="Q193" s="277"/>
      <c r="R193" s="278"/>
      <c r="S193" s="279"/>
      <c r="T193" s="280" t="str">
        <f t="shared" ref="T193" si="78">G193</f>
        <v>Ariel</v>
      </c>
      <c r="U193" s="281"/>
      <c r="V193" s="282">
        <f t="shared" ref="V193:W193" si="79">C193</f>
        <v>44197</v>
      </c>
      <c r="W193" s="282">
        <f t="shared" si="79"/>
        <v>44227</v>
      </c>
      <c r="X193" s="281"/>
      <c r="Y193" s="278" t="str">
        <f t="shared" ref="Y193" si="80">B193</f>
        <v>MM 1,
MM 2</v>
      </c>
      <c r="Z193" s="278">
        <f t="shared" ref="Z193" si="81">SUM(AE193:BR193)</f>
        <v>0</v>
      </c>
      <c r="AA193" s="281"/>
      <c r="AB193" s="303"/>
      <c r="AC193" s="304"/>
      <c r="AD193" s="299" t="s">
        <v>168</v>
      </c>
      <c r="AE193" s="287"/>
      <c r="AF193" s="287"/>
      <c r="AG193" s="287"/>
      <c r="AH193" s="287"/>
      <c r="AI193" s="287"/>
      <c r="AJ193" s="287"/>
      <c r="AK193" s="287"/>
      <c r="AL193" s="287"/>
      <c r="AM193" s="287"/>
      <c r="AN193" s="287"/>
      <c r="AO193" s="287"/>
      <c r="AP193" s="287"/>
      <c r="AQ193" s="287"/>
      <c r="AR193" s="287"/>
      <c r="AS193" s="287"/>
      <c r="AT193" s="287"/>
      <c r="AU193" s="287"/>
      <c r="AV193" s="287"/>
      <c r="AW193" s="287"/>
      <c r="AX193" s="287"/>
      <c r="AY193" s="287"/>
      <c r="AZ193" s="287"/>
      <c r="BA193" s="287"/>
      <c r="BB193" s="287"/>
      <c r="BC193" s="287"/>
      <c r="BD193" s="287"/>
      <c r="BE193" s="287"/>
      <c r="BF193" s="287"/>
      <c r="BG193" s="287"/>
      <c r="BH193" s="287"/>
      <c r="BI193" s="287"/>
      <c r="BJ193" s="287"/>
      <c r="BK193" s="287"/>
      <c r="BL193" s="287"/>
      <c r="BM193" s="288"/>
      <c r="BN193" s="288"/>
      <c r="BO193" s="287"/>
      <c r="BP193" s="287"/>
      <c r="BQ193" s="285"/>
      <c r="BR193" s="285"/>
      <c r="BS193" s="289" t="s">
        <v>1058</v>
      </c>
      <c r="BT193" s="258" t="s">
        <v>1242</v>
      </c>
      <c r="BU193" s="153" t="s">
        <v>1060</v>
      </c>
      <c r="BV193" s="153"/>
      <c r="BW193" s="153" t="s">
        <v>1060</v>
      </c>
      <c r="BX193" s="153"/>
      <c r="BY193" s="258" t="s">
        <v>1062</v>
      </c>
      <c r="BZ193" s="258" t="s">
        <v>1063</v>
      </c>
      <c r="CA193" s="258" t="s">
        <v>1073</v>
      </c>
      <c r="CB193" s="153" t="s">
        <v>1065</v>
      </c>
      <c r="CC193" s="153" t="s">
        <v>1065</v>
      </c>
      <c r="CD193" s="258" t="s">
        <v>1018</v>
      </c>
      <c r="CE193" s="258" t="s">
        <v>1058</v>
      </c>
      <c r="CF193" s="259">
        <v>0.08</v>
      </c>
      <c r="CG193" s="156"/>
      <c r="CH193" s="156" t="s">
        <v>1277</v>
      </c>
      <c r="CI193" s="156" t="s">
        <v>1058</v>
      </c>
      <c r="CJ193" s="86" t="str">
        <f>VLOOKUP(K193,'[1]INITIATIVES TYPE COMBINATION'!$A$28:$B$39,2,FALSE)</f>
        <v>PCTYPEH</v>
      </c>
      <c r="CK193" s="86" t="str">
        <f>VLOOKUP(K193&amp;BZ193,'[1]INITIATIVES TYPE COMBINATION'!$A$48:$B$72,2,FALSE)</f>
        <v>CCTYPEC</v>
      </c>
      <c r="CL193" s="86" t="str">
        <f>VLOOKUP(BZ193,'[1]INITIATIVES TYPE COMBINATION'!K$2:L$75,2,FALSE)</f>
        <v>DISBB</v>
      </c>
      <c r="CM193" s="86" t="str">
        <f>VLOOKUP(BZ193,'[1]INITIATIVES TYPE COMBINATION'!K$2:M$75,3,FALSE)</f>
        <v>DISBB</v>
      </c>
      <c r="CN193" s="86" t="str">
        <f>VLOOKUP(K193&amp;BZ193,'[1]INITIATIVES TYPE COMBINATION'!$A$203:$B$227,2,FALSE)</f>
        <v>PROPORTIONATEC</v>
      </c>
      <c r="CP193" s="87" t="str">
        <f>VLOOKUP(BT193&amp;BU193,[1]MPH!BK:BL,2,FALSE)</f>
        <v>SubBrandForm4</v>
      </c>
      <c r="CQ193" s="86" t="str">
        <f>VLOOKUP(BT193&amp;BU193,[1]MPH!BK:BL,2,FALSE)</f>
        <v>SubBrandForm4</v>
      </c>
      <c r="CR193" s="86" t="str">
        <f>VLOOKUP(BT193&amp;BW193,[1]MPH!BK:BL,2,FALSE)</f>
        <v>SubBrandForm4</v>
      </c>
      <c r="CS193" s="87" t="str">
        <f>VLOOKUP(BT193&amp;BW193,[1]MPH!BK:BL,2,FALSE)</f>
        <v>SubBrandForm4</v>
      </c>
      <c r="CT193" s="82" t="str">
        <f t="shared" si="69"/>
        <v>Dead-End</v>
      </c>
      <c r="CU193" s="88" t="str">
        <f t="shared" si="69"/>
        <v>Dead-End</v>
      </c>
      <c r="CV193" s="89" t="str">
        <f t="shared" si="69"/>
        <v>Dead-End</v>
      </c>
    </row>
    <row r="194" spans="1:100" s="82" customFormat="1" ht="12.4" customHeight="1">
      <c r="A194" s="253"/>
      <c r="B194" s="253"/>
      <c r="C194" s="173"/>
      <c r="D194" s="173"/>
      <c r="E194" s="294"/>
      <c r="F194" s="158"/>
      <c r="G194" s="253"/>
      <c r="H194" s="163"/>
      <c r="I194" s="253"/>
      <c r="J194" s="218" t="s">
        <v>15</v>
      </c>
      <c r="K194" s="220"/>
      <c r="L194" s="218"/>
      <c r="M194" s="218"/>
      <c r="N194" s="218"/>
      <c r="O194" s="218"/>
      <c r="P194" s="260"/>
      <c r="Q194" s="295"/>
      <c r="R194" s="296"/>
      <c r="S194" s="279"/>
      <c r="T194" s="297"/>
      <c r="U194" s="296"/>
      <c r="V194" s="298"/>
      <c r="W194" s="298"/>
      <c r="X194" s="296"/>
      <c r="Y194" s="296"/>
      <c r="Z194" s="296"/>
      <c r="AA194" s="296"/>
      <c r="AB194" s="303"/>
      <c r="AC194" s="304"/>
      <c r="AD194" s="299" t="s">
        <v>169</v>
      </c>
      <c r="AE194" s="299"/>
      <c r="AF194" s="299"/>
      <c r="AG194" s="299"/>
      <c r="AH194" s="299"/>
      <c r="AI194" s="299"/>
      <c r="AJ194" s="299"/>
      <c r="AK194" s="299"/>
      <c r="AL194" s="299"/>
      <c r="AM194" s="299"/>
      <c r="AN194" s="299"/>
      <c r="AO194" s="299"/>
      <c r="AP194" s="299"/>
      <c r="AQ194" s="299"/>
      <c r="AR194" s="299"/>
      <c r="AS194" s="299"/>
      <c r="AT194" s="299"/>
      <c r="AU194" s="299"/>
      <c r="AV194" s="299"/>
      <c r="AW194" s="299"/>
      <c r="AX194" s="299"/>
      <c r="AY194" s="299"/>
      <c r="AZ194" s="299"/>
      <c r="BA194" s="299"/>
      <c r="BB194" s="299"/>
      <c r="BC194" s="299"/>
      <c r="BD194" s="299"/>
      <c r="BE194" s="299"/>
      <c r="BF194" s="299"/>
      <c r="BG194" s="299"/>
      <c r="BH194" s="299"/>
      <c r="BI194" s="299"/>
      <c r="BJ194" s="299"/>
      <c r="BK194" s="299"/>
      <c r="BL194" s="287"/>
      <c r="BM194" s="288"/>
      <c r="BN194" s="288"/>
      <c r="BO194" s="287"/>
      <c r="BP194" s="287"/>
      <c r="BQ194" s="285"/>
      <c r="BR194" s="285"/>
      <c r="BS194" s="152"/>
      <c r="BT194" s="152"/>
      <c r="BU194" s="152"/>
      <c r="BV194" s="152"/>
      <c r="BW194" s="153"/>
      <c r="BX194" s="154"/>
      <c r="BY194" s="152"/>
      <c r="BZ194" s="152"/>
      <c r="CA194" s="152"/>
      <c r="CB194" s="152"/>
      <c r="CC194" s="152"/>
      <c r="CD194" s="152"/>
      <c r="CE194" s="152"/>
      <c r="CF194" s="237"/>
      <c r="CG194" s="238"/>
      <c r="CH194" s="238"/>
      <c r="CI194" s="239"/>
      <c r="CJ194" s="86" t="e">
        <f>VLOOKUP(K194,'[1]INITIATIVES TYPE COMBINATION'!$A$28:$B$39,2,FALSE)</f>
        <v>#N/A</v>
      </c>
      <c r="CK194" s="86" t="e">
        <f>VLOOKUP(K194&amp;BZ194,'[1]INITIATIVES TYPE COMBINATION'!$A$48:$B$72,2,FALSE)</f>
        <v>#N/A</v>
      </c>
      <c r="CL194" s="86" t="e">
        <f>VLOOKUP(BZ194,'[1]INITIATIVES TYPE COMBINATION'!K$2:L$75,2,FALSE)</f>
        <v>#N/A</v>
      </c>
      <c r="CM194" s="86" t="e">
        <f>VLOOKUP(BZ194,'[1]INITIATIVES TYPE COMBINATION'!K$2:M$75,3,FALSE)</f>
        <v>#N/A</v>
      </c>
      <c r="CN194" s="86" t="e">
        <f>VLOOKUP(K194&amp;BZ194,'[1]INITIATIVES TYPE COMBINATION'!$A$203:$B$227,2,FALSE)</f>
        <v>#N/A</v>
      </c>
      <c r="CP194" s="87" t="e">
        <f>VLOOKUP(BT194&amp;BU194,[1]MPH!BK:BL,2,FALSE)</f>
        <v>#N/A</v>
      </c>
      <c r="CQ194" s="86" t="e">
        <f>VLOOKUP(BT194&amp;BU194,[1]MPH!BK:BL,2,FALSE)</f>
        <v>#N/A</v>
      </c>
      <c r="CR194" s="86" t="e">
        <f>VLOOKUP(BT194&amp;BW194,[1]MPH!BK:BL,2,FALSE)</f>
        <v>#N/A</v>
      </c>
      <c r="CS194" s="87" t="e">
        <f>VLOOKUP(BT194&amp;BW194,[1]MPH!BK:BL,2,FALSE)</f>
        <v>#N/A</v>
      </c>
      <c r="CT194" s="82" t="str">
        <f t="shared" si="69"/>
        <v>Dead-End</v>
      </c>
      <c r="CU194" s="88" t="str">
        <f t="shared" si="69"/>
        <v>Dead-End</v>
      </c>
      <c r="CV194" s="89" t="str">
        <f t="shared" si="69"/>
        <v>Dead-End</v>
      </c>
    </row>
    <row r="195" spans="1:100" s="82" customFormat="1" ht="12.4" customHeight="1">
      <c r="A195" s="312" t="s">
        <v>1049</v>
      </c>
      <c r="B195" s="302" t="s">
        <v>1052</v>
      </c>
      <c r="C195" s="172">
        <v>44197</v>
      </c>
      <c r="D195" s="172">
        <v>44227</v>
      </c>
      <c r="E195" s="276"/>
      <c r="F195" s="139"/>
      <c r="G195" s="312" t="s">
        <v>33</v>
      </c>
      <c r="H195" s="302" t="s">
        <v>1293</v>
      </c>
      <c r="I195" s="302" t="s">
        <v>1280</v>
      </c>
      <c r="J195" s="302" t="s">
        <v>15</v>
      </c>
      <c r="K195" s="249" t="s">
        <v>1056</v>
      </c>
      <c r="L195" s="203"/>
      <c r="M195" s="203"/>
      <c r="N195" s="203"/>
      <c r="O195" s="203"/>
      <c r="P195" s="156" t="s">
        <v>1057</v>
      </c>
      <c r="Q195" s="309"/>
      <c r="R195" s="309"/>
      <c r="S195" s="279"/>
      <c r="T195" s="310"/>
      <c r="U195" s="309"/>
      <c r="V195" s="311"/>
      <c r="W195" s="311"/>
      <c r="X195" s="309"/>
      <c r="Y195" s="309"/>
      <c r="Z195" s="309"/>
      <c r="AA195" s="309"/>
      <c r="AB195" s="303"/>
      <c r="AC195" s="304"/>
      <c r="AD195" s="299" t="s">
        <v>168</v>
      </c>
      <c r="AE195" s="287"/>
      <c r="AF195" s="287"/>
      <c r="AG195" s="287"/>
      <c r="AH195" s="287"/>
      <c r="AI195" s="287"/>
      <c r="AJ195" s="287"/>
      <c r="AK195" s="287"/>
      <c r="AL195" s="287"/>
      <c r="AM195" s="287"/>
      <c r="AN195" s="287"/>
      <c r="AO195" s="287"/>
      <c r="AP195" s="287"/>
      <c r="AQ195" s="287"/>
      <c r="AR195" s="287"/>
      <c r="AS195" s="287"/>
      <c r="AT195" s="287"/>
      <c r="AU195" s="287"/>
      <c r="AV195" s="287"/>
      <c r="AW195" s="287"/>
      <c r="AX195" s="287"/>
      <c r="AY195" s="287"/>
      <c r="AZ195" s="287"/>
      <c r="BA195" s="287"/>
      <c r="BB195" s="287"/>
      <c r="BC195" s="287"/>
      <c r="BD195" s="287"/>
      <c r="BE195" s="287"/>
      <c r="BF195" s="287"/>
      <c r="BG195" s="287"/>
      <c r="BH195" s="287"/>
      <c r="BI195" s="287"/>
      <c r="BJ195" s="287"/>
      <c r="BK195" s="287"/>
      <c r="BL195" s="287"/>
      <c r="BM195" s="288"/>
      <c r="BN195" s="288"/>
      <c r="BO195" s="287"/>
      <c r="BP195" s="287"/>
      <c r="BQ195" s="285"/>
      <c r="BR195" s="285"/>
      <c r="BS195" s="153" t="s">
        <v>1058</v>
      </c>
      <c r="BT195" s="153" t="s">
        <v>1242</v>
      </c>
      <c r="BU195" s="153" t="s">
        <v>1060</v>
      </c>
      <c r="BV195" s="153"/>
      <c r="BW195" s="153" t="s">
        <v>1060</v>
      </c>
      <c r="BX195" s="153"/>
      <c r="BY195" s="258" t="s">
        <v>1062</v>
      </c>
      <c r="BZ195" s="258" t="s">
        <v>1063</v>
      </c>
      <c r="CA195" s="258" t="s">
        <v>1073</v>
      </c>
      <c r="CB195" s="153" t="s">
        <v>1065</v>
      </c>
      <c r="CC195" s="153" t="s">
        <v>1065</v>
      </c>
      <c r="CD195" s="258" t="s">
        <v>1018</v>
      </c>
      <c r="CE195" s="258" t="s">
        <v>1058</v>
      </c>
      <c r="CF195" s="259" t="s">
        <v>1281</v>
      </c>
      <c r="CG195" s="156"/>
      <c r="CH195" s="156" t="s">
        <v>1282</v>
      </c>
      <c r="CI195" s="156" t="s">
        <v>1058</v>
      </c>
      <c r="CJ195" s="86" t="str">
        <f>VLOOKUP(K195,'[1]INITIATIVES TYPE COMBINATION'!$A$28:$B$39,2,FALSE)</f>
        <v>PCTYPEH</v>
      </c>
      <c r="CK195" s="86" t="str">
        <f>VLOOKUP(K195&amp;BZ195,'[1]INITIATIVES TYPE COMBINATION'!$A$48:$B$72,2,FALSE)</f>
        <v>CCTYPEC</v>
      </c>
      <c r="CL195" s="86" t="str">
        <f>VLOOKUP(BZ195,'[1]INITIATIVES TYPE COMBINATION'!K$2:L$75,2,FALSE)</f>
        <v>DISBB</v>
      </c>
      <c r="CM195" s="86" t="str">
        <f>VLOOKUP(BZ195,'[1]INITIATIVES TYPE COMBINATION'!K$2:M$75,3,FALSE)</f>
        <v>DISBB</v>
      </c>
      <c r="CN195" s="86" t="str">
        <f>VLOOKUP(K195&amp;BZ195,'[1]INITIATIVES TYPE COMBINATION'!$A$203:$B$227,2,FALSE)</f>
        <v>PROPORTIONATEC</v>
      </c>
      <c r="CP195" s="87" t="str">
        <f>VLOOKUP(BT195&amp;BU195,[1]MPH!BK:BL,2,FALSE)</f>
        <v>SubBrandForm4</v>
      </c>
      <c r="CQ195" s="86" t="str">
        <f>VLOOKUP(BT195&amp;BU195,[1]MPH!BK:BL,2,FALSE)</f>
        <v>SubBrandForm4</v>
      </c>
      <c r="CR195" s="86" t="str">
        <f>VLOOKUP(BT195&amp;BW195,[1]MPH!BK:BL,2,FALSE)</f>
        <v>SubBrandForm4</v>
      </c>
      <c r="CS195" s="87" t="str">
        <f>VLOOKUP(BT195&amp;BW195,[1]MPH!BK:BL,2,FALSE)</f>
        <v>SubBrandForm4</v>
      </c>
      <c r="CT195" s="82" t="str">
        <f t="shared" si="69"/>
        <v>Dead-End</v>
      </c>
      <c r="CU195" s="88" t="str">
        <f t="shared" si="69"/>
        <v>Dead-End</v>
      </c>
      <c r="CV195" s="89" t="str">
        <f t="shared" si="69"/>
        <v>Dead-End</v>
      </c>
    </row>
    <row r="196" spans="1:100" s="82" customFormat="1" ht="12.4" customHeight="1">
      <c r="A196" s="253"/>
      <c r="B196" s="163"/>
      <c r="C196" s="173"/>
      <c r="D196" s="173"/>
      <c r="E196" s="294"/>
      <c r="F196" s="158"/>
      <c r="G196" s="253"/>
      <c r="H196" s="163"/>
      <c r="I196" s="163"/>
      <c r="J196" s="218" t="s">
        <v>15</v>
      </c>
      <c r="K196" s="220"/>
      <c r="L196" s="218"/>
      <c r="M196" s="218"/>
      <c r="N196" s="218"/>
      <c r="O196" s="218"/>
      <c r="P196" s="260"/>
      <c r="Q196" s="309"/>
      <c r="R196" s="309"/>
      <c r="S196" s="279"/>
      <c r="T196" s="310"/>
      <c r="U196" s="309"/>
      <c r="V196" s="311"/>
      <c r="W196" s="311"/>
      <c r="X196" s="309"/>
      <c r="Y196" s="309"/>
      <c r="Z196" s="309"/>
      <c r="AA196" s="309"/>
      <c r="AB196" s="303"/>
      <c r="AC196" s="304"/>
      <c r="AD196" s="299" t="s">
        <v>169</v>
      </c>
      <c r="AE196" s="299"/>
      <c r="AF196" s="299"/>
      <c r="AG196" s="299"/>
      <c r="AH196" s="299"/>
      <c r="AI196" s="299"/>
      <c r="AJ196" s="299"/>
      <c r="AK196" s="299"/>
      <c r="AL196" s="299"/>
      <c r="AM196" s="299"/>
      <c r="AN196" s="299"/>
      <c r="AO196" s="299"/>
      <c r="AP196" s="299"/>
      <c r="AQ196" s="299"/>
      <c r="AR196" s="299"/>
      <c r="AS196" s="299"/>
      <c r="AT196" s="299"/>
      <c r="AU196" s="299"/>
      <c r="AV196" s="299"/>
      <c r="AW196" s="299"/>
      <c r="AX196" s="299"/>
      <c r="AY196" s="299"/>
      <c r="AZ196" s="299"/>
      <c r="BA196" s="299"/>
      <c r="BB196" s="299"/>
      <c r="BC196" s="299"/>
      <c r="BD196" s="299"/>
      <c r="BE196" s="299"/>
      <c r="BF196" s="299"/>
      <c r="BG196" s="299"/>
      <c r="BH196" s="299"/>
      <c r="BI196" s="299"/>
      <c r="BJ196" s="299"/>
      <c r="BK196" s="299"/>
      <c r="BL196" s="287"/>
      <c r="BM196" s="288"/>
      <c r="BN196" s="288"/>
      <c r="BO196" s="287"/>
      <c r="BP196" s="287"/>
      <c r="BQ196" s="285"/>
      <c r="BR196" s="285"/>
      <c r="BS196" s="346"/>
      <c r="BT196" s="347"/>
      <c r="BU196" s="347"/>
      <c r="BV196" s="152"/>
      <c r="BW196" s="153"/>
      <c r="BX196" s="152"/>
      <c r="BY196" s="152"/>
      <c r="BZ196" s="152"/>
      <c r="CA196" s="152"/>
      <c r="CB196" s="152"/>
      <c r="CC196" s="152"/>
      <c r="CD196" s="152"/>
      <c r="CE196" s="152"/>
      <c r="CF196" s="237"/>
      <c r="CG196" s="238"/>
      <c r="CH196" s="238"/>
      <c r="CI196" s="239"/>
      <c r="CJ196" s="86" t="e">
        <f>VLOOKUP(K196,'[1]INITIATIVES TYPE COMBINATION'!$A$28:$B$39,2,FALSE)</f>
        <v>#N/A</v>
      </c>
      <c r="CK196" s="86" t="e">
        <f>VLOOKUP(K196&amp;BZ196,'[1]INITIATIVES TYPE COMBINATION'!$A$48:$B$72,2,FALSE)</f>
        <v>#N/A</v>
      </c>
      <c r="CL196" s="86" t="e">
        <f>VLOOKUP(BZ196,'[1]INITIATIVES TYPE COMBINATION'!K$2:L$75,2,FALSE)</f>
        <v>#N/A</v>
      </c>
      <c r="CM196" s="86" t="e">
        <f>VLOOKUP(BZ196,'[1]INITIATIVES TYPE COMBINATION'!K$2:M$75,3,FALSE)</f>
        <v>#N/A</v>
      </c>
      <c r="CN196" s="86" t="e">
        <f>VLOOKUP(K196&amp;BZ196,'[1]INITIATIVES TYPE COMBINATION'!$A$203:$B$227,2,FALSE)</f>
        <v>#N/A</v>
      </c>
      <c r="CP196" s="87" t="e">
        <f>VLOOKUP(BT196&amp;BU196,[1]MPH!BK:BL,2,FALSE)</f>
        <v>#N/A</v>
      </c>
      <c r="CQ196" s="86" t="e">
        <f>VLOOKUP(BT196&amp;BU196,[1]MPH!BK:BL,2,FALSE)</f>
        <v>#N/A</v>
      </c>
      <c r="CR196" s="86" t="e">
        <f>VLOOKUP(BT196&amp;BW196,[1]MPH!BK:BL,2,FALSE)</f>
        <v>#N/A</v>
      </c>
      <c r="CS196" s="87" t="e">
        <f>VLOOKUP(BT196&amp;BW196,[1]MPH!BK:BL,2,FALSE)</f>
        <v>#N/A</v>
      </c>
      <c r="CT196" s="82" t="str">
        <f t="shared" si="69"/>
        <v>Dead-End</v>
      </c>
      <c r="CU196" s="88" t="str">
        <f t="shared" si="69"/>
        <v>Dead-End</v>
      </c>
      <c r="CV196" s="89" t="str">
        <f t="shared" si="69"/>
        <v>Dead-End</v>
      </c>
    </row>
    <row r="197" spans="1:100" s="82" customFormat="1" ht="12.4" customHeight="1">
      <c r="A197" s="203" t="s">
        <v>1049</v>
      </c>
      <c r="B197" s="203" t="s">
        <v>1066</v>
      </c>
      <c r="C197" s="172">
        <v>44197</v>
      </c>
      <c r="D197" s="172">
        <v>44227</v>
      </c>
      <c r="E197" s="204"/>
      <c r="F197" s="172"/>
      <c r="G197" s="203" t="s">
        <v>167</v>
      </c>
      <c r="H197" s="203" t="s">
        <v>1294</v>
      </c>
      <c r="I197" s="203" t="s">
        <v>1295</v>
      </c>
      <c r="J197" s="203" t="s">
        <v>15</v>
      </c>
      <c r="K197" s="38" t="s">
        <v>1056</v>
      </c>
      <c r="L197" s="349"/>
      <c r="M197" s="350"/>
      <c r="N197" s="349"/>
      <c r="O197" s="349"/>
      <c r="P197" s="38" t="s">
        <v>1057</v>
      </c>
      <c r="Q197" s="205"/>
      <c r="R197" s="203"/>
      <c r="S197" s="279"/>
      <c r="T197" s="207"/>
      <c r="U197" s="208"/>
      <c r="V197" s="209"/>
      <c r="W197" s="209"/>
      <c r="X197" s="208"/>
      <c r="Y197" s="210"/>
      <c r="Z197" s="210"/>
      <c r="AA197" s="208"/>
      <c r="AB197" s="211"/>
      <c r="AC197" s="212"/>
      <c r="AD197" s="213"/>
      <c r="AE197" s="213"/>
      <c r="AF197" s="213"/>
      <c r="AG197" s="213"/>
      <c r="AH197" s="213"/>
      <c r="AI197" s="213"/>
      <c r="AJ197" s="213"/>
      <c r="AK197" s="213"/>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39"/>
      <c r="BN197" s="39"/>
      <c r="BO197" s="213"/>
      <c r="BP197" s="213"/>
      <c r="BQ197" s="214"/>
      <c r="BR197" s="214"/>
      <c r="BS197" s="216" t="s">
        <v>1058</v>
      </c>
      <c r="BT197" s="214" t="s">
        <v>1296</v>
      </c>
      <c r="BU197" s="214" t="s">
        <v>1060</v>
      </c>
      <c r="BV197" s="214"/>
      <c r="BW197" s="214" t="s">
        <v>1060</v>
      </c>
      <c r="BX197" s="216"/>
      <c r="BY197" s="216" t="s">
        <v>1062</v>
      </c>
      <c r="BZ197" s="216" t="s">
        <v>1063</v>
      </c>
      <c r="CA197" s="216" t="s">
        <v>1073</v>
      </c>
      <c r="CB197" s="216" t="s">
        <v>1065</v>
      </c>
      <c r="CC197" s="216" t="s">
        <v>1065</v>
      </c>
      <c r="CD197" s="216" t="s">
        <v>1018</v>
      </c>
      <c r="CE197" s="216" t="s">
        <v>1058</v>
      </c>
      <c r="CF197" s="217">
        <v>0.1</v>
      </c>
      <c r="CG197" s="38"/>
      <c r="CH197" s="351" t="s">
        <v>1297</v>
      </c>
      <c r="CI197" s="156" t="s">
        <v>1058</v>
      </c>
      <c r="CJ197" s="86" t="str">
        <f>VLOOKUP(K197,'[1]INITIATIVES TYPE COMBINATION'!$A$28:$B$39,2,FALSE)</f>
        <v>PCTYPEH</v>
      </c>
      <c r="CK197" s="86" t="str">
        <f>VLOOKUP(K197&amp;BZ197,'[1]INITIATIVES TYPE COMBINATION'!$A$48:$B$72,2,FALSE)</f>
        <v>CCTYPEC</v>
      </c>
      <c r="CL197" s="86" t="str">
        <f>VLOOKUP(BZ197,'[1]INITIATIVES TYPE COMBINATION'!K$2:L$75,2,FALSE)</f>
        <v>DISBB</v>
      </c>
      <c r="CM197" s="86" t="str">
        <f>VLOOKUP(BZ197,'[1]INITIATIVES TYPE COMBINATION'!K$2:M$75,3,FALSE)</f>
        <v>DISBB</v>
      </c>
      <c r="CN197" s="86" t="str">
        <f>VLOOKUP(K197&amp;BZ197,'[1]INITIATIVES TYPE COMBINATION'!$A$203:$B$227,2,FALSE)</f>
        <v>PROPORTIONATEC</v>
      </c>
      <c r="CP197" s="87" t="str">
        <f>VLOOKUP(BT197&amp;BU197,[1]MPH!BK:BL,2,FALSE)</f>
        <v>SubBrandForm1</v>
      </c>
      <c r="CQ197" s="86" t="str">
        <f>VLOOKUP(BT197&amp;BU197,[1]MPH!BK:BL,2,FALSE)</f>
        <v>SubBrandForm1</v>
      </c>
      <c r="CR197" s="86" t="str">
        <f>VLOOKUP(BT197&amp;BW197,[1]MPH!BK:BL,2,FALSE)</f>
        <v>SubBrandForm1</v>
      </c>
      <c r="CS197" s="87" t="str">
        <f>VLOOKUP(BT197&amp;BW197,[1]MPH!BK:BL,2,FALSE)</f>
        <v>SubBrandForm1</v>
      </c>
      <c r="CT197" s="82" t="str">
        <f t="shared" si="69"/>
        <v>Dead-End</v>
      </c>
      <c r="CU197" s="88" t="str">
        <f t="shared" si="69"/>
        <v>Dead-End</v>
      </c>
      <c r="CV197" s="89" t="str">
        <f t="shared" si="69"/>
        <v>Dead-End</v>
      </c>
    </row>
    <row r="198" spans="1:100" s="82" customFormat="1" ht="12.4" customHeight="1">
      <c r="A198" s="218"/>
      <c r="B198" s="218"/>
      <c r="C198" s="173"/>
      <c r="D198" s="173"/>
      <c r="E198" s="219"/>
      <c r="F198" s="173"/>
      <c r="G198" s="218"/>
      <c r="H198" s="218"/>
      <c r="I198" s="218"/>
      <c r="J198" s="218"/>
      <c r="K198" s="38"/>
      <c r="L198" s="349"/>
      <c r="M198" s="350"/>
      <c r="N198" s="349"/>
      <c r="O198" s="349"/>
      <c r="P198" s="38"/>
      <c r="Q198" s="221"/>
      <c r="R198" s="218"/>
      <c r="S198" s="279"/>
      <c r="T198" s="222"/>
      <c r="U198" s="223"/>
      <c r="V198" s="224"/>
      <c r="W198" s="224"/>
      <c r="X198" s="223"/>
      <c r="Y198" s="225"/>
      <c r="Z198" s="225"/>
      <c r="AA198" s="223"/>
      <c r="AB198" s="226"/>
      <c r="AC198" s="212"/>
      <c r="AD198" s="213"/>
      <c r="AE198" s="227"/>
      <c r="AF198" s="227"/>
      <c r="AG198" s="227"/>
      <c r="AH198" s="227"/>
      <c r="AI198" s="227"/>
      <c r="AJ198" s="227"/>
      <c r="AK198" s="227"/>
      <c r="AL198" s="227"/>
      <c r="AM198" s="227"/>
      <c r="AN198" s="227"/>
      <c r="AO198" s="227"/>
      <c r="AP198" s="227"/>
      <c r="AQ198" s="227"/>
      <c r="AR198" s="227"/>
      <c r="AS198" s="227"/>
      <c r="AT198" s="227"/>
      <c r="AU198" s="227"/>
      <c r="AV198" s="227"/>
      <c r="AW198" s="227"/>
      <c r="AX198" s="227"/>
      <c r="AY198" s="227"/>
      <c r="AZ198" s="227"/>
      <c r="BA198" s="227"/>
      <c r="BB198" s="227"/>
      <c r="BC198" s="227"/>
      <c r="BD198" s="227"/>
      <c r="BE198" s="227"/>
      <c r="BF198" s="227"/>
      <c r="BG198" s="227"/>
      <c r="BH198" s="227"/>
      <c r="BI198" s="227"/>
      <c r="BJ198" s="227"/>
      <c r="BK198" s="227"/>
      <c r="BL198" s="227"/>
      <c r="BM198" s="228"/>
      <c r="BN198" s="228"/>
      <c r="BO198" s="227"/>
      <c r="BP198" s="227"/>
      <c r="BQ198" s="214"/>
      <c r="BR198" s="214"/>
      <c r="BS198" s="214"/>
      <c r="BT198" s="214"/>
      <c r="BU198" s="214"/>
      <c r="BV198" s="214"/>
      <c r="BW198" s="215"/>
      <c r="BX198" s="216"/>
      <c r="BY198" s="214"/>
      <c r="BZ198" s="214"/>
      <c r="CA198" s="214"/>
      <c r="CB198" s="214"/>
      <c r="CC198" s="214"/>
      <c r="CD198" s="214"/>
      <c r="CE198" s="214"/>
      <c r="CF198" s="217"/>
      <c r="CG198" s="38"/>
      <c r="CH198" s="38"/>
      <c r="CI198" s="351"/>
      <c r="CJ198" s="86" t="e">
        <f>VLOOKUP(K198,'[1]INITIATIVES TYPE COMBINATION'!$A$28:$B$39,2,FALSE)</f>
        <v>#N/A</v>
      </c>
      <c r="CK198" s="86" t="e">
        <f>VLOOKUP(K198&amp;BZ198,'[1]INITIATIVES TYPE COMBINATION'!$A$48:$B$72,2,FALSE)</f>
        <v>#N/A</v>
      </c>
      <c r="CL198" s="86" t="e">
        <f>VLOOKUP(BZ198,'[1]INITIATIVES TYPE COMBINATION'!K$2:L$75,2,FALSE)</f>
        <v>#N/A</v>
      </c>
      <c r="CM198" s="86" t="e">
        <f>VLOOKUP(BZ198,'[1]INITIATIVES TYPE COMBINATION'!K$2:M$75,3,FALSE)</f>
        <v>#N/A</v>
      </c>
      <c r="CN198" s="86" t="e">
        <f>VLOOKUP(K198&amp;BZ198,'[1]INITIATIVES TYPE COMBINATION'!$A$203:$B$227,2,FALSE)</f>
        <v>#N/A</v>
      </c>
      <c r="CP198" s="87" t="e">
        <f>VLOOKUP(BT198&amp;BU198,[1]MPH!BK:BL,2,FALSE)</f>
        <v>#N/A</v>
      </c>
      <c r="CQ198" s="86" t="e">
        <f>VLOOKUP(BT198&amp;BU198,[1]MPH!BK:BL,2,FALSE)</f>
        <v>#N/A</v>
      </c>
      <c r="CR198" s="86" t="e">
        <f>VLOOKUP(BT198&amp;BW198,[1]MPH!BK:BL,2,FALSE)</f>
        <v>#N/A</v>
      </c>
      <c r="CS198" s="87" t="e">
        <f>VLOOKUP(BT198&amp;BW198,[1]MPH!BK:BL,2,FALSE)</f>
        <v>#N/A</v>
      </c>
      <c r="CT198" s="82" t="str">
        <f t="shared" si="69"/>
        <v>Dead-End</v>
      </c>
      <c r="CU198" s="88" t="str">
        <f t="shared" si="69"/>
        <v>Dead-End</v>
      </c>
      <c r="CV198" s="89" t="str">
        <f t="shared" si="69"/>
        <v>Dead-End</v>
      </c>
    </row>
    <row r="199" spans="1:100" s="82" customFormat="1" ht="12.4" customHeight="1">
      <c r="A199" s="203" t="s">
        <v>1049</v>
      </c>
      <c r="B199" s="203" t="s">
        <v>1075</v>
      </c>
      <c r="C199" s="172">
        <v>44197</v>
      </c>
      <c r="D199" s="172">
        <v>44227</v>
      </c>
      <c r="E199" s="204"/>
      <c r="F199" s="172"/>
      <c r="G199" s="203" t="s">
        <v>167</v>
      </c>
      <c r="H199" s="203" t="s">
        <v>1294</v>
      </c>
      <c r="I199" s="203" t="s">
        <v>1298</v>
      </c>
      <c r="J199" s="203" t="s">
        <v>15</v>
      </c>
      <c r="K199" s="38" t="s">
        <v>1056</v>
      </c>
      <c r="L199" s="349"/>
      <c r="M199" s="350"/>
      <c r="N199" s="349"/>
      <c r="O199" s="349"/>
      <c r="P199" s="38" t="s">
        <v>1057</v>
      </c>
      <c r="Q199" s="205"/>
      <c r="R199" s="203"/>
      <c r="S199" s="279"/>
      <c r="T199" s="207"/>
      <c r="U199" s="208"/>
      <c r="V199" s="209"/>
      <c r="W199" s="209"/>
      <c r="X199" s="208"/>
      <c r="Y199" s="210"/>
      <c r="Z199" s="210"/>
      <c r="AA199" s="208"/>
      <c r="AB199" s="211"/>
      <c r="AC199" s="212"/>
      <c r="AD199" s="213"/>
      <c r="AE199" s="213"/>
      <c r="AF199" s="213"/>
      <c r="AG199" s="213"/>
      <c r="AH199" s="213"/>
      <c r="AI199" s="213"/>
      <c r="AJ199" s="213"/>
      <c r="AK199" s="213"/>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39"/>
      <c r="BN199" s="39"/>
      <c r="BO199" s="213"/>
      <c r="BP199" s="213"/>
      <c r="BQ199" s="214"/>
      <c r="BR199" s="214"/>
      <c r="BS199" s="216" t="s">
        <v>1058</v>
      </c>
      <c r="BT199" s="214" t="s">
        <v>1296</v>
      </c>
      <c r="BU199" s="214" t="s">
        <v>1060</v>
      </c>
      <c r="BV199" s="214"/>
      <c r="BW199" s="214" t="s">
        <v>1060</v>
      </c>
      <c r="BX199" s="216"/>
      <c r="BY199" s="216" t="s">
        <v>1062</v>
      </c>
      <c r="BZ199" s="216" t="s">
        <v>1063</v>
      </c>
      <c r="CA199" s="216" t="s">
        <v>1073</v>
      </c>
      <c r="CB199" s="216" t="s">
        <v>1065</v>
      </c>
      <c r="CC199" s="216" t="s">
        <v>1065</v>
      </c>
      <c r="CD199" s="216" t="s">
        <v>1018</v>
      </c>
      <c r="CE199" s="216" t="s">
        <v>1058</v>
      </c>
      <c r="CF199" s="217">
        <v>0.1</v>
      </c>
      <c r="CG199" s="38"/>
      <c r="CH199" s="351" t="s">
        <v>1297</v>
      </c>
      <c r="CI199" s="156" t="s">
        <v>1058</v>
      </c>
      <c r="CJ199" s="86" t="str">
        <f>VLOOKUP(K199,'[1]INITIATIVES TYPE COMBINATION'!$A$28:$B$39,2,FALSE)</f>
        <v>PCTYPEH</v>
      </c>
      <c r="CK199" s="86" t="str">
        <f>VLOOKUP(K199&amp;BZ199,'[1]INITIATIVES TYPE COMBINATION'!$A$48:$B$72,2,FALSE)</f>
        <v>CCTYPEC</v>
      </c>
      <c r="CL199" s="86" t="str">
        <f>VLOOKUP(BZ199,'[1]INITIATIVES TYPE COMBINATION'!K$2:L$75,2,FALSE)</f>
        <v>DISBB</v>
      </c>
      <c r="CM199" s="86" t="str">
        <f>VLOOKUP(BZ199,'[1]INITIATIVES TYPE COMBINATION'!K$2:M$75,3,FALSE)</f>
        <v>DISBB</v>
      </c>
      <c r="CN199" s="86" t="str">
        <f>VLOOKUP(K199&amp;BZ199,'[1]INITIATIVES TYPE COMBINATION'!$A$203:$B$227,2,FALSE)</f>
        <v>PROPORTIONATEC</v>
      </c>
      <c r="CP199" s="87" t="str">
        <f>VLOOKUP(BT199&amp;BU199,[1]MPH!BK:BL,2,FALSE)</f>
        <v>SubBrandForm1</v>
      </c>
      <c r="CQ199" s="86" t="str">
        <f>VLOOKUP(BT199&amp;BU199,[1]MPH!BK:BL,2,FALSE)</f>
        <v>SubBrandForm1</v>
      </c>
      <c r="CR199" s="86" t="str">
        <f>VLOOKUP(BT199&amp;BW199,[1]MPH!BK:BL,2,FALSE)</f>
        <v>SubBrandForm1</v>
      </c>
      <c r="CS199" s="87" t="str">
        <f>VLOOKUP(BT199&amp;BW199,[1]MPH!BK:BL,2,FALSE)</f>
        <v>SubBrandForm1</v>
      </c>
      <c r="CT199" s="82" t="str">
        <f t="shared" si="69"/>
        <v>Dead-End</v>
      </c>
      <c r="CU199" s="88" t="str">
        <f t="shared" si="69"/>
        <v>Dead-End</v>
      </c>
      <c r="CV199" s="89" t="str">
        <f t="shared" si="69"/>
        <v>Dead-End</v>
      </c>
    </row>
    <row r="200" spans="1:100" s="82" customFormat="1" ht="12.4" customHeight="1">
      <c r="A200" s="218"/>
      <c r="B200" s="218"/>
      <c r="C200" s="173"/>
      <c r="D200" s="173"/>
      <c r="E200" s="219"/>
      <c r="F200" s="173"/>
      <c r="G200" s="218"/>
      <c r="H200" s="218"/>
      <c r="I200" s="218"/>
      <c r="J200" s="218"/>
      <c r="K200" s="38"/>
      <c r="L200" s="349"/>
      <c r="M200" s="350"/>
      <c r="N200" s="349"/>
      <c r="O200" s="349"/>
      <c r="P200" s="38"/>
      <c r="Q200" s="221"/>
      <c r="R200" s="218"/>
      <c r="S200" s="279"/>
      <c r="T200" s="222"/>
      <c r="U200" s="223"/>
      <c r="V200" s="224"/>
      <c r="W200" s="224"/>
      <c r="X200" s="223"/>
      <c r="Y200" s="225"/>
      <c r="Z200" s="225"/>
      <c r="AA200" s="223"/>
      <c r="AB200" s="226"/>
      <c r="AC200" s="212"/>
      <c r="AD200" s="213"/>
      <c r="AE200" s="227"/>
      <c r="AF200" s="227"/>
      <c r="AG200" s="227"/>
      <c r="AH200" s="227"/>
      <c r="AI200" s="227"/>
      <c r="AJ200" s="227"/>
      <c r="AK200" s="227"/>
      <c r="AL200" s="227"/>
      <c r="AM200" s="227"/>
      <c r="AN200" s="227"/>
      <c r="AO200" s="227"/>
      <c r="AP200" s="227"/>
      <c r="AQ200" s="227"/>
      <c r="AR200" s="227"/>
      <c r="AS200" s="227"/>
      <c r="AT200" s="227"/>
      <c r="AU200" s="227"/>
      <c r="AV200" s="227"/>
      <c r="AW200" s="227"/>
      <c r="AX200" s="227"/>
      <c r="AY200" s="227"/>
      <c r="AZ200" s="227"/>
      <c r="BA200" s="227"/>
      <c r="BB200" s="227"/>
      <c r="BC200" s="227"/>
      <c r="BD200" s="227"/>
      <c r="BE200" s="227"/>
      <c r="BF200" s="227"/>
      <c r="BG200" s="227"/>
      <c r="BH200" s="227"/>
      <c r="BI200" s="227"/>
      <c r="BJ200" s="227"/>
      <c r="BK200" s="227"/>
      <c r="BL200" s="227"/>
      <c r="BM200" s="228"/>
      <c r="BN200" s="228"/>
      <c r="BO200" s="227"/>
      <c r="BP200" s="227"/>
      <c r="BQ200" s="214"/>
      <c r="BR200" s="214"/>
      <c r="BS200" s="214"/>
      <c r="BT200" s="214"/>
      <c r="BU200" s="214"/>
      <c r="BV200" s="214"/>
      <c r="BW200" s="215"/>
      <c r="BX200" s="216"/>
      <c r="BY200" s="214"/>
      <c r="BZ200" s="214"/>
      <c r="CA200" s="214"/>
      <c r="CB200" s="214"/>
      <c r="CC200" s="214"/>
      <c r="CD200" s="214"/>
      <c r="CE200" s="214"/>
      <c r="CF200" s="217"/>
      <c r="CG200" s="38"/>
      <c r="CH200" s="38"/>
      <c r="CI200" s="351"/>
      <c r="CJ200" s="86" t="e">
        <f>VLOOKUP(K200,'[1]INITIATIVES TYPE COMBINATION'!$A$28:$B$39,2,FALSE)</f>
        <v>#N/A</v>
      </c>
      <c r="CK200" s="86" t="e">
        <f>VLOOKUP(K200&amp;BZ200,'[1]INITIATIVES TYPE COMBINATION'!$A$48:$B$72,2,FALSE)</f>
        <v>#N/A</v>
      </c>
      <c r="CL200" s="86" t="e">
        <f>VLOOKUP(BZ200,'[1]INITIATIVES TYPE COMBINATION'!K$2:L$75,2,FALSE)</f>
        <v>#N/A</v>
      </c>
      <c r="CM200" s="86" t="e">
        <f>VLOOKUP(BZ200,'[1]INITIATIVES TYPE COMBINATION'!K$2:M$75,3,FALSE)</f>
        <v>#N/A</v>
      </c>
      <c r="CN200" s="86" t="e">
        <f>VLOOKUP(K200&amp;BZ200,'[1]INITIATIVES TYPE COMBINATION'!$A$203:$B$227,2,FALSE)</f>
        <v>#N/A</v>
      </c>
      <c r="CP200" s="87" t="e">
        <f>VLOOKUP(BT200&amp;BU200,[1]MPH!BK:BL,2,FALSE)</f>
        <v>#N/A</v>
      </c>
      <c r="CQ200" s="86" t="e">
        <f>VLOOKUP(BT200&amp;BU200,[1]MPH!BK:BL,2,FALSE)</f>
        <v>#N/A</v>
      </c>
      <c r="CR200" s="86" t="e">
        <f>VLOOKUP(BT200&amp;BW200,[1]MPH!BK:BL,2,FALSE)</f>
        <v>#N/A</v>
      </c>
      <c r="CS200" s="87" t="e">
        <f>VLOOKUP(BT200&amp;BW200,[1]MPH!BK:BL,2,FALSE)</f>
        <v>#N/A</v>
      </c>
      <c r="CT200" s="82" t="str">
        <f t="shared" si="69"/>
        <v>Dead-End</v>
      </c>
      <c r="CU200" s="88" t="str">
        <f t="shared" si="69"/>
        <v>Dead-End</v>
      </c>
      <c r="CV200" s="89" t="str">
        <f t="shared" si="69"/>
        <v>Dead-End</v>
      </c>
    </row>
    <row r="201" spans="1:100" s="82" customFormat="1" ht="12.4" customHeight="1">
      <c r="A201" s="203" t="s">
        <v>1049</v>
      </c>
      <c r="B201" s="203" t="s">
        <v>1066</v>
      </c>
      <c r="C201" s="172">
        <v>44197</v>
      </c>
      <c r="D201" s="172">
        <v>44227</v>
      </c>
      <c r="E201" s="204"/>
      <c r="F201" s="172"/>
      <c r="G201" s="203" t="s">
        <v>167</v>
      </c>
      <c r="H201" s="203" t="s">
        <v>1294</v>
      </c>
      <c r="I201" s="203" t="s">
        <v>1299</v>
      </c>
      <c r="J201" s="203" t="s">
        <v>15</v>
      </c>
      <c r="K201" s="38" t="s">
        <v>1056</v>
      </c>
      <c r="L201" s="349"/>
      <c r="M201" s="350"/>
      <c r="N201" s="349"/>
      <c r="O201" s="349"/>
      <c r="P201" s="38" t="s">
        <v>1057</v>
      </c>
      <c r="Q201" s="205"/>
      <c r="R201" s="203"/>
      <c r="S201" s="279"/>
      <c r="T201" s="207"/>
      <c r="U201" s="208"/>
      <c r="V201" s="209"/>
      <c r="W201" s="209"/>
      <c r="X201" s="208"/>
      <c r="Y201" s="210"/>
      <c r="Z201" s="210"/>
      <c r="AA201" s="208"/>
      <c r="AB201" s="211"/>
      <c r="AC201" s="212"/>
      <c r="AD201" s="213"/>
      <c r="AE201" s="213"/>
      <c r="AF201" s="213"/>
      <c r="AG201" s="213"/>
      <c r="AH201" s="213"/>
      <c r="AI201" s="213"/>
      <c r="AJ201" s="213"/>
      <c r="AK201" s="213"/>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39"/>
      <c r="BN201" s="39"/>
      <c r="BO201" s="213"/>
      <c r="BP201" s="213"/>
      <c r="BQ201" s="214"/>
      <c r="BR201" s="214"/>
      <c r="BS201" s="216" t="s">
        <v>1058</v>
      </c>
      <c r="BT201" s="214" t="s">
        <v>1296</v>
      </c>
      <c r="BU201" s="214" t="s">
        <v>1060</v>
      </c>
      <c r="BV201" s="214"/>
      <c r="BW201" s="214" t="s">
        <v>1060</v>
      </c>
      <c r="BX201" s="216"/>
      <c r="BY201" s="216" t="s">
        <v>1062</v>
      </c>
      <c r="BZ201" s="216" t="s">
        <v>1063</v>
      </c>
      <c r="CA201" s="216" t="s">
        <v>1073</v>
      </c>
      <c r="CB201" s="216" t="s">
        <v>1065</v>
      </c>
      <c r="CC201" s="216" t="s">
        <v>1065</v>
      </c>
      <c r="CD201" s="216" t="s">
        <v>1018</v>
      </c>
      <c r="CE201" s="216" t="s">
        <v>1058</v>
      </c>
      <c r="CF201" s="217">
        <v>0.1</v>
      </c>
      <c r="CG201" s="38"/>
      <c r="CH201" s="351" t="s">
        <v>1300</v>
      </c>
      <c r="CI201" s="156" t="s">
        <v>1058</v>
      </c>
      <c r="CJ201" s="86" t="str">
        <f>VLOOKUP(K201,'[1]INITIATIVES TYPE COMBINATION'!$A$28:$B$39,2,FALSE)</f>
        <v>PCTYPEH</v>
      </c>
      <c r="CK201" s="86" t="str">
        <f>VLOOKUP(K201&amp;BZ201,'[1]INITIATIVES TYPE COMBINATION'!$A$48:$B$72,2,FALSE)</f>
        <v>CCTYPEC</v>
      </c>
      <c r="CL201" s="86" t="str">
        <f>VLOOKUP(BZ201,'[1]INITIATIVES TYPE COMBINATION'!K$2:L$75,2,FALSE)</f>
        <v>DISBB</v>
      </c>
      <c r="CM201" s="86" t="str">
        <f>VLOOKUP(BZ201,'[1]INITIATIVES TYPE COMBINATION'!K$2:M$75,3,FALSE)</f>
        <v>DISBB</v>
      </c>
      <c r="CN201" s="86" t="str">
        <f>VLOOKUP(K201&amp;BZ201,'[1]INITIATIVES TYPE COMBINATION'!$A$203:$B$227,2,FALSE)</f>
        <v>PROPORTIONATEC</v>
      </c>
      <c r="CP201" s="87" t="str">
        <f>VLOOKUP(BT201&amp;BU201,[1]MPH!BK:BL,2,FALSE)</f>
        <v>SubBrandForm1</v>
      </c>
      <c r="CQ201" s="86" t="str">
        <f>VLOOKUP(BT201&amp;BU201,[1]MPH!BK:BL,2,FALSE)</f>
        <v>SubBrandForm1</v>
      </c>
      <c r="CR201" s="86" t="str">
        <f>VLOOKUP(BT201&amp;BW201,[1]MPH!BK:BL,2,FALSE)</f>
        <v>SubBrandForm1</v>
      </c>
      <c r="CS201" s="87" t="str">
        <f>VLOOKUP(BT201&amp;BW201,[1]MPH!BK:BL,2,FALSE)</f>
        <v>SubBrandForm1</v>
      </c>
      <c r="CT201" s="82" t="str">
        <f t="shared" si="69"/>
        <v>Dead-End</v>
      </c>
      <c r="CU201" s="88" t="str">
        <f t="shared" si="69"/>
        <v>Dead-End</v>
      </c>
      <c r="CV201" s="89" t="str">
        <f t="shared" si="69"/>
        <v>Dead-End</v>
      </c>
    </row>
    <row r="202" spans="1:100" s="82" customFormat="1" ht="12.4" customHeight="1">
      <c r="A202" s="218"/>
      <c r="B202" s="218"/>
      <c r="C202" s="173"/>
      <c r="D202" s="173"/>
      <c r="E202" s="219"/>
      <c r="F202" s="173"/>
      <c r="G202" s="218"/>
      <c r="H202" s="218"/>
      <c r="I202" s="218"/>
      <c r="J202" s="218"/>
      <c r="K202" s="38"/>
      <c r="L202" s="349"/>
      <c r="M202" s="350"/>
      <c r="N202" s="349"/>
      <c r="O202" s="349"/>
      <c r="P202" s="38"/>
      <c r="Q202" s="221"/>
      <c r="R202" s="218"/>
      <c r="S202" s="279"/>
      <c r="T202" s="222"/>
      <c r="U202" s="223"/>
      <c r="V202" s="224"/>
      <c r="W202" s="224"/>
      <c r="X202" s="223"/>
      <c r="Y202" s="225"/>
      <c r="Z202" s="225"/>
      <c r="AA202" s="223"/>
      <c r="AB202" s="226"/>
      <c r="AC202" s="212"/>
      <c r="AD202" s="213"/>
      <c r="AE202" s="227"/>
      <c r="AF202" s="227"/>
      <c r="AG202" s="227"/>
      <c r="AH202" s="227"/>
      <c r="AI202" s="227"/>
      <c r="AJ202" s="227"/>
      <c r="AK202" s="227"/>
      <c r="AL202" s="227"/>
      <c r="AM202" s="227"/>
      <c r="AN202" s="227"/>
      <c r="AO202" s="227"/>
      <c r="AP202" s="227"/>
      <c r="AQ202" s="227"/>
      <c r="AR202" s="227"/>
      <c r="AS202" s="227"/>
      <c r="AT202" s="227"/>
      <c r="AU202" s="227"/>
      <c r="AV202" s="227"/>
      <c r="AW202" s="227"/>
      <c r="AX202" s="227"/>
      <c r="AY202" s="227"/>
      <c r="AZ202" s="227"/>
      <c r="BA202" s="227"/>
      <c r="BB202" s="227"/>
      <c r="BC202" s="227"/>
      <c r="BD202" s="227"/>
      <c r="BE202" s="227"/>
      <c r="BF202" s="227"/>
      <c r="BG202" s="227"/>
      <c r="BH202" s="227"/>
      <c r="BI202" s="227"/>
      <c r="BJ202" s="227"/>
      <c r="BK202" s="227"/>
      <c r="BL202" s="227"/>
      <c r="BM202" s="228"/>
      <c r="BN202" s="228"/>
      <c r="BO202" s="227"/>
      <c r="BP202" s="227"/>
      <c r="BQ202" s="214"/>
      <c r="BR202" s="214"/>
      <c r="BS202" s="214"/>
      <c r="BT202" s="214"/>
      <c r="BU202" s="214"/>
      <c r="BV202" s="214"/>
      <c r="BW202" s="215"/>
      <c r="BX202" s="216"/>
      <c r="BY202" s="214"/>
      <c r="BZ202" s="214"/>
      <c r="CA202" s="214"/>
      <c r="CB202" s="214"/>
      <c r="CC202" s="214"/>
      <c r="CD202" s="214"/>
      <c r="CE202" s="214"/>
      <c r="CF202" s="217"/>
      <c r="CG202" s="38"/>
      <c r="CH202" s="38"/>
      <c r="CI202" s="351"/>
      <c r="CJ202" s="86" t="e">
        <f>VLOOKUP(K202,'[1]INITIATIVES TYPE COMBINATION'!$A$28:$B$39,2,FALSE)</f>
        <v>#N/A</v>
      </c>
      <c r="CK202" s="86" t="e">
        <f>VLOOKUP(K202&amp;BZ202,'[1]INITIATIVES TYPE COMBINATION'!$A$48:$B$72,2,FALSE)</f>
        <v>#N/A</v>
      </c>
      <c r="CL202" s="86" t="e">
        <f>VLOOKUP(BZ202,'[1]INITIATIVES TYPE COMBINATION'!K$2:L$75,2,FALSE)</f>
        <v>#N/A</v>
      </c>
      <c r="CM202" s="86" t="e">
        <f>VLOOKUP(BZ202,'[1]INITIATIVES TYPE COMBINATION'!K$2:M$75,3,FALSE)</f>
        <v>#N/A</v>
      </c>
      <c r="CN202" s="86" t="e">
        <f>VLOOKUP(K202&amp;BZ202,'[1]INITIATIVES TYPE COMBINATION'!$A$203:$B$227,2,FALSE)</f>
        <v>#N/A</v>
      </c>
      <c r="CP202" s="87" t="e">
        <f>VLOOKUP(BT202&amp;BU202,[1]MPH!BK:BL,2,FALSE)</f>
        <v>#N/A</v>
      </c>
      <c r="CQ202" s="86" t="e">
        <f>VLOOKUP(BT202&amp;BU202,[1]MPH!BK:BL,2,FALSE)</f>
        <v>#N/A</v>
      </c>
      <c r="CR202" s="86" t="e">
        <f>VLOOKUP(BT202&amp;BW202,[1]MPH!BK:BL,2,FALSE)</f>
        <v>#N/A</v>
      </c>
      <c r="CS202" s="87" t="e">
        <f>VLOOKUP(BT202&amp;BW202,[1]MPH!BK:BL,2,FALSE)</f>
        <v>#N/A</v>
      </c>
      <c r="CT202" s="82" t="str">
        <f t="shared" si="69"/>
        <v>Dead-End</v>
      </c>
      <c r="CU202" s="88" t="str">
        <f t="shared" si="69"/>
        <v>Dead-End</v>
      </c>
      <c r="CV202" s="89" t="str">
        <f t="shared" si="69"/>
        <v>Dead-End</v>
      </c>
    </row>
    <row r="203" spans="1:100" s="240" customFormat="1" ht="12.4" customHeight="1">
      <c r="A203" s="203" t="s">
        <v>1049</v>
      </c>
      <c r="B203" s="203" t="s">
        <v>1075</v>
      </c>
      <c r="C203" s="172">
        <v>44197</v>
      </c>
      <c r="D203" s="172">
        <v>44227</v>
      </c>
      <c r="E203" s="204"/>
      <c r="F203" s="172"/>
      <c r="G203" s="203" t="s">
        <v>167</v>
      </c>
      <c r="H203" s="203" t="s">
        <v>1294</v>
      </c>
      <c r="I203" s="203" t="s">
        <v>1298</v>
      </c>
      <c r="J203" s="203" t="s">
        <v>15</v>
      </c>
      <c r="K203" s="38" t="s">
        <v>1056</v>
      </c>
      <c r="L203" s="349"/>
      <c r="M203" s="350"/>
      <c r="N203" s="349"/>
      <c r="O203" s="349"/>
      <c r="P203" s="38" t="s">
        <v>1057</v>
      </c>
      <c r="Q203" s="49"/>
      <c r="R203" s="203"/>
      <c r="S203" s="275"/>
      <c r="T203" s="352"/>
      <c r="U203" s="353"/>
      <c r="V203" s="354"/>
      <c r="W203" s="354"/>
      <c r="X203" s="353"/>
      <c r="Y203" s="203"/>
      <c r="Z203" s="203"/>
      <c r="AA203" s="353"/>
      <c r="AB203" s="353"/>
      <c r="AC203" s="355"/>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56"/>
      <c r="BN203" s="356"/>
      <c r="BO203" s="38"/>
      <c r="BP203" s="38"/>
      <c r="BQ203" s="49"/>
      <c r="BR203" s="49"/>
      <c r="BS203" s="38" t="s">
        <v>1058</v>
      </c>
      <c r="BT203" s="49" t="s">
        <v>1296</v>
      </c>
      <c r="BU203" s="49" t="s">
        <v>1060</v>
      </c>
      <c r="BV203" s="49"/>
      <c r="BW203" s="49" t="s">
        <v>1060</v>
      </c>
      <c r="BX203" s="38"/>
      <c r="BY203" s="38" t="s">
        <v>1062</v>
      </c>
      <c r="BZ203" s="38" t="s">
        <v>1063</v>
      </c>
      <c r="CA203" s="38" t="s">
        <v>1073</v>
      </c>
      <c r="CB203" s="38" t="s">
        <v>1065</v>
      </c>
      <c r="CC203" s="38" t="s">
        <v>1065</v>
      </c>
      <c r="CD203" s="38" t="s">
        <v>1018</v>
      </c>
      <c r="CE203" s="38" t="s">
        <v>1058</v>
      </c>
      <c r="CF203" s="217">
        <v>0.1</v>
      </c>
      <c r="CG203" s="38"/>
      <c r="CH203" s="351" t="s">
        <v>1300</v>
      </c>
      <c r="CI203" s="156" t="s">
        <v>1058</v>
      </c>
      <c r="CJ203" s="239" t="str">
        <f>VLOOKUP(K203,'[1]INITIATIVES TYPE COMBINATION'!$A$28:$B$39,2,FALSE)</f>
        <v>PCTYPEH</v>
      </c>
      <c r="CK203" s="239" t="str">
        <f>VLOOKUP(K203&amp;BZ203,'[1]INITIATIVES TYPE COMBINATION'!$A$48:$B$72,2,FALSE)</f>
        <v>CCTYPEC</v>
      </c>
      <c r="CL203" s="239" t="str">
        <f>VLOOKUP(BZ203,'[1]INITIATIVES TYPE COMBINATION'!K$2:L$75,2,FALSE)</f>
        <v>DISBB</v>
      </c>
      <c r="CM203" s="239" t="str">
        <f>VLOOKUP(BZ203,'[1]INITIATIVES TYPE COMBINATION'!K$2:M$75,3,FALSE)</f>
        <v>DISBB</v>
      </c>
      <c r="CN203" s="239" t="str">
        <f>VLOOKUP(K203&amp;BZ203,'[1]INITIATIVES TYPE COMBINATION'!$A$203:$B$227,2,FALSE)</f>
        <v>PROPORTIONATEC</v>
      </c>
      <c r="CP203" s="239" t="str">
        <f>VLOOKUP(BT203&amp;BU203,[1]MPH!BK:BL,2,FALSE)</f>
        <v>SubBrandForm1</v>
      </c>
      <c r="CQ203" s="239" t="str">
        <f>VLOOKUP(BT203&amp;BU203,[1]MPH!BK:BL,2,FALSE)</f>
        <v>SubBrandForm1</v>
      </c>
      <c r="CR203" s="239" t="str">
        <f>VLOOKUP(BT203&amp;BW203,[1]MPH!BK:BL,2,FALSE)</f>
        <v>SubBrandForm1</v>
      </c>
      <c r="CS203" s="239" t="str">
        <f>VLOOKUP(BT203&amp;BW203,[1]MPH!BK:BL,2,FALSE)</f>
        <v>SubBrandForm1</v>
      </c>
      <c r="CT203" s="240" t="str">
        <f t="shared" ref="CT203:CV222" si="82">$CV$1</f>
        <v>Dead-End</v>
      </c>
      <c r="CU203" s="241" t="str">
        <f t="shared" si="82"/>
        <v>Dead-End</v>
      </c>
      <c r="CV203" s="242" t="str">
        <f t="shared" si="82"/>
        <v>Dead-End</v>
      </c>
    </row>
    <row r="204" spans="1:100" s="240" customFormat="1" ht="12.4" customHeight="1">
      <c r="A204" s="218"/>
      <c r="B204" s="218"/>
      <c r="C204" s="173"/>
      <c r="D204" s="173"/>
      <c r="E204" s="219"/>
      <c r="F204" s="173"/>
      <c r="G204" s="218"/>
      <c r="H204" s="218"/>
      <c r="I204" s="218"/>
      <c r="J204" s="218"/>
      <c r="K204" s="38"/>
      <c r="L204" s="349"/>
      <c r="M204" s="350"/>
      <c r="N204" s="349"/>
      <c r="O204" s="349"/>
      <c r="P204" s="38"/>
      <c r="Q204" s="48"/>
      <c r="R204" s="218"/>
      <c r="S204" s="275"/>
      <c r="T204" s="357"/>
      <c r="U204" s="218"/>
      <c r="V204" s="173"/>
      <c r="W204" s="173"/>
      <c r="X204" s="218"/>
      <c r="Y204" s="218"/>
      <c r="Z204" s="218"/>
      <c r="AA204" s="218"/>
      <c r="AB204" s="218"/>
      <c r="AC204" s="355"/>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56"/>
      <c r="BN204" s="356"/>
      <c r="BO204" s="38"/>
      <c r="BP204" s="38"/>
      <c r="BQ204" s="49"/>
      <c r="BR204" s="49"/>
      <c r="BS204" s="49"/>
      <c r="BT204" s="49"/>
      <c r="BU204" s="49"/>
      <c r="BV204" s="49"/>
      <c r="BW204" s="351"/>
      <c r="BX204" s="38"/>
      <c r="BY204" s="49"/>
      <c r="BZ204" s="49"/>
      <c r="CA204" s="49"/>
      <c r="CB204" s="49"/>
      <c r="CC204" s="49"/>
      <c r="CD204" s="49"/>
      <c r="CE204" s="49"/>
      <c r="CF204" s="217"/>
      <c r="CG204" s="38"/>
      <c r="CH204" s="38"/>
      <c r="CI204" s="351"/>
      <c r="CJ204" s="239" t="e">
        <f>VLOOKUP(K204,'[1]INITIATIVES TYPE COMBINATION'!$A$28:$B$39,2,FALSE)</f>
        <v>#N/A</v>
      </c>
      <c r="CK204" s="239" t="e">
        <f>VLOOKUP(K204&amp;BZ204,'[1]INITIATIVES TYPE COMBINATION'!$A$48:$B$72,2,FALSE)</f>
        <v>#N/A</v>
      </c>
      <c r="CL204" s="239" t="e">
        <f>VLOOKUP(BZ204,'[1]INITIATIVES TYPE COMBINATION'!K$2:L$75,2,FALSE)</f>
        <v>#N/A</v>
      </c>
      <c r="CM204" s="239" t="e">
        <f>VLOOKUP(BZ204,'[1]INITIATIVES TYPE COMBINATION'!K$2:M$75,3,FALSE)</f>
        <v>#N/A</v>
      </c>
      <c r="CN204" s="239" t="e">
        <f>VLOOKUP(K204&amp;BZ204,'[1]INITIATIVES TYPE COMBINATION'!$A$203:$B$227,2,FALSE)</f>
        <v>#N/A</v>
      </c>
      <c r="CP204" s="239" t="e">
        <f>VLOOKUP(BT204&amp;BU204,[1]MPH!BK:BL,2,FALSE)</f>
        <v>#N/A</v>
      </c>
      <c r="CQ204" s="239" t="e">
        <f>VLOOKUP(BT204&amp;BU204,[1]MPH!BK:BL,2,FALSE)</f>
        <v>#N/A</v>
      </c>
      <c r="CR204" s="239" t="e">
        <f>VLOOKUP(BT204&amp;BW204,[1]MPH!BK:BL,2,FALSE)</f>
        <v>#N/A</v>
      </c>
      <c r="CS204" s="239" t="e">
        <f>VLOOKUP(BT204&amp;BW204,[1]MPH!BK:BL,2,FALSE)</f>
        <v>#N/A</v>
      </c>
      <c r="CT204" s="240" t="str">
        <f t="shared" si="82"/>
        <v>Dead-End</v>
      </c>
      <c r="CU204" s="241" t="str">
        <f t="shared" si="82"/>
        <v>Dead-End</v>
      </c>
      <c r="CV204" s="242" t="str">
        <f t="shared" si="82"/>
        <v>Dead-End</v>
      </c>
    </row>
    <row r="205" spans="1:100" s="82" customFormat="1" ht="12.4" customHeight="1">
      <c r="A205" s="271" t="s">
        <v>1049</v>
      </c>
      <c r="B205" s="271" t="s">
        <v>1052</v>
      </c>
      <c r="C205" s="172">
        <v>44197</v>
      </c>
      <c r="D205" s="172">
        <v>44227</v>
      </c>
      <c r="E205" s="276">
        <f>C205</f>
        <v>44197</v>
      </c>
      <c r="F205" s="139">
        <f>D205+4</f>
        <v>44231</v>
      </c>
      <c r="G205" s="271" t="s">
        <v>405</v>
      </c>
      <c r="H205" s="271" t="s">
        <v>1301</v>
      </c>
      <c r="I205" s="271" t="s">
        <v>1302</v>
      </c>
      <c r="J205" s="271" t="s">
        <v>15</v>
      </c>
      <c r="K205" s="238" t="s">
        <v>1056</v>
      </c>
      <c r="L205" s="143"/>
      <c r="M205" s="269"/>
      <c r="N205" s="203"/>
      <c r="O205" s="238"/>
      <c r="P205" s="249" t="s">
        <v>1057</v>
      </c>
      <c r="Q205" s="238"/>
      <c r="R205" s="143"/>
      <c r="S205" s="279"/>
      <c r="T205" s="177" t="str">
        <f>I205</f>
        <v xml:space="preserve">Buy 3 Pieces of Pampers Pants/PC Pants Super Jumbo, Get 7% Off
[7% Discount]
</v>
      </c>
      <c r="U205" s="177"/>
      <c r="V205" s="358">
        <f>E205</f>
        <v>44197</v>
      </c>
      <c r="W205" s="358">
        <f>F205</f>
        <v>44231</v>
      </c>
      <c r="X205" s="177"/>
      <c r="Y205" s="177">
        <f>D205</f>
        <v>44227</v>
      </c>
      <c r="Z205" s="177">
        <f>SUM(AE205:BR205)</f>
        <v>0</v>
      </c>
      <c r="AA205" s="177"/>
      <c r="AB205" s="271" t="s">
        <v>1240</v>
      </c>
      <c r="AC205" s="256"/>
      <c r="AD205" s="38" t="s">
        <v>168</v>
      </c>
      <c r="AE205" s="238" t="s">
        <v>1241</v>
      </c>
      <c r="AF205" s="238" t="s">
        <v>1241</v>
      </c>
      <c r="AG205" s="238" t="s">
        <v>1241</v>
      </c>
      <c r="AH205" s="238" t="s">
        <v>1241</v>
      </c>
      <c r="AI205" s="238" t="s">
        <v>1241</v>
      </c>
      <c r="AJ205" s="238" t="s">
        <v>1241</v>
      </c>
      <c r="AK205" s="238" t="s">
        <v>1241</v>
      </c>
      <c r="AL205" s="238" t="s">
        <v>1241</v>
      </c>
      <c r="AM205" s="238" t="s">
        <v>1241</v>
      </c>
      <c r="AN205" s="238" t="s">
        <v>1241</v>
      </c>
      <c r="AO205" s="238" t="s">
        <v>1241</v>
      </c>
      <c r="AP205" s="238" t="s">
        <v>1241</v>
      </c>
      <c r="AQ205" s="238" t="s">
        <v>1241</v>
      </c>
      <c r="AR205" s="238" t="s">
        <v>1241</v>
      </c>
      <c r="AS205" s="238" t="s">
        <v>1241</v>
      </c>
      <c r="AT205" s="238" t="s">
        <v>1241</v>
      </c>
      <c r="AU205" s="238" t="s">
        <v>1241</v>
      </c>
      <c r="AV205" s="238" t="s">
        <v>1241</v>
      </c>
      <c r="AW205" s="238" t="s">
        <v>1241</v>
      </c>
      <c r="AX205" s="238" t="s">
        <v>1241</v>
      </c>
      <c r="AY205" s="238" t="s">
        <v>1241</v>
      </c>
      <c r="AZ205" s="238" t="s">
        <v>1241</v>
      </c>
      <c r="BA205" s="238" t="s">
        <v>1241</v>
      </c>
      <c r="BB205" s="238" t="s">
        <v>1241</v>
      </c>
      <c r="BC205" s="238" t="s">
        <v>1241</v>
      </c>
      <c r="BD205" s="238" t="s">
        <v>1241</v>
      </c>
      <c r="BE205" s="238" t="s">
        <v>1241</v>
      </c>
      <c r="BF205" s="238" t="s">
        <v>1241</v>
      </c>
      <c r="BG205" s="238" t="s">
        <v>1241</v>
      </c>
      <c r="BH205" s="238" t="s">
        <v>1241</v>
      </c>
      <c r="BI205" s="238" t="s">
        <v>1241</v>
      </c>
      <c r="BJ205" s="238" t="s">
        <v>1241</v>
      </c>
      <c r="BK205" s="238" t="s">
        <v>1241</v>
      </c>
      <c r="BL205" s="187"/>
      <c r="BM205" s="359"/>
      <c r="BN205" s="359"/>
      <c r="BO205" s="187"/>
      <c r="BP205" s="187"/>
      <c r="BQ205" s="360"/>
      <c r="BR205" s="360"/>
      <c r="BS205" s="361" t="s">
        <v>1058</v>
      </c>
      <c r="BT205" s="361" t="s">
        <v>1303</v>
      </c>
      <c r="BU205" s="361" t="s">
        <v>1060</v>
      </c>
      <c r="BV205" s="153" t="s">
        <v>1304</v>
      </c>
      <c r="BW205" s="361" t="s">
        <v>1060</v>
      </c>
      <c r="BX205" s="153" t="s">
        <v>1304</v>
      </c>
      <c r="BY205" s="153" t="s">
        <v>1062</v>
      </c>
      <c r="BZ205" s="361" t="s">
        <v>1063</v>
      </c>
      <c r="CA205" s="361" t="s">
        <v>1064</v>
      </c>
      <c r="CB205" s="361" t="s">
        <v>1065</v>
      </c>
      <c r="CC205" s="361" t="s">
        <v>1065</v>
      </c>
      <c r="CD205" s="361" t="s">
        <v>1018</v>
      </c>
      <c r="CE205" s="361" t="s">
        <v>1058</v>
      </c>
      <c r="CF205" s="259">
        <v>7.0000000000000007E-2</v>
      </c>
      <c r="CG205" s="156"/>
      <c r="CH205" s="156"/>
      <c r="CI205" s="156" t="s">
        <v>1058</v>
      </c>
      <c r="CJ205" s="86" t="str">
        <f>VLOOKUP(K205,'[1]INITIATIVES TYPE COMBINATION'!$A$28:$B$39,2,FALSE)</f>
        <v>PCTYPEH</v>
      </c>
      <c r="CK205" s="86" t="str">
        <f>VLOOKUP(K205&amp;BZ205,'[1]INITIATIVES TYPE COMBINATION'!$A$48:$B$72,2,FALSE)</f>
        <v>CCTYPEC</v>
      </c>
      <c r="CL205" s="86" t="str">
        <f>VLOOKUP(BZ205,'[1]INITIATIVES TYPE COMBINATION'!K$2:L$75,2,FALSE)</f>
        <v>DISBB</v>
      </c>
      <c r="CM205" s="86" t="str">
        <f>VLOOKUP(BZ205,'[1]INITIATIVES TYPE COMBINATION'!K$2:M$75,3,FALSE)</f>
        <v>DISBB</v>
      </c>
      <c r="CN205" s="86" t="str">
        <f>VLOOKUP(K205&amp;BZ205,'[1]INITIATIVES TYPE COMBINATION'!$A$203:$B$227,2,FALSE)</f>
        <v>PROPORTIONATEC</v>
      </c>
      <c r="CP205" s="87" t="str">
        <f>VLOOKUP(BT205&amp;BU205,[1]MPH!BK:BL,2,FALSE)</f>
        <v>SubBrandForm9</v>
      </c>
      <c r="CQ205" s="86" t="str">
        <f>VLOOKUP(BT205&amp;BU205,[1]MPH!BK:BL,2,FALSE)</f>
        <v>SubBrandForm9</v>
      </c>
      <c r="CR205" s="86" t="str">
        <f>VLOOKUP(BT205&amp;BW205,[1]MPH!BK:BL,2,FALSE)</f>
        <v>SubBrandForm9</v>
      </c>
      <c r="CS205" s="87" t="str">
        <f>VLOOKUP(BT205&amp;BW205,[1]MPH!BK:BL,2,FALSE)</f>
        <v>SubBrandForm9</v>
      </c>
      <c r="CT205" s="82" t="str">
        <f t="shared" si="82"/>
        <v>Dead-End</v>
      </c>
      <c r="CU205" s="88" t="str">
        <f t="shared" si="82"/>
        <v>Dead-End</v>
      </c>
      <c r="CV205" s="89" t="str">
        <f t="shared" si="82"/>
        <v>Dead-End</v>
      </c>
    </row>
    <row r="206" spans="1:100" s="82" customFormat="1" ht="12.4" customHeight="1">
      <c r="A206" s="271"/>
      <c r="B206" s="271"/>
      <c r="C206" s="173"/>
      <c r="D206" s="173"/>
      <c r="E206" s="294"/>
      <c r="F206" s="158"/>
      <c r="G206" s="271"/>
      <c r="H206" s="271"/>
      <c r="I206" s="271"/>
      <c r="J206" s="271"/>
      <c r="K206" s="238"/>
      <c r="L206" s="163"/>
      <c r="M206" s="274"/>
      <c r="N206" s="218"/>
      <c r="O206" s="238"/>
      <c r="P206" s="220"/>
      <c r="Q206" s="238"/>
      <c r="R206" s="163"/>
      <c r="S206" s="279"/>
      <c r="T206" s="198"/>
      <c r="U206" s="198"/>
      <c r="V206" s="362"/>
      <c r="W206" s="362"/>
      <c r="X206" s="198"/>
      <c r="Y206" s="198"/>
      <c r="Z206" s="198"/>
      <c r="AA206" s="198"/>
      <c r="AB206" s="255"/>
      <c r="AC206" s="256"/>
      <c r="AD206" s="227" t="s">
        <v>169</v>
      </c>
      <c r="AE206" s="227"/>
      <c r="AF206" s="227"/>
      <c r="AG206" s="227"/>
      <c r="AH206" s="227"/>
      <c r="AI206" s="227"/>
      <c r="AJ206" s="227"/>
      <c r="AK206" s="227"/>
      <c r="AL206" s="227"/>
      <c r="AM206" s="227"/>
      <c r="AN206" s="227"/>
      <c r="AO206" s="227"/>
      <c r="AP206" s="227"/>
      <c r="AQ206" s="227"/>
      <c r="AR206" s="227"/>
      <c r="AS206" s="227"/>
      <c r="AT206" s="227"/>
      <c r="AU206" s="227"/>
      <c r="AV206" s="227"/>
      <c r="AW206" s="227"/>
      <c r="AX206" s="227"/>
      <c r="AY206" s="227"/>
      <c r="AZ206" s="227"/>
      <c r="BA206" s="227"/>
      <c r="BB206" s="227"/>
      <c r="BC206" s="227"/>
      <c r="BD206" s="227"/>
      <c r="BE206" s="227"/>
      <c r="BF206" s="227"/>
      <c r="BG206" s="227"/>
      <c r="BH206" s="227"/>
      <c r="BI206" s="227"/>
      <c r="BJ206" s="227"/>
      <c r="BK206" s="227"/>
      <c r="BL206" s="187"/>
      <c r="BM206" s="359"/>
      <c r="BN206" s="359"/>
      <c r="BO206" s="187"/>
      <c r="BP206" s="187"/>
      <c r="BQ206" s="291"/>
      <c r="BR206" s="291"/>
      <c r="BS206" s="291"/>
      <c r="BT206" s="291"/>
      <c r="BU206" s="291"/>
      <c r="BV206" s="154"/>
      <c r="BW206" s="361"/>
      <c r="BX206" s="154"/>
      <c r="BY206" s="291"/>
      <c r="BZ206" s="291"/>
      <c r="CA206" s="291"/>
      <c r="CB206" s="291"/>
      <c r="CC206" s="291"/>
      <c r="CD206" s="291"/>
      <c r="CE206" s="291"/>
      <c r="CF206" s="363"/>
      <c r="CG206" s="292"/>
      <c r="CH206" s="292"/>
      <c r="CI206" s="156"/>
      <c r="CJ206" s="86" t="e">
        <f>VLOOKUP(K206,'[1]INITIATIVES TYPE COMBINATION'!$A$28:$B$39,2,FALSE)</f>
        <v>#N/A</v>
      </c>
      <c r="CK206" s="86" t="e">
        <f>VLOOKUP(K206&amp;BZ206,'[1]INITIATIVES TYPE COMBINATION'!$A$48:$B$72,2,FALSE)</f>
        <v>#N/A</v>
      </c>
      <c r="CL206" s="86" t="e">
        <f>VLOOKUP(BZ206,'[1]INITIATIVES TYPE COMBINATION'!K$2:L$75,2,FALSE)</f>
        <v>#N/A</v>
      </c>
      <c r="CM206" s="86" t="e">
        <f>VLOOKUP(BZ206,'[1]INITIATIVES TYPE COMBINATION'!K$2:M$75,3,FALSE)</f>
        <v>#N/A</v>
      </c>
      <c r="CN206" s="86" t="e">
        <f>VLOOKUP(K206&amp;BZ206,'[1]INITIATIVES TYPE COMBINATION'!$A$203:$B$227,2,FALSE)</f>
        <v>#N/A</v>
      </c>
      <c r="CP206" s="87" t="e">
        <f>VLOOKUP(BT206&amp;BU206,[1]MPH!BK:BL,2,FALSE)</f>
        <v>#N/A</v>
      </c>
      <c r="CQ206" s="86" t="e">
        <f>VLOOKUP(BT206&amp;BU206,[1]MPH!BK:BL,2,FALSE)</f>
        <v>#N/A</v>
      </c>
      <c r="CR206" s="86" t="e">
        <f>VLOOKUP(BT206&amp;BW206,[1]MPH!BK:BL,2,FALSE)</f>
        <v>#N/A</v>
      </c>
      <c r="CS206" s="87" t="e">
        <f>VLOOKUP(BT206&amp;BW206,[1]MPH!BK:BL,2,FALSE)</f>
        <v>#N/A</v>
      </c>
      <c r="CT206" s="82" t="str">
        <f t="shared" si="82"/>
        <v>Dead-End</v>
      </c>
      <c r="CU206" s="88" t="str">
        <f t="shared" si="82"/>
        <v>Dead-End</v>
      </c>
      <c r="CV206" s="89" t="str">
        <f t="shared" si="82"/>
        <v>Dead-End</v>
      </c>
    </row>
    <row r="207" spans="1:100" s="82" customFormat="1" ht="12.4" customHeight="1">
      <c r="A207" s="271" t="s">
        <v>1049</v>
      </c>
      <c r="B207" s="271" t="s">
        <v>1066</v>
      </c>
      <c r="C207" s="172">
        <v>44197</v>
      </c>
      <c r="D207" s="172">
        <v>44227</v>
      </c>
      <c r="E207" s="276">
        <f>C207</f>
        <v>44197</v>
      </c>
      <c r="F207" s="139">
        <f>D207+4</f>
        <v>44231</v>
      </c>
      <c r="G207" s="271" t="s">
        <v>405</v>
      </c>
      <c r="H207" s="271" t="s">
        <v>1305</v>
      </c>
      <c r="I207" s="271" t="s">
        <v>1306</v>
      </c>
      <c r="J207" s="271" t="s">
        <v>15</v>
      </c>
      <c r="K207" s="238" t="s">
        <v>1056</v>
      </c>
      <c r="L207" s="143"/>
      <c r="M207" s="269"/>
      <c r="N207" s="203"/>
      <c r="O207" s="238"/>
      <c r="P207" s="249" t="s">
        <v>1057</v>
      </c>
      <c r="Q207" s="238"/>
      <c r="R207" s="143"/>
      <c r="S207" s="279"/>
      <c r="T207" s="177" t="str">
        <f>I207</f>
        <v>Buy 10 pieces of Any Pamper Pants Value and PC Pants and get 12% On Bill</v>
      </c>
      <c r="U207" s="177"/>
      <c r="V207" s="358">
        <f>E207</f>
        <v>44197</v>
      </c>
      <c r="W207" s="358">
        <f>F207</f>
        <v>44231</v>
      </c>
      <c r="X207" s="177"/>
      <c r="Y207" s="177">
        <f>D207</f>
        <v>44227</v>
      </c>
      <c r="Z207" s="177">
        <f>SUM(AE207:BR207)</f>
        <v>0</v>
      </c>
      <c r="AA207" s="177"/>
      <c r="AB207" s="271" t="s">
        <v>1240</v>
      </c>
      <c r="AC207" s="256"/>
      <c r="AD207" s="38" t="s">
        <v>168</v>
      </c>
      <c r="AE207" s="238" t="s">
        <v>1241</v>
      </c>
      <c r="AF207" s="238" t="s">
        <v>1241</v>
      </c>
      <c r="AG207" s="238" t="s">
        <v>1241</v>
      </c>
      <c r="AH207" s="238" t="s">
        <v>1241</v>
      </c>
      <c r="AI207" s="238" t="s">
        <v>1241</v>
      </c>
      <c r="AJ207" s="238" t="s">
        <v>1241</v>
      </c>
      <c r="AK207" s="238" t="s">
        <v>1241</v>
      </c>
      <c r="AL207" s="238" t="s">
        <v>1241</v>
      </c>
      <c r="AM207" s="238" t="s">
        <v>1241</v>
      </c>
      <c r="AN207" s="238" t="s">
        <v>1241</v>
      </c>
      <c r="AO207" s="238" t="s">
        <v>1241</v>
      </c>
      <c r="AP207" s="238" t="s">
        <v>1241</v>
      </c>
      <c r="AQ207" s="238" t="s">
        <v>1241</v>
      </c>
      <c r="AR207" s="238" t="s">
        <v>1241</v>
      </c>
      <c r="AS207" s="238" t="s">
        <v>1241</v>
      </c>
      <c r="AT207" s="238" t="s">
        <v>1241</v>
      </c>
      <c r="AU207" s="238" t="s">
        <v>1241</v>
      </c>
      <c r="AV207" s="238" t="s">
        <v>1241</v>
      </c>
      <c r="AW207" s="238" t="s">
        <v>1241</v>
      </c>
      <c r="AX207" s="238" t="s">
        <v>1241</v>
      </c>
      <c r="AY207" s="238" t="s">
        <v>1241</v>
      </c>
      <c r="AZ207" s="238" t="s">
        <v>1241</v>
      </c>
      <c r="BA207" s="238" t="s">
        <v>1241</v>
      </c>
      <c r="BB207" s="238" t="s">
        <v>1241</v>
      </c>
      <c r="BC207" s="238" t="s">
        <v>1241</v>
      </c>
      <c r="BD207" s="238" t="s">
        <v>1241</v>
      </c>
      <c r="BE207" s="238" t="s">
        <v>1241</v>
      </c>
      <c r="BF207" s="238" t="s">
        <v>1241</v>
      </c>
      <c r="BG207" s="238" t="s">
        <v>1241</v>
      </c>
      <c r="BH207" s="238" t="s">
        <v>1241</v>
      </c>
      <c r="BI207" s="238" t="s">
        <v>1241</v>
      </c>
      <c r="BJ207" s="238" t="s">
        <v>1241</v>
      </c>
      <c r="BK207" s="238" t="s">
        <v>1241</v>
      </c>
      <c r="BL207" s="187"/>
      <c r="BM207" s="359"/>
      <c r="BN207" s="359"/>
      <c r="BO207" s="187"/>
      <c r="BP207" s="187"/>
      <c r="BQ207" s="360"/>
      <c r="BR207" s="360"/>
      <c r="BS207" s="361" t="s">
        <v>1058</v>
      </c>
      <c r="BT207" s="361" t="s">
        <v>1303</v>
      </c>
      <c r="BU207" s="361" t="s">
        <v>1060</v>
      </c>
      <c r="BV207" s="153" t="s">
        <v>1307</v>
      </c>
      <c r="BW207" s="361" t="s">
        <v>1060</v>
      </c>
      <c r="BX207" s="153" t="s">
        <v>1307</v>
      </c>
      <c r="BY207" s="153" t="s">
        <v>1062</v>
      </c>
      <c r="BZ207" s="361" t="s">
        <v>1063</v>
      </c>
      <c r="CA207" s="361" t="s">
        <v>1064</v>
      </c>
      <c r="CB207" s="361" t="s">
        <v>1065</v>
      </c>
      <c r="CC207" s="361" t="s">
        <v>1065</v>
      </c>
      <c r="CD207" s="361" t="s">
        <v>1018</v>
      </c>
      <c r="CE207" s="361" t="s">
        <v>1058</v>
      </c>
      <c r="CF207" s="259">
        <v>0.12</v>
      </c>
      <c r="CG207" s="156"/>
      <c r="CH207" s="156" t="s">
        <v>1308</v>
      </c>
      <c r="CI207" s="156" t="s">
        <v>1058</v>
      </c>
      <c r="CJ207" s="86" t="str">
        <f>VLOOKUP(K207,'[1]INITIATIVES TYPE COMBINATION'!$A$28:$B$39,2,FALSE)</f>
        <v>PCTYPEH</v>
      </c>
      <c r="CK207" s="86" t="str">
        <f>VLOOKUP(K207&amp;BZ207,'[1]INITIATIVES TYPE COMBINATION'!$A$48:$B$72,2,FALSE)</f>
        <v>CCTYPEC</v>
      </c>
      <c r="CL207" s="86" t="str">
        <f>VLOOKUP(BZ207,'[1]INITIATIVES TYPE COMBINATION'!K$2:L$75,2,FALSE)</f>
        <v>DISBB</v>
      </c>
      <c r="CM207" s="86" t="str">
        <f>VLOOKUP(BZ207,'[1]INITIATIVES TYPE COMBINATION'!K$2:M$75,3,FALSE)</f>
        <v>DISBB</v>
      </c>
      <c r="CN207" s="86" t="str">
        <f>VLOOKUP(K207&amp;BZ207,'[1]INITIATIVES TYPE COMBINATION'!$A$203:$B$227,2,FALSE)</f>
        <v>PROPORTIONATEC</v>
      </c>
      <c r="CP207" s="87" t="str">
        <f>VLOOKUP(BT207&amp;BU207,[1]MPH!BK:BL,2,FALSE)</f>
        <v>SubBrandForm9</v>
      </c>
      <c r="CQ207" s="86" t="str">
        <f>VLOOKUP(BT207&amp;BU207,[1]MPH!BK:BL,2,FALSE)</f>
        <v>SubBrandForm9</v>
      </c>
      <c r="CR207" s="86" t="str">
        <f>VLOOKUP(BT207&amp;BW207,[1]MPH!BK:BL,2,FALSE)</f>
        <v>SubBrandForm9</v>
      </c>
      <c r="CS207" s="87" t="str">
        <f>VLOOKUP(BT207&amp;BW207,[1]MPH!BK:BL,2,FALSE)</f>
        <v>SubBrandForm9</v>
      </c>
      <c r="CT207" s="82" t="str">
        <f t="shared" si="82"/>
        <v>Dead-End</v>
      </c>
      <c r="CU207" s="88" t="str">
        <f t="shared" si="82"/>
        <v>Dead-End</v>
      </c>
      <c r="CV207" s="89" t="str">
        <f t="shared" si="82"/>
        <v>Dead-End</v>
      </c>
    </row>
    <row r="208" spans="1:100" s="82" customFormat="1" ht="12.4" customHeight="1">
      <c r="A208" s="271"/>
      <c r="B208" s="271"/>
      <c r="C208" s="173"/>
      <c r="D208" s="173"/>
      <c r="E208" s="294"/>
      <c r="F208" s="158"/>
      <c r="G208" s="271"/>
      <c r="H208" s="271"/>
      <c r="I208" s="271"/>
      <c r="J208" s="271"/>
      <c r="K208" s="238"/>
      <c r="L208" s="163"/>
      <c r="M208" s="274"/>
      <c r="N208" s="218"/>
      <c r="O208" s="238"/>
      <c r="P208" s="220"/>
      <c r="Q208" s="238"/>
      <c r="R208" s="163"/>
      <c r="S208" s="279"/>
      <c r="T208" s="198"/>
      <c r="U208" s="198"/>
      <c r="V208" s="362"/>
      <c r="W208" s="362"/>
      <c r="X208" s="198"/>
      <c r="Y208" s="198"/>
      <c r="Z208" s="198"/>
      <c r="AA208" s="198"/>
      <c r="AB208" s="255"/>
      <c r="AC208" s="256"/>
      <c r="AD208" s="227" t="s">
        <v>169</v>
      </c>
      <c r="AE208" s="227"/>
      <c r="AF208" s="227"/>
      <c r="AG208" s="227"/>
      <c r="AH208" s="227"/>
      <c r="AI208" s="227"/>
      <c r="AJ208" s="227"/>
      <c r="AK208" s="227"/>
      <c r="AL208" s="227"/>
      <c r="AM208" s="227"/>
      <c r="AN208" s="227"/>
      <c r="AO208" s="227"/>
      <c r="AP208" s="227"/>
      <c r="AQ208" s="227"/>
      <c r="AR208" s="227"/>
      <c r="AS208" s="227"/>
      <c r="AT208" s="227"/>
      <c r="AU208" s="227"/>
      <c r="AV208" s="227"/>
      <c r="AW208" s="227"/>
      <c r="AX208" s="227"/>
      <c r="AY208" s="227"/>
      <c r="AZ208" s="227"/>
      <c r="BA208" s="227"/>
      <c r="BB208" s="227"/>
      <c r="BC208" s="227"/>
      <c r="BD208" s="227"/>
      <c r="BE208" s="227"/>
      <c r="BF208" s="227"/>
      <c r="BG208" s="227"/>
      <c r="BH208" s="227"/>
      <c r="BI208" s="227"/>
      <c r="BJ208" s="227"/>
      <c r="BK208" s="227"/>
      <c r="BL208" s="187"/>
      <c r="BM208" s="359"/>
      <c r="BN208" s="359"/>
      <c r="BO208" s="187"/>
      <c r="BP208" s="187"/>
      <c r="BQ208" s="291"/>
      <c r="BR208" s="291"/>
      <c r="BS208" s="291"/>
      <c r="BT208" s="291"/>
      <c r="BU208" s="291"/>
      <c r="BV208" s="154"/>
      <c r="BW208" s="361"/>
      <c r="BX208" s="154"/>
      <c r="BY208" s="291"/>
      <c r="BZ208" s="291"/>
      <c r="CA208" s="291"/>
      <c r="CB208" s="291"/>
      <c r="CC208" s="291"/>
      <c r="CD208" s="291"/>
      <c r="CE208" s="291"/>
      <c r="CF208" s="363"/>
      <c r="CG208" s="292"/>
      <c r="CH208" s="292"/>
      <c r="CI208" s="156"/>
      <c r="CJ208" s="86" t="e">
        <f>VLOOKUP(K208,'[1]INITIATIVES TYPE COMBINATION'!$A$28:$B$39,2,FALSE)</f>
        <v>#N/A</v>
      </c>
      <c r="CK208" s="86" t="e">
        <f>VLOOKUP(K208&amp;BZ208,'[1]INITIATIVES TYPE COMBINATION'!$A$48:$B$72,2,FALSE)</f>
        <v>#N/A</v>
      </c>
      <c r="CL208" s="86" t="e">
        <f>VLOOKUP(BZ208,'[1]INITIATIVES TYPE COMBINATION'!K$2:L$75,2,FALSE)</f>
        <v>#N/A</v>
      </c>
      <c r="CM208" s="86" t="e">
        <f>VLOOKUP(BZ208,'[1]INITIATIVES TYPE COMBINATION'!K$2:M$75,3,FALSE)</f>
        <v>#N/A</v>
      </c>
      <c r="CN208" s="86" t="e">
        <f>VLOOKUP(K208&amp;BZ208,'[1]INITIATIVES TYPE COMBINATION'!$A$203:$B$227,2,FALSE)</f>
        <v>#N/A</v>
      </c>
      <c r="CP208" s="87" t="e">
        <f>VLOOKUP(BT208&amp;BU208,[1]MPH!BK:BL,2,FALSE)</f>
        <v>#N/A</v>
      </c>
      <c r="CQ208" s="86" t="e">
        <f>VLOOKUP(BT208&amp;BU208,[1]MPH!BK:BL,2,FALSE)</f>
        <v>#N/A</v>
      </c>
      <c r="CR208" s="86" t="e">
        <f>VLOOKUP(BT208&amp;BW208,[1]MPH!BK:BL,2,FALSE)</f>
        <v>#N/A</v>
      </c>
      <c r="CS208" s="87" t="e">
        <f>VLOOKUP(BT208&amp;BW208,[1]MPH!BK:BL,2,FALSE)</f>
        <v>#N/A</v>
      </c>
      <c r="CT208" s="82" t="str">
        <f t="shared" si="82"/>
        <v>Dead-End</v>
      </c>
      <c r="CU208" s="88" t="str">
        <f t="shared" si="82"/>
        <v>Dead-End</v>
      </c>
      <c r="CV208" s="89" t="str">
        <f t="shared" si="82"/>
        <v>Dead-End</v>
      </c>
    </row>
    <row r="209" spans="1:100" s="82" customFormat="1" ht="12.4" customHeight="1">
      <c r="A209" s="271" t="s">
        <v>1049</v>
      </c>
      <c r="B209" s="271" t="s">
        <v>1075</v>
      </c>
      <c r="C209" s="172">
        <v>44197</v>
      </c>
      <c r="D209" s="172">
        <v>44227</v>
      </c>
      <c r="E209" s="276">
        <f>C209</f>
        <v>44197</v>
      </c>
      <c r="F209" s="139">
        <f>D209+4</f>
        <v>44231</v>
      </c>
      <c r="G209" s="271" t="s">
        <v>405</v>
      </c>
      <c r="H209" s="271" t="s">
        <v>1309</v>
      </c>
      <c r="I209" s="271" t="s">
        <v>1310</v>
      </c>
      <c r="J209" s="271" t="s">
        <v>15</v>
      </c>
      <c r="K209" s="238" t="s">
        <v>1056</v>
      </c>
      <c r="L209" s="143"/>
      <c r="M209" s="269"/>
      <c r="N209" s="203"/>
      <c r="O209" s="238"/>
      <c r="P209" s="249" t="s">
        <v>1057</v>
      </c>
      <c r="Q209" s="238"/>
      <c r="R209" s="143"/>
      <c r="S209" s="279"/>
      <c r="T209" s="177" t="str">
        <f>I209</f>
        <v>Buy 5 pieces of Any Pamper Pants Value and PC Pants and get 12% On Bill</v>
      </c>
      <c r="U209" s="177"/>
      <c r="V209" s="358">
        <f>E209</f>
        <v>44197</v>
      </c>
      <c r="W209" s="358">
        <f>F209</f>
        <v>44231</v>
      </c>
      <c r="X209" s="177"/>
      <c r="Y209" s="177">
        <f>D209</f>
        <v>44227</v>
      </c>
      <c r="Z209" s="177">
        <f>SUM(AE209:BR209)</f>
        <v>0</v>
      </c>
      <c r="AA209" s="177"/>
      <c r="AB209" s="271" t="s">
        <v>1240</v>
      </c>
      <c r="AC209" s="256"/>
      <c r="AD209" s="38" t="s">
        <v>168</v>
      </c>
      <c r="AE209" s="238" t="s">
        <v>1241</v>
      </c>
      <c r="AF209" s="238" t="s">
        <v>1241</v>
      </c>
      <c r="AG209" s="238" t="s">
        <v>1241</v>
      </c>
      <c r="AH209" s="238" t="s">
        <v>1241</v>
      </c>
      <c r="AI209" s="238" t="s">
        <v>1241</v>
      </c>
      <c r="AJ209" s="238" t="s">
        <v>1241</v>
      </c>
      <c r="AK209" s="238" t="s">
        <v>1241</v>
      </c>
      <c r="AL209" s="238" t="s">
        <v>1241</v>
      </c>
      <c r="AM209" s="238" t="s">
        <v>1241</v>
      </c>
      <c r="AN209" s="238" t="s">
        <v>1241</v>
      </c>
      <c r="AO209" s="238" t="s">
        <v>1241</v>
      </c>
      <c r="AP209" s="238" t="s">
        <v>1241</v>
      </c>
      <c r="AQ209" s="238" t="s">
        <v>1241</v>
      </c>
      <c r="AR209" s="238" t="s">
        <v>1241</v>
      </c>
      <c r="AS209" s="238" t="s">
        <v>1241</v>
      </c>
      <c r="AT209" s="238" t="s">
        <v>1241</v>
      </c>
      <c r="AU209" s="238" t="s">
        <v>1241</v>
      </c>
      <c r="AV209" s="238" t="s">
        <v>1241</v>
      </c>
      <c r="AW209" s="238" t="s">
        <v>1241</v>
      </c>
      <c r="AX209" s="238" t="s">
        <v>1241</v>
      </c>
      <c r="AY209" s="238" t="s">
        <v>1241</v>
      </c>
      <c r="AZ209" s="238" t="s">
        <v>1241</v>
      </c>
      <c r="BA209" s="238" t="s">
        <v>1241</v>
      </c>
      <c r="BB209" s="238" t="s">
        <v>1241</v>
      </c>
      <c r="BC209" s="238" t="s">
        <v>1241</v>
      </c>
      <c r="BD209" s="238" t="s">
        <v>1241</v>
      </c>
      <c r="BE209" s="238" t="s">
        <v>1241</v>
      </c>
      <c r="BF209" s="238" t="s">
        <v>1241</v>
      </c>
      <c r="BG209" s="238" t="s">
        <v>1241</v>
      </c>
      <c r="BH209" s="238" t="s">
        <v>1241</v>
      </c>
      <c r="BI209" s="238" t="s">
        <v>1241</v>
      </c>
      <c r="BJ209" s="238" t="s">
        <v>1241</v>
      </c>
      <c r="BK209" s="238" t="s">
        <v>1241</v>
      </c>
      <c r="BL209" s="187"/>
      <c r="BM209" s="359"/>
      <c r="BN209" s="359"/>
      <c r="BO209" s="187"/>
      <c r="BP209" s="187"/>
      <c r="BQ209" s="360"/>
      <c r="BR209" s="360"/>
      <c r="BS209" s="361" t="s">
        <v>1058</v>
      </c>
      <c r="BT209" s="361" t="s">
        <v>1303</v>
      </c>
      <c r="BU209" s="361" t="s">
        <v>1060</v>
      </c>
      <c r="BV209" s="153" t="s">
        <v>1307</v>
      </c>
      <c r="BW209" s="361" t="s">
        <v>1060</v>
      </c>
      <c r="BX209" s="153" t="s">
        <v>1307</v>
      </c>
      <c r="BY209" s="153" t="s">
        <v>1062</v>
      </c>
      <c r="BZ209" s="361" t="s">
        <v>1063</v>
      </c>
      <c r="CA209" s="361" t="s">
        <v>1064</v>
      </c>
      <c r="CB209" s="361" t="s">
        <v>1065</v>
      </c>
      <c r="CC209" s="361" t="s">
        <v>1065</v>
      </c>
      <c r="CD209" s="361" t="s">
        <v>1018</v>
      </c>
      <c r="CE209" s="361" t="s">
        <v>1058</v>
      </c>
      <c r="CF209" s="259">
        <v>0.12</v>
      </c>
      <c r="CG209" s="156"/>
      <c r="CH209" s="156" t="s">
        <v>1308</v>
      </c>
      <c r="CI209" s="156" t="s">
        <v>1058</v>
      </c>
      <c r="CJ209" s="86" t="str">
        <f>VLOOKUP(K209,'[1]INITIATIVES TYPE COMBINATION'!$A$28:$B$39,2,FALSE)</f>
        <v>PCTYPEH</v>
      </c>
      <c r="CK209" s="86" t="str">
        <f>VLOOKUP(K209&amp;BZ209,'[1]INITIATIVES TYPE COMBINATION'!$A$48:$B$72,2,FALSE)</f>
        <v>CCTYPEC</v>
      </c>
      <c r="CL209" s="86" t="str">
        <f>VLOOKUP(BZ209,'[1]INITIATIVES TYPE COMBINATION'!K$2:L$75,2,FALSE)</f>
        <v>DISBB</v>
      </c>
      <c r="CM209" s="86" t="str">
        <f>VLOOKUP(BZ209,'[1]INITIATIVES TYPE COMBINATION'!K$2:M$75,3,FALSE)</f>
        <v>DISBB</v>
      </c>
      <c r="CN209" s="86" t="str">
        <f>VLOOKUP(K209&amp;BZ209,'[1]INITIATIVES TYPE COMBINATION'!$A$203:$B$227,2,FALSE)</f>
        <v>PROPORTIONATEC</v>
      </c>
      <c r="CP209" s="87" t="str">
        <f>VLOOKUP(BT209&amp;BU209,[1]MPH!BK:BL,2,FALSE)</f>
        <v>SubBrandForm9</v>
      </c>
      <c r="CQ209" s="86" t="str">
        <f>VLOOKUP(BT209&amp;BU209,[1]MPH!BK:BL,2,FALSE)</f>
        <v>SubBrandForm9</v>
      </c>
      <c r="CR209" s="86" t="str">
        <f>VLOOKUP(BT209&amp;BW209,[1]MPH!BK:BL,2,FALSE)</f>
        <v>SubBrandForm9</v>
      </c>
      <c r="CS209" s="87" t="str">
        <f>VLOOKUP(BT209&amp;BW209,[1]MPH!BK:BL,2,FALSE)</f>
        <v>SubBrandForm9</v>
      </c>
      <c r="CT209" s="82" t="str">
        <f t="shared" si="82"/>
        <v>Dead-End</v>
      </c>
      <c r="CU209" s="88" t="str">
        <f t="shared" si="82"/>
        <v>Dead-End</v>
      </c>
      <c r="CV209" s="89" t="str">
        <f t="shared" si="82"/>
        <v>Dead-End</v>
      </c>
    </row>
    <row r="210" spans="1:100" s="82" customFormat="1" ht="12.4" customHeight="1">
      <c r="A210" s="271"/>
      <c r="B210" s="271"/>
      <c r="C210" s="173"/>
      <c r="D210" s="173"/>
      <c r="E210" s="294"/>
      <c r="F210" s="158"/>
      <c r="G210" s="271"/>
      <c r="H210" s="271"/>
      <c r="I210" s="271"/>
      <c r="J210" s="271"/>
      <c r="K210" s="238"/>
      <c r="L210" s="163"/>
      <c r="M210" s="274"/>
      <c r="N210" s="218"/>
      <c r="O210" s="238"/>
      <c r="P210" s="220"/>
      <c r="Q210" s="238"/>
      <c r="R210" s="163"/>
      <c r="S210" s="279"/>
      <c r="T210" s="198"/>
      <c r="U210" s="198"/>
      <c r="V210" s="362"/>
      <c r="W210" s="362"/>
      <c r="X210" s="198"/>
      <c r="Y210" s="198"/>
      <c r="Z210" s="198"/>
      <c r="AA210" s="198"/>
      <c r="AB210" s="255"/>
      <c r="AC210" s="256"/>
      <c r="AD210" s="227" t="s">
        <v>169</v>
      </c>
      <c r="AE210" s="227"/>
      <c r="AF210" s="227"/>
      <c r="AG210" s="227"/>
      <c r="AH210" s="227"/>
      <c r="AI210" s="227"/>
      <c r="AJ210" s="227"/>
      <c r="AK210" s="227"/>
      <c r="AL210" s="227"/>
      <c r="AM210" s="227"/>
      <c r="AN210" s="227"/>
      <c r="AO210" s="227"/>
      <c r="AP210" s="227"/>
      <c r="AQ210" s="227"/>
      <c r="AR210" s="227"/>
      <c r="AS210" s="227"/>
      <c r="AT210" s="227"/>
      <c r="AU210" s="227"/>
      <c r="AV210" s="227"/>
      <c r="AW210" s="227"/>
      <c r="AX210" s="227"/>
      <c r="AY210" s="227"/>
      <c r="AZ210" s="227"/>
      <c r="BA210" s="227"/>
      <c r="BB210" s="227"/>
      <c r="BC210" s="227"/>
      <c r="BD210" s="227"/>
      <c r="BE210" s="227"/>
      <c r="BF210" s="227"/>
      <c r="BG210" s="227"/>
      <c r="BH210" s="227"/>
      <c r="BI210" s="227"/>
      <c r="BJ210" s="227"/>
      <c r="BK210" s="227"/>
      <c r="BL210" s="187"/>
      <c r="BM210" s="359"/>
      <c r="BN210" s="359"/>
      <c r="BO210" s="187"/>
      <c r="BP210" s="187"/>
      <c r="BQ210" s="291"/>
      <c r="BR210" s="291"/>
      <c r="BS210" s="291"/>
      <c r="BT210" s="291"/>
      <c r="BU210" s="291"/>
      <c r="BV210" s="154"/>
      <c r="BW210" s="361"/>
      <c r="BX210" s="154"/>
      <c r="BY210" s="291"/>
      <c r="BZ210" s="291"/>
      <c r="CA210" s="291"/>
      <c r="CB210" s="291"/>
      <c r="CC210" s="291"/>
      <c r="CD210" s="291"/>
      <c r="CE210" s="291"/>
      <c r="CF210" s="363"/>
      <c r="CG210" s="292"/>
      <c r="CH210" s="292"/>
      <c r="CI210" s="156"/>
      <c r="CJ210" s="86" t="e">
        <f>VLOOKUP(K210,'[1]INITIATIVES TYPE COMBINATION'!$A$28:$B$39,2,FALSE)</f>
        <v>#N/A</v>
      </c>
      <c r="CK210" s="86" t="e">
        <f>VLOOKUP(K210&amp;BZ210,'[1]INITIATIVES TYPE COMBINATION'!$A$48:$B$72,2,FALSE)</f>
        <v>#N/A</v>
      </c>
      <c r="CL210" s="86" t="e">
        <f>VLOOKUP(BZ210,'[1]INITIATIVES TYPE COMBINATION'!K$2:L$75,2,FALSE)</f>
        <v>#N/A</v>
      </c>
      <c r="CM210" s="86" t="e">
        <f>VLOOKUP(BZ210,'[1]INITIATIVES TYPE COMBINATION'!K$2:M$75,3,FALSE)</f>
        <v>#N/A</v>
      </c>
      <c r="CN210" s="86" t="e">
        <f>VLOOKUP(K210&amp;BZ210,'[1]INITIATIVES TYPE COMBINATION'!$A$203:$B$227,2,FALSE)</f>
        <v>#N/A</v>
      </c>
      <c r="CP210" s="87" t="e">
        <f>VLOOKUP(BT210&amp;BU210,[1]MPH!BK:BL,2,FALSE)</f>
        <v>#N/A</v>
      </c>
      <c r="CQ210" s="86" t="e">
        <f>VLOOKUP(BT210&amp;BU210,[1]MPH!BK:BL,2,FALSE)</f>
        <v>#N/A</v>
      </c>
      <c r="CR210" s="86" t="e">
        <f>VLOOKUP(BT210&amp;BW210,[1]MPH!BK:BL,2,FALSE)</f>
        <v>#N/A</v>
      </c>
      <c r="CS210" s="87" t="e">
        <f>VLOOKUP(BT210&amp;BW210,[1]MPH!BK:BL,2,FALSE)</f>
        <v>#N/A</v>
      </c>
      <c r="CT210" s="82" t="str">
        <f t="shared" si="82"/>
        <v>Dead-End</v>
      </c>
      <c r="CU210" s="88" t="str">
        <f t="shared" si="82"/>
        <v>Dead-End</v>
      </c>
      <c r="CV210" s="89" t="str">
        <f t="shared" si="82"/>
        <v>Dead-End</v>
      </c>
    </row>
    <row r="211" spans="1:100" s="82" customFormat="1" ht="12.4" customHeight="1">
      <c r="A211" s="271" t="s">
        <v>1049</v>
      </c>
      <c r="B211" s="271" t="s">
        <v>1052</v>
      </c>
      <c r="C211" s="172">
        <v>44197</v>
      </c>
      <c r="D211" s="172">
        <v>44227</v>
      </c>
      <c r="E211" s="276">
        <f>C211</f>
        <v>44197</v>
      </c>
      <c r="F211" s="139">
        <f>D211+4</f>
        <v>44231</v>
      </c>
      <c r="G211" s="271" t="s">
        <v>405</v>
      </c>
      <c r="H211" s="271" t="s">
        <v>1311</v>
      </c>
      <c r="I211" s="271" t="s">
        <v>1312</v>
      </c>
      <c r="J211" s="238" t="s">
        <v>15</v>
      </c>
      <c r="K211" s="238" t="s">
        <v>1056</v>
      </c>
      <c r="L211" s="143"/>
      <c r="M211" s="364"/>
      <c r="N211" s="203"/>
      <c r="O211" s="238"/>
      <c r="P211" s="249" t="s">
        <v>1057</v>
      </c>
      <c r="Q211" s="238"/>
      <c r="R211" s="143"/>
      <c r="S211" s="279"/>
      <c r="T211" s="365"/>
      <c r="U211" s="260"/>
      <c r="V211" s="366"/>
      <c r="W211" s="366"/>
      <c r="X211" s="260"/>
      <c r="Y211" s="260"/>
      <c r="Z211" s="260"/>
      <c r="AA211" s="260"/>
      <c r="AB211" s="271" t="s">
        <v>1240</v>
      </c>
      <c r="AC211" s="256"/>
      <c r="AD211" s="38" t="s">
        <v>168</v>
      </c>
      <c r="AE211" s="238" t="s">
        <v>1241</v>
      </c>
      <c r="AF211" s="238" t="s">
        <v>1241</v>
      </c>
      <c r="AG211" s="238" t="s">
        <v>1241</v>
      </c>
      <c r="AH211" s="238" t="s">
        <v>1241</v>
      </c>
      <c r="AI211" s="238" t="s">
        <v>1241</v>
      </c>
      <c r="AJ211" s="238" t="s">
        <v>1241</v>
      </c>
      <c r="AK211" s="238" t="s">
        <v>1241</v>
      </c>
      <c r="AL211" s="238" t="s">
        <v>1241</v>
      </c>
      <c r="AM211" s="238" t="s">
        <v>1241</v>
      </c>
      <c r="AN211" s="238" t="s">
        <v>1241</v>
      </c>
      <c r="AO211" s="238" t="s">
        <v>1241</v>
      </c>
      <c r="AP211" s="238" t="s">
        <v>1241</v>
      </c>
      <c r="AQ211" s="238" t="s">
        <v>1241</v>
      </c>
      <c r="AR211" s="238" t="s">
        <v>1241</v>
      </c>
      <c r="AS211" s="238" t="s">
        <v>1241</v>
      </c>
      <c r="AT211" s="238" t="s">
        <v>1241</v>
      </c>
      <c r="AU211" s="238" t="s">
        <v>1241</v>
      </c>
      <c r="AV211" s="238" t="s">
        <v>1241</v>
      </c>
      <c r="AW211" s="238" t="s">
        <v>1241</v>
      </c>
      <c r="AX211" s="238" t="s">
        <v>1241</v>
      </c>
      <c r="AY211" s="238" t="s">
        <v>1241</v>
      </c>
      <c r="AZ211" s="238" t="s">
        <v>1241</v>
      </c>
      <c r="BA211" s="238" t="s">
        <v>1241</v>
      </c>
      <c r="BB211" s="238" t="s">
        <v>1241</v>
      </c>
      <c r="BC211" s="238" t="s">
        <v>1241</v>
      </c>
      <c r="BD211" s="238" t="s">
        <v>1241</v>
      </c>
      <c r="BE211" s="238" t="s">
        <v>1241</v>
      </c>
      <c r="BF211" s="238" t="s">
        <v>1241</v>
      </c>
      <c r="BG211" s="238" t="s">
        <v>1241</v>
      </c>
      <c r="BH211" s="238" t="s">
        <v>1241</v>
      </c>
      <c r="BI211" s="238" t="s">
        <v>1241</v>
      </c>
      <c r="BJ211" s="238" t="s">
        <v>1241</v>
      </c>
      <c r="BK211" s="238" t="s">
        <v>1241</v>
      </c>
      <c r="BL211" s="263"/>
      <c r="BM211" s="367"/>
      <c r="BN211" s="367"/>
      <c r="BO211" s="263"/>
      <c r="BP211" s="263"/>
      <c r="BQ211" s="368"/>
      <c r="BR211" s="369"/>
      <c r="BS211" s="361" t="s">
        <v>1058</v>
      </c>
      <c r="BT211" s="361" t="s">
        <v>1303</v>
      </c>
      <c r="BU211" s="361" t="s">
        <v>1060</v>
      </c>
      <c r="BV211" s="370" t="s">
        <v>1313</v>
      </c>
      <c r="BW211" s="153" t="s">
        <v>1060</v>
      </c>
      <c r="BX211" s="370" t="s">
        <v>1313</v>
      </c>
      <c r="BY211" s="153" t="s">
        <v>1062</v>
      </c>
      <c r="BZ211" s="361" t="s">
        <v>1063</v>
      </c>
      <c r="CA211" s="361" t="s">
        <v>1064</v>
      </c>
      <c r="CB211" s="361" t="s">
        <v>1065</v>
      </c>
      <c r="CC211" s="361" t="s">
        <v>1065</v>
      </c>
      <c r="CD211" s="361" t="s">
        <v>1018</v>
      </c>
      <c r="CE211" s="361" t="s">
        <v>1058</v>
      </c>
      <c r="CF211" s="371">
        <v>0.12</v>
      </c>
      <c r="CG211" s="372"/>
      <c r="CH211" s="373" t="s">
        <v>1314</v>
      </c>
      <c r="CI211" s="156" t="s">
        <v>1058</v>
      </c>
      <c r="CJ211" s="86" t="str">
        <f>VLOOKUP(K211,'[1]INITIATIVES TYPE COMBINATION'!$A$28:$B$39,2,FALSE)</f>
        <v>PCTYPEH</v>
      </c>
      <c r="CK211" s="86" t="str">
        <f>VLOOKUP(K211&amp;BZ211,'[1]INITIATIVES TYPE COMBINATION'!$A$48:$B$72,2,FALSE)</f>
        <v>CCTYPEC</v>
      </c>
      <c r="CL211" s="86" t="str">
        <f>VLOOKUP(BZ211,'[1]INITIATIVES TYPE COMBINATION'!K$2:L$75,2,FALSE)</f>
        <v>DISBB</v>
      </c>
      <c r="CM211" s="86" t="str">
        <f>VLOOKUP(BZ211,'[1]INITIATIVES TYPE COMBINATION'!K$2:M$75,3,FALSE)</f>
        <v>DISBB</v>
      </c>
      <c r="CN211" s="86" t="str">
        <f>VLOOKUP(K211&amp;BZ211,'[1]INITIATIVES TYPE COMBINATION'!$A$203:$B$227,2,FALSE)</f>
        <v>PROPORTIONATEC</v>
      </c>
      <c r="CP211" s="87" t="str">
        <f>VLOOKUP(BT211&amp;BU211,[1]MPH!BK:BL,2,FALSE)</f>
        <v>SubBrandForm9</v>
      </c>
      <c r="CQ211" s="86" t="str">
        <f>VLOOKUP(BT211&amp;BU211,[1]MPH!BK:BL,2,FALSE)</f>
        <v>SubBrandForm9</v>
      </c>
      <c r="CR211" s="86" t="str">
        <f>VLOOKUP(BT211&amp;BW211,[1]MPH!BK:BL,2,FALSE)</f>
        <v>SubBrandForm9</v>
      </c>
      <c r="CS211" s="87" t="str">
        <f>VLOOKUP(BT211&amp;BW211,[1]MPH!BK:BL,2,FALSE)</f>
        <v>SubBrandForm9</v>
      </c>
      <c r="CT211" s="82" t="str">
        <f t="shared" si="82"/>
        <v>Dead-End</v>
      </c>
      <c r="CU211" s="88" t="str">
        <f t="shared" si="82"/>
        <v>Dead-End</v>
      </c>
      <c r="CV211" s="89" t="str">
        <f t="shared" si="82"/>
        <v>Dead-End</v>
      </c>
    </row>
    <row r="212" spans="1:100" s="82" customFormat="1" ht="12.4" customHeight="1">
      <c r="A212" s="271"/>
      <c r="B212" s="271"/>
      <c r="C212" s="173"/>
      <c r="D212" s="173"/>
      <c r="E212" s="294"/>
      <c r="F212" s="158"/>
      <c r="G212" s="271"/>
      <c r="H212" s="271"/>
      <c r="I212" s="271"/>
      <c r="J212" s="238"/>
      <c r="K212" s="238"/>
      <c r="L212" s="163"/>
      <c r="M212" s="374"/>
      <c r="N212" s="218"/>
      <c r="O212" s="238"/>
      <c r="P212" s="220"/>
      <c r="Q212" s="238"/>
      <c r="R212" s="163"/>
      <c r="S212" s="279"/>
      <c r="T212" s="365"/>
      <c r="U212" s="260"/>
      <c r="V212" s="366"/>
      <c r="W212" s="366"/>
      <c r="X212" s="260"/>
      <c r="Y212" s="260"/>
      <c r="Z212" s="260"/>
      <c r="AA212" s="260"/>
      <c r="AB212" s="255"/>
      <c r="AC212" s="256"/>
      <c r="AD212" s="227" t="s">
        <v>169</v>
      </c>
      <c r="AE212" s="227"/>
      <c r="AF212" s="227"/>
      <c r="AG212" s="227"/>
      <c r="AH212" s="227"/>
      <c r="AI212" s="227"/>
      <c r="AJ212" s="227"/>
      <c r="AK212" s="227"/>
      <c r="AL212" s="227"/>
      <c r="AM212" s="227"/>
      <c r="AN212" s="227"/>
      <c r="AO212" s="227"/>
      <c r="AP212" s="227"/>
      <c r="AQ212" s="227"/>
      <c r="AR212" s="227"/>
      <c r="AS212" s="227"/>
      <c r="AT212" s="227"/>
      <c r="AU212" s="227"/>
      <c r="AV212" s="227"/>
      <c r="AW212" s="227"/>
      <c r="AX212" s="227"/>
      <c r="AY212" s="227"/>
      <c r="AZ212" s="227"/>
      <c r="BA212" s="227"/>
      <c r="BB212" s="227"/>
      <c r="BC212" s="227"/>
      <c r="BD212" s="227"/>
      <c r="BE212" s="227"/>
      <c r="BF212" s="227"/>
      <c r="BG212" s="227"/>
      <c r="BH212" s="227"/>
      <c r="BI212" s="227"/>
      <c r="BJ212" s="227"/>
      <c r="BK212" s="227"/>
      <c r="BL212" s="263"/>
      <c r="BM212" s="367"/>
      <c r="BN212" s="367"/>
      <c r="BO212" s="263"/>
      <c r="BP212" s="263"/>
      <c r="BQ212" s="291"/>
      <c r="BR212" s="291"/>
      <c r="BS212" s="291"/>
      <c r="BT212" s="291"/>
      <c r="BU212" s="291"/>
      <c r="BV212" s="154"/>
      <c r="BW212" s="291"/>
      <c r="BX212" s="154"/>
      <c r="BY212" s="154"/>
      <c r="BZ212" s="291"/>
      <c r="CA212" s="291"/>
      <c r="CB212" s="291"/>
      <c r="CC212" s="291"/>
      <c r="CD212" s="291"/>
      <c r="CE212" s="291"/>
      <c r="CF212" s="363"/>
      <c r="CG212" s="292"/>
      <c r="CH212" s="292"/>
      <c r="CI212" s="156"/>
      <c r="CJ212" s="86" t="e">
        <f>VLOOKUP(K212,'[1]INITIATIVES TYPE COMBINATION'!$A$28:$B$39,2,FALSE)</f>
        <v>#N/A</v>
      </c>
      <c r="CK212" s="86" t="e">
        <f>VLOOKUP(K212&amp;BZ212,'[1]INITIATIVES TYPE COMBINATION'!$A$48:$B$72,2,FALSE)</f>
        <v>#N/A</v>
      </c>
      <c r="CL212" s="86" t="e">
        <f>VLOOKUP(BZ212,'[1]INITIATIVES TYPE COMBINATION'!K$2:L$75,2,FALSE)</f>
        <v>#N/A</v>
      </c>
      <c r="CM212" s="86" t="e">
        <f>VLOOKUP(BZ212,'[1]INITIATIVES TYPE COMBINATION'!K$2:M$75,3,FALSE)</f>
        <v>#N/A</v>
      </c>
      <c r="CN212" s="86" t="e">
        <f>VLOOKUP(K212&amp;BZ212,'[1]INITIATIVES TYPE COMBINATION'!$A$203:$B$227,2,FALSE)</f>
        <v>#N/A</v>
      </c>
      <c r="CP212" s="87" t="e">
        <f>VLOOKUP(BT212&amp;BU212,[1]MPH!BK:BL,2,FALSE)</f>
        <v>#N/A</v>
      </c>
      <c r="CQ212" s="86" t="e">
        <f>VLOOKUP(BT212&amp;BU212,[1]MPH!BK:BL,2,FALSE)</f>
        <v>#N/A</v>
      </c>
      <c r="CR212" s="86" t="e">
        <f>VLOOKUP(BT212&amp;BW212,[1]MPH!BK:BL,2,FALSE)</f>
        <v>#N/A</v>
      </c>
      <c r="CS212" s="87" t="e">
        <f>VLOOKUP(BT212&amp;BW212,[1]MPH!BK:BL,2,FALSE)</f>
        <v>#N/A</v>
      </c>
      <c r="CT212" s="82" t="str">
        <f t="shared" si="82"/>
        <v>Dead-End</v>
      </c>
      <c r="CU212" s="88" t="str">
        <f t="shared" si="82"/>
        <v>Dead-End</v>
      </c>
      <c r="CV212" s="89" t="str">
        <f t="shared" si="82"/>
        <v>Dead-End</v>
      </c>
    </row>
    <row r="213" spans="1:100" s="82" customFormat="1" ht="12.4" customHeight="1">
      <c r="A213" s="375" t="s">
        <v>1049</v>
      </c>
      <c r="B213" s="375" t="s">
        <v>1052</v>
      </c>
      <c r="C213" s="172">
        <v>44197</v>
      </c>
      <c r="D213" s="172">
        <v>44227</v>
      </c>
      <c r="E213" s="204">
        <f>C213</f>
        <v>44197</v>
      </c>
      <c r="F213" s="172">
        <f>D213+63</f>
        <v>44290</v>
      </c>
      <c r="G213" s="375" t="s">
        <v>405</v>
      </c>
      <c r="H213" s="375" t="s">
        <v>1315</v>
      </c>
      <c r="I213" s="375" t="s">
        <v>1316</v>
      </c>
      <c r="J213" s="376" t="s">
        <v>15</v>
      </c>
      <c r="K213" s="376" t="s">
        <v>1056</v>
      </c>
      <c r="L213" s="143"/>
      <c r="M213" s="143"/>
      <c r="N213" s="203"/>
      <c r="O213" s="238"/>
      <c r="P213" s="377" t="s">
        <v>1057</v>
      </c>
      <c r="Q213" s="238"/>
      <c r="R213" s="143"/>
      <c r="S213" s="279"/>
      <c r="T213" s="143"/>
      <c r="U213" s="143"/>
      <c r="V213" s="139"/>
      <c r="W213" s="139"/>
      <c r="X213" s="143"/>
      <c r="Y213" s="143"/>
      <c r="Z213" s="143"/>
      <c r="AA213" s="143"/>
      <c r="AB213" s="378" t="s">
        <v>1240</v>
      </c>
      <c r="AC213" s="379"/>
      <c r="AD213" s="351" t="s">
        <v>168</v>
      </c>
      <c r="AE213" s="156" t="s">
        <v>1317</v>
      </c>
      <c r="AF213" s="156" t="s">
        <v>1317</v>
      </c>
      <c r="AG213" s="156" t="s">
        <v>1317</v>
      </c>
      <c r="AH213" s="156" t="s">
        <v>1317</v>
      </c>
      <c r="AI213" s="156" t="s">
        <v>1317</v>
      </c>
      <c r="AJ213" s="156" t="s">
        <v>1317</v>
      </c>
      <c r="AK213" s="156" t="s">
        <v>1317</v>
      </c>
      <c r="AL213" s="156" t="s">
        <v>1241</v>
      </c>
      <c r="AM213" s="156" t="s">
        <v>1241</v>
      </c>
      <c r="AN213" s="156" t="s">
        <v>1317</v>
      </c>
      <c r="AO213" s="156" t="s">
        <v>1317</v>
      </c>
      <c r="AP213" s="156" t="s">
        <v>1317</v>
      </c>
      <c r="AQ213" s="156" t="s">
        <v>1317</v>
      </c>
      <c r="AR213" s="156" t="s">
        <v>1317</v>
      </c>
      <c r="AS213" s="156" t="s">
        <v>1317</v>
      </c>
      <c r="AT213" s="238" t="s">
        <v>1241</v>
      </c>
      <c r="AU213" s="156" t="s">
        <v>1317</v>
      </c>
      <c r="AV213" s="156" t="s">
        <v>1241</v>
      </c>
      <c r="AW213" s="156" t="s">
        <v>1317</v>
      </c>
      <c r="AX213" s="156" t="s">
        <v>1317</v>
      </c>
      <c r="AY213" s="238" t="s">
        <v>1241</v>
      </c>
      <c r="AZ213" s="156" t="s">
        <v>1317</v>
      </c>
      <c r="BA213" s="156" t="s">
        <v>1317</v>
      </c>
      <c r="BB213" s="156" t="s">
        <v>1317</v>
      </c>
      <c r="BC213" s="156" t="s">
        <v>1317</v>
      </c>
      <c r="BD213" s="156" t="s">
        <v>1317</v>
      </c>
      <c r="BE213" s="156" t="s">
        <v>1317</v>
      </c>
      <c r="BF213" s="156" t="s">
        <v>1317</v>
      </c>
      <c r="BG213" s="156" t="s">
        <v>1317</v>
      </c>
      <c r="BH213" s="156" t="s">
        <v>1317</v>
      </c>
      <c r="BI213" s="156" t="s">
        <v>1317</v>
      </c>
      <c r="BJ213" s="156" t="s">
        <v>1317</v>
      </c>
      <c r="BK213" s="156" t="s">
        <v>1317</v>
      </c>
      <c r="BL213" s="238"/>
      <c r="BM213" s="257"/>
      <c r="BN213" s="257"/>
      <c r="BO213" s="238"/>
      <c r="BP213" s="238"/>
      <c r="BQ213" s="380"/>
      <c r="BR213" s="380"/>
      <c r="BS213" s="381" t="s">
        <v>1058</v>
      </c>
      <c r="BT213" s="381" t="s">
        <v>1303</v>
      </c>
      <c r="BU213" s="381" t="s">
        <v>1060</v>
      </c>
      <c r="BV213" s="382"/>
      <c r="BW213" s="381" t="s">
        <v>1071</v>
      </c>
      <c r="BX213" s="382" t="s">
        <v>1318</v>
      </c>
      <c r="BY213" s="382" t="s">
        <v>1062</v>
      </c>
      <c r="BZ213" s="381" t="s">
        <v>1063</v>
      </c>
      <c r="CA213" s="381" t="s">
        <v>1064</v>
      </c>
      <c r="CB213" s="381" t="s">
        <v>1319</v>
      </c>
      <c r="CC213" s="381" t="s">
        <v>1065</v>
      </c>
      <c r="CD213" s="361"/>
      <c r="CE213" s="381" t="s">
        <v>1058</v>
      </c>
      <c r="CF213" s="376">
        <v>0.01</v>
      </c>
      <c r="CG213" s="376"/>
      <c r="CH213" s="156" t="s">
        <v>1320</v>
      </c>
      <c r="CI213" s="156" t="s">
        <v>1058</v>
      </c>
      <c r="CJ213" s="86" t="str">
        <f>VLOOKUP(K213,'[1]INITIATIVES TYPE COMBINATION'!$A$28:$B$39,2,FALSE)</f>
        <v>PCTYPEH</v>
      </c>
      <c r="CK213" s="86" t="str">
        <f>VLOOKUP(K213&amp;BZ213,'[1]INITIATIVES TYPE COMBINATION'!$A$48:$B$72,2,FALSE)</f>
        <v>CCTYPEC</v>
      </c>
      <c r="CL213" s="86" t="str">
        <f>VLOOKUP(BZ213,'[1]INITIATIVES TYPE COMBINATION'!K$2:L$75,2,FALSE)</f>
        <v>DISBB</v>
      </c>
      <c r="CM213" s="86" t="str">
        <f>VLOOKUP(BZ213,'[1]INITIATIVES TYPE COMBINATION'!K$2:M$75,3,FALSE)</f>
        <v>DISBB</v>
      </c>
      <c r="CN213" s="86" t="str">
        <f>VLOOKUP(K213&amp;BZ213,'[1]INITIATIVES TYPE COMBINATION'!$A$203:$B$227,2,FALSE)</f>
        <v>PROPORTIONATEC</v>
      </c>
      <c r="CP213" s="87" t="str">
        <f>VLOOKUP(BT213&amp;BU213,[1]MPH!BK:BL,2,FALSE)</f>
        <v>SubBrandForm9</v>
      </c>
      <c r="CQ213" s="86" t="str">
        <f>VLOOKUP(BT213&amp;BU213,[1]MPH!BK:BL,2,FALSE)</f>
        <v>SubBrandForm9</v>
      </c>
      <c r="CR213" s="86" t="str">
        <f>VLOOKUP(BT213&amp;BW213,[1]MPH!BK:BL,2,FALSE)</f>
        <v>BrandForm9</v>
      </c>
      <c r="CS213" s="87" t="str">
        <f>VLOOKUP(BT213&amp;BW213,[1]MPH!BK:BL,2,FALSE)</f>
        <v>BrandForm9</v>
      </c>
      <c r="CT213" s="82" t="str">
        <f t="shared" si="82"/>
        <v>Dead-End</v>
      </c>
      <c r="CU213" s="88" t="str">
        <f t="shared" si="82"/>
        <v>Dead-End</v>
      </c>
      <c r="CV213" s="89" t="str">
        <f t="shared" si="82"/>
        <v>Dead-End</v>
      </c>
    </row>
    <row r="214" spans="1:100" s="82" customFormat="1" ht="12.4" customHeight="1">
      <c r="A214" s="271"/>
      <c r="B214" s="271"/>
      <c r="C214" s="173"/>
      <c r="D214" s="173"/>
      <c r="E214" s="219"/>
      <c r="F214" s="173"/>
      <c r="G214" s="271"/>
      <c r="H214" s="271"/>
      <c r="I214" s="271"/>
      <c r="J214" s="238"/>
      <c r="K214" s="238"/>
      <c r="L214" s="163"/>
      <c r="M214" s="163"/>
      <c r="N214" s="218"/>
      <c r="O214" s="238"/>
      <c r="P214" s="220"/>
      <c r="Q214" s="238"/>
      <c r="R214" s="163"/>
      <c r="S214" s="279"/>
      <c r="T214" s="163"/>
      <c r="U214" s="163"/>
      <c r="V214" s="158"/>
      <c r="W214" s="158"/>
      <c r="X214" s="163"/>
      <c r="Y214" s="163"/>
      <c r="Z214" s="163"/>
      <c r="AA214" s="163"/>
      <c r="AB214" s="383"/>
      <c r="AC214" s="379"/>
      <c r="AD214" s="227" t="s">
        <v>169</v>
      </c>
      <c r="AE214" s="227"/>
      <c r="AF214" s="227"/>
      <c r="AG214" s="227"/>
      <c r="AH214" s="227"/>
      <c r="AI214" s="227"/>
      <c r="AJ214" s="227"/>
      <c r="AK214" s="227"/>
      <c r="AL214" s="227"/>
      <c r="AM214" s="227"/>
      <c r="AN214" s="227"/>
      <c r="AO214" s="227"/>
      <c r="AP214" s="227"/>
      <c r="AQ214" s="227"/>
      <c r="AR214" s="227"/>
      <c r="AS214" s="227"/>
      <c r="AT214" s="227"/>
      <c r="AU214" s="227"/>
      <c r="AV214" s="227"/>
      <c r="AW214" s="227"/>
      <c r="AX214" s="227"/>
      <c r="AY214" s="227"/>
      <c r="AZ214" s="227"/>
      <c r="BA214" s="227"/>
      <c r="BB214" s="227"/>
      <c r="BC214" s="227"/>
      <c r="BD214" s="227"/>
      <c r="BE214" s="227"/>
      <c r="BF214" s="227"/>
      <c r="BG214" s="227"/>
      <c r="BH214" s="227"/>
      <c r="BI214" s="227"/>
      <c r="BJ214" s="227"/>
      <c r="BK214" s="227"/>
      <c r="BL214" s="238"/>
      <c r="BM214" s="257"/>
      <c r="BN214" s="257"/>
      <c r="BO214" s="238"/>
      <c r="BP214" s="238"/>
      <c r="BQ214" s="291"/>
      <c r="BR214" s="291"/>
      <c r="BS214" s="291"/>
      <c r="BT214" s="291"/>
      <c r="BU214" s="291"/>
      <c r="BV214" s="291"/>
      <c r="BW214" s="291"/>
      <c r="BX214" s="154"/>
      <c r="BY214" s="154"/>
      <c r="BZ214" s="291"/>
      <c r="CA214" s="291"/>
      <c r="CB214" s="291"/>
      <c r="CC214" s="291"/>
      <c r="CD214" s="291"/>
      <c r="CE214" s="291"/>
      <c r="CF214" s="237"/>
      <c r="CG214" s="238"/>
      <c r="CH214" s="238"/>
      <c r="CI214" s="156"/>
      <c r="CJ214" s="86" t="e">
        <f>VLOOKUP(K214,'[1]INITIATIVES TYPE COMBINATION'!$A$28:$B$39,2,FALSE)</f>
        <v>#N/A</v>
      </c>
      <c r="CK214" s="86" t="e">
        <f>VLOOKUP(K214&amp;BZ214,'[1]INITIATIVES TYPE COMBINATION'!$A$48:$B$72,2,FALSE)</f>
        <v>#N/A</v>
      </c>
      <c r="CL214" s="86" t="e">
        <f>VLOOKUP(BZ214,'[1]INITIATIVES TYPE COMBINATION'!K$2:L$75,2,FALSE)</f>
        <v>#N/A</v>
      </c>
      <c r="CM214" s="86" t="e">
        <f>VLOOKUP(BZ214,'[1]INITIATIVES TYPE COMBINATION'!K$2:M$75,3,FALSE)</f>
        <v>#N/A</v>
      </c>
      <c r="CN214" s="86" t="e">
        <f>VLOOKUP(K214&amp;BZ214,'[1]INITIATIVES TYPE COMBINATION'!$A$203:$B$227,2,FALSE)</f>
        <v>#N/A</v>
      </c>
      <c r="CP214" s="87" t="e">
        <f>VLOOKUP(BT214&amp;BU214,[1]MPH!BK:BL,2,FALSE)</f>
        <v>#N/A</v>
      </c>
      <c r="CQ214" s="86" t="e">
        <f>VLOOKUP(BT214&amp;BU214,[1]MPH!BK:BL,2,FALSE)</f>
        <v>#N/A</v>
      </c>
      <c r="CR214" s="86" t="e">
        <f>VLOOKUP(BT214&amp;BW214,[1]MPH!BK:BL,2,FALSE)</f>
        <v>#N/A</v>
      </c>
      <c r="CS214" s="87" t="e">
        <f>VLOOKUP(BT214&amp;BW214,[1]MPH!BK:BL,2,FALSE)</f>
        <v>#N/A</v>
      </c>
      <c r="CT214" s="82" t="str">
        <f t="shared" si="82"/>
        <v>Dead-End</v>
      </c>
      <c r="CU214" s="88" t="str">
        <f t="shared" si="82"/>
        <v>Dead-End</v>
      </c>
      <c r="CV214" s="89" t="str">
        <f t="shared" si="82"/>
        <v>Dead-End</v>
      </c>
    </row>
    <row r="215" spans="1:100" s="82" customFormat="1" ht="12.4" customHeight="1">
      <c r="A215" s="271" t="s">
        <v>1049</v>
      </c>
      <c r="B215" s="271" t="s">
        <v>1075</v>
      </c>
      <c r="C215" s="172">
        <v>44197</v>
      </c>
      <c r="D215" s="172">
        <v>44227</v>
      </c>
      <c r="E215" s="204">
        <f>C215</f>
        <v>44197</v>
      </c>
      <c r="F215" s="172">
        <f>D215+60</f>
        <v>44287</v>
      </c>
      <c r="G215" s="271" t="s">
        <v>405</v>
      </c>
      <c r="H215" s="271" t="s">
        <v>1321</v>
      </c>
      <c r="I215" s="271" t="s">
        <v>1322</v>
      </c>
      <c r="J215" s="238" t="s">
        <v>15</v>
      </c>
      <c r="K215" s="238" t="s">
        <v>1204</v>
      </c>
      <c r="L215" s="143"/>
      <c r="M215" s="143"/>
      <c r="N215" s="203"/>
      <c r="O215" s="238"/>
      <c r="P215" s="249" t="s">
        <v>1057</v>
      </c>
      <c r="Q215" s="238"/>
      <c r="R215" s="143"/>
      <c r="S215" s="279"/>
      <c r="T215" s="143"/>
      <c r="U215" s="143"/>
      <c r="V215" s="139"/>
      <c r="W215" s="139"/>
      <c r="X215" s="143"/>
      <c r="Y215" s="143"/>
      <c r="Z215" s="143"/>
      <c r="AA215" s="143"/>
      <c r="AB215" s="384"/>
      <c r="AC215" s="270"/>
      <c r="AD215" s="238"/>
      <c r="AE215" s="238"/>
      <c r="AF215" s="238"/>
      <c r="AG215" s="238"/>
      <c r="AH215" s="238"/>
      <c r="AI215" s="238"/>
      <c r="AJ215" s="238"/>
      <c r="AK215" s="238"/>
      <c r="AL215" s="238"/>
      <c r="AM215" s="238"/>
      <c r="AN215" s="238"/>
      <c r="AO215" s="238"/>
      <c r="AP215" s="238"/>
      <c r="AQ215" s="238"/>
      <c r="AR215" s="238"/>
      <c r="AS215" s="238"/>
      <c r="AT215" s="238"/>
      <c r="AU215" s="238"/>
      <c r="AV215" s="238"/>
      <c r="AW215" s="238"/>
      <c r="AX215" s="238"/>
      <c r="AY215" s="238"/>
      <c r="AZ215" s="238"/>
      <c r="BA215" s="238"/>
      <c r="BB215" s="238"/>
      <c r="BC215" s="238"/>
      <c r="BD215" s="238"/>
      <c r="BE215" s="238"/>
      <c r="BF215" s="238"/>
      <c r="BG215" s="238"/>
      <c r="BH215" s="238"/>
      <c r="BI215" s="238"/>
      <c r="BJ215" s="238"/>
      <c r="BK215" s="238"/>
      <c r="BL215" s="238"/>
      <c r="BM215" s="257"/>
      <c r="BN215" s="257"/>
      <c r="BO215" s="238"/>
      <c r="BP215" s="238"/>
      <c r="BQ215" s="380"/>
      <c r="BR215" s="380"/>
      <c r="BS215" s="291" t="s">
        <v>1074</v>
      </c>
      <c r="BT215" s="291"/>
      <c r="BU215" s="291"/>
      <c r="BV215" s="154"/>
      <c r="BW215" s="291"/>
      <c r="BX215" s="154"/>
      <c r="BY215" s="154"/>
      <c r="BZ215" s="291"/>
      <c r="CA215" s="291"/>
      <c r="CB215" s="291"/>
      <c r="CC215" s="291"/>
      <c r="CD215" s="291"/>
      <c r="CE215" s="291"/>
      <c r="CF215" s="259"/>
      <c r="CG215" s="156"/>
      <c r="CH215" s="156"/>
      <c r="CI215" s="156" t="s">
        <v>1058</v>
      </c>
      <c r="CJ215" s="86" t="str">
        <f>VLOOKUP(K215,'[1]INITIATIVES TYPE COMBINATION'!$A$28:$B$39,2,FALSE)</f>
        <v>PCTYPEG</v>
      </c>
      <c r="CK215" s="86" t="e">
        <f>VLOOKUP(K215&amp;BZ215,'[1]INITIATIVES TYPE COMBINATION'!$A$48:$B$72,2,FALSE)</f>
        <v>#N/A</v>
      </c>
      <c r="CL215" s="86" t="e">
        <f>VLOOKUP(BZ215,'[1]INITIATIVES TYPE COMBINATION'!K$2:L$75,2,FALSE)</f>
        <v>#N/A</v>
      </c>
      <c r="CM215" s="86" t="e">
        <f>VLOOKUP(BZ215,'[1]INITIATIVES TYPE COMBINATION'!K$2:M$75,3,FALSE)</f>
        <v>#N/A</v>
      </c>
      <c r="CN215" s="86" t="e">
        <f>VLOOKUP(K215&amp;BZ215,'[1]INITIATIVES TYPE COMBINATION'!$A$203:$B$227,2,FALSE)</f>
        <v>#N/A</v>
      </c>
      <c r="CP215" s="87" t="e">
        <f>VLOOKUP(BT215&amp;BU215,[1]MPH!BK:BL,2,FALSE)</f>
        <v>#N/A</v>
      </c>
      <c r="CQ215" s="86" t="e">
        <f>VLOOKUP(BT215&amp;BU215,[1]MPH!BK:BL,2,FALSE)</f>
        <v>#N/A</v>
      </c>
      <c r="CR215" s="86" t="e">
        <f>VLOOKUP(BT215&amp;BW215,[1]MPH!BK:BL,2,FALSE)</f>
        <v>#N/A</v>
      </c>
      <c r="CS215" s="87" t="e">
        <f>VLOOKUP(BT215&amp;BW215,[1]MPH!BK:BL,2,FALSE)</f>
        <v>#N/A</v>
      </c>
      <c r="CT215" s="82" t="str">
        <f t="shared" si="82"/>
        <v>Dead-End</v>
      </c>
      <c r="CU215" s="88" t="str">
        <f t="shared" si="82"/>
        <v>Dead-End</v>
      </c>
      <c r="CV215" s="89" t="str">
        <f t="shared" si="82"/>
        <v>Dead-End</v>
      </c>
    </row>
    <row r="216" spans="1:100" s="82" customFormat="1" ht="12.4" customHeight="1">
      <c r="A216" s="271"/>
      <c r="B216" s="271"/>
      <c r="C216" s="173"/>
      <c r="D216" s="173"/>
      <c r="E216" s="219"/>
      <c r="F216" s="173"/>
      <c r="G216" s="271"/>
      <c r="H216" s="271"/>
      <c r="I216" s="271"/>
      <c r="J216" s="238"/>
      <c r="K216" s="238"/>
      <c r="L216" s="163"/>
      <c r="M216" s="163"/>
      <c r="N216" s="218"/>
      <c r="O216" s="238"/>
      <c r="P216" s="220"/>
      <c r="Q216" s="238"/>
      <c r="R216" s="163"/>
      <c r="S216" s="279"/>
      <c r="T216" s="163"/>
      <c r="U216" s="163"/>
      <c r="V216" s="158"/>
      <c r="W216" s="158"/>
      <c r="X216" s="163"/>
      <c r="Y216" s="163"/>
      <c r="Z216" s="163"/>
      <c r="AA216" s="163"/>
      <c r="AB216" s="167"/>
      <c r="AC216" s="270"/>
      <c r="AD216" s="238"/>
      <c r="AE216" s="238"/>
      <c r="AF216" s="238"/>
      <c r="AG216" s="238"/>
      <c r="AH216" s="238"/>
      <c r="AI216" s="238"/>
      <c r="AJ216" s="238"/>
      <c r="AK216" s="238"/>
      <c r="AL216" s="238"/>
      <c r="AM216" s="238"/>
      <c r="AN216" s="238"/>
      <c r="AO216" s="238"/>
      <c r="AP216" s="238"/>
      <c r="AQ216" s="238"/>
      <c r="AR216" s="238"/>
      <c r="AS216" s="238"/>
      <c r="AT216" s="238"/>
      <c r="AU216" s="238"/>
      <c r="AV216" s="238"/>
      <c r="AW216" s="238"/>
      <c r="AX216" s="238"/>
      <c r="AY216" s="238"/>
      <c r="AZ216" s="238"/>
      <c r="BA216" s="238"/>
      <c r="BB216" s="238"/>
      <c r="BC216" s="238"/>
      <c r="BD216" s="238"/>
      <c r="BE216" s="238"/>
      <c r="BF216" s="238"/>
      <c r="BG216" s="238"/>
      <c r="BH216" s="238"/>
      <c r="BI216" s="238"/>
      <c r="BJ216" s="238"/>
      <c r="BK216" s="238"/>
      <c r="BL216" s="238"/>
      <c r="BM216" s="257"/>
      <c r="BN216" s="257"/>
      <c r="BO216" s="238"/>
      <c r="BP216" s="238"/>
      <c r="BQ216" s="291"/>
      <c r="BR216" s="291"/>
      <c r="BS216" s="291"/>
      <c r="BT216" s="291"/>
      <c r="BU216" s="291"/>
      <c r="BV216" s="154"/>
      <c r="BW216" s="291"/>
      <c r="BX216" s="154"/>
      <c r="BY216" s="154"/>
      <c r="BZ216" s="291"/>
      <c r="CA216" s="291"/>
      <c r="CB216" s="291"/>
      <c r="CC216" s="291"/>
      <c r="CD216" s="291"/>
      <c r="CE216" s="291"/>
      <c r="CF216" s="363"/>
      <c r="CG216" s="292"/>
      <c r="CH216" s="292"/>
      <c r="CI216" s="156"/>
      <c r="CJ216" s="86" t="e">
        <f>VLOOKUP(K216,'[1]INITIATIVES TYPE COMBINATION'!$A$28:$B$39,2,FALSE)</f>
        <v>#N/A</v>
      </c>
      <c r="CK216" s="86" t="e">
        <f>VLOOKUP(K216&amp;BZ216,'[1]INITIATIVES TYPE COMBINATION'!$A$48:$B$72,2,FALSE)</f>
        <v>#N/A</v>
      </c>
      <c r="CL216" s="86" t="e">
        <f>VLOOKUP(BZ216,'[1]INITIATIVES TYPE COMBINATION'!K$2:L$75,2,FALSE)</f>
        <v>#N/A</v>
      </c>
      <c r="CM216" s="86" t="e">
        <f>VLOOKUP(BZ216,'[1]INITIATIVES TYPE COMBINATION'!K$2:M$75,3,FALSE)</f>
        <v>#N/A</v>
      </c>
      <c r="CN216" s="86" t="e">
        <f>VLOOKUP(K216&amp;BZ216,'[1]INITIATIVES TYPE COMBINATION'!$A$203:$B$227,2,FALSE)</f>
        <v>#N/A</v>
      </c>
      <c r="CP216" s="87" t="e">
        <f>VLOOKUP(BT216&amp;BU216,[1]MPH!BK:BL,2,FALSE)</f>
        <v>#N/A</v>
      </c>
      <c r="CQ216" s="86" t="e">
        <f>VLOOKUP(BT216&amp;BU216,[1]MPH!BK:BL,2,FALSE)</f>
        <v>#N/A</v>
      </c>
      <c r="CR216" s="86" t="e">
        <f>VLOOKUP(BT216&amp;BW216,[1]MPH!BK:BL,2,FALSE)</f>
        <v>#N/A</v>
      </c>
      <c r="CS216" s="87" t="e">
        <f>VLOOKUP(BT216&amp;BW216,[1]MPH!BK:BL,2,FALSE)</f>
        <v>#N/A</v>
      </c>
      <c r="CT216" s="82" t="str">
        <f t="shared" si="82"/>
        <v>Dead-End</v>
      </c>
      <c r="CU216" s="88" t="str">
        <f t="shared" si="82"/>
        <v>Dead-End</v>
      </c>
      <c r="CV216" s="89" t="str">
        <f t="shared" si="82"/>
        <v>Dead-End</v>
      </c>
    </row>
    <row r="217" spans="1:100" s="82" customFormat="1" ht="12.4" customHeight="1">
      <c r="A217" s="271" t="s">
        <v>1049</v>
      </c>
      <c r="B217" s="271" t="s">
        <v>1066</v>
      </c>
      <c r="C217" s="172">
        <v>44197</v>
      </c>
      <c r="D217" s="172">
        <v>44227</v>
      </c>
      <c r="E217" s="204">
        <f>C217</f>
        <v>44197</v>
      </c>
      <c r="F217" s="172">
        <f>D217+60</f>
        <v>44287</v>
      </c>
      <c r="G217" s="271" t="s">
        <v>405</v>
      </c>
      <c r="H217" s="271" t="s">
        <v>1323</v>
      </c>
      <c r="I217" s="271" t="s">
        <v>1324</v>
      </c>
      <c r="J217" s="238" t="s">
        <v>15</v>
      </c>
      <c r="K217" s="238" t="s">
        <v>1204</v>
      </c>
      <c r="L217" s="143"/>
      <c r="M217" s="143"/>
      <c r="N217" s="203"/>
      <c r="O217" s="143"/>
      <c r="P217" s="249" t="s">
        <v>1057</v>
      </c>
      <c r="Q217" s="238"/>
      <c r="R217" s="143"/>
      <c r="S217" s="279"/>
      <c r="T217" s="143"/>
      <c r="U217" s="143"/>
      <c r="V217" s="139"/>
      <c r="W217" s="139"/>
      <c r="X217" s="143"/>
      <c r="Y217" s="143"/>
      <c r="Z217" s="143"/>
      <c r="AA217" s="143"/>
      <c r="AB217" s="384"/>
      <c r="AC217" s="270"/>
      <c r="AD217" s="238"/>
      <c r="AE217" s="238"/>
      <c r="AF217" s="238"/>
      <c r="AG217" s="238"/>
      <c r="AH217" s="238"/>
      <c r="AI217" s="238"/>
      <c r="AJ217" s="238"/>
      <c r="AK217" s="238"/>
      <c r="AL217" s="238"/>
      <c r="AM217" s="238"/>
      <c r="AN217" s="238"/>
      <c r="AO217" s="238"/>
      <c r="AP217" s="238"/>
      <c r="AQ217" s="238"/>
      <c r="AR217" s="238"/>
      <c r="AS217" s="238"/>
      <c r="AT217" s="238"/>
      <c r="AU217" s="238"/>
      <c r="AV217" s="238"/>
      <c r="AW217" s="238"/>
      <c r="AX217" s="238"/>
      <c r="AY217" s="238"/>
      <c r="AZ217" s="238"/>
      <c r="BA217" s="238"/>
      <c r="BB217" s="238"/>
      <c r="BC217" s="238"/>
      <c r="BD217" s="238"/>
      <c r="BE217" s="238"/>
      <c r="BF217" s="238"/>
      <c r="BG217" s="238"/>
      <c r="BH217" s="238"/>
      <c r="BI217" s="238"/>
      <c r="BJ217" s="238"/>
      <c r="BK217" s="238"/>
      <c r="BL217" s="238"/>
      <c r="BM217" s="257"/>
      <c r="BN217" s="257"/>
      <c r="BO217" s="238"/>
      <c r="BP217" s="238"/>
      <c r="BQ217" s="380"/>
      <c r="BR217" s="380"/>
      <c r="BS217" s="291" t="s">
        <v>1074</v>
      </c>
      <c r="BT217" s="291"/>
      <c r="BU217" s="291"/>
      <c r="BV217" s="154"/>
      <c r="BW217" s="361"/>
      <c r="BX217" s="154"/>
      <c r="BY217" s="291"/>
      <c r="BZ217" s="291"/>
      <c r="CA217" s="291"/>
      <c r="CB217" s="291"/>
      <c r="CC217" s="291"/>
      <c r="CD217" s="291"/>
      <c r="CE217" s="291"/>
      <c r="CF217" s="371"/>
      <c r="CG217" s="372"/>
      <c r="CH217" s="372"/>
      <c r="CI217" s="156" t="s">
        <v>1058</v>
      </c>
      <c r="CJ217" s="86" t="str">
        <f>VLOOKUP(K217,'[1]INITIATIVES TYPE COMBINATION'!$A$28:$B$39,2,FALSE)</f>
        <v>PCTYPEG</v>
      </c>
      <c r="CK217" s="86" t="e">
        <f>VLOOKUP(K217&amp;BZ217,'[1]INITIATIVES TYPE COMBINATION'!$A$48:$B$72,2,FALSE)</f>
        <v>#N/A</v>
      </c>
      <c r="CL217" s="86" t="e">
        <f>VLOOKUP(BZ217,'[1]INITIATIVES TYPE COMBINATION'!K$2:L$75,2,FALSE)</f>
        <v>#N/A</v>
      </c>
      <c r="CM217" s="86" t="e">
        <f>VLOOKUP(BZ217,'[1]INITIATIVES TYPE COMBINATION'!K$2:M$75,3,FALSE)</f>
        <v>#N/A</v>
      </c>
      <c r="CN217" s="86" t="e">
        <f>VLOOKUP(K217&amp;BZ217,'[1]INITIATIVES TYPE COMBINATION'!$A$203:$B$227,2,FALSE)</f>
        <v>#N/A</v>
      </c>
      <c r="CP217" s="87" t="e">
        <f>VLOOKUP(BT217&amp;BU217,[1]MPH!BK:BL,2,FALSE)</f>
        <v>#N/A</v>
      </c>
      <c r="CQ217" s="86" t="e">
        <f>VLOOKUP(BT217&amp;BU217,[1]MPH!BK:BL,2,FALSE)</f>
        <v>#N/A</v>
      </c>
      <c r="CR217" s="86" t="e">
        <f>VLOOKUP(BT217&amp;BW217,[1]MPH!BK:BL,2,FALSE)</f>
        <v>#N/A</v>
      </c>
      <c r="CS217" s="87" t="e">
        <f>VLOOKUP(BT217&amp;BW217,[1]MPH!BK:BL,2,FALSE)</f>
        <v>#N/A</v>
      </c>
      <c r="CT217" s="82" t="str">
        <f t="shared" si="82"/>
        <v>Dead-End</v>
      </c>
      <c r="CU217" s="88" t="str">
        <f t="shared" si="82"/>
        <v>Dead-End</v>
      </c>
      <c r="CV217" s="89" t="str">
        <f t="shared" si="82"/>
        <v>Dead-End</v>
      </c>
    </row>
    <row r="218" spans="1:100" s="82" customFormat="1" ht="12.4" customHeight="1">
      <c r="A218" s="271"/>
      <c r="B218" s="271"/>
      <c r="C218" s="173"/>
      <c r="D218" s="173"/>
      <c r="E218" s="219"/>
      <c r="F218" s="173"/>
      <c r="G218" s="271"/>
      <c r="H218" s="271"/>
      <c r="I218" s="271"/>
      <c r="J218" s="238"/>
      <c r="K218" s="238"/>
      <c r="L218" s="163"/>
      <c r="M218" s="163"/>
      <c r="N218" s="218"/>
      <c r="O218" s="163"/>
      <c r="P218" s="220"/>
      <c r="Q218" s="238"/>
      <c r="R218" s="163"/>
      <c r="S218" s="279"/>
      <c r="T218" s="163"/>
      <c r="U218" s="163"/>
      <c r="V218" s="158"/>
      <c r="W218" s="158"/>
      <c r="X218" s="163"/>
      <c r="Y218" s="163"/>
      <c r="Z218" s="163"/>
      <c r="AA218" s="163"/>
      <c r="AB218" s="167"/>
      <c r="AC218" s="270"/>
      <c r="AD218" s="238"/>
      <c r="AE218" s="238"/>
      <c r="AF218" s="238"/>
      <c r="AG218" s="238"/>
      <c r="AH218" s="238"/>
      <c r="AI218" s="238"/>
      <c r="AJ218" s="238"/>
      <c r="AK218" s="238"/>
      <c r="AL218" s="238"/>
      <c r="AM218" s="238"/>
      <c r="AN218" s="238"/>
      <c r="AO218" s="238"/>
      <c r="AP218" s="238"/>
      <c r="AQ218" s="238"/>
      <c r="AR218" s="238"/>
      <c r="AS218" s="238"/>
      <c r="AT218" s="238"/>
      <c r="AU218" s="238"/>
      <c r="AV218" s="238"/>
      <c r="AW218" s="238"/>
      <c r="AX218" s="238"/>
      <c r="AY218" s="238"/>
      <c r="AZ218" s="238"/>
      <c r="BA218" s="238"/>
      <c r="BB218" s="238"/>
      <c r="BC218" s="238"/>
      <c r="BD218" s="238"/>
      <c r="BE218" s="238"/>
      <c r="BF218" s="238"/>
      <c r="BG218" s="238"/>
      <c r="BH218" s="238"/>
      <c r="BI218" s="238"/>
      <c r="BJ218" s="238"/>
      <c r="BK218" s="238"/>
      <c r="BL218" s="238"/>
      <c r="BM218" s="257"/>
      <c r="BN218" s="257"/>
      <c r="BO218" s="238"/>
      <c r="BP218" s="238"/>
      <c r="BQ218" s="291"/>
      <c r="BR218" s="291"/>
      <c r="BS218" s="291"/>
      <c r="BT218" s="291"/>
      <c r="BU218" s="291"/>
      <c r="BV218" s="154"/>
      <c r="BW218" s="361"/>
      <c r="BX218" s="154"/>
      <c r="BY218" s="291"/>
      <c r="BZ218" s="291"/>
      <c r="CA218" s="291"/>
      <c r="CB218" s="291"/>
      <c r="CC218" s="291"/>
      <c r="CD218" s="291"/>
      <c r="CE218" s="291"/>
      <c r="CF218" s="363"/>
      <c r="CG218" s="292"/>
      <c r="CH218" s="292"/>
      <c r="CI218" s="156"/>
      <c r="CJ218" s="86" t="e">
        <f>VLOOKUP(K218,'[1]INITIATIVES TYPE COMBINATION'!$A$28:$B$39,2,FALSE)</f>
        <v>#N/A</v>
      </c>
      <c r="CK218" s="86" t="e">
        <f>VLOOKUP(K218&amp;BZ218,'[1]INITIATIVES TYPE COMBINATION'!$A$48:$B$72,2,FALSE)</f>
        <v>#N/A</v>
      </c>
      <c r="CL218" s="86" t="e">
        <f>VLOOKUP(BZ218,'[1]INITIATIVES TYPE COMBINATION'!K$2:L$75,2,FALSE)</f>
        <v>#N/A</v>
      </c>
      <c r="CM218" s="86" t="e">
        <f>VLOOKUP(BZ218,'[1]INITIATIVES TYPE COMBINATION'!K$2:M$75,3,FALSE)</f>
        <v>#N/A</v>
      </c>
      <c r="CN218" s="86" t="e">
        <f>VLOOKUP(K218&amp;BZ218,'[1]INITIATIVES TYPE COMBINATION'!$A$203:$B$227,2,FALSE)</f>
        <v>#N/A</v>
      </c>
      <c r="CP218" s="87" t="e">
        <f>VLOOKUP(BT218&amp;BU218,[1]MPH!BK:BL,2,FALSE)</f>
        <v>#N/A</v>
      </c>
      <c r="CQ218" s="86" t="e">
        <f>VLOOKUP(BT218&amp;BU218,[1]MPH!BK:BL,2,FALSE)</f>
        <v>#N/A</v>
      </c>
      <c r="CR218" s="86" t="e">
        <f>VLOOKUP(BT218&amp;BW218,[1]MPH!BK:BL,2,FALSE)</f>
        <v>#N/A</v>
      </c>
      <c r="CS218" s="87" t="e">
        <f>VLOOKUP(BT218&amp;BW218,[1]MPH!BK:BL,2,FALSE)</f>
        <v>#N/A</v>
      </c>
      <c r="CT218" s="82" t="str">
        <f t="shared" si="82"/>
        <v>Dead-End</v>
      </c>
      <c r="CU218" s="88" t="str">
        <f t="shared" si="82"/>
        <v>Dead-End</v>
      </c>
      <c r="CV218" s="89" t="str">
        <f t="shared" si="82"/>
        <v>Dead-End</v>
      </c>
    </row>
    <row r="219" spans="1:100" s="82" customFormat="1" ht="12.4" customHeight="1">
      <c r="A219" s="271" t="s">
        <v>1049</v>
      </c>
      <c r="B219" s="203" t="s">
        <v>1052</v>
      </c>
      <c r="C219" s="172">
        <v>44197</v>
      </c>
      <c r="D219" s="172">
        <v>44227</v>
      </c>
      <c r="E219" s="276">
        <f>C219</f>
        <v>44197</v>
      </c>
      <c r="F219" s="139">
        <f>D219+4</f>
        <v>44231</v>
      </c>
      <c r="G219" s="271" t="s">
        <v>405</v>
      </c>
      <c r="H219" s="271" t="s">
        <v>1325</v>
      </c>
      <c r="I219" s="385" t="s">
        <v>1326</v>
      </c>
      <c r="J219" s="143" t="s">
        <v>15</v>
      </c>
      <c r="K219" s="220" t="s">
        <v>1056</v>
      </c>
      <c r="L219" s="220"/>
      <c r="M219" s="220"/>
      <c r="N219" s="220"/>
      <c r="O219" s="220"/>
      <c r="P219" s="220" t="s">
        <v>1057</v>
      </c>
      <c r="Q219" s="220"/>
      <c r="R219" s="220"/>
      <c r="S219" s="279"/>
      <c r="T219" s="386"/>
      <c r="U219" s="387"/>
      <c r="V219" s="388"/>
      <c r="W219" s="388"/>
      <c r="X219" s="387"/>
      <c r="Y219" s="389"/>
      <c r="Z219" s="389"/>
      <c r="AA219" s="387"/>
      <c r="AB219" s="271" t="s">
        <v>1240</v>
      </c>
      <c r="AC219" s="256"/>
      <c r="AD219" s="38" t="s">
        <v>168</v>
      </c>
      <c r="AE219" s="238" t="s">
        <v>1241</v>
      </c>
      <c r="AF219" s="238" t="s">
        <v>1241</v>
      </c>
      <c r="AG219" s="238" t="s">
        <v>1241</v>
      </c>
      <c r="AH219" s="238" t="s">
        <v>1241</v>
      </c>
      <c r="AI219" s="238" t="s">
        <v>1241</v>
      </c>
      <c r="AJ219" s="238" t="s">
        <v>1241</v>
      </c>
      <c r="AK219" s="238" t="s">
        <v>1241</v>
      </c>
      <c r="AL219" s="238" t="s">
        <v>1241</v>
      </c>
      <c r="AM219" s="238" t="s">
        <v>1241</v>
      </c>
      <c r="AN219" s="238" t="s">
        <v>1241</v>
      </c>
      <c r="AO219" s="238" t="s">
        <v>1241</v>
      </c>
      <c r="AP219" s="238" t="s">
        <v>1241</v>
      </c>
      <c r="AQ219" s="238" t="s">
        <v>1241</v>
      </c>
      <c r="AR219" s="238" t="s">
        <v>1241</v>
      </c>
      <c r="AS219" s="238" t="s">
        <v>1241</v>
      </c>
      <c r="AT219" s="238" t="s">
        <v>1241</v>
      </c>
      <c r="AU219" s="238" t="s">
        <v>1241</v>
      </c>
      <c r="AV219" s="238" t="s">
        <v>1241</v>
      </c>
      <c r="AW219" s="238" t="s">
        <v>1241</v>
      </c>
      <c r="AX219" s="238" t="s">
        <v>1241</v>
      </c>
      <c r="AY219" s="238" t="s">
        <v>1241</v>
      </c>
      <c r="AZ219" s="238" t="s">
        <v>1241</v>
      </c>
      <c r="BA219" s="238" t="s">
        <v>1241</v>
      </c>
      <c r="BB219" s="238" t="s">
        <v>1241</v>
      </c>
      <c r="BC219" s="238" t="s">
        <v>1241</v>
      </c>
      <c r="BD219" s="238" t="s">
        <v>1241</v>
      </c>
      <c r="BE219" s="238" t="s">
        <v>1241</v>
      </c>
      <c r="BF219" s="238" t="s">
        <v>1241</v>
      </c>
      <c r="BG219" s="238" t="s">
        <v>1241</v>
      </c>
      <c r="BH219" s="238" t="s">
        <v>1241</v>
      </c>
      <c r="BI219" s="238" t="s">
        <v>1241</v>
      </c>
      <c r="BJ219" s="238" t="s">
        <v>1241</v>
      </c>
      <c r="BK219" s="238" t="s">
        <v>1241</v>
      </c>
      <c r="BL219" s="227"/>
      <c r="BM219" s="228"/>
      <c r="BN219" s="228"/>
      <c r="BO219" s="227"/>
      <c r="BP219" s="227"/>
      <c r="BQ219" s="390"/>
      <c r="BR219" s="390"/>
      <c r="BS219" s="361" t="s">
        <v>1058</v>
      </c>
      <c r="BT219" s="361" t="s">
        <v>1303</v>
      </c>
      <c r="BU219" s="361" t="s">
        <v>1060</v>
      </c>
      <c r="BV219" s="153" t="s">
        <v>1327</v>
      </c>
      <c r="BW219" s="153" t="s">
        <v>1060</v>
      </c>
      <c r="BX219" s="153" t="s">
        <v>1327</v>
      </c>
      <c r="BY219" s="153" t="s">
        <v>1062</v>
      </c>
      <c r="BZ219" s="361" t="s">
        <v>1063</v>
      </c>
      <c r="CA219" s="361" t="s">
        <v>1064</v>
      </c>
      <c r="CB219" s="361" t="s">
        <v>1065</v>
      </c>
      <c r="CC219" s="361" t="s">
        <v>1065</v>
      </c>
      <c r="CD219" s="361" t="s">
        <v>1018</v>
      </c>
      <c r="CE219" s="361" t="s">
        <v>1058</v>
      </c>
      <c r="CF219" s="259" t="s">
        <v>1328</v>
      </c>
      <c r="CG219" s="156"/>
      <c r="CH219" s="156"/>
      <c r="CI219" s="156" t="s">
        <v>1058</v>
      </c>
      <c r="CJ219" s="86" t="str">
        <f>VLOOKUP(K219,'[1]INITIATIVES TYPE COMBINATION'!$A$28:$B$39,2,FALSE)</f>
        <v>PCTYPEH</v>
      </c>
      <c r="CK219" s="86" t="str">
        <f>VLOOKUP(K219&amp;BZ219,'[1]INITIATIVES TYPE COMBINATION'!$A$48:$B$72,2,FALSE)</f>
        <v>CCTYPEC</v>
      </c>
      <c r="CL219" s="86" t="str">
        <f>VLOOKUP(BZ219,'[1]INITIATIVES TYPE COMBINATION'!K$2:L$75,2,FALSE)</f>
        <v>DISBB</v>
      </c>
      <c r="CM219" s="86" t="str">
        <f>VLOOKUP(BZ219,'[1]INITIATIVES TYPE COMBINATION'!K$2:M$75,3,FALSE)</f>
        <v>DISBB</v>
      </c>
      <c r="CN219" s="86" t="str">
        <f>VLOOKUP(K219&amp;BZ219,'[1]INITIATIVES TYPE COMBINATION'!$A$203:$B$227,2,FALSE)</f>
        <v>PROPORTIONATEC</v>
      </c>
      <c r="CP219" s="87" t="str">
        <f>VLOOKUP(BT219&amp;BU219,[1]MPH!BK:BL,2,FALSE)</f>
        <v>SubBrandForm9</v>
      </c>
      <c r="CQ219" s="86" t="str">
        <f>VLOOKUP(BT219&amp;BU219,[1]MPH!BK:BL,2,FALSE)</f>
        <v>SubBrandForm9</v>
      </c>
      <c r="CR219" s="86" t="str">
        <f>VLOOKUP(BT219&amp;BW219,[1]MPH!BK:BL,2,FALSE)</f>
        <v>SubBrandForm9</v>
      </c>
      <c r="CS219" s="87" t="str">
        <f>VLOOKUP(BT219&amp;BW219,[1]MPH!BK:BL,2,FALSE)</f>
        <v>SubBrandForm9</v>
      </c>
      <c r="CT219" s="82" t="str">
        <f t="shared" si="82"/>
        <v>Dead-End</v>
      </c>
      <c r="CU219" s="88" t="str">
        <f t="shared" si="82"/>
        <v>Dead-End</v>
      </c>
      <c r="CV219" s="89" t="str">
        <f t="shared" si="82"/>
        <v>Dead-End</v>
      </c>
    </row>
    <row r="220" spans="1:100" s="82" customFormat="1" ht="12.4" customHeight="1">
      <c r="A220" s="271"/>
      <c r="B220" s="218"/>
      <c r="C220" s="173"/>
      <c r="D220" s="173"/>
      <c r="E220" s="294"/>
      <c r="F220" s="158"/>
      <c r="G220" s="271"/>
      <c r="H220" s="271"/>
      <c r="I220" s="271"/>
      <c r="J220" s="163"/>
      <c r="K220" s="220"/>
      <c r="L220" s="220"/>
      <c r="M220" s="220"/>
      <c r="N220" s="220"/>
      <c r="O220" s="220"/>
      <c r="P220" s="220"/>
      <c r="Q220" s="220"/>
      <c r="R220" s="220"/>
      <c r="S220" s="279"/>
      <c r="T220" s="386"/>
      <c r="U220" s="387"/>
      <c r="V220" s="388"/>
      <c r="W220" s="388"/>
      <c r="X220" s="387"/>
      <c r="Y220" s="389"/>
      <c r="Z220" s="389"/>
      <c r="AA220" s="387"/>
      <c r="AB220" s="255"/>
      <c r="AC220" s="256"/>
      <c r="AD220" s="227" t="s">
        <v>169</v>
      </c>
      <c r="AE220" s="227"/>
      <c r="AF220" s="227"/>
      <c r="AG220" s="227"/>
      <c r="AH220" s="227"/>
      <c r="AI220" s="227"/>
      <c r="AJ220" s="227"/>
      <c r="AK220" s="227"/>
      <c r="AL220" s="227"/>
      <c r="AM220" s="227"/>
      <c r="AN220" s="227"/>
      <c r="AO220" s="227"/>
      <c r="AP220" s="227"/>
      <c r="AQ220" s="227"/>
      <c r="AR220" s="227"/>
      <c r="AS220" s="227"/>
      <c r="AT220" s="227"/>
      <c r="AU220" s="227"/>
      <c r="AV220" s="227"/>
      <c r="AW220" s="227"/>
      <c r="AX220" s="227"/>
      <c r="AY220" s="227"/>
      <c r="AZ220" s="227"/>
      <c r="BA220" s="227"/>
      <c r="BB220" s="227"/>
      <c r="BC220" s="227"/>
      <c r="BD220" s="227"/>
      <c r="BE220" s="227"/>
      <c r="BF220" s="227"/>
      <c r="BG220" s="227"/>
      <c r="BH220" s="227"/>
      <c r="BI220" s="227"/>
      <c r="BJ220" s="227"/>
      <c r="BK220" s="227"/>
      <c r="BL220" s="227"/>
      <c r="BM220" s="228"/>
      <c r="BN220" s="228"/>
      <c r="BO220" s="227"/>
      <c r="BP220" s="227"/>
      <c r="BQ220" s="390"/>
      <c r="BR220" s="390"/>
      <c r="BS220" s="390"/>
      <c r="BT220" s="390"/>
      <c r="BU220" s="390"/>
      <c r="BV220" s="214"/>
      <c r="BW220" s="391"/>
      <c r="BX220" s="216"/>
      <c r="BY220" s="390"/>
      <c r="BZ220" s="390"/>
      <c r="CA220" s="390"/>
      <c r="CB220" s="390"/>
      <c r="CC220" s="390"/>
      <c r="CD220" s="390"/>
      <c r="CE220" s="390"/>
      <c r="CF220" s="392"/>
      <c r="CG220" s="393"/>
      <c r="CH220" s="393"/>
      <c r="CI220" s="351"/>
      <c r="CJ220" s="86" t="e">
        <f>VLOOKUP(K220,'[1]INITIATIVES TYPE COMBINATION'!$A$28:$B$39,2,FALSE)</f>
        <v>#N/A</v>
      </c>
      <c r="CK220" s="86" t="e">
        <f>VLOOKUP(K220&amp;BZ220,'[1]INITIATIVES TYPE COMBINATION'!$A$48:$B$72,2,FALSE)</f>
        <v>#N/A</v>
      </c>
      <c r="CL220" s="86" t="e">
        <f>VLOOKUP(BZ220,'[1]INITIATIVES TYPE COMBINATION'!K$2:L$75,2,FALSE)</f>
        <v>#N/A</v>
      </c>
      <c r="CM220" s="86" t="e">
        <f>VLOOKUP(BZ220,'[1]INITIATIVES TYPE COMBINATION'!K$2:M$75,3,FALSE)</f>
        <v>#N/A</v>
      </c>
      <c r="CN220" s="86" t="e">
        <f>VLOOKUP(K220&amp;BZ220,'[1]INITIATIVES TYPE COMBINATION'!$A$203:$B$227,2,FALSE)</f>
        <v>#N/A</v>
      </c>
      <c r="CP220" s="87" t="e">
        <f>VLOOKUP(BT220&amp;BU220,[1]MPH!BK:BL,2,FALSE)</f>
        <v>#N/A</v>
      </c>
      <c r="CQ220" s="86" t="e">
        <f>VLOOKUP(BT220&amp;BU220,[1]MPH!BK:BL,2,FALSE)</f>
        <v>#N/A</v>
      </c>
      <c r="CR220" s="86" t="e">
        <f>VLOOKUP(BT220&amp;BW220,[1]MPH!BK:BL,2,FALSE)</f>
        <v>#N/A</v>
      </c>
      <c r="CS220" s="87" t="e">
        <f>VLOOKUP(BT220&amp;BW220,[1]MPH!BK:BL,2,FALSE)</f>
        <v>#N/A</v>
      </c>
      <c r="CT220" s="82" t="str">
        <f t="shared" si="82"/>
        <v>Dead-End</v>
      </c>
      <c r="CU220" s="88" t="str">
        <f t="shared" si="82"/>
        <v>Dead-End</v>
      </c>
      <c r="CV220" s="89" t="str">
        <f t="shared" si="82"/>
        <v>Dead-End</v>
      </c>
    </row>
    <row r="221" spans="1:100" s="82" customFormat="1" ht="12.4" customHeight="1">
      <c r="A221" s="271" t="s">
        <v>1049</v>
      </c>
      <c r="B221" s="203" t="s">
        <v>1052</v>
      </c>
      <c r="C221" s="172">
        <v>44197</v>
      </c>
      <c r="D221" s="172">
        <v>44227</v>
      </c>
      <c r="E221" s="276">
        <f>C221</f>
        <v>44197</v>
      </c>
      <c r="F221" s="139">
        <f>D221+4</f>
        <v>44231</v>
      </c>
      <c r="G221" s="271" t="s">
        <v>405</v>
      </c>
      <c r="H221" s="271" t="s">
        <v>1329</v>
      </c>
      <c r="I221" s="271" t="s">
        <v>1330</v>
      </c>
      <c r="J221" s="143" t="s">
        <v>15</v>
      </c>
      <c r="K221" s="220" t="s">
        <v>1056</v>
      </c>
      <c r="L221" s="220"/>
      <c r="M221" s="220"/>
      <c r="N221" s="220"/>
      <c r="O221" s="220"/>
      <c r="P221" s="220" t="s">
        <v>1057</v>
      </c>
      <c r="Q221" s="220"/>
      <c r="R221" s="220"/>
      <c r="S221" s="279"/>
      <c r="T221" s="386"/>
      <c r="U221" s="387"/>
      <c r="V221" s="388"/>
      <c r="W221" s="388"/>
      <c r="X221" s="387"/>
      <c r="Y221" s="389"/>
      <c r="Z221" s="389"/>
      <c r="AA221" s="387"/>
      <c r="AB221" s="378" t="s">
        <v>1240</v>
      </c>
      <c r="AC221" s="379"/>
      <c r="AD221" s="351" t="s">
        <v>168</v>
      </c>
      <c r="AE221" s="156" t="s">
        <v>1317</v>
      </c>
      <c r="AF221" s="156" t="s">
        <v>1317</v>
      </c>
      <c r="AG221" s="156" t="s">
        <v>1317</v>
      </c>
      <c r="AH221" s="156" t="s">
        <v>1317</v>
      </c>
      <c r="AI221" s="156" t="s">
        <v>1317</v>
      </c>
      <c r="AJ221" s="156" t="s">
        <v>1317</v>
      </c>
      <c r="AK221" s="156" t="s">
        <v>1317</v>
      </c>
      <c r="AL221" s="156" t="s">
        <v>1241</v>
      </c>
      <c r="AM221" s="156" t="s">
        <v>1241</v>
      </c>
      <c r="AN221" s="156" t="s">
        <v>1317</v>
      </c>
      <c r="AO221" s="156" t="s">
        <v>1317</v>
      </c>
      <c r="AP221" s="156" t="s">
        <v>1317</v>
      </c>
      <c r="AQ221" s="156" t="s">
        <v>1317</v>
      </c>
      <c r="AR221" s="156" t="s">
        <v>1317</v>
      </c>
      <c r="AS221" s="156" t="s">
        <v>1317</v>
      </c>
      <c r="AT221" s="238" t="s">
        <v>1241</v>
      </c>
      <c r="AU221" s="156" t="s">
        <v>1317</v>
      </c>
      <c r="AV221" s="156" t="s">
        <v>1241</v>
      </c>
      <c r="AW221" s="156" t="s">
        <v>1317</v>
      </c>
      <c r="AX221" s="156" t="s">
        <v>1317</v>
      </c>
      <c r="AY221" s="238" t="s">
        <v>1241</v>
      </c>
      <c r="AZ221" s="156" t="s">
        <v>1317</v>
      </c>
      <c r="BA221" s="156" t="s">
        <v>1317</v>
      </c>
      <c r="BB221" s="156" t="s">
        <v>1317</v>
      </c>
      <c r="BC221" s="156" t="s">
        <v>1317</v>
      </c>
      <c r="BD221" s="156" t="s">
        <v>1317</v>
      </c>
      <c r="BE221" s="156" t="s">
        <v>1317</v>
      </c>
      <c r="BF221" s="156" t="s">
        <v>1317</v>
      </c>
      <c r="BG221" s="156" t="s">
        <v>1317</v>
      </c>
      <c r="BH221" s="156" t="s">
        <v>1317</v>
      </c>
      <c r="BI221" s="156" t="s">
        <v>1317</v>
      </c>
      <c r="BJ221" s="156" t="s">
        <v>1317</v>
      </c>
      <c r="BK221" s="156" t="s">
        <v>1317</v>
      </c>
      <c r="BL221" s="227"/>
      <c r="BM221" s="228"/>
      <c r="BN221" s="228"/>
      <c r="BO221" s="227"/>
      <c r="BP221" s="227"/>
      <c r="BQ221" s="390"/>
      <c r="BR221" s="390"/>
      <c r="BS221" s="361" t="s">
        <v>1058</v>
      </c>
      <c r="BT221" s="361" t="s">
        <v>1303</v>
      </c>
      <c r="BU221" s="361" t="s">
        <v>1060</v>
      </c>
      <c r="BV221" s="153"/>
      <c r="BW221" s="153" t="s">
        <v>1060</v>
      </c>
      <c r="BX221" s="153"/>
      <c r="BY221" s="153" t="s">
        <v>1062</v>
      </c>
      <c r="BZ221" s="361" t="s">
        <v>1063</v>
      </c>
      <c r="CA221" s="361" t="s">
        <v>1064</v>
      </c>
      <c r="CB221" s="361" t="s">
        <v>1065</v>
      </c>
      <c r="CC221" s="361" t="s">
        <v>1065</v>
      </c>
      <c r="CD221" s="361" t="s">
        <v>1018</v>
      </c>
      <c r="CE221" s="361" t="s">
        <v>1058</v>
      </c>
      <c r="CF221" s="259">
        <f>1/3</f>
        <v>0.33333333333333331</v>
      </c>
      <c r="CG221" s="156"/>
      <c r="CH221" s="156" t="s">
        <v>1320</v>
      </c>
      <c r="CI221" s="156" t="s">
        <v>1058</v>
      </c>
      <c r="CJ221" s="86" t="str">
        <f>VLOOKUP(K221,'[1]INITIATIVES TYPE COMBINATION'!$A$28:$B$39,2,FALSE)</f>
        <v>PCTYPEH</v>
      </c>
      <c r="CK221" s="86" t="str">
        <f>VLOOKUP(K221&amp;BZ221,'[1]INITIATIVES TYPE COMBINATION'!$A$48:$B$72,2,FALSE)</f>
        <v>CCTYPEC</v>
      </c>
      <c r="CL221" s="86" t="str">
        <f>VLOOKUP(BZ221,'[1]INITIATIVES TYPE COMBINATION'!K$2:L$75,2,FALSE)</f>
        <v>DISBB</v>
      </c>
      <c r="CM221" s="86" t="str">
        <f>VLOOKUP(BZ221,'[1]INITIATIVES TYPE COMBINATION'!K$2:M$75,3,FALSE)</f>
        <v>DISBB</v>
      </c>
      <c r="CN221" s="86" t="str">
        <f>VLOOKUP(K221&amp;BZ221,'[1]INITIATIVES TYPE COMBINATION'!$A$203:$B$227,2,FALSE)</f>
        <v>PROPORTIONATEC</v>
      </c>
      <c r="CP221" s="87" t="str">
        <f>VLOOKUP(BT221&amp;BU221,[1]MPH!BK:BL,2,FALSE)</f>
        <v>SubBrandForm9</v>
      </c>
      <c r="CQ221" s="86" t="str">
        <f>VLOOKUP(BT221&amp;BU221,[1]MPH!BK:BL,2,FALSE)</f>
        <v>SubBrandForm9</v>
      </c>
      <c r="CR221" s="86" t="str">
        <f>VLOOKUP(BT221&amp;BW221,[1]MPH!BK:BL,2,FALSE)</f>
        <v>SubBrandForm9</v>
      </c>
      <c r="CS221" s="87" t="str">
        <f>VLOOKUP(BT221&amp;BW221,[1]MPH!BK:BL,2,FALSE)</f>
        <v>SubBrandForm9</v>
      </c>
      <c r="CT221" s="82" t="str">
        <f t="shared" si="82"/>
        <v>Dead-End</v>
      </c>
      <c r="CU221" s="88" t="str">
        <f t="shared" si="82"/>
        <v>Dead-End</v>
      </c>
      <c r="CV221" s="89" t="str">
        <f t="shared" si="82"/>
        <v>Dead-End</v>
      </c>
    </row>
    <row r="222" spans="1:100" s="82" customFormat="1" ht="12.4" customHeight="1">
      <c r="A222" s="271"/>
      <c r="B222" s="218"/>
      <c r="C222" s="173"/>
      <c r="D222" s="173"/>
      <c r="E222" s="294"/>
      <c r="F222" s="158"/>
      <c r="G222" s="271"/>
      <c r="H222" s="271"/>
      <c r="I222" s="271"/>
      <c r="J222" s="163"/>
      <c r="K222" s="220"/>
      <c r="L222" s="220"/>
      <c r="M222" s="220"/>
      <c r="N222" s="220"/>
      <c r="O222" s="220"/>
      <c r="P222" s="220"/>
      <c r="Q222" s="220"/>
      <c r="R222" s="220"/>
      <c r="S222" s="279"/>
      <c r="T222" s="386"/>
      <c r="U222" s="387"/>
      <c r="V222" s="388"/>
      <c r="W222" s="388"/>
      <c r="X222" s="387"/>
      <c r="Y222" s="389"/>
      <c r="Z222" s="389"/>
      <c r="AA222" s="387"/>
      <c r="AB222" s="383"/>
      <c r="AC222" s="379"/>
      <c r="AD222" s="227" t="s">
        <v>169</v>
      </c>
      <c r="AE222" s="227"/>
      <c r="AF222" s="227"/>
      <c r="AG222" s="227"/>
      <c r="AH222" s="227"/>
      <c r="AI222" s="227"/>
      <c r="AJ222" s="227"/>
      <c r="AK222" s="227"/>
      <c r="AL222" s="227"/>
      <c r="AM222" s="227"/>
      <c r="AN222" s="227"/>
      <c r="AO222" s="227"/>
      <c r="AP222" s="227"/>
      <c r="AQ222" s="227"/>
      <c r="AR222" s="227"/>
      <c r="AS222" s="227"/>
      <c r="AT222" s="227"/>
      <c r="AU222" s="227"/>
      <c r="AV222" s="227"/>
      <c r="AW222" s="227"/>
      <c r="AX222" s="227"/>
      <c r="AY222" s="227"/>
      <c r="AZ222" s="227"/>
      <c r="BA222" s="227"/>
      <c r="BB222" s="227"/>
      <c r="BC222" s="227"/>
      <c r="BD222" s="227"/>
      <c r="BE222" s="227"/>
      <c r="BF222" s="227"/>
      <c r="BG222" s="227"/>
      <c r="BH222" s="227"/>
      <c r="BI222" s="227"/>
      <c r="BJ222" s="227"/>
      <c r="BK222" s="227"/>
      <c r="BL222" s="227"/>
      <c r="BM222" s="228"/>
      <c r="BN222" s="228"/>
      <c r="BO222" s="227"/>
      <c r="BP222" s="227"/>
      <c r="BQ222" s="390"/>
      <c r="BR222" s="390"/>
      <c r="BS222" s="390"/>
      <c r="BT222" s="390"/>
      <c r="BU222" s="390"/>
      <c r="BV222" s="214"/>
      <c r="BW222" s="391"/>
      <c r="BX222" s="216"/>
      <c r="BY222" s="390"/>
      <c r="BZ222" s="390"/>
      <c r="CA222" s="390"/>
      <c r="CB222" s="390"/>
      <c r="CC222" s="390"/>
      <c r="CD222" s="390"/>
      <c r="CE222" s="390"/>
      <c r="CF222" s="392"/>
      <c r="CG222" s="393"/>
      <c r="CH222" s="393"/>
      <c r="CI222" s="351"/>
      <c r="CJ222" s="86" t="e">
        <f>VLOOKUP(K222,'[1]INITIATIVES TYPE COMBINATION'!$A$28:$B$39,2,FALSE)</f>
        <v>#N/A</v>
      </c>
      <c r="CK222" s="86" t="e">
        <f>VLOOKUP(K222&amp;BZ222,'[1]INITIATIVES TYPE COMBINATION'!$A$48:$B$72,2,FALSE)</f>
        <v>#N/A</v>
      </c>
      <c r="CL222" s="86" t="e">
        <f>VLOOKUP(BZ222,'[1]INITIATIVES TYPE COMBINATION'!K$2:L$75,2,FALSE)</f>
        <v>#N/A</v>
      </c>
      <c r="CM222" s="86" t="e">
        <f>VLOOKUP(BZ222,'[1]INITIATIVES TYPE COMBINATION'!K$2:M$75,3,FALSE)</f>
        <v>#N/A</v>
      </c>
      <c r="CN222" s="86" t="e">
        <f>VLOOKUP(K222&amp;BZ222,'[1]INITIATIVES TYPE COMBINATION'!$A$203:$B$227,2,FALSE)</f>
        <v>#N/A</v>
      </c>
      <c r="CP222" s="87" t="e">
        <f>VLOOKUP(BT222&amp;BU222,[1]MPH!BK:BL,2,FALSE)</f>
        <v>#N/A</v>
      </c>
      <c r="CQ222" s="86" t="e">
        <f>VLOOKUP(BT222&amp;BU222,[1]MPH!BK:BL,2,FALSE)</f>
        <v>#N/A</v>
      </c>
      <c r="CR222" s="86" t="e">
        <f>VLOOKUP(BT222&amp;BW222,[1]MPH!BK:BL,2,FALSE)</f>
        <v>#N/A</v>
      </c>
      <c r="CS222" s="87" t="e">
        <f>VLOOKUP(BT222&amp;BW222,[1]MPH!BK:BL,2,FALSE)</f>
        <v>#N/A</v>
      </c>
      <c r="CT222" s="82" t="str">
        <f t="shared" si="82"/>
        <v>Dead-End</v>
      </c>
      <c r="CU222" s="88" t="str">
        <f t="shared" si="82"/>
        <v>Dead-End</v>
      </c>
      <c r="CV222" s="89" t="str">
        <f t="shared" si="82"/>
        <v>Dead-End</v>
      </c>
    </row>
    <row r="223" spans="1:100" s="82" customFormat="1" ht="12.4" customHeight="1">
      <c r="A223" s="271" t="s">
        <v>1049</v>
      </c>
      <c r="B223" s="143" t="s">
        <v>1075</v>
      </c>
      <c r="C223" s="172">
        <v>44197</v>
      </c>
      <c r="D223" s="172">
        <v>44227</v>
      </c>
      <c r="E223" s="204">
        <f>C223</f>
        <v>44197</v>
      </c>
      <c r="F223" s="172">
        <f>D223+60</f>
        <v>44287</v>
      </c>
      <c r="G223" s="271" t="s">
        <v>405</v>
      </c>
      <c r="H223" s="271" t="s">
        <v>1321</v>
      </c>
      <c r="I223" s="271" t="s">
        <v>1331</v>
      </c>
      <c r="J223" s="238" t="s">
        <v>15</v>
      </c>
      <c r="K223" s="238" t="s">
        <v>1204</v>
      </c>
      <c r="L223" s="143"/>
      <c r="M223" s="143"/>
      <c r="N223" s="203"/>
      <c r="O223" s="238"/>
      <c r="P223" s="249" t="s">
        <v>1057</v>
      </c>
      <c r="Q223" s="394"/>
      <c r="R223" s="395"/>
      <c r="S223" s="279"/>
      <c r="T223" s="395"/>
      <c r="U223" s="395"/>
      <c r="V223" s="396"/>
      <c r="W223" s="396"/>
      <c r="X223" s="395"/>
      <c r="Y223" s="395"/>
      <c r="Z223" s="395"/>
      <c r="AA223" s="395"/>
      <c r="AB223" s="395"/>
      <c r="AC223" s="397"/>
      <c r="AD223" s="394"/>
      <c r="AE223" s="394"/>
      <c r="AF223" s="394"/>
      <c r="AG223" s="394"/>
      <c r="AH223" s="394"/>
      <c r="AI223" s="394"/>
      <c r="AJ223" s="394"/>
      <c r="AK223" s="394"/>
      <c r="AL223" s="394"/>
      <c r="AM223" s="394"/>
      <c r="AN223" s="394"/>
      <c r="AO223" s="394"/>
      <c r="AP223" s="394"/>
      <c r="AQ223" s="394"/>
      <c r="AR223" s="394"/>
      <c r="AS223" s="394"/>
      <c r="AT223" s="394"/>
      <c r="AU223" s="394"/>
      <c r="AV223" s="394"/>
      <c r="AW223" s="394"/>
      <c r="AX223" s="394"/>
      <c r="AY223" s="394"/>
      <c r="AZ223" s="394"/>
      <c r="BA223" s="394"/>
      <c r="BB223" s="394"/>
      <c r="BC223" s="394"/>
      <c r="BD223" s="394"/>
      <c r="BE223" s="394"/>
      <c r="BF223" s="394"/>
      <c r="BG223" s="394"/>
      <c r="BH223" s="394"/>
      <c r="BI223" s="394"/>
      <c r="BJ223" s="394"/>
      <c r="BK223" s="394"/>
      <c r="BL223" s="394"/>
      <c r="BM223" s="398"/>
      <c r="BN223" s="398"/>
      <c r="BO223" s="394"/>
      <c r="BP223" s="394"/>
      <c r="BQ223" s="399"/>
      <c r="BR223" s="399"/>
      <c r="BS223" s="291" t="s">
        <v>1074</v>
      </c>
      <c r="BT223" s="291"/>
      <c r="BU223" s="291"/>
      <c r="BV223" s="154"/>
      <c r="BW223" s="291"/>
      <c r="BX223" s="154"/>
      <c r="BY223" s="154"/>
      <c r="BZ223" s="291"/>
      <c r="CA223" s="291"/>
      <c r="CB223" s="291"/>
      <c r="CC223" s="291"/>
      <c r="CD223" s="291"/>
      <c r="CE223" s="291"/>
      <c r="CF223" s="259"/>
      <c r="CG223" s="156"/>
      <c r="CH223" s="156"/>
      <c r="CI223" s="156" t="s">
        <v>1058</v>
      </c>
      <c r="CJ223" s="86" t="str">
        <f>VLOOKUP(K223,'[1]INITIATIVES TYPE COMBINATION'!$A$28:$B$39,2,FALSE)</f>
        <v>PCTYPEG</v>
      </c>
      <c r="CK223" s="86" t="e">
        <f>VLOOKUP(K223&amp;BZ223,'[1]INITIATIVES TYPE COMBINATION'!$A$48:$B$72,2,FALSE)</f>
        <v>#N/A</v>
      </c>
      <c r="CL223" s="86" t="e">
        <f>VLOOKUP(BZ223,'[1]INITIATIVES TYPE COMBINATION'!K$2:L$75,2,FALSE)</f>
        <v>#N/A</v>
      </c>
      <c r="CM223" s="86" t="e">
        <f>VLOOKUP(BZ223,'[1]INITIATIVES TYPE COMBINATION'!K$2:M$75,3,FALSE)</f>
        <v>#N/A</v>
      </c>
      <c r="CN223" s="86" t="e">
        <f>VLOOKUP(K223&amp;BZ223,'[1]INITIATIVES TYPE COMBINATION'!$A$203:$B$227,2,FALSE)</f>
        <v>#N/A</v>
      </c>
      <c r="CP223" s="87" t="e">
        <f>VLOOKUP(BT223&amp;BU223,[1]MPH!BK:BL,2,FALSE)</f>
        <v>#N/A</v>
      </c>
      <c r="CQ223" s="86" t="e">
        <f>VLOOKUP(BT223&amp;BU223,[1]MPH!BK:BL,2,FALSE)</f>
        <v>#N/A</v>
      </c>
      <c r="CR223" s="86" t="e">
        <f>VLOOKUP(BT223&amp;BW223,[1]MPH!BK:BL,2,FALSE)</f>
        <v>#N/A</v>
      </c>
      <c r="CS223" s="87" t="e">
        <f>VLOOKUP(BT223&amp;BW223,[1]MPH!BK:BL,2,FALSE)</f>
        <v>#N/A</v>
      </c>
      <c r="CT223" s="82" t="str">
        <f t="shared" ref="CT223:CV242" si="83">$CV$1</f>
        <v>Dead-End</v>
      </c>
      <c r="CU223" s="88" t="str">
        <f t="shared" si="83"/>
        <v>Dead-End</v>
      </c>
      <c r="CV223" s="89" t="str">
        <f t="shared" si="83"/>
        <v>Dead-End</v>
      </c>
    </row>
    <row r="224" spans="1:100" s="82" customFormat="1" ht="12.4" customHeight="1">
      <c r="A224" s="271"/>
      <c r="B224" s="163"/>
      <c r="C224" s="173"/>
      <c r="D224" s="173"/>
      <c r="E224" s="219"/>
      <c r="F224" s="173"/>
      <c r="G224" s="271"/>
      <c r="H224" s="271"/>
      <c r="I224" s="271"/>
      <c r="J224" s="238"/>
      <c r="K224" s="238"/>
      <c r="L224" s="163"/>
      <c r="M224" s="163"/>
      <c r="N224" s="218"/>
      <c r="O224" s="238"/>
      <c r="P224" s="220"/>
      <c r="Q224" s="394"/>
      <c r="R224" s="400"/>
      <c r="S224" s="279"/>
      <c r="T224" s="400"/>
      <c r="U224" s="400"/>
      <c r="V224" s="401"/>
      <c r="W224" s="401"/>
      <c r="X224" s="400"/>
      <c r="Y224" s="400"/>
      <c r="Z224" s="400"/>
      <c r="AA224" s="400"/>
      <c r="AB224" s="400"/>
      <c r="AC224" s="397"/>
      <c r="AD224" s="394"/>
      <c r="AE224" s="394"/>
      <c r="AF224" s="394"/>
      <c r="AG224" s="394"/>
      <c r="AH224" s="394"/>
      <c r="AI224" s="394"/>
      <c r="AJ224" s="394"/>
      <c r="AK224" s="394"/>
      <c r="AL224" s="394"/>
      <c r="AM224" s="394"/>
      <c r="AN224" s="394"/>
      <c r="AO224" s="394"/>
      <c r="AP224" s="394"/>
      <c r="AQ224" s="394"/>
      <c r="AR224" s="394"/>
      <c r="AS224" s="394"/>
      <c r="AT224" s="394"/>
      <c r="AU224" s="394"/>
      <c r="AV224" s="394"/>
      <c r="AW224" s="394"/>
      <c r="AX224" s="394"/>
      <c r="AY224" s="394"/>
      <c r="AZ224" s="394"/>
      <c r="BA224" s="394"/>
      <c r="BB224" s="394"/>
      <c r="BC224" s="394"/>
      <c r="BD224" s="394"/>
      <c r="BE224" s="394"/>
      <c r="BF224" s="394"/>
      <c r="BG224" s="394"/>
      <c r="BH224" s="394"/>
      <c r="BI224" s="394"/>
      <c r="BJ224" s="394"/>
      <c r="BK224" s="394"/>
      <c r="BL224" s="394"/>
      <c r="BM224" s="398"/>
      <c r="BN224" s="398"/>
      <c r="BO224" s="394"/>
      <c r="BP224" s="394"/>
      <c r="BQ224" s="399"/>
      <c r="BR224" s="399"/>
      <c r="BS224" s="291"/>
      <c r="BT224" s="291"/>
      <c r="BU224" s="291"/>
      <c r="BV224" s="154"/>
      <c r="BW224" s="291"/>
      <c r="BX224" s="154"/>
      <c r="BY224" s="154"/>
      <c r="BZ224" s="291"/>
      <c r="CA224" s="291"/>
      <c r="CB224" s="291"/>
      <c r="CC224" s="291"/>
      <c r="CD224" s="291"/>
      <c r="CE224" s="291"/>
      <c r="CF224" s="363"/>
      <c r="CG224" s="292"/>
      <c r="CH224" s="292"/>
      <c r="CI224" s="156"/>
      <c r="CJ224" s="86" t="e">
        <f>VLOOKUP(K224,'[1]INITIATIVES TYPE COMBINATION'!$A$28:$B$39,2,FALSE)</f>
        <v>#N/A</v>
      </c>
      <c r="CK224" s="86" t="e">
        <f>VLOOKUP(K224&amp;BZ224,'[1]INITIATIVES TYPE COMBINATION'!$A$48:$B$72,2,FALSE)</f>
        <v>#N/A</v>
      </c>
      <c r="CL224" s="86" t="e">
        <f>VLOOKUP(BZ224,'[1]INITIATIVES TYPE COMBINATION'!K$2:L$75,2,FALSE)</f>
        <v>#N/A</v>
      </c>
      <c r="CM224" s="86" t="e">
        <f>VLOOKUP(BZ224,'[1]INITIATIVES TYPE COMBINATION'!K$2:M$75,3,FALSE)</f>
        <v>#N/A</v>
      </c>
      <c r="CN224" s="86" t="e">
        <f>VLOOKUP(K224&amp;BZ224,'[1]INITIATIVES TYPE COMBINATION'!$A$203:$B$227,2,FALSE)</f>
        <v>#N/A</v>
      </c>
      <c r="CP224" s="87" t="e">
        <f>VLOOKUP(BT224&amp;BU224,[1]MPH!BK:BL,2,FALSE)</f>
        <v>#N/A</v>
      </c>
      <c r="CQ224" s="86" t="e">
        <f>VLOOKUP(BT224&amp;BU224,[1]MPH!BK:BL,2,FALSE)</f>
        <v>#N/A</v>
      </c>
      <c r="CR224" s="86" t="e">
        <f>VLOOKUP(BT224&amp;BW224,[1]MPH!BK:BL,2,FALSE)</f>
        <v>#N/A</v>
      </c>
      <c r="CS224" s="87" t="e">
        <f>VLOOKUP(BT224&amp;BW224,[1]MPH!BK:BL,2,FALSE)</f>
        <v>#N/A</v>
      </c>
      <c r="CT224" s="82" t="str">
        <f t="shared" si="83"/>
        <v>Dead-End</v>
      </c>
      <c r="CU224" s="88" t="str">
        <f t="shared" si="83"/>
        <v>Dead-End</v>
      </c>
      <c r="CV224" s="89" t="str">
        <f t="shared" si="83"/>
        <v>Dead-End</v>
      </c>
    </row>
    <row r="225" spans="1:100" s="82" customFormat="1" ht="12.4" customHeight="1">
      <c r="A225" s="271" t="s">
        <v>1049</v>
      </c>
      <c r="B225" s="143" t="s">
        <v>1066</v>
      </c>
      <c r="C225" s="172">
        <v>44197</v>
      </c>
      <c r="D225" s="172">
        <v>44227</v>
      </c>
      <c r="E225" s="204">
        <f>C225</f>
        <v>44197</v>
      </c>
      <c r="F225" s="172">
        <f>D225+60</f>
        <v>44287</v>
      </c>
      <c r="G225" s="271" t="s">
        <v>405</v>
      </c>
      <c r="H225" s="271" t="s">
        <v>1323</v>
      </c>
      <c r="I225" s="271" t="s">
        <v>1332</v>
      </c>
      <c r="J225" s="238" t="s">
        <v>15</v>
      </c>
      <c r="K225" s="238" t="s">
        <v>1204</v>
      </c>
      <c r="L225" s="143"/>
      <c r="M225" s="143"/>
      <c r="N225" s="203"/>
      <c r="O225" s="143"/>
      <c r="P225" s="249" t="s">
        <v>1057</v>
      </c>
      <c r="Q225" s="394"/>
      <c r="R225" s="395"/>
      <c r="S225" s="279"/>
      <c r="T225" s="395"/>
      <c r="U225" s="395"/>
      <c r="V225" s="396"/>
      <c r="W225" s="396"/>
      <c r="X225" s="395"/>
      <c r="Y225" s="395"/>
      <c r="Z225" s="395"/>
      <c r="AA225" s="395"/>
      <c r="AB225" s="395"/>
      <c r="AC225" s="397"/>
      <c r="AD225" s="394"/>
      <c r="AE225" s="394"/>
      <c r="AF225" s="394"/>
      <c r="AG225" s="394"/>
      <c r="AH225" s="394"/>
      <c r="AI225" s="394"/>
      <c r="AJ225" s="394"/>
      <c r="AK225" s="394"/>
      <c r="AL225" s="394"/>
      <c r="AM225" s="394"/>
      <c r="AN225" s="394"/>
      <c r="AO225" s="394"/>
      <c r="AP225" s="394"/>
      <c r="AQ225" s="394"/>
      <c r="AR225" s="394"/>
      <c r="AS225" s="394"/>
      <c r="AT225" s="394"/>
      <c r="AU225" s="394"/>
      <c r="AV225" s="394"/>
      <c r="AW225" s="394"/>
      <c r="AX225" s="394"/>
      <c r="AY225" s="394"/>
      <c r="AZ225" s="394"/>
      <c r="BA225" s="394"/>
      <c r="BB225" s="394"/>
      <c r="BC225" s="394"/>
      <c r="BD225" s="394"/>
      <c r="BE225" s="394"/>
      <c r="BF225" s="394"/>
      <c r="BG225" s="394"/>
      <c r="BH225" s="394"/>
      <c r="BI225" s="394"/>
      <c r="BJ225" s="394"/>
      <c r="BK225" s="394"/>
      <c r="BL225" s="394"/>
      <c r="BM225" s="398"/>
      <c r="BN225" s="398"/>
      <c r="BO225" s="394"/>
      <c r="BP225" s="394"/>
      <c r="BQ225" s="399"/>
      <c r="BR225" s="399"/>
      <c r="BS225" s="291" t="s">
        <v>1074</v>
      </c>
      <c r="BT225" s="291"/>
      <c r="BU225" s="291"/>
      <c r="BV225" s="154"/>
      <c r="BW225" s="361"/>
      <c r="BX225" s="154"/>
      <c r="BY225" s="291"/>
      <c r="BZ225" s="291"/>
      <c r="CA225" s="291"/>
      <c r="CB225" s="291"/>
      <c r="CC225" s="291"/>
      <c r="CD225" s="291"/>
      <c r="CE225" s="291"/>
      <c r="CF225" s="371"/>
      <c r="CG225" s="372"/>
      <c r="CH225" s="372"/>
      <c r="CI225" s="156" t="s">
        <v>1058</v>
      </c>
      <c r="CJ225" s="86" t="str">
        <f>VLOOKUP(K225,'[1]INITIATIVES TYPE COMBINATION'!$A$28:$B$39,2,FALSE)</f>
        <v>PCTYPEG</v>
      </c>
      <c r="CK225" s="86" t="e">
        <f>VLOOKUP(K225&amp;BZ225,'[1]INITIATIVES TYPE COMBINATION'!$A$48:$B$72,2,FALSE)</f>
        <v>#N/A</v>
      </c>
      <c r="CL225" s="86" t="e">
        <f>VLOOKUP(BZ225,'[1]INITIATIVES TYPE COMBINATION'!K$2:L$75,2,FALSE)</f>
        <v>#N/A</v>
      </c>
      <c r="CM225" s="86" t="e">
        <f>VLOOKUP(BZ225,'[1]INITIATIVES TYPE COMBINATION'!K$2:M$75,3,FALSE)</f>
        <v>#N/A</v>
      </c>
      <c r="CN225" s="86" t="e">
        <f>VLOOKUP(K225&amp;BZ225,'[1]INITIATIVES TYPE COMBINATION'!$A$203:$B$227,2,FALSE)</f>
        <v>#N/A</v>
      </c>
      <c r="CP225" s="87" t="e">
        <f>VLOOKUP(BT225&amp;BU225,[1]MPH!BK:BL,2,FALSE)</f>
        <v>#N/A</v>
      </c>
      <c r="CQ225" s="86" t="e">
        <f>VLOOKUP(BT225&amp;BU225,[1]MPH!BK:BL,2,FALSE)</f>
        <v>#N/A</v>
      </c>
      <c r="CR225" s="86" t="e">
        <f>VLOOKUP(BT225&amp;BW225,[1]MPH!BK:BL,2,FALSE)</f>
        <v>#N/A</v>
      </c>
      <c r="CS225" s="87" t="e">
        <f>VLOOKUP(BT225&amp;BW225,[1]MPH!BK:BL,2,FALSE)</f>
        <v>#N/A</v>
      </c>
      <c r="CT225" s="82" t="str">
        <f t="shared" si="83"/>
        <v>Dead-End</v>
      </c>
      <c r="CU225" s="88" t="str">
        <f t="shared" si="83"/>
        <v>Dead-End</v>
      </c>
      <c r="CV225" s="89" t="str">
        <f t="shared" si="83"/>
        <v>Dead-End</v>
      </c>
    </row>
    <row r="226" spans="1:100" s="82" customFormat="1" ht="12.4" customHeight="1">
      <c r="A226" s="271"/>
      <c r="B226" s="163"/>
      <c r="C226" s="173"/>
      <c r="D226" s="173"/>
      <c r="E226" s="219"/>
      <c r="F226" s="173"/>
      <c r="G226" s="271"/>
      <c r="H226" s="271"/>
      <c r="I226" s="271"/>
      <c r="J226" s="238"/>
      <c r="K226" s="238"/>
      <c r="L226" s="163"/>
      <c r="M226" s="163"/>
      <c r="N226" s="218"/>
      <c r="O226" s="163"/>
      <c r="P226" s="220"/>
      <c r="Q226" s="394"/>
      <c r="R226" s="400"/>
      <c r="S226" s="279"/>
      <c r="T226" s="400"/>
      <c r="U226" s="400"/>
      <c r="V226" s="401"/>
      <c r="W226" s="401"/>
      <c r="X226" s="400"/>
      <c r="Y226" s="400"/>
      <c r="Z226" s="400"/>
      <c r="AA226" s="400"/>
      <c r="AB226" s="400"/>
      <c r="AC226" s="397"/>
      <c r="AD226" s="394"/>
      <c r="AE226" s="394"/>
      <c r="AF226" s="394"/>
      <c r="AG226" s="394"/>
      <c r="AH226" s="394"/>
      <c r="AI226" s="394"/>
      <c r="AJ226" s="394"/>
      <c r="AK226" s="394"/>
      <c r="AL226" s="394"/>
      <c r="AM226" s="394"/>
      <c r="AN226" s="394"/>
      <c r="AO226" s="394"/>
      <c r="AP226" s="394"/>
      <c r="AQ226" s="394"/>
      <c r="AR226" s="394"/>
      <c r="AS226" s="394"/>
      <c r="AT226" s="394"/>
      <c r="AU226" s="394"/>
      <c r="AV226" s="394"/>
      <c r="AW226" s="394"/>
      <c r="AX226" s="394"/>
      <c r="AY226" s="394"/>
      <c r="AZ226" s="394"/>
      <c r="BA226" s="394"/>
      <c r="BB226" s="394"/>
      <c r="BC226" s="394"/>
      <c r="BD226" s="394"/>
      <c r="BE226" s="394"/>
      <c r="BF226" s="394"/>
      <c r="BG226" s="394"/>
      <c r="BH226" s="394"/>
      <c r="BI226" s="394"/>
      <c r="BJ226" s="394"/>
      <c r="BK226" s="394"/>
      <c r="BL226" s="394"/>
      <c r="BM226" s="398"/>
      <c r="BN226" s="398"/>
      <c r="BO226" s="394"/>
      <c r="BP226" s="394"/>
      <c r="BQ226" s="399"/>
      <c r="BR226" s="399"/>
      <c r="BS226" s="291"/>
      <c r="BT226" s="291"/>
      <c r="BU226" s="291"/>
      <c r="BV226" s="154"/>
      <c r="BW226" s="361"/>
      <c r="BX226" s="154"/>
      <c r="BY226" s="291"/>
      <c r="BZ226" s="291"/>
      <c r="CA226" s="291"/>
      <c r="CB226" s="291"/>
      <c r="CC226" s="291"/>
      <c r="CD226" s="291"/>
      <c r="CE226" s="291"/>
      <c r="CF226" s="363"/>
      <c r="CG226" s="292"/>
      <c r="CH226" s="292"/>
      <c r="CI226" s="156"/>
      <c r="CJ226" s="86" t="e">
        <f>VLOOKUP(K226,'[1]INITIATIVES TYPE COMBINATION'!$A$28:$B$39,2,FALSE)</f>
        <v>#N/A</v>
      </c>
      <c r="CK226" s="86" t="e">
        <f>VLOOKUP(K226&amp;BZ226,'[1]INITIATIVES TYPE COMBINATION'!$A$48:$B$72,2,FALSE)</f>
        <v>#N/A</v>
      </c>
      <c r="CL226" s="86" t="e">
        <f>VLOOKUP(BZ226,'[1]INITIATIVES TYPE COMBINATION'!K$2:L$75,2,FALSE)</f>
        <v>#N/A</v>
      </c>
      <c r="CM226" s="86" t="e">
        <f>VLOOKUP(BZ226,'[1]INITIATIVES TYPE COMBINATION'!K$2:M$75,3,FALSE)</f>
        <v>#N/A</v>
      </c>
      <c r="CN226" s="86" t="e">
        <f>VLOOKUP(K226&amp;BZ226,'[1]INITIATIVES TYPE COMBINATION'!$A$203:$B$227,2,FALSE)</f>
        <v>#N/A</v>
      </c>
      <c r="CP226" s="87" t="e">
        <f>VLOOKUP(BT226&amp;BU226,[1]MPH!BK:BL,2,FALSE)</f>
        <v>#N/A</v>
      </c>
      <c r="CQ226" s="86" t="e">
        <f>VLOOKUP(BT226&amp;BU226,[1]MPH!BK:BL,2,FALSE)</f>
        <v>#N/A</v>
      </c>
      <c r="CR226" s="86" t="e">
        <f>VLOOKUP(BT226&amp;BW226,[1]MPH!BK:BL,2,FALSE)</f>
        <v>#N/A</v>
      </c>
      <c r="CS226" s="87" t="e">
        <f>VLOOKUP(BT226&amp;BW226,[1]MPH!BK:BL,2,FALSE)</f>
        <v>#N/A</v>
      </c>
      <c r="CT226" s="82" t="str">
        <f t="shared" si="83"/>
        <v>Dead-End</v>
      </c>
      <c r="CU226" s="88" t="str">
        <f t="shared" si="83"/>
        <v>Dead-End</v>
      </c>
      <c r="CV226" s="89" t="str">
        <f t="shared" si="83"/>
        <v>Dead-End</v>
      </c>
    </row>
    <row r="227" spans="1:100" s="82" customFormat="1" ht="12.4" customHeight="1">
      <c r="A227" s="203" t="s">
        <v>1049</v>
      </c>
      <c r="B227" s="203" t="s">
        <v>1052</v>
      </c>
      <c r="C227" s="172">
        <v>44197</v>
      </c>
      <c r="D227" s="172">
        <v>44227</v>
      </c>
      <c r="E227" s="204">
        <f>C227</f>
        <v>44197</v>
      </c>
      <c r="F227" s="172">
        <f>D227+60</f>
        <v>44287</v>
      </c>
      <c r="G227" s="271" t="s">
        <v>405</v>
      </c>
      <c r="H227" s="271" t="s">
        <v>1333</v>
      </c>
      <c r="I227" s="385" t="s">
        <v>1334</v>
      </c>
      <c r="J227" s="143" t="s">
        <v>15</v>
      </c>
      <c r="K227" s="49" t="s">
        <v>1335</v>
      </c>
      <c r="L227" s="203"/>
      <c r="M227" s="203"/>
      <c r="N227" s="203"/>
      <c r="O227" s="203"/>
      <c r="P227" s="49" t="s">
        <v>1057</v>
      </c>
      <c r="Q227" s="402"/>
      <c r="R227" s="403"/>
      <c r="S227" s="279"/>
      <c r="T227" s="404"/>
      <c r="U227" s="405"/>
      <c r="V227" s="406"/>
      <c r="W227" s="406"/>
      <c r="X227" s="405"/>
      <c r="Y227" s="403"/>
      <c r="Z227" s="403"/>
      <c r="AA227" s="405"/>
      <c r="AB227" s="405"/>
      <c r="AC227" s="407"/>
      <c r="AD227" s="408"/>
      <c r="AE227" s="408"/>
      <c r="AF227" s="408"/>
      <c r="AG227" s="408"/>
      <c r="AH227" s="408"/>
      <c r="AI227" s="408"/>
      <c r="AJ227" s="408"/>
      <c r="AK227" s="408"/>
      <c r="AL227" s="408"/>
      <c r="AM227" s="408"/>
      <c r="AN227" s="408"/>
      <c r="AO227" s="408"/>
      <c r="AP227" s="408"/>
      <c r="AQ227" s="408"/>
      <c r="AR227" s="408"/>
      <c r="AS227" s="408"/>
      <c r="AT227" s="408"/>
      <c r="AU227" s="408"/>
      <c r="AV227" s="408"/>
      <c r="AW227" s="408"/>
      <c r="AX227" s="408"/>
      <c r="AY227" s="408"/>
      <c r="AZ227" s="408"/>
      <c r="BA227" s="408"/>
      <c r="BB227" s="408"/>
      <c r="BC227" s="408"/>
      <c r="BD227" s="408"/>
      <c r="BE227" s="408"/>
      <c r="BF227" s="408"/>
      <c r="BG227" s="408"/>
      <c r="BH227" s="408"/>
      <c r="BI227" s="408"/>
      <c r="BJ227" s="408"/>
      <c r="BK227" s="408"/>
      <c r="BL227" s="408"/>
      <c r="BM227" s="409"/>
      <c r="BN227" s="409"/>
      <c r="BO227" s="408"/>
      <c r="BP227" s="408"/>
      <c r="BQ227" s="402"/>
      <c r="BR227" s="402"/>
      <c r="BS227" s="291" t="s">
        <v>1074</v>
      </c>
      <c r="BT227" s="214"/>
      <c r="BU227" s="214"/>
      <c r="BV227" s="214"/>
      <c r="BW227" s="215"/>
      <c r="BX227" s="216"/>
      <c r="BY227" s="214"/>
      <c r="BZ227" s="214"/>
      <c r="CA227" s="214"/>
      <c r="CB227" s="214"/>
      <c r="CC227" s="214"/>
      <c r="CD227" s="214"/>
      <c r="CE227" s="214"/>
      <c r="CF227" s="217"/>
      <c r="CG227" s="38"/>
      <c r="CH227" s="38"/>
      <c r="CI227" s="156" t="s">
        <v>1058</v>
      </c>
      <c r="CJ227" s="86" t="str">
        <f>VLOOKUP(K227,'[1]INITIATIVES TYPE COMBINATION'!$A$28:$B$39,2,FALSE)</f>
        <v>PCTYPEA</v>
      </c>
      <c r="CK227" s="86" t="e">
        <f>VLOOKUP(K227&amp;BZ227,'[1]INITIATIVES TYPE COMBINATION'!$A$48:$B$72,2,FALSE)</f>
        <v>#N/A</v>
      </c>
      <c r="CL227" s="86" t="e">
        <f>VLOOKUP(BZ227,'[1]INITIATIVES TYPE COMBINATION'!K$2:L$75,2,FALSE)</f>
        <v>#N/A</v>
      </c>
      <c r="CM227" s="86" t="e">
        <f>VLOOKUP(BZ227,'[1]INITIATIVES TYPE COMBINATION'!K$2:M$75,3,FALSE)</f>
        <v>#N/A</v>
      </c>
      <c r="CN227" s="86" t="e">
        <f>VLOOKUP(K227&amp;BZ227,'[1]INITIATIVES TYPE COMBINATION'!$A$203:$B$227,2,FALSE)</f>
        <v>#N/A</v>
      </c>
      <c r="CP227" s="87" t="e">
        <f>VLOOKUP(BT227&amp;BU227,[1]MPH!BK:BL,2,FALSE)</f>
        <v>#N/A</v>
      </c>
      <c r="CQ227" s="86" t="e">
        <f>VLOOKUP(BT227&amp;BU227,[1]MPH!BK:BL,2,FALSE)</f>
        <v>#N/A</v>
      </c>
      <c r="CR227" s="86" t="e">
        <f>VLOOKUP(BT227&amp;BW227,[1]MPH!BK:BL,2,FALSE)</f>
        <v>#N/A</v>
      </c>
      <c r="CS227" s="87" t="e">
        <f>VLOOKUP(BT227&amp;BW227,[1]MPH!BK:BL,2,FALSE)</f>
        <v>#N/A</v>
      </c>
      <c r="CT227" s="82" t="str">
        <f t="shared" si="83"/>
        <v>Dead-End</v>
      </c>
      <c r="CU227" s="88" t="str">
        <f t="shared" si="83"/>
        <v>Dead-End</v>
      </c>
      <c r="CV227" s="89" t="str">
        <f t="shared" si="83"/>
        <v>Dead-End</v>
      </c>
    </row>
    <row r="228" spans="1:100" s="82" customFormat="1" ht="12.4" customHeight="1">
      <c r="A228" s="218"/>
      <c r="B228" s="218"/>
      <c r="C228" s="173"/>
      <c r="D228" s="173"/>
      <c r="E228" s="219"/>
      <c r="F228" s="173"/>
      <c r="G228" s="271"/>
      <c r="H228" s="271"/>
      <c r="I228" s="271"/>
      <c r="J228" s="163"/>
      <c r="K228" s="220"/>
      <c r="L228" s="218"/>
      <c r="M228" s="218"/>
      <c r="N228" s="218"/>
      <c r="O228" s="218"/>
      <c r="P228" s="48"/>
      <c r="Q228" s="410"/>
      <c r="R228" s="411"/>
      <c r="S228" s="279"/>
      <c r="T228" s="412"/>
      <c r="U228" s="411"/>
      <c r="V228" s="413"/>
      <c r="W228" s="413"/>
      <c r="X228" s="411"/>
      <c r="Y228" s="411"/>
      <c r="Z228" s="411"/>
      <c r="AA228" s="411"/>
      <c r="AB228" s="411"/>
      <c r="AC228" s="407"/>
      <c r="AD228" s="408"/>
      <c r="AE228" s="408"/>
      <c r="AF228" s="408"/>
      <c r="AG228" s="408"/>
      <c r="AH228" s="408"/>
      <c r="AI228" s="408"/>
      <c r="AJ228" s="408"/>
      <c r="AK228" s="408"/>
      <c r="AL228" s="408"/>
      <c r="AM228" s="408"/>
      <c r="AN228" s="408"/>
      <c r="AO228" s="408"/>
      <c r="AP228" s="408"/>
      <c r="AQ228" s="408"/>
      <c r="AR228" s="408"/>
      <c r="AS228" s="408"/>
      <c r="AT228" s="408"/>
      <c r="AU228" s="408"/>
      <c r="AV228" s="408"/>
      <c r="AW228" s="408"/>
      <c r="AX228" s="408"/>
      <c r="AY228" s="408"/>
      <c r="AZ228" s="408"/>
      <c r="BA228" s="408"/>
      <c r="BB228" s="408"/>
      <c r="BC228" s="408"/>
      <c r="BD228" s="408"/>
      <c r="BE228" s="408"/>
      <c r="BF228" s="408"/>
      <c r="BG228" s="408"/>
      <c r="BH228" s="408"/>
      <c r="BI228" s="408"/>
      <c r="BJ228" s="408"/>
      <c r="BK228" s="408"/>
      <c r="BL228" s="408"/>
      <c r="BM228" s="409"/>
      <c r="BN228" s="409"/>
      <c r="BO228" s="408"/>
      <c r="BP228" s="408"/>
      <c r="BQ228" s="402"/>
      <c r="BR228" s="402"/>
      <c r="BS228" s="214"/>
      <c r="BT228" s="214"/>
      <c r="BU228" s="214"/>
      <c r="BV228" s="214"/>
      <c r="BW228" s="215"/>
      <c r="BX228" s="216"/>
      <c r="BY228" s="214"/>
      <c r="BZ228" s="214"/>
      <c r="CA228" s="214"/>
      <c r="CB228" s="214"/>
      <c r="CC228" s="214"/>
      <c r="CD228" s="214"/>
      <c r="CE228" s="214"/>
      <c r="CF228" s="217"/>
      <c r="CG228" s="38"/>
      <c r="CH228" s="38"/>
      <c r="CI228" s="351"/>
      <c r="CJ228" s="86" t="e">
        <f>VLOOKUP(K228,'[1]INITIATIVES TYPE COMBINATION'!$A$28:$B$39,2,FALSE)</f>
        <v>#N/A</v>
      </c>
      <c r="CK228" s="86" t="e">
        <f>VLOOKUP(K228&amp;BZ228,'[1]INITIATIVES TYPE COMBINATION'!$A$48:$B$72,2,FALSE)</f>
        <v>#N/A</v>
      </c>
      <c r="CL228" s="86" t="e">
        <f>VLOOKUP(BZ228,'[1]INITIATIVES TYPE COMBINATION'!K$2:L$75,2,FALSE)</f>
        <v>#N/A</v>
      </c>
      <c r="CM228" s="86" t="e">
        <f>VLOOKUP(BZ228,'[1]INITIATIVES TYPE COMBINATION'!K$2:M$75,3,FALSE)</f>
        <v>#N/A</v>
      </c>
      <c r="CN228" s="86" t="e">
        <f>VLOOKUP(K228&amp;BZ228,'[1]INITIATIVES TYPE COMBINATION'!$A$203:$B$227,2,FALSE)</f>
        <v>#N/A</v>
      </c>
      <c r="CP228" s="87" t="e">
        <f>VLOOKUP(BT228&amp;BU228,[1]MPH!BK:BL,2,FALSE)</f>
        <v>#N/A</v>
      </c>
      <c r="CQ228" s="86" t="e">
        <f>VLOOKUP(BT228&amp;BU228,[1]MPH!BK:BL,2,FALSE)</f>
        <v>#N/A</v>
      </c>
      <c r="CR228" s="86" t="e">
        <f>VLOOKUP(BT228&amp;BW228,[1]MPH!BK:BL,2,FALSE)</f>
        <v>#N/A</v>
      </c>
      <c r="CS228" s="87" t="e">
        <f>VLOOKUP(BT228&amp;BW228,[1]MPH!BK:BL,2,FALSE)</f>
        <v>#N/A</v>
      </c>
      <c r="CT228" s="82" t="str">
        <f t="shared" si="83"/>
        <v>Dead-End</v>
      </c>
      <c r="CU228" s="88" t="str">
        <f t="shared" si="83"/>
        <v>Dead-End</v>
      </c>
      <c r="CV228" s="89" t="str">
        <f t="shared" si="83"/>
        <v>Dead-End</v>
      </c>
    </row>
    <row r="229" spans="1:100" s="82" customFormat="1" ht="12.4" customHeight="1">
      <c r="A229" s="203" t="s">
        <v>1049</v>
      </c>
      <c r="B229" s="203" t="s">
        <v>1052</v>
      </c>
      <c r="C229" s="172">
        <v>44197</v>
      </c>
      <c r="D229" s="172">
        <v>44227</v>
      </c>
      <c r="E229" s="204">
        <f>C229</f>
        <v>44197</v>
      </c>
      <c r="F229" s="172">
        <f>D229+60</f>
        <v>44287</v>
      </c>
      <c r="G229" s="271" t="s">
        <v>405</v>
      </c>
      <c r="H229" s="271" t="s">
        <v>1336</v>
      </c>
      <c r="I229" s="385" t="s">
        <v>1334</v>
      </c>
      <c r="J229" s="143" t="s">
        <v>15</v>
      </c>
      <c r="K229" s="49" t="s">
        <v>1335</v>
      </c>
      <c r="L229" s="203"/>
      <c r="M229" s="203"/>
      <c r="N229" s="203"/>
      <c r="O229" s="203"/>
      <c r="P229" s="49" t="s">
        <v>1057</v>
      </c>
      <c r="Q229" s="402"/>
      <c r="R229" s="403"/>
      <c r="S229" s="279"/>
      <c r="T229" s="404"/>
      <c r="U229" s="405"/>
      <c r="V229" s="406"/>
      <c r="W229" s="406"/>
      <c r="X229" s="405"/>
      <c r="Y229" s="403"/>
      <c r="Z229" s="403"/>
      <c r="AA229" s="405"/>
      <c r="AB229" s="405"/>
      <c r="AC229" s="407"/>
      <c r="AD229" s="408"/>
      <c r="AE229" s="408"/>
      <c r="AF229" s="408"/>
      <c r="AG229" s="408"/>
      <c r="AH229" s="408"/>
      <c r="AI229" s="408"/>
      <c r="AJ229" s="408"/>
      <c r="AK229" s="408"/>
      <c r="AL229" s="408"/>
      <c r="AM229" s="408"/>
      <c r="AN229" s="408"/>
      <c r="AO229" s="408"/>
      <c r="AP229" s="408"/>
      <c r="AQ229" s="408"/>
      <c r="AR229" s="408"/>
      <c r="AS229" s="408"/>
      <c r="AT229" s="408"/>
      <c r="AU229" s="408"/>
      <c r="AV229" s="408"/>
      <c r="AW229" s="408"/>
      <c r="AX229" s="408"/>
      <c r="AY229" s="408"/>
      <c r="AZ229" s="408"/>
      <c r="BA229" s="408"/>
      <c r="BB229" s="408"/>
      <c r="BC229" s="408"/>
      <c r="BD229" s="408"/>
      <c r="BE229" s="408"/>
      <c r="BF229" s="408"/>
      <c r="BG229" s="408"/>
      <c r="BH229" s="408"/>
      <c r="BI229" s="408"/>
      <c r="BJ229" s="408"/>
      <c r="BK229" s="408"/>
      <c r="BL229" s="408"/>
      <c r="BM229" s="409"/>
      <c r="BN229" s="409"/>
      <c r="BO229" s="408"/>
      <c r="BP229" s="408"/>
      <c r="BQ229" s="402"/>
      <c r="BR229" s="402"/>
      <c r="BS229" s="291" t="s">
        <v>1074</v>
      </c>
      <c r="BT229" s="214"/>
      <c r="BU229" s="214"/>
      <c r="BV229" s="214"/>
      <c r="BW229" s="215"/>
      <c r="BX229" s="216"/>
      <c r="BY229" s="214"/>
      <c r="BZ229" s="214"/>
      <c r="CA229" s="214"/>
      <c r="CB229" s="214"/>
      <c r="CC229" s="214"/>
      <c r="CD229" s="214"/>
      <c r="CE229" s="214"/>
      <c r="CF229" s="217"/>
      <c r="CG229" s="38"/>
      <c r="CH229" s="38"/>
      <c r="CI229" s="156" t="s">
        <v>1058</v>
      </c>
      <c r="CJ229" s="86" t="str">
        <f>VLOOKUP(K229,'[1]INITIATIVES TYPE COMBINATION'!$A$28:$B$39,2,FALSE)</f>
        <v>PCTYPEA</v>
      </c>
      <c r="CK229" s="86" t="e">
        <f>VLOOKUP(K229&amp;BZ229,'[1]INITIATIVES TYPE COMBINATION'!$A$48:$B$72,2,FALSE)</f>
        <v>#N/A</v>
      </c>
      <c r="CL229" s="86" t="e">
        <f>VLOOKUP(BZ229,'[1]INITIATIVES TYPE COMBINATION'!K$2:L$75,2,FALSE)</f>
        <v>#N/A</v>
      </c>
      <c r="CM229" s="86" t="e">
        <f>VLOOKUP(BZ229,'[1]INITIATIVES TYPE COMBINATION'!K$2:M$75,3,FALSE)</f>
        <v>#N/A</v>
      </c>
      <c r="CN229" s="86" t="e">
        <f>VLOOKUP(K229&amp;BZ229,'[1]INITIATIVES TYPE COMBINATION'!$A$203:$B$227,2,FALSE)</f>
        <v>#N/A</v>
      </c>
      <c r="CP229" s="87" t="e">
        <f>VLOOKUP(BT229&amp;BU229,[1]MPH!BK:BL,2,FALSE)</f>
        <v>#N/A</v>
      </c>
      <c r="CQ229" s="86" t="e">
        <f>VLOOKUP(BT229&amp;BU229,[1]MPH!BK:BL,2,FALSE)</f>
        <v>#N/A</v>
      </c>
      <c r="CR229" s="86" t="e">
        <f>VLOOKUP(BT229&amp;BW229,[1]MPH!BK:BL,2,FALSE)</f>
        <v>#N/A</v>
      </c>
      <c r="CS229" s="87" t="e">
        <f>VLOOKUP(BT229&amp;BW229,[1]MPH!BK:BL,2,FALSE)</f>
        <v>#N/A</v>
      </c>
      <c r="CT229" s="82" t="str">
        <f t="shared" si="83"/>
        <v>Dead-End</v>
      </c>
      <c r="CU229" s="88" t="str">
        <f t="shared" si="83"/>
        <v>Dead-End</v>
      </c>
      <c r="CV229" s="89" t="str">
        <f t="shared" si="83"/>
        <v>Dead-End</v>
      </c>
    </row>
    <row r="230" spans="1:100" s="82" customFormat="1" ht="12.4" customHeight="1">
      <c r="A230" s="218"/>
      <c r="B230" s="218"/>
      <c r="C230" s="173"/>
      <c r="D230" s="173"/>
      <c r="E230" s="219"/>
      <c r="F230" s="173"/>
      <c r="G230" s="271"/>
      <c r="H230" s="271"/>
      <c r="I230" s="271"/>
      <c r="J230" s="163"/>
      <c r="K230" s="220"/>
      <c r="L230" s="218"/>
      <c r="M230" s="218"/>
      <c r="N230" s="218"/>
      <c r="O230" s="218"/>
      <c r="P230" s="48"/>
      <c r="Q230" s="410"/>
      <c r="R230" s="411"/>
      <c r="S230" s="279"/>
      <c r="T230" s="412"/>
      <c r="U230" s="411"/>
      <c r="V230" s="413"/>
      <c r="W230" s="413"/>
      <c r="X230" s="411"/>
      <c r="Y230" s="411"/>
      <c r="Z230" s="411"/>
      <c r="AA230" s="411"/>
      <c r="AB230" s="411"/>
      <c r="AC230" s="407"/>
      <c r="AD230" s="408"/>
      <c r="AE230" s="408"/>
      <c r="AF230" s="408"/>
      <c r="AG230" s="408"/>
      <c r="AH230" s="408"/>
      <c r="AI230" s="408"/>
      <c r="AJ230" s="408"/>
      <c r="AK230" s="408"/>
      <c r="AL230" s="408"/>
      <c r="AM230" s="408"/>
      <c r="AN230" s="408"/>
      <c r="AO230" s="408"/>
      <c r="AP230" s="408"/>
      <c r="AQ230" s="408"/>
      <c r="AR230" s="408"/>
      <c r="AS230" s="408"/>
      <c r="AT230" s="408"/>
      <c r="AU230" s="408"/>
      <c r="AV230" s="408"/>
      <c r="AW230" s="408"/>
      <c r="AX230" s="408"/>
      <c r="AY230" s="408"/>
      <c r="AZ230" s="408"/>
      <c r="BA230" s="408"/>
      <c r="BB230" s="408"/>
      <c r="BC230" s="408"/>
      <c r="BD230" s="408"/>
      <c r="BE230" s="408"/>
      <c r="BF230" s="408"/>
      <c r="BG230" s="408"/>
      <c r="BH230" s="408"/>
      <c r="BI230" s="408"/>
      <c r="BJ230" s="408"/>
      <c r="BK230" s="408"/>
      <c r="BL230" s="408"/>
      <c r="BM230" s="409"/>
      <c r="BN230" s="409"/>
      <c r="BO230" s="408"/>
      <c r="BP230" s="408"/>
      <c r="BQ230" s="402"/>
      <c r="BR230" s="402"/>
      <c r="BS230" s="214"/>
      <c r="BT230" s="214"/>
      <c r="BU230" s="214"/>
      <c r="BV230" s="214"/>
      <c r="BW230" s="215"/>
      <c r="BX230" s="216"/>
      <c r="BY230" s="214"/>
      <c r="BZ230" s="214"/>
      <c r="CA230" s="214"/>
      <c r="CB230" s="214"/>
      <c r="CC230" s="214"/>
      <c r="CD230" s="214"/>
      <c r="CE230" s="214"/>
      <c r="CF230" s="217"/>
      <c r="CG230" s="38"/>
      <c r="CH230" s="38"/>
      <c r="CI230" s="351"/>
      <c r="CJ230" s="86" t="e">
        <f>VLOOKUP(K230,'[1]INITIATIVES TYPE COMBINATION'!$A$28:$B$39,2,FALSE)</f>
        <v>#N/A</v>
      </c>
      <c r="CK230" s="86" t="e">
        <f>VLOOKUP(K230&amp;BZ230,'[1]INITIATIVES TYPE COMBINATION'!$A$48:$B$72,2,FALSE)</f>
        <v>#N/A</v>
      </c>
      <c r="CL230" s="86" t="e">
        <f>VLOOKUP(BZ230,'[1]INITIATIVES TYPE COMBINATION'!K$2:L$75,2,FALSE)</f>
        <v>#N/A</v>
      </c>
      <c r="CM230" s="86" t="e">
        <f>VLOOKUP(BZ230,'[1]INITIATIVES TYPE COMBINATION'!K$2:M$75,3,FALSE)</f>
        <v>#N/A</v>
      </c>
      <c r="CN230" s="86" t="e">
        <f>VLOOKUP(K230&amp;BZ230,'[1]INITIATIVES TYPE COMBINATION'!$A$203:$B$227,2,FALSE)</f>
        <v>#N/A</v>
      </c>
      <c r="CP230" s="87" t="e">
        <f>VLOOKUP(BT230&amp;BU230,[1]MPH!BK:BL,2,FALSE)</f>
        <v>#N/A</v>
      </c>
      <c r="CQ230" s="86" t="e">
        <f>VLOOKUP(BT230&amp;BU230,[1]MPH!BK:BL,2,FALSE)</f>
        <v>#N/A</v>
      </c>
      <c r="CR230" s="86" t="e">
        <f>VLOOKUP(BT230&amp;BW230,[1]MPH!BK:BL,2,FALSE)</f>
        <v>#N/A</v>
      </c>
      <c r="CS230" s="87" t="e">
        <f>VLOOKUP(BT230&amp;BW230,[1]MPH!BK:BL,2,FALSE)</f>
        <v>#N/A</v>
      </c>
      <c r="CT230" s="82" t="str">
        <f t="shared" si="83"/>
        <v>Dead-End</v>
      </c>
      <c r="CU230" s="88" t="str">
        <f t="shared" si="83"/>
        <v>Dead-End</v>
      </c>
      <c r="CV230" s="89" t="str">
        <f t="shared" si="83"/>
        <v>Dead-End</v>
      </c>
    </row>
    <row r="231" spans="1:100" s="82" customFormat="1" ht="12.4" customHeight="1">
      <c r="A231" s="203" t="s">
        <v>1049</v>
      </c>
      <c r="B231" s="203" t="s">
        <v>1052</v>
      </c>
      <c r="C231" s="172">
        <v>44197</v>
      </c>
      <c r="D231" s="172">
        <v>44227</v>
      </c>
      <c r="E231" s="204">
        <f>C231</f>
        <v>44197</v>
      </c>
      <c r="F231" s="172">
        <f>D231+60</f>
        <v>44287</v>
      </c>
      <c r="G231" s="271" t="s">
        <v>405</v>
      </c>
      <c r="H231" s="271" t="s">
        <v>1337</v>
      </c>
      <c r="I231" s="385" t="s">
        <v>1338</v>
      </c>
      <c r="J231" s="143" t="s">
        <v>15</v>
      </c>
      <c r="K231" s="49" t="s">
        <v>1335</v>
      </c>
      <c r="L231" s="203"/>
      <c r="M231" s="203"/>
      <c r="N231" s="203"/>
      <c r="O231" s="203"/>
      <c r="P231" s="49" t="s">
        <v>1057</v>
      </c>
      <c r="Q231" s="402"/>
      <c r="R231" s="403"/>
      <c r="S231" s="279"/>
      <c r="T231" s="404"/>
      <c r="U231" s="405"/>
      <c r="V231" s="406"/>
      <c r="W231" s="406"/>
      <c r="X231" s="405"/>
      <c r="Y231" s="403"/>
      <c r="Z231" s="403"/>
      <c r="AA231" s="405"/>
      <c r="AB231" s="405"/>
      <c r="AC231" s="407"/>
      <c r="AD231" s="408"/>
      <c r="AE231" s="408"/>
      <c r="AF231" s="408"/>
      <c r="AG231" s="408"/>
      <c r="AH231" s="408"/>
      <c r="AI231" s="408"/>
      <c r="AJ231" s="408"/>
      <c r="AK231" s="408"/>
      <c r="AL231" s="408"/>
      <c r="AM231" s="408"/>
      <c r="AN231" s="408"/>
      <c r="AO231" s="408"/>
      <c r="AP231" s="408"/>
      <c r="AQ231" s="408"/>
      <c r="AR231" s="408"/>
      <c r="AS231" s="408"/>
      <c r="AT231" s="408"/>
      <c r="AU231" s="408"/>
      <c r="AV231" s="408"/>
      <c r="AW231" s="408"/>
      <c r="AX231" s="408"/>
      <c r="AY231" s="408"/>
      <c r="AZ231" s="408"/>
      <c r="BA231" s="408"/>
      <c r="BB231" s="408"/>
      <c r="BC231" s="408"/>
      <c r="BD231" s="408"/>
      <c r="BE231" s="408"/>
      <c r="BF231" s="408"/>
      <c r="BG231" s="408"/>
      <c r="BH231" s="408"/>
      <c r="BI231" s="408"/>
      <c r="BJ231" s="408"/>
      <c r="BK231" s="408"/>
      <c r="BL231" s="408"/>
      <c r="BM231" s="409"/>
      <c r="BN231" s="409"/>
      <c r="BO231" s="408"/>
      <c r="BP231" s="408"/>
      <c r="BQ231" s="402"/>
      <c r="BR231" s="402"/>
      <c r="BS231" s="291" t="s">
        <v>1074</v>
      </c>
      <c r="BT231" s="214"/>
      <c r="BU231" s="214"/>
      <c r="BV231" s="214"/>
      <c r="BW231" s="215"/>
      <c r="BX231" s="216"/>
      <c r="BY231" s="214"/>
      <c r="BZ231" s="214"/>
      <c r="CA231" s="214"/>
      <c r="CB231" s="214"/>
      <c r="CC231" s="214"/>
      <c r="CD231" s="214"/>
      <c r="CE231" s="214"/>
      <c r="CF231" s="217"/>
      <c r="CG231" s="38"/>
      <c r="CH231" s="38"/>
      <c r="CI231" s="156" t="s">
        <v>1058</v>
      </c>
      <c r="CJ231" s="86" t="str">
        <f>VLOOKUP(K231,'[1]INITIATIVES TYPE COMBINATION'!$A$28:$B$39,2,FALSE)</f>
        <v>PCTYPEA</v>
      </c>
      <c r="CK231" s="86" t="e">
        <f>VLOOKUP(K231&amp;BZ231,'[1]INITIATIVES TYPE COMBINATION'!$A$48:$B$72,2,FALSE)</f>
        <v>#N/A</v>
      </c>
      <c r="CL231" s="86" t="e">
        <f>VLOOKUP(BZ231,'[1]INITIATIVES TYPE COMBINATION'!K$2:L$75,2,FALSE)</f>
        <v>#N/A</v>
      </c>
      <c r="CM231" s="86" t="e">
        <f>VLOOKUP(BZ231,'[1]INITIATIVES TYPE COMBINATION'!K$2:M$75,3,FALSE)</f>
        <v>#N/A</v>
      </c>
      <c r="CN231" s="86" t="e">
        <f>VLOOKUP(K231&amp;BZ231,'[1]INITIATIVES TYPE COMBINATION'!$A$203:$B$227,2,FALSE)</f>
        <v>#N/A</v>
      </c>
      <c r="CP231" s="87" t="e">
        <f>VLOOKUP(BT231&amp;BU231,[1]MPH!BK:BL,2,FALSE)</f>
        <v>#N/A</v>
      </c>
      <c r="CQ231" s="86" t="e">
        <f>VLOOKUP(BT231&amp;BU231,[1]MPH!BK:BL,2,FALSE)</f>
        <v>#N/A</v>
      </c>
      <c r="CR231" s="86" t="e">
        <f>VLOOKUP(BT231&amp;BW231,[1]MPH!BK:BL,2,FALSE)</f>
        <v>#N/A</v>
      </c>
      <c r="CS231" s="87" t="e">
        <f>VLOOKUP(BT231&amp;BW231,[1]MPH!BK:BL,2,FALSE)</f>
        <v>#N/A</v>
      </c>
      <c r="CT231" s="82" t="str">
        <f t="shared" si="83"/>
        <v>Dead-End</v>
      </c>
      <c r="CU231" s="88" t="str">
        <f t="shared" si="83"/>
        <v>Dead-End</v>
      </c>
      <c r="CV231" s="89" t="str">
        <f t="shared" si="83"/>
        <v>Dead-End</v>
      </c>
    </row>
    <row r="232" spans="1:100" s="82" customFormat="1" ht="12.4" customHeight="1">
      <c r="A232" s="218"/>
      <c r="B232" s="218"/>
      <c r="C232" s="173"/>
      <c r="D232" s="173"/>
      <c r="E232" s="219"/>
      <c r="F232" s="173"/>
      <c r="G232" s="271"/>
      <c r="H232" s="271"/>
      <c r="I232" s="271"/>
      <c r="J232" s="163"/>
      <c r="K232" s="220"/>
      <c r="L232" s="218"/>
      <c r="M232" s="218"/>
      <c r="N232" s="218"/>
      <c r="O232" s="218"/>
      <c r="P232" s="48"/>
      <c r="Q232" s="410"/>
      <c r="R232" s="411"/>
      <c r="S232" s="279"/>
      <c r="T232" s="412"/>
      <c r="U232" s="411"/>
      <c r="V232" s="413"/>
      <c r="W232" s="413"/>
      <c r="X232" s="411"/>
      <c r="Y232" s="411"/>
      <c r="Z232" s="411"/>
      <c r="AA232" s="411"/>
      <c r="AB232" s="411"/>
      <c r="AC232" s="407"/>
      <c r="AD232" s="408"/>
      <c r="AE232" s="408"/>
      <c r="AF232" s="408"/>
      <c r="AG232" s="408"/>
      <c r="AH232" s="408"/>
      <c r="AI232" s="408"/>
      <c r="AJ232" s="408"/>
      <c r="AK232" s="408"/>
      <c r="AL232" s="408"/>
      <c r="AM232" s="408"/>
      <c r="AN232" s="408"/>
      <c r="AO232" s="408"/>
      <c r="AP232" s="408"/>
      <c r="AQ232" s="408"/>
      <c r="AR232" s="408"/>
      <c r="AS232" s="408"/>
      <c r="AT232" s="408"/>
      <c r="AU232" s="408"/>
      <c r="AV232" s="408"/>
      <c r="AW232" s="408"/>
      <c r="AX232" s="408"/>
      <c r="AY232" s="408"/>
      <c r="AZ232" s="408"/>
      <c r="BA232" s="408"/>
      <c r="BB232" s="408"/>
      <c r="BC232" s="408"/>
      <c r="BD232" s="408"/>
      <c r="BE232" s="408"/>
      <c r="BF232" s="408"/>
      <c r="BG232" s="408"/>
      <c r="BH232" s="408"/>
      <c r="BI232" s="408"/>
      <c r="BJ232" s="408"/>
      <c r="BK232" s="408"/>
      <c r="BL232" s="408"/>
      <c r="BM232" s="409"/>
      <c r="BN232" s="409"/>
      <c r="BO232" s="408"/>
      <c r="BP232" s="408"/>
      <c r="BQ232" s="402"/>
      <c r="BR232" s="402"/>
      <c r="BS232" s="214"/>
      <c r="BT232" s="214"/>
      <c r="BU232" s="214"/>
      <c r="BV232" s="214"/>
      <c r="BW232" s="215"/>
      <c r="BX232" s="216"/>
      <c r="BY232" s="214"/>
      <c r="BZ232" s="214"/>
      <c r="CA232" s="214"/>
      <c r="CB232" s="214"/>
      <c r="CC232" s="214"/>
      <c r="CD232" s="214"/>
      <c r="CE232" s="214"/>
      <c r="CF232" s="217"/>
      <c r="CG232" s="38"/>
      <c r="CH232" s="38"/>
      <c r="CI232" s="351"/>
      <c r="CJ232" s="86" t="e">
        <f>VLOOKUP(K232,'[1]INITIATIVES TYPE COMBINATION'!$A$28:$B$39,2,FALSE)</f>
        <v>#N/A</v>
      </c>
      <c r="CK232" s="86" t="e">
        <f>VLOOKUP(K232&amp;BZ232,'[1]INITIATIVES TYPE COMBINATION'!$A$48:$B$72,2,FALSE)</f>
        <v>#N/A</v>
      </c>
      <c r="CL232" s="86" t="e">
        <f>VLOOKUP(BZ232,'[1]INITIATIVES TYPE COMBINATION'!K$2:L$75,2,FALSE)</f>
        <v>#N/A</v>
      </c>
      <c r="CM232" s="86" t="e">
        <f>VLOOKUP(BZ232,'[1]INITIATIVES TYPE COMBINATION'!K$2:M$75,3,FALSE)</f>
        <v>#N/A</v>
      </c>
      <c r="CN232" s="86" t="e">
        <f>VLOOKUP(K232&amp;BZ232,'[1]INITIATIVES TYPE COMBINATION'!$A$203:$B$227,2,FALSE)</f>
        <v>#N/A</v>
      </c>
      <c r="CP232" s="87" t="e">
        <f>VLOOKUP(BT232&amp;BU232,[1]MPH!BK:BL,2,FALSE)</f>
        <v>#N/A</v>
      </c>
      <c r="CQ232" s="86" t="e">
        <f>VLOOKUP(BT232&amp;BU232,[1]MPH!BK:BL,2,FALSE)</f>
        <v>#N/A</v>
      </c>
      <c r="CR232" s="86" t="e">
        <f>VLOOKUP(BT232&amp;BW232,[1]MPH!BK:BL,2,FALSE)</f>
        <v>#N/A</v>
      </c>
      <c r="CS232" s="87" t="e">
        <f>VLOOKUP(BT232&amp;BW232,[1]MPH!BK:BL,2,FALSE)</f>
        <v>#N/A</v>
      </c>
      <c r="CT232" s="82" t="str">
        <f t="shared" si="83"/>
        <v>Dead-End</v>
      </c>
      <c r="CU232" s="88" t="str">
        <f t="shared" si="83"/>
        <v>Dead-End</v>
      </c>
      <c r="CV232" s="89" t="str">
        <f t="shared" si="83"/>
        <v>Dead-End</v>
      </c>
    </row>
    <row r="233" spans="1:100" s="82" customFormat="1" ht="12.4" customHeight="1">
      <c r="A233" s="203" t="s">
        <v>1049</v>
      </c>
      <c r="B233" s="203" t="s">
        <v>1052</v>
      </c>
      <c r="C233" s="172">
        <v>44197</v>
      </c>
      <c r="D233" s="172">
        <v>44227</v>
      </c>
      <c r="E233" s="204">
        <f>C233</f>
        <v>44197</v>
      </c>
      <c r="F233" s="172">
        <f>D233+60</f>
        <v>44287</v>
      </c>
      <c r="G233" s="271" t="s">
        <v>405</v>
      </c>
      <c r="H233" s="271" t="s">
        <v>1339</v>
      </c>
      <c r="I233" s="385" t="s">
        <v>1334</v>
      </c>
      <c r="J233" s="143" t="s">
        <v>15</v>
      </c>
      <c r="K233" s="49" t="s">
        <v>1335</v>
      </c>
      <c r="L233" s="203"/>
      <c r="M233" s="203"/>
      <c r="N233" s="203"/>
      <c r="O233" s="203"/>
      <c r="P233" s="49" t="s">
        <v>1057</v>
      </c>
      <c r="Q233" s="402"/>
      <c r="R233" s="403"/>
      <c r="S233" s="279"/>
      <c r="T233" s="404"/>
      <c r="U233" s="405"/>
      <c r="V233" s="406"/>
      <c r="W233" s="406"/>
      <c r="X233" s="405"/>
      <c r="Y233" s="403"/>
      <c r="Z233" s="403"/>
      <c r="AA233" s="405"/>
      <c r="AB233" s="405"/>
      <c r="AC233" s="407"/>
      <c r="AD233" s="408"/>
      <c r="AE233" s="408"/>
      <c r="AF233" s="408"/>
      <c r="AG233" s="408"/>
      <c r="AH233" s="408"/>
      <c r="AI233" s="408"/>
      <c r="AJ233" s="408"/>
      <c r="AK233" s="408"/>
      <c r="AL233" s="408"/>
      <c r="AM233" s="408"/>
      <c r="AN233" s="408"/>
      <c r="AO233" s="408"/>
      <c r="AP233" s="408"/>
      <c r="AQ233" s="408"/>
      <c r="AR233" s="408"/>
      <c r="AS233" s="408"/>
      <c r="AT233" s="408"/>
      <c r="AU233" s="408"/>
      <c r="AV233" s="408"/>
      <c r="AW233" s="408"/>
      <c r="AX233" s="408"/>
      <c r="AY233" s="408"/>
      <c r="AZ233" s="408"/>
      <c r="BA233" s="408"/>
      <c r="BB233" s="408"/>
      <c r="BC233" s="408"/>
      <c r="BD233" s="408"/>
      <c r="BE233" s="408"/>
      <c r="BF233" s="408"/>
      <c r="BG233" s="408"/>
      <c r="BH233" s="408"/>
      <c r="BI233" s="408"/>
      <c r="BJ233" s="408"/>
      <c r="BK233" s="408"/>
      <c r="BL233" s="408"/>
      <c r="BM233" s="409"/>
      <c r="BN233" s="409"/>
      <c r="BO233" s="408"/>
      <c r="BP233" s="408"/>
      <c r="BQ233" s="402"/>
      <c r="BR233" s="402"/>
      <c r="BS233" s="291" t="s">
        <v>1074</v>
      </c>
      <c r="BT233" s="214"/>
      <c r="BU233" s="214"/>
      <c r="BV233" s="214"/>
      <c r="BW233" s="215"/>
      <c r="BX233" s="216"/>
      <c r="BY233" s="214"/>
      <c r="BZ233" s="214"/>
      <c r="CA233" s="214"/>
      <c r="CB233" s="214"/>
      <c r="CC233" s="214"/>
      <c r="CD233" s="214"/>
      <c r="CE233" s="214"/>
      <c r="CF233" s="217"/>
      <c r="CG233" s="38"/>
      <c r="CH233" s="38"/>
      <c r="CI233" s="156" t="s">
        <v>1058</v>
      </c>
      <c r="CJ233" s="86" t="str">
        <f>VLOOKUP(K233,'[1]INITIATIVES TYPE COMBINATION'!$A$28:$B$39,2,FALSE)</f>
        <v>PCTYPEA</v>
      </c>
      <c r="CK233" s="86" t="e">
        <f>VLOOKUP(K233&amp;BZ233,'[1]INITIATIVES TYPE COMBINATION'!$A$48:$B$72,2,FALSE)</f>
        <v>#N/A</v>
      </c>
      <c r="CL233" s="86" t="e">
        <f>VLOOKUP(BZ233,'[1]INITIATIVES TYPE COMBINATION'!K$2:L$75,2,FALSE)</f>
        <v>#N/A</v>
      </c>
      <c r="CM233" s="86" t="e">
        <f>VLOOKUP(BZ233,'[1]INITIATIVES TYPE COMBINATION'!K$2:M$75,3,FALSE)</f>
        <v>#N/A</v>
      </c>
      <c r="CN233" s="86" t="e">
        <f>VLOOKUP(K233&amp;BZ233,'[1]INITIATIVES TYPE COMBINATION'!$A$203:$B$227,2,FALSE)</f>
        <v>#N/A</v>
      </c>
      <c r="CP233" s="87" t="e">
        <f>VLOOKUP(BT233&amp;BU233,[1]MPH!BK:BL,2,FALSE)</f>
        <v>#N/A</v>
      </c>
      <c r="CQ233" s="86" t="e">
        <f>VLOOKUP(BT233&amp;BU233,[1]MPH!BK:BL,2,FALSE)</f>
        <v>#N/A</v>
      </c>
      <c r="CR233" s="86" t="e">
        <f>VLOOKUP(BT233&amp;BW233,[1]MPH!BK:BL,2,FALSE)</f>
        <v>#N/A</v>
      </c>
      <c r="CS233" s="87" t="e">
        <f>VLOOKUP(BT233&amp;BW233,[1]MPH!BK:BL,2,FALSE)</f>
        <v>#N/A</v>
      </c>
      <c r="CT233" s="82" t="str">
        <f t="shared" si="83"/>
        <v>Dead-End</v>
      </c>
      <c r="CU233" s="88" t="str">
        <f t="shared" si="83"/>
        <v>Dead-End</v>
      </c>
      <c r="CV233" s="89" t="str">
        <f t="shared" si="83"/>
        <v>Dead-End</v>
      </c>
    </row>
    <row r="234" spans="1:100" s="82" customFormat="1" ht="12.4" customHeight="1">
      <c r="A234" s="218"/>
      <c r="B234" s="218"/>
      <c r="C234" s="173"/>
      <c r="D234" s="173"/>
      <c r="E234" s="219"/>
      <c r="F234" s="173"/>
      <c r="G234" s="271"/>
      <c r="H234" s="271"/>
      <c r="I234" s="271"/>
      <c r="J234" s="163"/>
      <c r="K234" s="220"/>
      <c r="L234" s="218"/>
      <c r="M234" s="218"/>
      <c r="N234" s="218"/>
      <c r="O234" s="218"/>
      <c r="P234" s="48"/>
      <c r="Q234" s="410"/>
      <c r="R234" s="411"/>
      <c r="S234" s="279"/>
      <c r="T234" s="412"/>
      <c r="U234" s="411"/>
      <c r="V234" s="413"/>
      <c r="W234" s="413"/>
      <c r="X234" s="411"/>
      <c r="Y234" s="411"/>
      <c r="Z234" s="411"/>
      <c r="AA234" s="411"/>
      <c r="AB234" s="411"/>
      <c r="AC234" s="407"/>
      <c r="AD234" s="408"/>
      <c r="AE234" s="408"/>
      <c r="AF234" s="408"/>
      <c r="AG234" s="408"/>
      <c r="AH234" s="408"/>
      <c r="AI234" s="408"/>
      <c r="AJ234" s="408"/>
      <c r="AK234" s="408"/>
      <c r="AL234" s="408"/>
      <c r="AM234" s="408"/>
      <c r="AN234" s="408"/>
      <c r="AO234" s="408"/>
      <c r="AP234" s="408"/>
      <c r="AQ234" s="408"/>
      <c r="AR234" s="408"/>
      <c r="AS234" s="408"/>
      <c r="AT234" s="408"/>
      <c r="AU234" s="408"/>
      <c r="AV234" s="408"/>
      <c r="AW234" s="408"/>
      <c r="AX234" s="408"/>
      <c r="AY234" s="408"/>
      <c r="AZ234" s="408"/>
      <c r="BA234" s="408"/>
      <c r="BB234" s="408"/>
      <c r="BC234" s="408"/>
      <c r="BD234" s="408"/>
      <c r="BE234" s="408"/>
      <c r="BF234" s="408"/>
      <c r="BG234" s="408"/>
      <c r="BH234" s="408"/>
      <c r="BI234" s="408"/>
      <c r="BJ234" s="408"/>
      <c r="BK234" s="408"/>
      <c r="BL234" s="408"/>
      <c r="BM234" s="409"/>
      <c r="BN234" s="409"/>
      <c r="BO234" s="408"/>
      <c r="BP234" s="408"/>
      <c r="BQ234" s="402"/>
      <c r="BR234" s="402"/>
      <c r="BS234" s="214"/>
      <c r="BT234" s="214"/>
      <c r="BU234" s="214"/>
      <c r="BV234" s="214"/>
      <c r="BW234" s="215"/>
      <c r="BX234" s="216"/>
      <c r="BY234" s="214"/>
      <c r="BZ234" s="214"/>
      <c r="CA234" s="214"/>
      <c r="CB234" s="214"/>
      <c r="CC234" s="214"/>
      <c r="CD234" s="214"/>
      <c r="CE234" s="214"/>
      <c r="CF234" s="217"/>
      <c r="CG234" s="38"/>
      <c r="CH234" s="38"/>
      <c r="CI234" s="351"/>
      <c r="CJ234" s="86" t="e">
        <f>VLOOKUP(K234,'[1]INITIATIVES TYPE COMBINATION'!$A$28:$B$39,2,FALSE)</f>
        <v>#N/A</v>
      </c>
      <c r="CK234" s="86" t="e">
        <f>VLOOKUP(K234&amp;BZ234,'[1]INITIATIVES TYPE COMBINATION'!$A$48:$B$72,2,FALSE)</f>
        <v>#N/A</v>
      </c>
      <c r="CL234" s="86" t="e">
        <f>VLOOKUP(BZ234,'[1]INITIATIVES TYPE COMBINATION'!K$2:L$75,2,FALSE)</f>
        <v>#N/A</v>
      </c>
      <c r="CM234" s="86" t="e">
        <f>VLOOKUP(BZ234,'[1]INITIATIVES TYPE COMBINATION'!K$2:M$75,3,FALSE)</f>
        <v>#N/A</v>
      </c>
      <c r="CN234" s="86" t="e">
        <f>VLOOKUP(K234&amp;BZ234,'[1]INITIATIVES TYPE COMBINATION'!$A$203:$B$227,2,FALSE)</f>
        <v>#N/A</v>
      </c>
      <c r="CP234" s="87" t="e">
        <f>VLOOKUP(BT234&amp;BU234,[1]MPH!BK:BL,2,FALSE)</f>
        <v>#N/A</v>
      </c>
      <c r="CQ234" s="86" t="e">
        <f>VLOOKUP(BT234&amp;BU234,[1]MPH!BK:BL,2,FALSE)</f>
        <v>#N/A</v>
      </c>
      <c r="CR234" s="86" t="e">
        <f>VLOOKUP(BT234&amp;BW234,[1]MPH!BK:BL,2,FALSE)</f>
        <v>#N/A</v>
      </c>
      <c r="CS234" s="87" t="e">
        <f>VLOOKUP(BT234&amp;BW234,[1]MPH!BK:BL,2,FALSE)</f>
        <v>#N/A</v>
      </c>
      <c r="CT234" s="82" t="str">
        <f t="shared" si="83"/>
        <v>Dead-End</v>
      </c>
      <c r="CU234" s="88" t="str">
        <f t="shared" si="83"/>
        <v>Dead-End</v>
      </c>
      <c r="CV234" s="89" t="str">
        <f t="shared" si="83"/>
        <v>Dead-End</v>
      </c>
    </row>
    <row r="235" spans="1:100" s="82" customFormat="1" ht="12.4" customHeight="1">
      <c r="A235" s="203" t="s">
        <v>1049</v>
      </c>
      <c r="B235" s="203" t="s">
        <v>1052</v>
      </c>
      <c r="C235" s="172">
        <v>44197</v>
      </c>
      <c r="D235" s="172">
        <v>44227</v>
      </c>
      <c r="E235" s="204">
        <f>C235</f>
        <v>44197</v>
      </c>
      <c r="F235" s="172">
        <f>D235+60</f>
        <v>44287</v>
      </c>
      <c r="G235" s="271" t="s">
        <v>405</v>
      </c>
      <c r="H235" s="271" t="s">
        <v>1340</v>
      </c>
      <c r="I235" s="271" t="s">
        <v>1341</v>
      </c>
      <c r="J235" s="143" t="s">
        <v>15</v>
      </c>
      <c r="K235" s="49" t="s">
        <v>1342</v>
      </c>
      <c r="L235" s="203"/>
      <c r="M235" s="203"/>
      <c r="N235" s="203"/>
      <c r="O235" s="203"/>
      <c r="P235" s="49" t="s">
        <v>1057</v>
      </c>
      <c r="Q235" s="402"/>
      <c r="R235" s="403"/>
      <c r="S235" s="279"/>
      <c r="T235" s="207"/>
      <c r="U235" s="208"/>
      <c r="V235" s="209"/>
      <c r="W235" s="209"/>
      <c r="X235" s="208"/>
      <c r="Y235" s="210"/>
      <c r="Z235" s="210"/>
      <c r="AA235" s="208"/>
      <c r="AB235" s="353"/>
      <c r="AC235" s="355"/>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213"/>
      <c r="BM235" s="39"/>
      <c r="BN235" s="39"/>
      <c r="BO235" s="213"/>
      <c r="BP235" s="213"/>
      <c r="BQ235" s="214"/>
      <c r="BR235" s="214"/>
      <c r="BS235" s="291" t="s">
        <v>1074</v>
      </c>
      <c r="BT235" s="214"/>
      <c r="BU235" s="214"/>
      <c r="BV235" s="214"/>
      <c r="BW235" s="215"/>
      <c r="BX235" s="216"/>
      <c r="BY235" s="214"/>
      <c r="BZ235" s="214"/>
      <c r="CA235" s="214"/>
      <c r="CB235" s="214"/>
      <c r="CC235" s="214"/>
      <c r="CD235" s="214"/>
      <c r="CE235" s="214"/>
      <c r="CF235" s="217"/>
      <c r="CG235" s="38"/>
      <c r="CH235" s="38"/>
      <c r="CI235" s="156" t="s">
        <v>1058</v>
      </c>
      <c r="CJ235" s="86" t="str">
        <f>VLOOKUP(K235,'[1]INITIATIVES TYPE COMBINATION'!$A$28:$B$39,2,FALSE)</f>
        <v>PCTYPEG</v>
      </c>
      <c r="CK235" s="86" t="e">
        <f>VLOOKUP(K235&amp;BZ235,'[1]INITIATIVES TYPE COMBINATION'!$A$48:$B$72,2,FALSE)</f>
        <v>#N/A</v>
      </c>
      <c r="CL235" s="86" t="e">
        <f>VLOOKUP(BZ235,'[1]INITIATIVES TYPE COMBINATION'!K$2:L$75,2,FALSE)</f>
        <v>#N/A</v>
      </c>
      <c r="CM235" s="86" t="e">
        <f>VLOOKUP(BZ235,'[1]INITIATIVES TYPE COMBINATION'!K$2:M$75,3,FALSE)</f>
        <v>#N/A</v>
      </c>
      <c r="CN235" s="86" t="e">
        <f>VLOOKUP(K235&amp;BZ235,'[1]INITIATIVES TYPE COMBINATION'!$A$203:$B$227,2,FALSE)</f>
        <v>#N/A</v>
      </c>
      <c r="CP235" s="87" t="e">
        <f>VLOOKUP(BT235&amp;BU235,[1]MPH!BK:BL,2,FALSE)</f>
        <v>#N/A</v>
      </c>
      <c r="CQ235" s="86" t="e">
        <f>VLOOKUP(BT235&amp;BU235,[1]MPH!BK:BL,2,FALSE)</f>
        <v>#N/A</v>
      </c>
      <c r="CR235" s="86" t="e">
        <f>VLOOKUP(BT235&amp;BW235,[1]MPH!BK:BL,2,FALSE)</f>
        <v>#N/A</v>
      </c>
      <c r="CS235" s="87" t="e">
        <f>VLOOKUP(BT235&amp;BW235,[1]MPH!BK:BL,2,FALSE)</f>
        <v>#N/A</v>
      </c>
      <c r="CT235" s="82" t="str">
        <f t="shared" si="83"/>
        <v>Dead-End</v>
      </c>
      <c r="CU235" s="88" t="str">
        <f t="shared" si="83"/>
        <v>Dead-End</v>
      </c>
      <c r="CV235" s="89" t="str">
        <f t="shared" si="83"/>
        <v>Dead-End</v>
      </c>
    </row>
    <row r="236" spans="1:100" s="82" customFormat="1" ht="12.4" customHeight="1">
      <c r="A236" s="218"/>
      <c r="B236" s="218"/>
      <c r="C236" s="173"/>
      <c r="D236" s="173"/>
      <c r="E236" s="219"/>
      <c r="F236" s="173"/>
      <c r="G236" s="271"/>
      <c r="H236" s="271"/>
      <c r="I236" s="271"/>
      <c r="J236" s="163"/>
      <c r="K236" s="220"/>
      <c r="L236" s="218"/>
      <c r="M236" s="218"/>
      <c r="N236" s="218"/>
      <c r="O236" s="218"/>
      <c r="P236" s="48"/>
      <c r="Q236" s="410"/>
      <c r="R236" s="411"/>
      <c r="S236" s="279"/>
      <c r="T236" s="222"/>
      <c r="U236" s="223"/>
      <c r="V236" s="224"/>
      <c r="W236" s="224"/>
      <c r="X236" s="223"/>
      <c r="Y236" s="225"/>
      <c r="Z236" s="225"/>
      <c r="AA236" s="223"/>
      <c r="AB236" s="218"/>
      <c r="AC236" s="355"/>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227"/>
      <c r="BM236" s="228"/>
      <c r="BN236" s="228"/>
      <c r="BO236" s="227"/>
      <c r="BP236" s="227"/>
      <c r="BQ236" s="214"/>
      <c r="BR236" s="214"/>
      <c r="BS236" s="214"/>
      <c r="BT236" s="214"/>
      <c r="BU236" s="214"/>
      <c r="BV236" s="214"/>
      <c r="BW236" s="414"/>
      <c r="BX236" s="214"/>
      <c r="BY236" s="214"/>
      <c r="BZ236" s="214"/>
      <c r="CA236" s="214"/>
      <c r="CB236" s="214"/>
      <c r="CC236" s="214"/>
      <c r="CD236" s="214"/>
      <c r="CE236" s="214"/>
      <c r="CF236" s="217"/>
      <c r="CG236" s="38"/>
      <c r="CH236" s="38"/>
      <c r="CI236" s="351"/>
      <c r="CJ236" s="86" t="e">
        <f>VLOOKUP(K236,'[1]INITIATIVES TYPE COMBINATION'!$A$28:$B$39,2,FALSE)</f>
        <v>#N/A</v>
      </c>
      <c r="CK236" s="86" t="e">
        <f>VLOOKUP(K236&amp;BZ236,'[1]INITIATIVES TYPE COMBINATION'!$A$48:$B$72,2,FALSE)</f>
        <v>#N/A</v>
      </c>
      <c r="CL236" s="86" t="e">
        <f>VLOOKUP(BZ236,'[1]INITIATIVES TYPE COMBINATION'!K$2:L$75,2,FALSE)</f>
        <v>#N/A</v>
      </c>
      <c r="CM236" s="86" t="e">
        <f>VLOOKUP(BZ236,'[1]INITIATIVES TYPE COMBINATION'!K$2:M$75,3,FALSE)</f>
        <v>#N/A</v>
      </c>
      <c r="CN236" s="86" t="e">
        <f>VLOOKUP(K236&amp;BZ236,'[1]INITIATIVES TYPE COMBINATION'!$A$203:$B$227,2,FALSE)</f>
        <v>#N/A</v>
      </c>
      <c r="CP236" s="87" t="e">
        <f>VLOOKUP(BT236&amp;BU236,[1]MPH!BK:BL,2,FALSE)</f>
        <v>#N/A</v>
      </c>
      <c r="CQ236" s="86" t="e">
        <f>VLOOKUP(BT236&amp;BU236,[1]MPH!BK:BL,2,FALSE)</f>
        <v>#N/A</v>
      </c>
      <c r="CR236" s="86" t="e">
        <f>VLOOKUP(BT236&amp;BW236,[1]MPH!BK:BL,2,FALSE)</f>
        <v>#N/A</v>
      </c>
      <c r="CS236" s="87" t="e">
        <f>VLOOKUP(BT236&amp;BW236,[1]MPH!BK:BL,2,FALSE)</f>
        <v>#N/A</v>
      </c>
      <c r="CT236" s="82" t="str">
        <f t="shared" si="83"/>
        <v>Dead-End</v>
      </c>
      <c r="CU236" s="88" t="str">
        <f t="shared" si="83"/>
        <v>Dead-End</v>
      </c>
      <c r="CV236" s="89" t="str">
        <f t="shared" si="83"/>
        <v>Dead-End</v>
      </c>
    </row>
    <row r="237" spans="1:100" s="82" customFormat="1" ht="12.4" customHeight="1">
      <c r="A237" s="203" t="s">
        <v>1049</v>
      </c>
      <c r="B237" s="203" t="s">
        <v>1052</v>
      </c>
      <c r="C237" s="172">
        <v>44197</v>
      </c>
      <c r="D237" s="172">
        <v>44227</v>
      </c>
      <c r="E237" s="204">
        <f>C237</f>
        <v>44197</v>
      </c>
      <c r="F237" s="172">
        <f>D237+60</f>
        <v>44287</v>
      </c>
      <c r="G237" s="271" t="s">
        <v>405</v>
      </c>
      <c r="H237" s="271" t="s">
        <v>1343</v>
      </c>
      <c r="I237" s="271" t="s">
        <v>1344</v>
      </c>
      <c r="J237" s="143" t="s">
        <v>15</v>
      </c>
      <c r="K237" s="220" t="s">
        <v>1056</v>
      </c>
      <c r="L237" s="203"/>
      <c r="M237" s="203"/>
      <c r="N237" s="203"/>
      <c r="O237" s="203"/>
      <c r="P237" s="415" t="s">
        <v>1057</v>
      </c>
      <c r="Q237" s="402"/>
      <c r="R237" s="403"/>
      <c r="S237" s="279"/>
      <c r="T237" s="404"/>
      <c r="U237" s="405"/>
      <c r="V237" s="406"/>
      <c r="W237" s="406"/>
      <c r="X237" s="405"/>
      <c r="Y237" s="403"/>
      <c r="Z237" s="403"/>
      <c r="AA237" s="405"/>
      <c r="AB237" s="405"/>
      <c r="AC237" s="407"/>
      <c r="AD237" s="408"/>
      <c r="AE237" s="408"/>
      <c r="AF237" s="408"/>
      <c r="AG237" s="408"/>
      <c r="AH237" s="408"/>
      <c r="AI237" s="408"/>
      <c r="AJ237" s="408"/>
      <c r="AK237" s="408"/>
      <c r="AL237" s="408"/>
      <c r="AM237" s="408"/>
      <c r="AN237" s="408"/>
      <c r="AO237" s="408"/>
      <c r="AP237" s="408"/>
      <c r="AQ237" s="408"/>
      <c r="AR237" s="408"/>
      <c r="AS237" s="408"/>
      <c r="AT237" s="408"/>
      <c r="AU237" s="408"/>
      <c r="AV237" s="408"/>
      <c r="AW237" s="408"/>
      <c r="AX237" s="408"/>
      <c r="AY237" s="408"/>
      <c r="AZ237" s="408"/>
      <c r="BA237" s="408"/>
      <c r="BB237" s="408"/>
      <c r="BC237" s="408"/>
      <c r="BD237" s="408"/>
      <c r="BE237" s="408"/>
      <c r="BF237" s="408"/>
      <c r="BG237" s="408"/>
      <c r="BH237" s="408"/>
      <c r="BI237" s="408"/>
      <c r="BJ237" s="408"/>
      <c r="BK237" s="408"/>
      <c r="BL237" s="408"/>
      <c r="BM237" s="409"/>
      <c r="BN237" s="409"/>
      <c r="BO237" s="408"/>
      <c r="BP237" s="408"/>
      <c r="BQ237" s="402"/>
      <c r="BR237" s="402"/>
      <c r="BS237" s="258" t="s">
        <v>1058</v>
      </c>
      <c r="BT237" s="258" t="s">
        <v>1303</v>
      </c>
      <c r="BU237" s="153" t="s">
        <v>1060</v>
      </c>
      <c r="BV237" s="153" t="s">
        <v>1345</v>
      </c>
      <c r="BW237" s="153" t="s">
        <v>1060</v>
      </c>
      <c r="BX237" s="153" t="s">
        <v>1345</v>
      </c>
      <c r="BY237" s="153" t="s">
        <v>1062</v>
      </c>
      <c r="BZ237" s="361" t="s">
        <v>1063</v>
      </c>
      <c r="CA237" s="361" t="s">
        <v>1064</v>
      </c>
      <c r="CB237" s="361" t="s">
        <v>1065</v>
      </c>
      <c r="CC237" s="361" t="s">
        <v>1065</v>
      </c>
      <c r="CD237" s="361" t="s">
        <v>1018</v>
      </c>
      <c r="CE237" s="361" t="s">
        <v>1058</v>
      </c>
      <c r="CF237" s="371">
        <v>7.0000000000000007E-2</v>
      </c>
      <c r="CG237" s="416"/>
      <c r="CH237" s="156" t="s">
        <v>1346</v>
      </c>
      <c r="CI237" s="156" t="s">
        <v>1058</v>
      </c>
      <c r="CJ237" s="86" t="str">
        <f>VLOOKUP(K237,'[1]INITIATIVES TYPE COMBINATION'!$A$28:$B$39,2,FALSE)</f>
        <v>PCTYPEH</v>
      </c>
      <c r="CK237" s="86" t="str">
        <f>VLOOKUP(K237&amp;BZ237,'[1]INITIATIVES TYPE COMBINATION'!$A$48:$B$72,2,FALSE)</f>
        <v>CCTYPEC</v>
      </c>
      <c r="CL237" s="86" t="str">
        <f>VLOOKUP(BZ237,'[1]INITIATIVES TYPE COMBINATION'!K$2:L$75,2,FALSE)</f>
        <v>DISBB</v>
      </c>
      <c r="CM237" s="86" t="str">
        <f>VLOOKUP(BZ237,'[1]INITIATIVES TYPE COMBINATION'!K$2:M$75,3,FALSE)</f>
        <v>DISBB</v>
      </c>
      <c r="CN237" s="86" t="str">
        <f>VLOOKUP(K237&amp;BZ237,'[1]INITIATIVES TYPE COMBINATION'!$A$203:$B$227,2,FALSE)</f>
        <v>PROPORTIONATEC</v>
      </c>
      <c r="CP237" s="87" t="str">
        <f>VLOOKUP(BT237&amp;BU237,[1]MPH!BK:BL,2,FALSE)</f>
        <v>SubBrandForm9</v>
      </c>
      <c r="CQ237" s="86" t="str">
        <f>VLOOKUP(BT237&amp;BU237,[1]MPH!BK:BL,2,FALSE)</f>
        <v>SubBrandForm9</v>
      </c>
      <c r="CR237" s="86" t="str">
        <f>VLOOKUP(BT237&amp;BW237,[1]MPH!BK:BL,2,FALSE)</f>
        <v>SubBrandForm9</v>
      </c>
      <c r="CS237" s="87" t="str">
        <f>VLOOKUP(BT237&amp;BW237,[1]MPH!BK:BL,2,FALSE)</f>
        <v>SubBrandForm9</v>
      </c>
      <c r="CT237" s="82" t="str">
        <f t="shared" si="83"/>
        <v>Dead-End</v>
      </c>
      <c r="CU237" s="88" t="str">
        <f t="shared" si="83"/>
        <v>Dead-End</v>
      </c>
      <c r="CV237" s="89" t="str">
        <f t="shared" si="83"/>
        <v>Dead-End</v>
      </c>
    </row>
    <row r="238" spans="1:100" s="82" customFormat="1" ht="12.4" customHeight="1">
      <c r="A238" s="218"/>
      <c r="B238" s="218"/>
      <c r="C238" s="173"/>
      <c r="D238" s="173"/>
      <c r="E238" s="219"/>
      <c r="F238" s="173"/>
      <c r="G238" s="271"/>
      <c r="H238" s="271"/>
      <c r="I238" s="271"/>
      <c r="J238" s="163"/>
      <c r="K238" s="220"/>
      <c r="L238" s="218"/>
      <c r="M238" s="218"/>
      <c r="N238" s="218"/>
      <c r="O238" s="218"/>
      <c r="P238" s="48"/>
      <c r="Q238" s="410"/>
      <c r="R238" s="411"/>
      <c r="S238" s="279"/>
      <c r="T238" s="412"/>
      <c r="U238" s="411"/>
      <c r="V238" s="413"/>
      <c r="W238" s="413"/>
      <c r="X238" s="411"/>
      <c r="Y238" s="411"/>
      <c r="Z238" s="411"/>
      <c r="AA238" s="411"/>
      <c r="AB238" s="411"/>
      <c r="AC238" s="407"/>
      <c r="AD238" s="408"/>
      <c r="AE238" s="408"/>
      <c r="AF238" s="408"/>
      <c r="AG238" s="408"/>
      <c r="AH238" s="408"/>
      <c r="AI238" s="408"/>
      <c r="AJ238" s="408"/>
      <c r="AK238" s="408"/>
      <c r="AL238" s="408"/>
      <c r="AM238" s="408"/>
      <c r="AN238" s="408"/>
      <c r="AO238" s="408"/>
      <c r="AP238" s="408"/>
      <c r="AQ238" s="408"/>
      <c r="AR238" s="408"/>
      <c r="AS238" s="408"/>
      <c r="AT238" s="408"/>
      <c r="AU238" s="408"/>
      <c r="AV238" s="408"/>
      <c r="AW238" s="408"/>
      <c r="AX238" s="408"/>
      <c r="AY238" s="408"/>
      <c r="AZ238" s="408"/>
      <c r="BA238" s="408"/>
      <c r="BB238" s="408"/>
      <c r="BC238" s="408"/>
      <c r="BD238" s="408"/>
      <c r="BE238" s="408"/>
      <c r="BF238" s="408"/>
      <c r="BG238" s="408"/>
      <c r="BH238" s="408"/>
      <c r="BI238" s="408"/>
      <c r="BJ238" s="408"/>
      <c r="BK238" s="408"/>
      <c r="BL238" s="408"/>
      <c r="BM238" s="409"/>
      <c r="BN238" s="409"/>
      <c r="BO238" s="408"/>
      <c r="BP238" s="408"/>
      <c r="BQ238" s="402"/>
      <c r="BR238" s="402"/>
      <c r="BS238" s="214"/>
      <c r="BT238" s="214"/>
      <c r="BU238" s="214"/>
      <c r="BV238" s="214"/>
      <c r="BW238" s="414"/>
      <c r="BX238" s="214"/>
      <c r="BY238" s="214"/>
      <c r="BZ238" s="214"/>
      <c r="CA238" s="214"/>
      <c r="CB238" s="214"/>
      <c r="CC238" s="214"/>
      <c r="CD238" s="214"/>
      <c r="CE238" s="214"/>
      <c r="CF238" s="217"/>
      <c r="CG238" s="38"/>
      <c r="CH238" s="38"/>
      <c r="CI238" s="351"/>
      <c r="CJ238" s="86" t="e">
        <f>VLOOKUP(K238,'[1]INITIATIVES TYPE COMBINATION'!$A$28:$B$39,2,FALSE)</f>
        <v>#N/A</v>
      </c>
      <c r="CK238" s="86" t="e">
        <f>VLOOKUP(K238&amp;BZ238,'[1]INITIATIVES TYPE COMBINATION'!$A$48:$B$72,2,FALSE)</f>
        <v>#N/A</v>
      </c>
      <c r="CL238" s="86" t="e">
        <f>VLOOKUP(BZ238,'[1]INITIATIVES TYPE COMBINATION'!K$2:L$75,2,FALSE)</f>
        <v>#N/A</v>
      </c>
      <c r="CM238" s="86" t="e">
        <f>VLOOKUP(BZ238,'[1]INITIATIVES TYPE COMBINATION'!K$2:M$75,3,FALSE)</f>
        <v>#N/A</v>
      </c>
      <c r="CN238" s="86" t="e">
        <f>VLOOKUP(K238&amp;BZ238,'[1]INITIATIVES TYPE COMBINATION'!$A$203:$B$227,2,FALSE)</f>
        <v>#N/A</v>
      </c>
      <c r="CP238" s="87" t="e">
        <f>VLOOKUP(BT238&amp;BU238,[1]MPH!BK:BL,2,FALSE)</f>
        <v>#N/A</v>
      </c>
      <c r="CQ238" s="86" t="e">
        <f>VLOOKUP(BT238&amp;BU238,[1]MPH!BK:BL,2,FALSE)</f>
        <v>#N/A</v>
      </c>
      <c r="CR238" s="86" t="e">
        <f>VLOOKUP(BT238&amp;BW238,[1]MPH!BK:BL,2,FALSE)</f>
        <v>#N/A</v>
      </c>
      <c r="CS238" s="87" t="e">
        <f>VLOOKUP(BT238&amp;BW238,[1]MPH!BK:BL,2,FALSE)</f>
        <v>#N/A</v>
      </c>
      <c r="CT238" s="82" t="str">
        <f t="shared" si="83"/>
        <v>Dead-End</v>
      </c>
      <c r="CU238" s="88" t="str">
        <f t="shared" si="83"/>
        <v>Dead-End</v>
      </c>
      <c r="CV238" s="89" t="str">
        <f t="shared" si="83"/>
        <v>Dead-End</v>
      </c>
    </row>
    <row r="239" spans="1:100" s="82" customFormat="1" ht="12.4" customHeight="1">
      <c r="A239" s="203" t="s">
        <v>1049</v>
      </c>
      <c r="B239" s="203" t="s">
        <v>1052</v>
      </c>
      <c r="C239" s="172">
        <v>44197</v>
      </c>
      <c r="D239" s="172">
        <v>44227</v>
      </c>
      <c r="E239" s="204">
        <f>C239</f>
        <v>44197</v>
      </c>
      <c r="F239" s="172">
        <f>D239+60</f>
        <v>44287</v>
      </c>
      <c r="G239" s="271" t="s">
        <v>405</v>
      </c>
      <c r="H239" s="271" t="s">
        <v>1343</v>
      </c>
      <c r="I239" s="271" t="s">
        <v>1347</v>
      </c>
      <c r="J239" s="143" t="s">
        <v>15</v>
      </c>
      <c r="K239" s="220" t="s">
        <v>1056</v>
      </c>
      <c r="L239" s="203"/>
      <c r="M239" s="203"/>
      <c r="N239" s="203"/>
      <c r="O239" s="203"/>
      <c r="P239" s="415" t="s">
        <v>1057</v>
      </c>
      <c r="Q239" s="402"/>
      <c r="R239" s="403"/>
      <c r="S239" s="279"/>
      <c r="T239" s="404"/>
      <c r="U239" s="405"/>
      <c r="V239" s="406"/>
      <c r="W239" s="406"/>
      <c r="X239" s="405"/>
      <c r="Y239" s="403"/>
      <c r="Z239" s="403"/>
      <c r="AA239" s="405"/>
      <c r="AB239" s="405"/>
      <c r="AC239" s="407"/>
      <c r="AD239" s="408"/>
      <c r="AE239" s="408"/>
      <c r="AF239" s="408"/>
      <c r="AG239" s="408"/>
      <c r="AH239" s="408"/>
      <c r="AI239" s="408"/>
      <c r="AJ239" s="408"/>
      <c r="AK239" s="408"/>
      <c r="AL239" s="408"/>
      <c r="AM239" s="408"/>
      <c r="AN239" s="408"/>
      <c r="AO239" s="408"/>
      <c r="AP239" s="408"/>
      <c r="AQ239" s="408"/>
      <c r="AR239" s="408"/>
      <c r="AS239" s="408"/>
      <c r="AT239" s="408"/>
      <c r="AU239" s="408"/>
      <c r="AV239" s="408"/>
      <c r="AW239" s="408"/>
      <c r="AX239" s="408"/>
      <c r="AY239" s="408"/>
      <c r="AZ239" s="408"/>
      <c r="BA239" s="408"/>
      <c r="BB239" s="408"/>
      <c r="BC239" s="408"/>
      <c r="BD239" s="408"/>
      <c r="BE239" s="408"/>
      <c r="BF239" s="408"/>
      <c r="BG239" s="408"/>
      <c r="BH239" s="408"/>
      <c r="BI239" s="408"/>
      <c r="BJ239" s="408"/>
      <c r="BK239" s="408"/>
      <c r="BL239" s="408"/>
      <c r="BM239" s="409"/>
      <c r="BN239" s="409"/>
      <c r="BO239" s="408"/>
      <c r="BP239" s="408"/>
      <c r="BQ239" s="402"/>
      <c r="BR239" s="402"/>
      <c r="BS239" s="258" t="s">
        <v>1058</v>
      </c>
      <c r="BT239" s="258" t="s">
        <v>1303</v>
      </c>
      <c r="BU239" s="153" t="s">
        <v>1060</v>
      </c>
      <c r="BV239" s="153" t="s">
        <v>1345</v>
      </c>
      <c r="BW239" s="153" t="s">
        <v>1060</v>
      </c>
      <c r="BX239" s="153" t="s">
        <v>1345</v>
      </c>
      <c r="BY239" s="153" t="s">
        <v>1062</v>
      </c>
      <c r="BZ239" s="361" t="s">
        <v>1063</v>
      </c>
      <c r="CA239" s="361" t="s">
        <v>1064</v>
      </c>
      <c r="CB239" s="361" t="s">
        <v>1065</v>
      </c>
      <c r="CC239" s="361" t="s">
        <v>1065</v>
      </c>
      <c r="CD239" s="361" t="s">
        <v>1018</v>
      </c>
      <c r="CE239" s="361" t="s">
        <v>1058</v>
      </c>
      <c r="CF239" s="371">
        <v>7.0000000000000007E-2</v>
      </c>
      <c r="CG239" s="416"/>
      <c r="CH239" s="156" t="s">
        <v>1346</v>
      </c>
      <c r="CI239" s="156" t="s">
        <v>1058</v>
      </c>
      <c r="CJ239" s="86" t="str">
        <f>VLOOKUP(K239,'[1]INITIATIVES TYPE COMBINATION'!$A$28:$B$39,2,FALSE)</f>
        <v>PCTYPEH</v>
      </c>
      <c r="CK239" s="86" t="str">
        <f>VLOOKUP(K239&amp;BZ239,'[1]INITIATIVES TYPE COMBINATION'!$A$48:$B$72,2,FALSE)</f>
        <v>CCTYPEC</v>
      </c>
      <c r="CL239" s="86" t="str">
        <f>VLOOKUP(BZ239,'[1]INITIATIVES TYPE COMBINATION'!K$2:L$75,2,FALSE)</f>
        <v>DISBB</v>
      </c>
      <c r="CM239" s="86" t="str">
        <f>VLOOKUP(BZ239,'[1]INITIATIVES TYPE COMBINATION'!K$2:M$75,3,FALSE)</f>
        <v>DISBB</v>
      </c>
      <c r="CN239" s="86" t="str">
        <f>VLOOKUP(K239&amp;BZ239,'[1]INITIATIVES TYPE COMBINATION'!$A$203:$B$227,2,FALSE)</f>
        <v>PROPORTIONATEC</v>
      </c>
      <c r="CP239" s="87" t="str">
        <f>VLOOKUP(BT239&amp;BU239,[1]MPH!BK:BL,2,FALSE)</f>
        <v>SubBrandForm9</v>
      </c>
      <c r="CQ239" s="86" t="str">
        <f>VLOOKUP(BT239&amp;BU239,[1]MPH!BK:BL,2,FALSE)</f>
        <v>SubBrandForm9</v>
      </c>
      <c r="CR239" s="86" t="str">
        <f>VLOOKUP(BT239&amp;BW239,[1]MPH!BK:BL,2,FALSE)</f>
        <v>SubBrandForm9</v>
      </c>
      <c r="CS239" s="87" t="str">
        <f>VLOOKUP(BT239&amp;BW239,[1]MPH!BK:BL,2,FALSE)</f>
        <v>SubBrandForm9</v>
      </c>
      <c r="CT239" s="82" t="str">
        <f t="shared" si="83"/>
        <v>Dead-End</v>
      </c>
      <c r="CU239" s="88" t="str">
        <f t="shared" si="83"/>
        <v>Dead-End</v>
      </c>
      <c r="CV239" s="89" t="str">
        <f t="shared" si="83"/>
        <v>Dead-End</v>
      </c>
    </row>
    <row r="240" spans="1:100" s="82" customFormat="1" ht="12.4" customHeight="1">
      <c r="A240" s="218"/>
      <c r="B240" s="218"/>
      <c r="C240" s="173"/>
      <c r="D240" s="173"/>
      <c r="E240" s="219"/>
      <c r="F240" s="173"/>
      <c r="G240" s="271"/>
      <c r="H240" s="271"/>
      <c r="I240" s="271"/>
      <c r="J240" s="163"/>
      <c r="K240" s="220"/>
      <c r="L240" s="218"/>
      <c r="M240" s="218"/>
      <c r="N240" s="218"/>
      <c r="O240" s="218"/>
      <c r="P240" s="48"/>
      <c r="Q240" s="410"/>
      <c r="R240" s="411"/>
      <c r="S240" s="279"/>
      <c r="T240" s="412"/>
      <c r="U240" s="411"/>
      <c r="V240" s="413"/>
      <c r="W240" s="413"/>
      <c r="X240" s="411"/>
      <c r="Y240" s="411"/>
      <c r="Z240" s="411"/>
      <c r="AA240" s="411"/>
      <c r="AB240" s="411"/>
      <c r="AC240" s="407"/>
      <c r="AD240" s="408"/>
      <c r="AE240" s="408"/>
      <c r="AF240" s="408"/>
      <c r="AG240" s="408"/>
      <c r="AH240" s="408"/>
      <c r="AI240" s="408"/>
      <c r="AJ240" s="408"/>
      <c r="AK240" s="408"/>
      <c r="AL240" s="408"/>
      <c r="AM240" s="408"/>
      <c r="AN240" s="408"/>
      <c r="AO240" s="408"/>
      <c r="AP240" s="408"/>
      <c r="AQ240" s="408"/>
      <c r="AR240" s="408"/>
      <c r="AS240" s="408"/>
      <c r="AT240" s="408"/>
      <c r="AU240" s="408"/>
      <c r="AV240" s="408"/>
      <c r="AW240" s="408"/>
      <c r="AX240" s="408"/>
      <c r="AY240" s="408"/>
      <c r="AZ240" s="408"/>
      <c r="BA240" s="408"/>
      <c r="BB240" s="408"/>
      <c r="BC240" s="408"/>
      <c r="BD240" s="408"/>
      <c r="BE240" s="408"/>
      <c r="BF240" s="408"/>
      <c r="BG240" s="408"/>
      <c r="BH240" s="408"/>
      <c r="BI240" s="408"/>
      <c r="BJ240" s="408"/>
      <c r="BK240" s="408"/>
      <c r="BL240" s="408"/>
      <c r="BM240" s="409"/>
      <c r="BN240" s="409"/>
      <c r="BO240" s="408"/>
      <c r="BP240" s="408"/>
      <c r="BQ240" s="402"/>
      <c r="BR240" s="402"/>
      <c r="BS240" s="214"/>
      <c r="BT240" s="214"/>
      <c r="BU240" s="214"/>
      <c r="BV240" s="214"/>
      <c r="BW240" s="414"/>
      <c r="BX240" s="214"/>
      <c r="BY240" s="214"/>
      <c r="BZ240" s="214"/>
      <c r="CA240" s="214"/>
      <c r="CB240" s="214"/>
      <c r="CC240" s="214"/>
      <c r="CD240" s="214"/>
      <c r="CE240" s="214"/>
      <c r="CF240" s="217"/>
      <c r="CG240" s="38"/>
      <c r="CH240" s="38"/>
      <c r="CI240" s="351"/>
      <c r="CJ240" s="86" t="e">
        <f>VLOOKUP(K240,'[1]INITIATIVES TYPE COMBINATION'!$A$28:$B$39,2,FALSE)</f>
        <v>#N/A</v>
      </c>
      <c r="CK240" s="86" t="e">
        <f>VLOOKUP(K240&amp;BZ240,'[1]INITIATIVES TYPE COMBINATION'!$A$48:$B$72,2,FALSE)</f>
        <v>#N/A</v>
      </c>
      <c r="CL240" s="86" t="e">
        <f>VLOOKUP(BZ240,'[1]INITIATIVES TYPE COMBINATION'!K$2:L$75,2,FALSE)</f>
        <v>#N/A</v>
      </c>
      <c r="CM240" s="86" t="e">
        <f>VLOOKUP(BZ240,'[1]INITIATIVES TYPE COMBINATION'!K$2:M$75,3,FALSE)</f>
        <v>#N/A</v>
      </c>
      <c r="CN240" s="86" t="e">
        <f>VLOOKUP(K240&amp;BZ240,'[1]INITIATIVES TYPE COMBINATION'!$A$203:$B$227,2,FALSE)</f>
        <v>#N/A</v>
      </c>
      <c r="CP240" s="87" t="e">
        <f>VLOOKUP(BT240&amp;BU240,[1]MPH!BK:BL,2,FALSE)</f>
        <v>#N/A</v>
      </c>
      <c r="CQ240" s="86" t="e">
        <f>VLOOKUP(BT240&amp;BU240,[1]MPH!BK:BL,2,FALSE)</f>
        <v>#N/A</v>
      </c>
      <c r="CR240" s="86" t="e">
        <f>VLOOKUP(BT240&amp;BW240,[1]MPH!BK:BL,2,FALSE)</f>
        <v>#N/A</v>
      </c>
      <c r="CS240" s="87" t="e">
        <f>VLOOKUP(BT240&amp;BW240,[1]MPH!BK:BL,2,FALSE)</f>
        <v>#N/A</v>
      </c>
      <c r="CT240" s="82" t="str">
        <f t="shared" si="83"/>
        <v>Dead-End</v>
      </c>
      <c r="CU240" s="88" t="str">
        <f t="shared" si="83"/>
        <v>Dead-End</v>
      </c>
      <c r="CV240" s="89" t="str">
        <f t="shared" si="83"/>
        <v>Dead-End</v>
      </c>
    </row>
    <row r="241" spans="1:100" s="82" customFormat="1" ht="12.4" customHeight="1">
      <c r="A241" s="203" t="s">
        <v>1049</v>
      </c>
      <c r="B241" s="203" t="s">
        <v>1052</v>
      </c>
      <c r="C241" s="172">
        <v>44197</v>
      </c>
      <c r="D241" s="172">
        <v>44227</v>
      </c>
      <c r="E241" s="204">
        <f>C241</f>
        <v>44197</v>
      </c>
      <c r="F241" s="172">
        <f>D241+60</f>
        <v>44287</v>
      </c>
      <c r="G241" s="271" t="s">
        <v>405</v>
      </c>
      <c r="H241" s="271" t="s">
        <v>1348</v>
      </c>
      <c r="I241" s="271" t="s">
        <v>1349</v>
      </c>
      <c r="J241" s="143" t="s">
        <v>15</v>
      </c>
      <c r="K241" s="220" t="s">
        <v>1056</v>
      </c>
      <c r="L241" s="203"/>
      <c r="M241" s="203"/>
      <c r="N241" s="203"/>
      <c r="O241" s="203"/>
      <c r="P241" s="415" t="s">
        <v>1057</v>
      </c>
      <c r="Q241" s="402"/>
      <c r="R241" s="403"/>
      <c r="S241" s="279"/>
      <c r="T241" s="404"/>
      <c r="U241" s="405"/>
      <c r="V241" s="406"/>
      <c r="W241" s="406"/>
      <c r="X241" s="405"/>
      <c r="Y241" s="403"/>
      <c r="Z241" s="403"/>
      <c r="AA241" s="405"/>
      <c r="AB241" s="405"/>
      <c r="AC241" s="407"/>
      <c r="AD241" s="408"/>
      <c r="AE241" s="408"/>
      <c r="AF241" s="408"/>
      <c r="AG241" s="408"/>
      <c r="AH241" s="408"/>
      <c r="AI241" s="408"/>
      <c r="AJ241" s="408"/>
      <c r="AK241" s="408"/>
      <c r="AL241" s="408"/>
      <c r="AM241" s="408"/>
      <c r="AN241" s="408"/>
      <c r="AO241" s="408"/>
      <c r="AP241" s="408"/>
      <c r="AQ241" s="408"/>
      <c r="AR241" s="408"/>
      <c r="AS241" s="408"/>
      <c r="AT241" s="408"/>
      <c r="AU241" s="408"/>
      <c r="AV241" s="408"/>
      <c r="AW241" s="408"/>
      <c r="AX241" s="408"/>
      <c r="AY241" s="408"/>
      <c r="AZ241" s="408"/>
      <c r="BA241" s="408"/>
      <c r="BB241" s="408"/>
      <c r="BC241" s="408"/>
      <c r="BD241" s="408"/>
      <c r="BE241" s="408"/>
      <c r="BF241" s="408"/>
      <c r="BG241" s="408"/>
      <c r="BH241" s="408"/>
      <c r="BI241" s="408"/>
      <c r="BJ241" s="408"/>
      <c r="BK241" s="408"/>
      <c r="BL241" s="408"/>
      <c r="BM241" s="409"/>
      <c r="BN241" s="409"/>
      <c r="BO241" s="408"/>
      <c r="BP241" s="408"/>
      <c r="BQ241" s="402"/>
      <c r="BR241" s="402"/>
      <c r="BS241" s="258" t="s">
        <v>1058</v>
      </c>
      <c r="BT241" s="258" t="s">
        <v>1303</v>
      </c>
      <c r="BU241" s="153" t="s">
        <v>1060</v>
      </c>
      <c r="BV241" s="417" t="s">
        <v>1350</v>
      </c>
      <c r="BW241" s="153" t="s">
        <v>1060</v>
      </c>
      <c r="BX241" s="417" t="s">
        <v>1350</v>
      </c>
      <c r="BY241" s="153" t="s">
        <v>1062</v>
      </c>
      <c r="BZ241" s="361" t="s">
        <v>1063</v>
      </c>
      <c r="CA241" s="361" t="s">
        <v>1064</v>
      </c>
      <c r="CB241" s="361" t="s">
        <v>1065</v>
      </c>
      <c r="CC241" s="361" t="s">
        <v>1065</v>
      </c>
      <c r="CD241" s="361" t="s">
        <v>1018</v>
      </c>
      <c r="CE241" s="361" t="s">
        <v>1058</v>
      </c>
      <c r="CF241" s="371">
        <v>0.04</v>
      </c>
      <c r="CG241" s="416"/>
      <c r="CH241" s="156" t="s">
        <v>1351</v>
      </c>
      <c r="CI241" s="156" t="s">
        <v>1058</v>
      </c>
      <c r="CJ241" s="86" t="str">
        <f>VLOOKUP(K241,'[1]INITIATIVES TYPE COMBINATION'!$A$28:$B$39,2,FALSE)</f>
        <v>PCTYPEH</v>
      </c>
      <c r="CK241" s="86" t="str">
        <f>VLOOKUP(K241&amp;BZ241,'[1]INITIATIVES TYPE COMBINATION'!$A$48:$B$72,2,FALSE)</f>
        <v>CCTYPEC</v>
      </c>
      <c r="CL241" s="86" t="str">
        <f>VLOOKUP(BZ241,'[1]INITIATIVES TYPE COMBINATION'!K$2:L$75,2,FALSE)</f>
        <v>DISBB</v>
      </c>
      <c r="CM241" s="86" t="str">
        <f>VLOOKUP(BZ241,'[1]INITIATIVES TYPE COMBINATION'!K$2:M$75,3,FALSE)</f>
        <v>DISBB</v>
      </c>
      <c r="CN241" s="86" t="str">
        <f>VLOOKUP(K241&amp;BZ241,'[1]INITIATIVES TYPE COMBINATION'!$A$203:$B$227,2,FALSE)</f>
        <v>PROPORTIONATEC</v>
      </c>
      <c r="CP241" s="87" t="str">
        <f>VLOOKUP(BT241&amp;BU241,[1]MPH!BK:BL,2,FALSE)</f>
        <v>SubBrandForm9</v>
      </c>
      <c r="CQ241" s="86" t="str">
        <f>VLOOKUP(BT241&amp;BU241,[1]MPH!BK:BL,2,FALSE)</f>
        <v>SubBrandForm9</v>
      </c>
      <c r="CR241" s="86" t="str">
        <f>VLOOKUP(BT241&amp;BW241,[1]MPH!BK:BL,2,FALSE)</f>
        <v>SubBrandForm9</v>
      </c>
      <c r="CS241" s="87" t="str">
        <f>VLOOKUP(BT241&amp;BW241,[1]MPH!BK:BL,2,FALSE)</f>
        <v>SubBrandForm9</v>
      </c>
      <c r="CT241" s="82" t="str">
        <f t="shared" si="83"/>
        <v>Dead-End</v>
      </c>
      <c r="CU241" s="88" t="str">
        <f t="shared" si="83"/>
        <v>Dead-End</v>
      </c>
      <c r="CV241" s="89" t="str">
        <f t="shared" si="83"/>
        <v>Dead-End</v>
      </c>
    </row>
    <row r="242" spans="1:100" s="82" customFormat="1" ht="12.4" customHeight="1">
      <c r="A242" s="218"/>
      <c r="B242" s="218"/>
      <c r="C242" s="173"/>
      <c r="D242" s="173"/>
      <c r="E242" s="219"/>
      <c r="F242" s="173"/>
      <c r="G242" s="271"/>
      <c r="H242" s="271"/>
      <c r="I242" s="271"/>
      <c r="J242" s="163"/>
      <c r="K242" s="220"/>
      <c r="L242" s="218"/>
      <c r="M242" s="218"/>
      <c r="N242" s="218"/>
      <c r="O242" s="218"/>
      <c r="P242" s="48"/>
      <c r="Q242" s="410"/>
      <c r="R242" s="411"/>
      <c r="S242" s="279"/>
      <c r="T242" s="412"/>
      <c r="U242" s="411"/>
      <c r="V242" s="413"/>
      <c r="W242" s="413"/>
      <c r="X242" s="411"/>
      <c r="Y242" s="411"/>
      <c r="Z242" s="411"/>
      <c r="AA242" s="411"/>
      <c r="AB242" s="411"/>
      <c r="AC242" s="407"/>
      <c r="AD242" s="408"/>
      <c r="AE242" s="408"/>
      <c r="AF242" s="408"/>
      <c r="AG242" s="408"/>
      <c r="AH242" s="408"/>
      <c r="AI242" s="408"/>
      <c r="AJ242" s="408"/>
      <c r="AK242" s="408"/>
      <c r="AL242" s="408"/>
      <c r="AM242" s="408"/>
      <c r="AN242" s="408"/>
      <c r="AO242" s="408"/>
      <c r="AP242" s="408"/>
      <c r="AQ242" s="408"/>
      <c r="AR242" s="408"/>
      <c r="AS242" s="408"/>
      <c r="AT242" s="408"/>
      <c r="AU242" s="408"/>
      <c r="AV242" s="408"/>
      <c r="AW242" s="408"/>
      <c r="AX242" s="408"/>
      <c r="AY242" s="408"/>
      <c r="AZ242" s="408"/>
      <c r="BA242" s="408"/>
      <c r="BB242" s="408"/>
      <c r="BC242" s="408"/>
      <c r="BD242" s="408"/>
      <c r="BE242" s="408"/>
      <c r="BF242" s="408"/>
      <c r="BG242" s="408"/>
      <c r="BH242" s="408"/>
      <c r="BI242" s="408"/>
      <c r="BJ242" s="408"/>
      <c r="BK242" s="408"/>
      <c r="BL242" s="408"/>
      <c r="BM242" s="409"/>
      <c r="BN242" s="409"/>
      <c r="BO242" s="408"/>
      <c r="BP242" s="408"/>
      <c r="BQ242" s="402"/>
      <c r="BR242" s="402"/>
      <c r="BS242" s="214"/>
      <c r="BT242" s="214"/>
      <c r="BU242" s="214"/>
      <c r="BV242" s="214"/>
      <c r="BW242" s="414"/>
      <c r="BX242" s="214"/>
      <c r="BY242" s="214"/>
      <c r="BZ242" s="214"/>
      <c r="CA242" s="214"/>
      <c r="CB242" s="214"/>
      <c r="CC242" s="214"/>
      <c r="CD242" s="214"/>
      <c r="CE242" s="214"/>
      <c r="CF242" s="217"/>
      <c r="CG242" s="38"/>
      <c r="CH242" s="38"/>
      <c r="CI242" s="351"/>
      <c r="CJ242" s="86" t="e">
        <f>VLOOKUP(K242,'[1]INITIATIVES TYPE COMBINATION'!$A$28:$B$39,2,FALSE)</f>
        <v>#N/A</v>
      </c>
      <c r="CK242" s="86" t="e">
        <f>VLOOKUP(K242&amp;BZ242,'[1]INITIATIVES TYPE COMBINATION'!$A$48:$B$72,2,FALSE)</f>
        <v>#N/A</v>
      </c>
      <c r="CL242" s="86" t="e">
        <f>VLOOKUP(BZ242,'[1]INITIATIVES TYPE COMBINATION'!K$2:L$75,2,FALSE)</f>
        <v>#N/A</v>
      </c>
      <c r="CM242" s="86" t="e">
        <f>VLOOKUP(BZ242,'[1]INITIATIVES TYPE COMBINATION'!K$2:M$75,3,FALSE)</f>
        <v>#N/A</v>
      </c>
      <c r="CN242" s="86" t="e">
        <f>VLOOKUP(K242&amp;BZ242,'[1]INITIATIVES TYPE COMBINATION'!$A$203:$B$227,2,FALSE)</f>
        <v>#N/A</v>
      </c>
      <c r="CP242" s="87" t="e">
        <f>VLOOKUP(BT242&amp;BU242,[1]MPH!BK:BL,2,FALSE)</f>
        <v>#N/A</v>
      </c>
      <c r="CQ242" s="86" t="e">
        <f>VLOOKUP(BT242&amp;BU242,[1]MPH!BK:BL,2,FALSE)</f>
        <v>#N/A</v>
      </c>
      <c r="CR242" s="86" t="e">
        <f>VLOOKUP(BT242&amp;BW242,[1]MPH!BK:BL,2,FALSE)</f>
        <v>#N/A</v>
      </c>
      <c r="CS242" s="87" t="e">
        <f>VLOOKUP(BT242&amp;BW242,[1]MPH!BK:BL,2,FALSE)</f>
        <v>#N/A</v>
      </c>
      <c r="CT242" s="82" t="str">
        <f t="shared" si="83"/>
        <v>Dead-End</v>
      </c>
      <c r="CU242" s="88" t="str">
        <f t="shared" si="83"/>
        <v>Dead-End</v>
      </c>
      <c r="CV242" s="89" t="str">
        <f t="shared" si="83"/>
        <v>Dead-End</v>
      </c>
    </row>
    <row r="243" spans="1:100" s="82" customFormat="1" ht="12.4" customHeight="1">
      <c r="A243" s="203" t="s">
        <v>1049</v>
      </c>
      <c r="B243" s="203" t="s">
        <v>1052</v>
      </c>
      <c r="C243" s="172">
        <v>44197</v>
      </c>
      <c r="D243" s="172">
        <v>44227</v>
      </c>
      <c r="E243" s="204">
        <f>C243</f>
        <v>44197</v>
      </c>
      <c r="F243" s="172">
        <f>D243+60</f>
        <v>44287</v>
      </c>
      <c r="G243" s="271" t="s">
        <v>405</v>
      </c>
      <c r="H243" s="271" t="s">
        <v>1348</v>
      </c>
      <c r="I243" s="271" t="s">
        <v>1352</v>
      </c>
      <c r="J243" s="143" t="s">
        <v>15</v>
      </c>
      <c r="K243" s="220" t="s">
        <v>1056</v>
      </c>
      <c r="L243" s="203"/>
      <c r="M243" s="203"/>
      <c r="N243" s="203"/>
      <c r="O243" s="203"/>
      <c r="P243" s="415" t="s">
        <v>1057</v>
      </c>
      <c r="Q243" s="402"/>
      <c r="R243" s="403"/>
      <c r="S243" s="279"/>
      <c r="T243" s="404"/>
      <c r="U243" s="405"/>
      <c r="V243" s="406"/>
      <c r="W243" s="406"/>
      <c r="X243" s="405"/>
      <c r="Y243" s="403"/>
      <c r="Z243" s="403"/>
      <c r="AA243" s="405"/>
      <c r="AB243" s="405"/>
      <c r="AC243" s="407"/>
      <c r="AD243" s="408"/>
      <c r="AE243" s="408"/>
      <c r="AF243" s="408"/>
      <c r="AG243" s="408"/>
      <c r="AH243" s="408"/>
      <c r="AI243" s="408"/>
      <c r="AJ243" s="408"/>
      <c r="AK243" s="408"/>
      <c r="AL243" s="408"/>
      <c r="AM243" s="408"/>
      <c r="AN243" s="408"/>
      <c r="AO243" s="408"/>
      <c r="AP243" s="408"/>
      <c r="AQ243" s="408"/>
      <c r="AR243" s="408"/>
      <c r="AS243" s="408"/>
      <c r="AT243" s="408"/>
      <c r="AU243" s="408"/>
      <c r="AV243" s="408"/>
      <c r="AW243" s="408"/>
      <c r="AX243" s="408"/>
      <c r="AY243" s="408"/>
      <c r="AZ243" s="408"/>
      <c r="BA243" s="408"/>
      <c r="BB243" s="408"/>
      <c r="BC243" s="408"/>
      <c r="BD243" s="408"/>
      <c r="BE243" s="408"/>
      <c r="BF243" s="408"/>
      <c r="BG243" s="408"/>
      <c r="BH243" s="408"/>
      <c r="BI243" s="408"/>
      <c r="BJ243" s="408"/>
      <c r="BK243" s="408"/>
      <c r="BL243" s="408"/>
      <c r="BM243" s="409"/>
      <c r="BN243" s="409"/>
      <c r="BO243" s="408"/>
      <c r="BP243" s="408"/>
      <c r="BQ243" s="402"/>
      <c r="BR243" s="402"/>
      <c r="BS243" s="258" t="s">
        <v>1058</v>
      </c>
      <c r="BT243" s="258" t="s">
        <v>1303</v>
      </c>
      <c r="BU243" s="153" t="s">
        <v>1060</v>
      </c>
      <c r="BV243" s="417" t="s">
        <v>1350</v>
      </c>
      <c r="BW243" s="153" t="s">
        <v>1060</v>
      </c>
      <c r="BX243" s="417" t="s">
        <v>1350</v>
      </c>
      <c r="BY243" s="153" t="s">
        <v>1062</v>
      </c>
      <c r="BZ243" s="361" t="s">
        <v>1063</v>
      </c>
      <c r="CA243" s="361" t="s">
        <v>1064</v>
      </c>
      <c r="CB243" s="361" t="s">
        <v>1065</v>
      </c>
      <c r="CC243" s="361" t="s">
        <v>1065</v>
      </c>
      <c r="CD243" s="361" t="s">
        <v>1018</v>
      </c>
      <c r="CE243" s="361" t="s">
        <v>1058</v>
      </c>
      <c r="CF243" s="371">
        <v>0.04</v>
      </c>
      <c r="CG243" s="416"/>
      <c r="CH243" s="156" t="s">
        <v>1351</v>
      </c>
      <c r="CI243" s="156" t="s">
        <v>1058</v>
      </c>
      <c r="CJ243" s="86" t="str">
        <f>VLOOKUP(K243,'[1]INITIATIVES TYPE COMBINATION'!$A$28:$B$39,2,FALSE)</f>
        <v>PCTYPEH</v>
      </c>
      <c r="CK243" s="86" t="str">
        <f>VLOOKUP(K243&amp;BZ243,'[1]INITIATIVES TYPE COMBINATION'!$A$48:$B$72,2,FALSE)</f>
        <v>CCTYPEC</v>
      </c>
      <c r="CL243" s="86" t="str">
        <f>VLOOKUP(BZ243,'[1]INITIATIVES TYPE COMBINATION'!K$2:L$75,2,FALSE)</f>
        <v>DISBB</v>
      </c>
      <c r="CM243" s="86" t="str">
        <f>VLOOKUP(BZ243,'[1]INITIATIVES TYPE COMBINATION'!K$2:M$75,3,FALSE)</f>
        <v>DISBB</v>
      </c>
      <c r="CN243" s="86" t="str">
        <f>VLOOKUP(K243&amp;BZ243,'[1]INITIATIVES TYPE COMBINATION'!$A$203:$B$227,2,FALSE)</f>
        <v>PROPORTIONATEC</v>
      </c>
      <c r="CP243" s="87" t="str">
        <f>VLOOKUP(BT243&amp;BU243,[1]MPH!BK:BL,2,FALSE)</f>
        <v>SubBrandForm9</v>
      </c>
      <c r="CQ243" s="86" t="str">
        <f>VLOOKUP(BT243&amp;BU243,[1]MPH!BK:BL,2,FALSE)</f>
        <v>SubBrandForm9</v>
      </c>
      <c r="CR243" s="86" t="str">
        <f>VLOOKUP(BT243&amp;BW243,[1]MPH!BK:BL,2,FALSE)</f>
        <v>SubBrandForm9</v>
      </c>
      <c r="CS243" s="87" t="str">
        <f>VLOOKUP(BT243&amp;BW243,[1]MPH!BK:BL,2,FALSE)</f>
        <v>SubBrandForm9</v>
      </c>
      <c r="CT243" s="82" t="str">
        <f t="shared" ref="CT243:CV262" si="84">$CV$1</f>
        <v>Dead-End</v>
      </c>
      <c r="CU243" s="88" t="str">
        <f t="shared" si="84"/>
        <v>Dead-End</v>
      </c>
      <c r="CV243" s="89" t="str">
        <f t="shared" si="84"/>
        <v>Dead-End</v>
      </c>
    </row>
    <row r="244" spans="1:100" s="82" customFormat="1" ht="12.4" customHeight="1">
      <c r="A244" s="218"/>
      <c r="B244" s="218"/>
      <c r="C244" s="173"/>
      <c r="D244" s="173"/>
      <c r="E244" s="219"/>
      <c r="F244" s="173"/>
      <c r="G244" s="271"/>
      <c r="H244" s="271"/>
      <c r="I244" s="271"/>
      <c r="J244" s="163"/>
      <c r="K244" s="220"/>
      <c r="L244" s="218"/>
      <c r="M244" s="218"/>
      <c r="N244" s="218"/>
      <c r="O244" s="218"/>
      <c r="P244" s="48"/>
      <c r="Q244" s="410"/>
      <c r="R244" s="411"/>
      <c r="S244" s="279"/>
      <c r="T244" s="412"/>
      <c r="U244" s="411"/>
      <c r="V244" s="413"/>
      <c r="W244" s="413"/>
      <c r="X244" s="411"/>
      <c r="Y244" s="411"/>
      <c r="Z244" s="411"/>
      <c r="AA244" s="411"/>
      <c r="AB244" s="411"/>
      <c r="AC244" s="407"/>
      <c r="AD244" s="408"/>
      <c r="AE244" s="408"/>
      <c r="AF244" s="408"/>
      <c r="AG244" s="408"/>
      <c r="AH244" s="408"/>
      <c r="AI244" s="408"/>
      <c r="AJ244" s="408"/>
      <c r="AK244" s="408"/>
      <c r="AL244" s="408"/>
      <c r="AM244" s="408"/>
      <c r="AN244" s="408"/>
      <c r="AO244" s="408"/>
      <c r="AP244" s="408"/>
      <c r="AQ244" s="408"/>
      <c r="AR244" s="408"/>
      <c r="AS244" s="408"/>
      <c r="AT244" s="408"/>
      <c r="AU244" s="408"/>
      <c r="AV244" s="408"/>
      <c r="AW244" s="408"/>
      <c r="AX244" s="408"/>
      <c r="AY244" s="408"/>
      <c r="AZ244" s="408"/>
      <c r="BA244" s="408"/>
      <c r="BB244" s="408"/>
      <c r="BC244" s="408"/>
      <c r="BD244" s="408"/>
      <c r="BE244" s="408"/>
      <c r="BF244" s="408"/>
      <c r="BG244" s="408"/>
      <c r="BH244" s="408"/>
      <c r="BI244" s="408"/>
      <c r="BJ244" s="408"/>
      <c r="BK244" s="408"/>
      <c r="BL244" s="408"/>
      <c r="BM244" s="409"/>
      <c r="BN244" s="409"/>
      <c r="BO244" s="408"/>
      <c r="BP244" s="408"/>
      <c r="BQ244" s="402"/>
      <c r="BR244" s="402"/>
      <c r="BS244" s="214"/>
      <c r="BT244" s="214"/>
      <c r="BU244" s="214"/>
      <c r="BV244" s="214"/>
      <c r="BW244" s="414"/>
      <c r="BX244" s="214"/>
      <c r="BY244" s="214"/>
      <c r="BZ244" s="214"/>
      <c r="CA244" s="214"/>
      <c r="CB244" s="214"/>
      <c r="CC244" s="214"/>
      <c r="CD244" s="214"/>
      <c r="CE244" s="214"/>
      <c r="CF244" s="217"/>
      <c r="CG244" s="38"/>
      <c r="CH244" s="38"/>
      <c r="CI244" s="351"/>
      <c r="CJ244" s="86" t="e">
        <f>VLOOKUP(K244,'[1]INITIATIVES TYPE COMBINATION'!$A$28:$B$39,2,FALSE)</f>
        <v>#N/A</v>
      </c>
      <c r="CK244" s="86" t="e">
        <f>VLOOKUP(K244&amp;BZ244,'[1]INITIATIVES TYPE COMBINATION'!$A$48:$B$72,2,FALSE)</f>
        <v>#N/A</v>
      </c>
      <c r="CL244" s="86" t="e">
        <f>VLOOKUP(BZ244,'[1]INITIATIVES TYPE COMBINATION'!K$2:L$75,2,FALSE)</f>
        <v>#N/A</v>
      </c>
      <c r="CM244" s="86" t="e">
        <f>VLOOKUP(BZ244,'[1]INITIATIVES TYPE COMBINATION'!K$2:M$75,3,FALSE)</f>
        <v>#N/A</v>
      </c>
      <c r="CN244" s="86" t="e">
        <f>VLOOKUP(K244&amp;BZ244,'[1]INITIATIVES TYPE COMBINATION'!$A$203:$B$227,2,FALSE)</f>
        <v>#N/A</v>
      </c>
      <c r="CP244" s="87" t="e">
        <f>VLOOKUP(BT244&amp;BU244,[1]MPH!BK:BL,2,FALSE)</f>
        <v>#N/A</v>
      </c>
      <c r="CQ244" s="86" t="e">
        <f>VLOOKUP(BT244&amp;BU244,[1]MPH!BK:BL,2,FALSE)</f>
        <v>#N/A</v>
      </c>
      <c r="CR244" s="86" t="e">
        <f>VLOOKUP(BT244&amp;BW244,[1]MPH!BK:BL,2,FALSE)</f>
        <v>#N/A</v>
      </c>
      <c r="CS244" s="87" t="e">
        <f>VLOOKUP(BT244&amp;BW244,[1]MPH!BK:BL,2,FALSE)</f>
        <v>#N/A</v>
      </c>
      <c r="CT244" s="82" t="str">
        <f t="shared" si="84"/>
        <v>Dead-End</v>
      </c>
      <c r="CU244" s="88" t="str">
        <f t="shared" si="84"/>
        <v>Dead-End</v>
      </c>
      <c r="CV244" s="89" t="str">
        <f t="shared" si="84"/>
        <v>Dead-End</v>
      </c>
    </row>
    <row r="245" spans="1:100" s="82" customFormat="1" ht="12.4" customHeight="1">
      <c r="A245" s="174" t="s">
        <v>1049</v>
      </c>
      <c r="B245" s="174" t="s">
        <v>1052</v>
      </c>
      <c r="C245" s="175">
        <v>44197</v>
      </c>
      <c r="D245" s="175">
        <v>44227</v>
      </c>
      <c r="E245" s="176">
        <f>C245</f>
        <v>44197</v>
      </c>
      <c r="F245" s="175">
        <f>D245+60</f>
        <v>44287</v>
      </c>
      <c r="G245" s="418" t="s">
        <v>405</v>
      </c>
      <c r="H245" s="418" t="s">
        <v>1353</v>
      </c>
      <c r="I245" s="418" t="s">
        <v>1354</v>
      </c>
      <c r="J245" s="177" t="s">
        <v>15</v>
      </c>
      <c r="K245" s="199" t="s">
        <v>1056</v>
      </c>
      <c r="L245" s="174"/>
      <c r="M245" s="174"/>
      <c r="N245" s="174"/>
      <c r="O245" s="174"/>
      <c r="P245" s="419" t="s">
        <v>1057</v>
      </c>
      <c r="Q245" s="178"/>
      <c r="R245" s="174"/>
      <c r="S245" s="420"/>
      <c r="T245" s="180"/>
      <c r="U245" s="181"/>
      <c r="V245" s="182"/>
      <c r="W245" s="182"/>
      <c r="X245" s="181"/>
      <c r="Y245" s="174"/>
      <c r="Z245" s="174"/>
      <c r="AA245" s="181"/>
      <c r="AB245" s="181"/>
      <c r="AC245" s="183"/>
      <c r="AD245" s="184"/>
      <c r="AE245" s="184"/>
      <c r="AF245" s="184"/>
      <c r="AG245" s="184"/>
      <c r="AH245" s="184"/>
      <c r="AI245" s="184"/>
      <c r="AJ245" s="184"/>
      <c r="AK245" s="184"/>
      <c r="AL245" s="184"/>
      <c r="AM245" s="184"/>
      <c r="AN245" s="184"/>
      <c r="AO245" s="184"/>
      <c r="AP245" s="184"/>
      <c r="AQ245" s="184"/>
      <c r="AR245" s="184"/>
      <c r="AS245" s="184"/>
      <c r="AT245" s="184"/>
      <c r="AU245" s="184"/>
      <c r="AV245" s="184"/>
      <c r="AW245" s="184"/>
      <c r="AX245" s="184"/>
      <c r="AY245" s="184"/>
      <c r="AZ245" s="184"/>
      <c r="BA245" s="184"/>
      <c r="BB245" s="184"/>
      <c r="BC245" s="184"/>
      <c r="BD245" s="184"/>
      <c r="BE245" s="184"/>
      <c r="BF245" s="184"/>
      <c r="BG245" s="184"/>
      <c r="BH245" s="184"/>
      <c r="BI245" s="184"/>
      <c r="BJ245" s="184"/>
      <c r="BK245" s="184"/>
      <c r="BL245" s="184"/>
      <c r="BM245" s="185"/>
      <c r="BN245" s="185"/>
      <c r="BO245" s="184"/>
      <c r="BP245" s="184"/>
      <c r="BQ245" s="178"/>
      <c r="BR245" s="178"/>
      <c r="BS245" s="421" t="s">
        <v>1058</v>
      </c>
      <c r="BT245" s="421" t="s">
        <v>1303</v>
      </c>
      <c r="BU245" s="190" t="s">
        <v>1060</v>
      </c>
      <c r="BV245" s="422" t="s">
        <v>1355</v>
      </c>
      <c r="BW245" s="190" t="s">
        <v>1060</v>
      </c>
      <c r="BX245" s="422" t="s">
        <v>1355</v>
      </c>
      <c r="BY245" s="190" t="s">
        <v>1062</v>
      </c>
      <c r="BZ245" s="360" t="s">
        <v>1063</v>
      </c>
      <c r="CA245" s="360" t="s">
        <v>1064</v>
      </c>
      <c r="CB245" s="360" t="s">
        <v>1065</v>
      </c>
      <c r="CC245" s="360" t="s">
        <v>1065</v>
      </c>
      <c r="CD245" s="360" t="s">
        <v>1018</v>
      </c>
      <c r="CE245" s="360" t="s">
        <v>1058</v>
      </c>
      <c r="CF245" s="423">
        <v>24</v>
      </c>
      <c r="CG245" s="424"/>
      <c r="CH245" s="424"/>
      <c r="CI245" s="190" t="s">
        <v>1058</v>
      </c>
      <c r="CJ245" s="86" t="str">
        <f>VLOOKUP(K245,'[1]INITIATIVES TYPE COMBINATION'!$A$28:$B$39,2,FALSE)</f>
        <v>PCTYPEH</v>
      </c>
      <c r="CK245" s="86" t="str">
        <f>VLOOKUP(K245&amp;BZ245,'[1]INITIATIVES TYPE COMBINATION'!$A$48:$B$72,2,FALSE)</f>
        <v>CCTYPEC</v>
      </c>
      <c r="CL245" s="86" t="str">
        <f>VLOOKUP(BZ245,'[1]INITIATIVES TYPE COMBINATION'!K$2:L$75,2,FALSE)</f>
        <v>DISBB</v>
      </c>
      <c r="CM245" s="86" t="str">
        <f>VLOOKUP(BZ245,'[1]INITIATIVES TYPE COMBINATION'!K$2:M$75,3,FALSE)</f>
        <v>DISBB</v>
      </c>
      <c r="CN245" s="86" t="str">
        <f>VLOOKUP(K245&amp;BZ245,'[1]INITIATIVES TYPE COMBINATION'!$A$203:$B$227,2,FALSE)</f>
        <v>PROPORTIONATEC</v>
      </c>
      <c r="CP245" s="87" t="str">
        <f>VLOOKUP(BT245&amp;BU245,[1]MPH!BK:BL,2,FALSE)</f>
        <v>SubBrandForm9</v>
      </c>
      <c r="CQ245" s="86" t="str">
        <f>VLOOKUP(BT245&amp;BU245,[1]MPH!BK:BL,2,FALSE)</f>
        <v>SubBrandForm9</v>
      </c>
      <c r="CR245" s="86" t="str">
        <f>VLOOKUP(BT245&amp;BW245,[1]MPH!BK:BL,2,FALSE)</f>
        <v>SubBrandForm9</v>
      </c>
      <c r="CS245" s="87" t="str">
        <f>VLOOKUP(BT245&amp;BW245,[1]MPH!BK:BL,2,FALSE)</f>
        <v>SubBrandForm9</v>
      </c>
      <c r="CT245" s="82" t="str">
        <f t="shared" si="84"/>
        <v>Dead-End</v>
      </c>
      <c r="CU245" s="88" t="str">
        <f t="shared" si="84"/>
        <v>Dead-End</v>
      </c>
      <c r="CV245" s="89" t="str">
        <f t="shared" si="84"/>
        <v>Dead-End</v>
      </c>
    </row>
    <row r="246" spans="1:100" s="82" customFormat="1" ht="12.4" customHeight="1">
      <c r="A246" s="195"/>
      <c r="B246" s="195"/>
      <c r="C246" s="196"/>
      <c r="D246" s="196"/>
      <c r="E246" s="197"/>
      <c r="F246" s="196"/>
      <c r="G246" s="418"/>
      <c r="H246" s="418"/>
      <c r="I246" s="418"/>
      <c r="J246" s="198"/>
      <c r="K246" s="199"/>
      <c r="L246" s="195"/>
      <c r="M246" s="195"/>
      <c r="N246" s="195"/>
      <c r="O246" s="195"/>
      <c r="P246" s="200"/>
      <c r="Q246" s="200"/>
      <c r="R246" s="195"/>
      <c r="S246" s="420"/>
      <c r="T246" s="201"/>
      <c r="U246" s="195"/>
      <c r="V246" s="196"/>
      <c r="W246" s="196"/>
      <c r="X246" s="195"/>
      <c r="Y246" s="195"/>
      <c r="Z246" s="195"/>
      <c r="AA246" s="195"/>
      <c r="AB246" s="195"/>
      <c r="AC246" s="183"/>
      <c r="AD246" s="184"/>
      <c r="AE246" s="184"/>
      <c r="AF246" s="184"/>
      <c r="AG246" s="184"/>
      <c r="AH246" s="184"/>
      <c r="AI246" s="184"/>
      <c r="AJ246" s="184"/>
      <c r="AK246" s="184"/>
      <c r="AL246" s="184"/>
      <c r="AM246" s="184"/>
      <c r="AN246" s="184"/>
      <c r="AO246" s="184"/>
      <c r="AP246" s="184"/>
      <c r="AQ246" s="184"/>
      <c r="AR246" s="184"/>
      <c r="AS246" s="184"/>
      <c r="AT246" s="184"/>
      <c r="AU246" s="184"/>
      <c r="AV246" s="184"/>
      <c r="AW246" s="184"/>
      <c r="AX246" s="184"/>
      <c r="AY246" s="184"/>
      <c r="AZ246" s="184"/>
      <c r="BA246" s="184"/>
      <c r="BB246" s="184"/>
      <c r="BC246" s="184"/>
      <c r="BD246" s="184"/>
      <c r="BE246" s="184"/>
      <c r="BF246" s="184"/>
      <c r="BG246" s="184"/>
      <c r="BH246" s="184"/>
      <c r="BI246" s="184"/>
      <c r="BJ246" s="184"/>
      <c r="BK246" s="184"/>
      <c r="BL246" s="184"/>
      <c r="BM246" s="185"/>
      <c r="BN246" s="185"/>
      <c r="BO246" s="184"/>
      <c r="BP246" s="184"/>
      <c r="BQ246" s="178"/>
      <c r="BR246" s="178"/>
      <c r="BS246" s="178"/>
      <c r="BT246" s="178"/>
      <c r="BU246" s="178"/>
      <c r="BV246" s="178"/>
      <c r="BW246" s="186"/>
      <c r="BX246" s="184"/>
      <c r="BY246" s="178"/>
      <c r="BZ246" s="178"/>
      <c r="CA246" s="178"/>
      <c r="CB246" s="178"/>
      <c r="CC246" s="178"/>
      <c r="CD246" s="178"/>
      <c r="CE246" s="178"/>
      <c r="CF246" s="425"/>
      <c r="CG246" s="184"/>
      <c r="CH246" s="184"/>
      <c r="CI246" s="186"/>
      <c r="CJ246" s="86" t="e">
        <f>VLOOKUP(K246,'[1]INITIATIVES TYPE COMBINATION'!$A$28:$B$39,2,FALSE)</f>
        <v>#N/A</v>
      </c>
      <c r="CK246" s="86" t="e">
        <f>VLOOKUP(K246&amp;BZ246,'[1]INITIATIVES TYPE COMBINATION'!$A$48:$B$72,2,FALSE)</f>
        <v>#N/A</v>
      </c>
      <c r="CL246" s="86" t="e">
        <f>VLOOKUP(BZ246,'[1]INITIATIVES TYPE COMBINATION'!K$2:L$75,2,FALSE)</f>
        <v>#N/A</v>
      </c>
      <c r="CM246" s="86" t="e">
        <f>VLOOKUP(BZ246,'[1]INITIATIVES TYPE COMBINATION'!K$2:M$75,3,FALSE)</f>
        <v>#N/A</v>
      </c>
      <c r="CN246" s="86" t="e">
        <f>VLOOKUP(K246&amp;BZ246,'[1]INITIATIVES TYPE COMBINATION'!$A$203:$B$227,2,FALSE)</f>
        <v>#N/A</v>
      </c>
      <c r="CP246" s="87" t="e">
        <f>VLOOKUP(BT246&amp;BU246,[1]MPH!BK:BL,2,FALSE)</f>
        <v>#N/A</v>
      </c>
      <c r="CQ246" s="86" t="e">
        <f>VLOOKUP(BT246&amp;BU246,[1]MPH!BK:BL,2,FALSE)</f>
        <v>#N/A</v>
      </c>
      <c r="CR246" s="86" t="e">
        <f>VLOOKUP(BT246&amp;BW246,[1]MPH!BK:BL,2,FALSE)</f>
        <v>#N/A</v>
      </c>
      <c r="CS246" s="87" t="e">
        <f>VLOOKUP(BT246&amp;BW246,[1]MPH!BK:BL,2,FALSE)</f>
        <v>#N/A</v>
      </c>
      <c r="CT246" s="82" t="str">
        <f t="shared" si="84"/>
        <v>Dead-End</v>
      </c>
      <c r="CU246" s="88" t="str">
        <f t="shared" si="84"/>
        <v>Dead-End</v>
      </c>
      <c r="CV246" s="89" t="str">
        <f t="shared" si="84"/>
        <v>Dead-End</v>
      </c>
    </row>
    <row r="247" spans="1:100" s="439" customFormat="1" ht="12.4" customHeight="1">
      <c r="A247" s="426" t="s">
        <v>1049</v>
      </c>
      <c r="B247" s="426" t="s">
        <v>1066</v>
      </c>
      <c r="C247" s="427">
        <v>44197</v>
      </c>
      <c r="D247" s="427">
        <v>44227</v>
      </c>
      <c r="E247" s="428">
        <f>C247</f>
        <v>44197</v>
      </c>
      <c r="F247" s="427">
        <f>D247+4</f>
        <v>44231</v>
      </c>
      <c r="G247" s="426" t="s">
        <v>405</v>
      </c>
      <c r="H247" s="426" t="s">
        <v>1356</v>
      </c>
      <c r="I247" s="426" t="s">
        <v>1357</v>
      </c>
      <c r="J247" s="426" t="s">
        <v>15</v>
      </c>
      <c r="K247" s="189" t="s">
        <v>1056</v>
      </c>
      <c r="L247" s="426"/>
      <c r="M247" s="426"/>
      <c r="N247" s="426"/>
      <c r="O247" s="426"/>
      <c r="P247" s="230" t="s">
        <v>1057</v>
      </c>
      <c r="Q247" s="230"/>
      <c r="R247" s="426"/>
      <c r="S247" s="429"/>
      <c r="T247" s="430"/>
      <c r="U247" s="431"/>
      <c r="V247" s="432"/>
      <c r="W247" s="432"/>
      <c r="X247" s="431"/>
      <c r="Y247" s="426"/>
      <c r="Z247" s="426"/>
      <c r="AA247" s="431"/>
      <c r="AB247" s="378" t="s">
        <v>1240</v>
      </c>
      <c r="AC247" s="433"/>
      <c r="AD247" s="434" t="s">
        <v>168</v>
      </c>
      <c r="AE247" s="435" t="s">
        <v>1317</v>
      </c>
      <c r="AF247" s="435" t="s">
        <v>1317</v>
      </c>
      <c r="AG247" s="435" t="s">
        <v>1317</v>
      </c>
      <c r="AH247" s="435" t="s">
        <v>1317</v>
      </c>
      <c r="AI247" s="435" t="s">
        <v>1317</v>
      </c>
      <c r="AJ247" s="435" t="s">
        <v>1241</v>
      </c>
      <c r="AK247" s="435" t="s">
        <v>1317</v>
      </c>
      <c r="AL247" s="435" t="s">
        <v>1241</v>
      </c>
      <c r="AM247" s="435" t="s">
        <v>1241</v>
      </c>
      <c r="AN247" s="435" t="s">
        <v>1241</v>
      </c>
      <c r="AO247" s="435" t="s">
        <v>1317</v>
      </c>
      <c r="AP247" s="435" t="s">
        <v>1241</v>
      </c>
      <c r="AQ247" s="435" t="s">
        <v>1317</v>
      </c>
      <c r="AR247" s="435" t="s">
        <v>1317</v>
      </c>
      <c r="AS247" s="435" t="s">
        <v>1317</v>
      </c>
      <c r="AT247" s="435" t="s">
        <v>1241</v>
      </c>
      <c r="AU247" s="435" t="s">
        <v>1317</v>
      </c>
      <c r="AV247" s="435" t="s">
        <v>1317</v>
      </c>
      <c r="AW247" s="435" t="s">
        <v>1241</v>
      </c>
      <c r="AX247" s="435" t="s">
        <v>1317</v>
      </c>
      <c r="AY247" s="435" t="s">
        <v>1241</v>
      </c>
      <c r="AZ247" s="435" t="s">
        <v>1241</v>
      </c>
      <c r="BA247" s="435" t="s">
        <v>1317</v>
      </c>
      <c r="BB247" s="435" t="s">
        <v>1241</v>
      </c>
      <c r="BC247" s="435" t="s">
        <v>1317</v>
      </c>
      <c r="BD247" s="435" t="s">
        <v>1241</v>
      </c>
      <c r="BE247" s="435" t="s">
        <v>1317</v>
      </c>
      <c r="BF247" s="435" t="s">
        <v>1241</v>
      </c>
      <c r="BG247" s="435" t="s">
        <v>1241</v>
      </c>
      <c r="BH247" s="435" t="s">
        <v>1317</v>
      </c>
      <c r="BI247" s="435" t="s">
        <v>1317</v>
      </c>
      <c r="BJ247" s="435" t="s">
        <v>1241</v>
      </c>
      <c r="BK247" s="435" t="s">
        <v>1317</v>
      </c>
      <c r="BL247" s="189"/>
      <c r="BM247" s="436"/>
      <c r="BN247" s="436"/>
      <c r="BO247" s="189"/>
      <c r="BP247" s="189"/>
      <c r="BQ247" s="230"/>
      <c r="BR247" s="230"/>
      <c r="BS247" s="230" t="s">
        <v>1058</v>
      </c>
      <c r="BT247" s="230" t="s">
        <v>1303</v>
      </c>
      <c r="BU247" s="230" t="s">
        <v>1060</v>
      </c>
      <c r="BV247" s="230"/>
      <c r="BW247" s="434" t="s">
        <v>1060</v>
      </c>
      <c r="BX247" s="189"/>
      <c r="BY247" s="230" t="s">
        <v>1358</v>
      </c>
      <c r="BZ247" s="437" t="s">
        <v>1063</v>
      </c>
      <c r="CA247" s="437" t="s">
        <v>1064</v>
      </c>
      <c r="CB247" s="437" t="s">
        <v>1065</v>
      </c>
      <c r="CC247" s="230" t="s">
        <v>1065</v>
      </c>
      <c r="CD247" s="230" t="s">
        <v>1018</v>
      </c>
      <c r="CE247" s="230" t="s">
        <v>1058</v>
      </c>
      <c r="CF247" s="425">
        <v>0.06</v>
      </c>
      <c r="CG247" s="189"/>
      <c r="CH247" s="189" t="s">
        <v>1359</v>
      </c>
      <c r="CI247" s="434" t="s">
        <v>1058</v>
      </c>
      <c r="CJ247" s="438" t="str">
        <f>VLOOKUP(K247,'[1]INITIATIVES TYPE COMBINATION'!$A$28:$B$39,2,FALSE)</f>
        <v>PCTYPEH</v>
      </c>
      <c r="CK247" s="438" t="str">
        <f>VLOOKUP(K247&amp;BZ247,'[1]INITIATIVES TYPE COMBINATION'!$A$48:$B$72,2,FALSE)</f>
        <v>CCTYPEC</v>
      </c>
      <c r="CL247" s="438" t="str">
        <f>VLOOKUP(BZ247,'[1]INITIATIVES TYPE COMBINATION'!K$2:L$75,2,FALSE)</f>
        <v>DISBB</v>
      </c>
      <c r="CM247" s="438" t="str">
        <f>VLOOKUP(BZ247,'[1]INITIATIVES TYPE COMBINATION'!K$2:M$75,3,FALSE)</f>
        <v>DISBB</v>
      </c>
      <c r="CN247" s="438" t="str">
        <f>VLOOKUP(K247&amp;BZ247,'[1]INITIATIVES TYPE COMBINATION'!$A$203:$B$227,2,FALSE)</f>
        <v>PROPORTIONATEC</v>
      </c>
      <c r="CP247" s="438" t="str">
        <f>VLOOKUP(BT247&amp;BU247,[1]MPH!BK:BL,2,FALSE)</f>
        <v>SubBrandForm9</v>
      </c>
      <c r="CQ247" s="438" t="str">
        <f>VLOOKUP(BT247&amp;BU247,[1]MPH!BK:BL,2,FALSE)</f>
        <v>SubBrandForm9</v>
      </c>
      <c r="CR247" s="438" t="str">
        <f>VLOOKUP(BT247&amp;BW247,[1]MPH!BK:BL,2,FALSE)</f>
        <v>SubBrandForm9</v>
      </c>
      <c r="CS247" s="438" t="str">
        <f>VLOOKUP(BT247&amp;BW247,[1]MPH!BK:BL,2,FALSE)</f>
        <v>SubBrandForm9</v>
      </c>
      <c r="CT247" s="439" t="str">
        <f t="shared" si="84"/>
        <v>Dead-End</v>
      </c>
      <c r="CU247" s="440" t="str">
        <f t="shared" si="84"/>
        <v>Dead-End</v>
      </c>
      <c r="CV247" s="441" t="str">
        <f t="shared" si="84"/>
        <v>Dead-End</v>
      </c>
    </row>
    <row r="248" spans="1:100" s="439" customFormat="1" ht="12.4" customHeight="1">
      <c r="A248" s="442"/>
      <c r="B248" s="442"/>
      <c r="C248" s="443"/>
      <c r="D248" s="443"/>
      <c r="E248" s="444"/>
      <c r="F248" s="443"/>
      <c r="G248" s="442"/>
      <c r="H248" s="442"/>
      <c r="I248" s="442"/>
      <c r="J248" s="442"/>
      <c r="K248" s="189"/>
      <c r="L248" s="442"/>
      <c r="M248" s="442"/>
      <c r="N248" s="442"/>
      <c r="O248" s="442"/>
      <c r="P248" s="445"/>
      <c r="Q248" s="445"/>
      <c r="R248" s="442"/>
      <c r="S248" s="429"/>
      <c r="T248" s="446"/>
      <c r="U248" s="442"/>
      <c r="V248" s="443"/>
      <c r="W248" s="443"/>
      <c r="X248" s="442"/>
      <c r="Y248" s="442"/>
      <c r="Z248" s="442"/>
      <c r="AA248" s="442"/>
      <c r="AB248" s="378"/>
      <c r="AC248" s="433"/>
      <c r="AD248" s="189" t="s">
        <v>169</v>
      </c>
      <c r="AE248" s="189"/>
      <c r="AF248" s="189"/>
      <c r="AG248" s="189"/>
      <c r="AH248" s="189"/>
      <c r="AI248" s="189"/>
      <c r="AJ248" s="189"/>
      <c r="AK248" s="189"/>
      <c r="AL248" s="189"/>
      <c r="AM248" s="189"/>
      <c r="AN248" s="189"/>
      <c r="AO248" s="189"/>
      <c r="AP248" s="189"/>
      <c r="AQ248" s="189"/>
      <c r="AR248" s="189"/>
      <c r="AS248" s="189"/>
      <c r="AT248" s="189"/>
      <c r="AU248" s="189"/>
      <c r="AV248" s="189"/>
      <c r="AW248" s="189"/>
      <c r="AX248" s="189"/>
      <c r="AY248" s="189"/>
      <c r="AZ248" s="189"/>
      <c r="BA248" s="189"/>
      <c r="BB248" s="189"/>
      <c r="BC248" s="189"/>
      <c r="BD248" s="189"/>
      <c r="BE248" s="189"/>
      <c r="BF248" s="189"/>
      <c r="BG248" s="189"/>
      <c r="BH248" s="189"/>
      <c r="BI248" s="189"/>
      <c r="BJ248" s="189"/>
      <c r="BK248" s="189"/>
      <c r="BL248" s="189"/>
      <c r="BM248" s="436"/>
      <c r="BN248" s="436"/>
      <c r="BO248" s="189"/>
      <c r="BP248" s="189"/>
      <c r="BQ248" s="230"/>
      <c r="BR248" s="230"/>
      <c r="BS248" s="230"/>
      <c r="BT248" s="230"/>
      <c r="BU248" s="230"/>
      <c r="BV248" s="230"/>
      <c r="BW248" s="434"/>
      <c r="BX248" s="189"/>
      <c r="BY248" s="230"/>
      <c r="BZ248" s="230"/>
      <c r="CA248" s="230"/>
      <c r="CB248" s="230"/>
      <c r="CC248" s="230"/>
      <c r="CD248" s="230"/>
      <c r="CE248" s="230"/>
      <c r="CF248" s="425"/>
      <c r="CG248" s="189"/>
      <c r="CH248" s="189"/>
      <c r="CI248" s="434"/>
      <c r="CJ248" s="438" t="e">
        <f>VLOOKUP(K248,'[1]INITIATIVES TYPE COMBINATION'!$A$28:$B$39,2,FALSE)</f>
        <v>#N/A</v>
      </c>
      <c r="CK248" s="438" t="e">
        <f>VLOOKUP(K248&amp;BZ248,'[1]INITIATIVES TYPE COMBINATION'!$A$48:$B$72,2,FALSE)</f>
        <v>#N/A</v>
      </c>
      <c r="CL248" s="438" t="e">
        <f>VLOOKUP(BZ248,'[1]INITIATIVES TYPE COMBINATION'!K$2:L$75,2,FALSE)</f>
        <v>#N/A</v>
      </c>
      <c r="CM248" s="438" t="e">
        <f>VLOOKUP(BZ248,'[1]INITIATIVES TYPE COMBINATION'!K$2:M$75,3,FALSE)</f>
        <v>#N/A</v>
      </c>
      <c r="CN248" s="438" t="e">
        <f>VLOOKUP(K248&amp;BZ248,'[1]INITIATIVES TYPE COMBINATION'!$A$203:$B$227,2,FALSE)</f>
        <v>#N/A</v>
      </c>
      <c r="CP248" s="438" t="e">
        <f>VLOOKUP(BT248&amp;BU248,[1]MPH!BK:BL,2,FALSE)</f>
        <v>#N/A</v>
      </c>
      <c r="CQ248" s="438" t="e">
        <f>VLOOKUP(BT248&amp;BU248,[1]MPH!BK:BL,2,FALSE)</f>
        <v>#N/A</v>
      </c>
      <c r="CR248" s="438" t="e">
        <f>VLOOKUP(BT248&amp;BW248,[1]MPH!BK:BL,2,FALSE)</f>
        <v>#N/A</v>
      </c>
      <c r="CS248" s="438" t="e">
        <f>VLOOKUP(BT248&amp;BW248,[1]MPH!BK:BL,2,FALSE)</f>
        <v>#N/A</v>
      </c>
      <c r="CT248" s="439" t="str">
        <f t="shared" si="84"/>
        <v>Dead-End</v>
      </c>
      <c r="CU248" s="440" t="str">
        <f t="shared" si="84"/>
        <v>Dead-End</v>
      </c>
      <c r="CV248" s="441" t="str">
        <f t="shared" si="84"/>
        <v>Dead-End</v>
      </c>
    </row>
    <row r="249" spans="1:100" s="82" customFormat="1" ht="12.4" customHeight="1">
      <c r="A249" s="203" t="s">
        <v>1049</v>
      </c>
      <c r="B249" s="143" t="s">
        <v>1052</v>
      </c>
      <c r="C249" s="172">
        <v>44197</v>
      </c>
      <c r="D249" s="172">
        <v>44227</v>
      </c>
      <c r="E249" s="276">
        <f>C249</f>
        <v>44197</v>
      </c>
      <c r="F249" s="139">
        <f>D249+4</f>
        <v>44231</v>
      </c>
      <c r="G249" s="143" t="s">
        <v>473</v>
      </c>
      <c r="H249" s="143" t="s">
        <v>1360</v>
      </c>
      <c r="I249" s="143" t="s">
        <v>1361</v>
      </c>
      <c r="J249" s="203" t="s">
        <v>15</v>
      </c>
      <c r="K249" s="249" t="s">
        <v>1056</v>
      </c>
      <c r="L249" s="203"/>
      <c r="M249" s="203"/>
      <c r="N249" s="203"/>
      <c r="O249" s="203"/>
      <c r="P249" s="249" t="s">
        <v>1057</v>
      </c>
      <c r="Q249" s="249"/>
      <c r="R249" s="143"/>
      <c r="S249" s="279"/>
      <c r="T249" s="252" t="str">
        <f t="shared" ref="T249" si="85">G249</f>
        <v>Tide</v>
      </c>
      <c r="U249" s="253"/>
      <c r="V249" s="254">
        <f t="shared" ref="V249:W249" si="86">C249</f>
        <v>44197</v>
      </c>
      <c r="W249" s="254">
        <f t="shared" si="86"/>
        <v>44227</v>
      </c>
      <c r="X249" s="253"/>
      <c r="Y249" s="143" t="str">
        <f t="shared" ref="Y249" si="87">B249</f>
        <v>Hyper,
Super,
MM 1,
MM 2</v>
      </c>
      <c r="Z249" s="143">
        <f t="shared" ref="Z249" si="88">SUM(AE249:BR249)</f>
        <v>0</v>
      </c>
      <c r="AA249" s="253"/>
      <c r="AB249" s="255" t="s">
        <v>1240</v>
      </c>
      <c r="AC249" s="256"/>
      <c r="AD249" s="38" t="s">
        <v>168</v>
      </c>
      <c r="AE249" s="238" t="s">
        <v>1241</v>
      </c>
      <c r="AF249" s="238" t="s">
        <v>1241</v>
      </c>
      <c r="AG249" s="238" t="s">
        <v>1241</v>
      </c>
      <c r="AH249" s="238" t="s">
        <v>1241</v>
      </c>
      <c r="AI249" s="238" t="s">
        <v>1241</v>
      </c>
      <c r="AJ249" s="238" t="s">
        <v>1241</v>
      </c>
      <c r="AK249" s="238" t="s">
        <v>1241</v>
      </c>
      <c r="AL249" s="238" t="s">
        <v>1241</v>
      </c>
      <c r="AM249" s="238" t="s">
        <v>1241</v>
      </c>
      <c r="AN249" s="238" t="s">
        <v>1241</v>
      </c>
      <c r="AO249" s="238" t="s">
        <v>1241</v>
      </c>
      <c r="AP249" s="238" t="s">
        <v>1241</v>
      </c>
      <c r="AQ249" s="238" t="s">
        <v>1241</v>
      </c>
      <c r="AR249" s="238" t="s">
        <v>1241</v>
      </c>
      <c r="AS249" s="238" t="s">
        <v>1241</v>
      </c>
      <c r="AT249" s="238" t="s">
        <v>1241</v>
      </c>
      <c r="AU249" s="238" t="s">
        <v>1241</v>
      </c>
      <c r="AV249" s="238" t="s">
        <v>1241</v>
      </c>
      <c r="AW249" s="238" t="s">
        <v>1241</v>
      </c>
      <c r="AX249" s="238" t="s">
        <v>1241</v>
      </c>
      <c r="AY249" s="238" t="s">
        <v>1241</v>
      </c>
      <c r="AZ249" s="238" t="s">
        <v>1241</v>
      </c>
      <c r="BA249" s="238" t="s">
        <v>1241</v>
      </c>
      <c r="BB249" s="238" t="s">
        <v>1241</v>
      </c>
      <c r="BC249" s="238" t="s">
        <v>1241</v>
      </c>
      <c r="BD249" s="238" t="s">
        <v>1241</v>
      </c>
      <c r="BE249" s="238" t="s">
        <v>1241</v>
      </c>
      <c r="BF249" s="238" t="s">
        <v>1241</v>
      </c>
      <c r="BG249" s="238" t="s">
        <v>1241</v>
      </c>
      <c r="BH249" s="238" t="s">
        <v>1241</v>
      </c>
      <c r="BI249" s="238" t="s">
        <v>1241</v>
      </c>
      <c r="BJ249" s="238" t="s">
        <v>1241</v>
      </c>
      <c r="BK249" s="238" t="s">
        <v>1241</v>
      </c>
      <c r="BL249" s="238"/>
      <c r="BM249" s="257"/>
      <c r="BN249" s="257"/>
      <c r="BO249" s="238"/>
      <c r="BP249" s="238"/>
      <c r="BQ249" s="258"/>
      <c r="BR249" s="258"/>
      <c r="BS249" s="153" t="s">
        <v>1058</v>
      </c>
      <c r="BT249" s="153" t="s">
        <v>1242</v>
      </c>
      <c r="BU249" s="153" t="s">
        <v>1060</v>
      </c>
      <c r="BV249" s="153" t="s">
        <v>1362</v>
      </c>
      <c r="BW249" s="153" t="s">
        <v>1060</v>
      </c>
      <c r="BX249" s="153" t="s">
        <v>1362</v>
      </c>
      <c r="BY249" s="153" t="s">
        <v>1062</v>
      </c>
      <c r="BZ249" s="153" t="s">
        <v>1363</v>
      </c>
      <c r="CA249" s="153" t="s">
        <v>1064</v>
      </c>
      <c r="CB249" s="153" t="s">
        <v>1065</v>
      </c>
      <c r="CC249" s="153" t="s">
        <v>1317</v>
      </c>
      <c r="CD249" s="153" t="s">
        <v>1364</v>
      </c>
      <c r="CE249" s="153" t="s">
        <v>1058</v>
      </c>
      <c r="CF249" s="447" t="s">
        <v>1365</v>
      </c>
      <c r="CG249" s="156"/>
      <c r="CH249" s="156" t="s">
        <v>1366</v>
      </c>
      <c r="CI249" s="156" t="s">
        <v>1058</v>
      </c>
      <c r="CJ249" s="86" t="str">
        <f>VLOOKUP(K249,'[1]INITIATIVES TYPE COMBINATION'!$A$28:$B$39,2,FALSE)</f>
        <v>PCTYPEH</v>
      </c>
      <c r="CK249" s="86" t="str">
        <f>VLOOKUP(K249&amp;BZ249,'[1]INITIATIVES TYPE COMBINATION'!$A$48:$B$72,2,FALSE)</f>
        <v>CCTYPEC</v>
      </c>
      <c r="CL249" s="86" t="str">
        <f>VLOOKUP(BZ249,'[1]INITIATIVES TYPE COMBINATION'!K$2:L$75,2,FALSE)</f>
        <v>DISBB</v>
      </c>
      <c r="CM249" s="86" t="str">
        <f>VLOOKUP(BZ249,'[1]INITIATIVES TYPE COMBINATION'!K$2:M$75,3,FALSE)</f>
        <v>DISBA</v>
      </c>
      <c r="CN249" s="86" t="str">
        <f>VLOOKUP(K249&amp;BZ249,'[1]INITIATIVES TYPE COMBINATION'!$A$203:$B$227,2,FALSE)</f>
        <v>PROPORTIONATED</v>
      </c>
      <c r="CP249" s="87" t="str">
        <f>VLOOKUP(BT249&amp;BU249,[1]MPH!BK:BL,2,FALSE)</f>
        <v>SubBrandForm4</v>
      </c>
      <c r="CQ249" s="86" t="str">
        <f>VLOOKUP(BT249&amp;BU249,[1]MPH!BK:BL,2,FALSE)</f>
        <v>SubBrandForm4</v>
      </c>
      <c r="CR249" s="86" t="str">
        <f>VLOOKUP(BT249&amp;BW249,[1]MPH!BK:BL,2,FALSE)</f>
        <v>SubBrandForm4</v>
      </c>
      <c r="CS249" s="87" t="str">
        <f>VLOOKUP(BT249&amp;BW249,[1]MPH!BK:BL,2,FALSE)</f>
        <v>SubBrandForm4</v>
      </c>
      <c r="CT249" s="82" t="str">
        <f t="shared" si="84"/>
        <v>Dead-End</v>
      </c>
      <c r="CU249" s="88" t="str">
        <f t="shared" si="84"/>
        <v>Dead-End</v>
      </c>
      <c r="CV249" s="89" t="str">
        <f t="shared" si="84"/>
        <v>Dead-End</v>
      </c>
    </row>
    <row r="250" spans="1:100" s="82" customFormat="1" ht="12.4" customHeight="1">
      <c r="A250" s="218"/>
      <c r="B250" s="163"/>
      <c r="C250" s="173"/>
      <c r="D250" s="173"/>
      <c r="E250" s="294"/>
      <c r="F250" s="158"/>
      <c r="G250" s="163"/>
      <c r="H250" s="163"/>
      <c r="I250" s="163"/>
      <c r="J250" s="218" t="s">
        <v>15</v>
      </c>
      <c r="K250" s="220"/>
      <c r="L250" s="218"/>
      <c r="M250" s="218"/>
      <c r="N250" s="218"/>
      <c r="O250" s="218"/>
      <c r="P250" s="262"/>
      <c r="Q250" s="263"/>
      <c r="R250" s="163"/>
      <c r="S250" s="279"/>
      <c r="T250" s="264"/>
      <c r="U250" s="163"/>
      <c r="V250" s="158"/>
      <c r="W250" s="158"/>
      <c r="X250" s="163"/>
      <c r="Y250" s="163"/>
      <c r="Z250" s="163"/>
      <c r="AA250" s="163"/>
      <c r="AB250" s="255"/>
      <c r="AC250" s="256"/>
      <c r="AD250" s="448" t="s">
        <v>169</v>
      </c>
      <c r="AE250" s="227"/>
      <c r="AF250" s="227"/>
      <c r="AG250" s="227"/>
      <c r="AH250" s="227"/>
      <c r="AI250" s="227"/>
      <c r="AJ250" s="227"/>
      <c r="AK250" s="227"/>
      <c r="AL250" s="227"/>
      <c r="AM250" s="227"/>
      <c r="AN250" s="227"/>
      <c r="AO250" s="227"/>
      <c r="AP250" s="227"/>
      <c r="AQ250" s="227"/>
      <c r="AR250" s="227"/>
      <c r="AS250" s="227"/>
      <c r="AT250" s="227"/>
      <c r="AU250" s="227"/>
      <c r="AV250" s="227"/>
      <c r="AW250" s="227"/>
      <c r="AX250" s="227"/>
      <c r="AY250" s="227"/>
      <c r="AZ250" s="227"/>
      <c r="BA250" s="227"/>
      <c r="BB250" s="227"/>
      <c r="BC250" s="227"/>
      <c r="BD250" s="227"/>
      <c r="BE250" s="227"/>
      <c r="BF250" s="227"/>
      <c r="BG250" s="227"/>
      <c r="BH250" s="227"/>
      <c r="BI250" s="227"/>
      <c r="BJ250" s="227"/>
      <c r="BK250" s="227"/>
      <c r="BL250" s="238"/>
      <c r="BM250" s="257"/>
      <c r="BN250" s="257"/>
      <c r="BO250" s="238"/>
      <c r="BP250" s="238"/>
      <c r="BQ250" s="152"/>
      <c r="BR250" s="152"/>
      <c r="BS250" s="152"/>
      <c r="BT250" s="152"/>
      <c r="BU250" s="152"/>
      <c r="BV250" s="152"/>
      <c r="BW250" s="153"/>
      <c r="BX250" s="154"/>
      <c r="BY250" s="152"/>
      <c r="BZ250" s="152"/>
      <c r="CA250" s="152"/>
      <c r="CB250" s="152"/>
      <c r="CC250" s="152"/>
      <c r="CD250" s="152"/>
      <c r="CE250" s="152"/>
      <c r="CF250" s="237"/>
      <c r="CG250" s="238"/>
      <c r="CH250" s="238"/>
      <c r="CI250" s="239"/>
      <c r="CJ250" s="86" t="e">
        <f>VLOOKUP(K250,'[1]INITIATIVES TYPE COMBINATION'!$A$28:$B$39,2,FALSE)</f>
        <v>#N/A</v>
      </c>
      <c r="CK250" s="86" t="e">
        <f>VLOOKUP(K250&amp;BZ250,'[1]INITIATIVES TYPE COMBINATION'!$A$48:$B$72,2,FALSE)</f>
        <v>#N/A</v>
      </c>
      <c r="CL250" s="86" t="e">
        <f>VLOOKUP(BZ250,'[1]INITIATIVES TYPE COMBINATION'!K$2:L$75,2,FALSE)</f>
        <v>#N/A</v>
      </c>
      <c r="CM250" s="86" t="e">
        <f>VLOOKUP(BZ250,'[1]INITIATIVES TYPE COMBINATION'!K$2:M$75,3,FALSE)</f>
        <v>#N/A</v>
      </c>
      <c r="CN250" s="86" t="e">
        <f>VLOOKUP(K250&amp;BZ250,'[1]INITIATIVES TYPE COMBINATION'!$A$203:$B$227,2,FALSE)</f>
        <v>#N/A</v>
      </c>
      <c r="CP250" s="87" t="e">
        <f>VLOOKUP(BT250&amp;BU250,[1]MPH!BK:BL,2,FALSE)</f>
        <v>#N/A</v>
      </c>
      <c r="CQ250" s="86" t="e">
        <f>VLOOKUP(BT250&amp;BU250,[1]MPH!BK:BL,2,FALSE)</f>
        <v>#N/A</v>
      </c>
      <c r="CR250" s="86" t="e">
        <f>VLOOKUP(BT250&amp;BW250,[1]MPH!BK:BL,2,FALSE)</f>
        <v>#N/A</v>
      </c>
      <c r="CS250" s="87" t="e">
        <f>VLOOKUP(BT250&amp;BW250,[1]MPH!BK:BL,2,FALSE)</f>
        <v>#N/A</v>
      </c>
      <c r="CT250" s="82" t="str">
        <f t="shared" si="84"/>
        <v>Dead-End</v>
      </c>
      <c r="CU250" s="88" t="str">
        <f t="shared" si="84"/>
        <v>Dead-End</v>
      </c>
      <c r="CV250" s="89" t="str">
        <f t="shared" si="84"/>
        <v>Dead-End</v>
      </c>
    </row>
    <row r="251" spans="1:100" s="82" customFormat="1" ht="12.4" customHeight="1">
      <c r="A251" s="203" t="s">
        <v>1049</v>
      </c>
      <c r="B251" s="143" t="s">
        <v>1052</v>
      </c>
      <c r="C251" s="172">
        <v>44197</v>
      </c>
      <c r="D251" s="172">
        <v>44227</v>
      </c>
      <c r="E251" s="276">
        <f>C251</f>
        <v>44197</v>
      </c>
      <c r="F251" s="139">
        <f>D251+4</f>
        <v>44231</v>
      </c>
      <c r="G251" s="143" t="s">
        <v>473</v>
      </c>
      <c r="H251" s="143" t="s">
        <v>1367</v>
      </c>
      <c r="I251" s="143" t="s">
        <v>1368</v>
      </c>
      <c r="J251" s="203" t="s">
        <v>15</v>
      </c>
      <c r="K251" s="249" t="s">
        <v>1056</v>
      </c>
      <c r="L251" s="203"/>
      <c r="M251" s="203"/>
      <c r="N251" s="203"/>
      <c r="O251" s="203"/>
      <c r="P251" s="249" t="s">
        <v>1057</v>
      </c>
      <c r="Q251" s="249"/>
      <c r="R251" s="143"/>
      <c r="S251" s="279"/>
      <c r="T251" s="252" t="str">
        <f t="shared" ref="T251" si="89">G251</f>
        <v>Tide</v>
      </c>
      <c r="U251" s="253"/>
      <c r="V251" s="254">
        <f t="shared" ref="V251:W251" si="90">C251</f>
        <v>44197</v>
      </c>
      <c r="W251" s="254">
        <f t="shared" si="90"/>
        <v>44227</v>
      </c>
      <c r="X251" s="253"/>
      <c r="Y251" s="143" t="str">
        <f t="shared" ref="Y251" si="91">B251</f>
        <v>Hyper,
Super,
MM 1,
MM 2</v>
      </c>
      <c r="Z251" s="143">
        <f t="shared" ref="Z251" si="92">SUM(AE251:BR251)</f>
        <v>0</v>
      </c>
      <c r="AA251" s="253"/>
      <c r="AB251" s="255" t="s">
        <v>1240</v>
      </c>
      <c r="AC251" s="256"/>
      <c r="AD251" s="38" t="s">
        <v>168</v>
      </c>
      <c r="AE251" s="238" t="s">
        <v>1241</v>
      </c>
      <c r="AF251" s="238" t="s">
        <v>1241</v>
      </c>
      <c r="AG251" s="238" t="s">
        <v>1241</v>
      </c>
      <c r="AH251" s="238" t="s">
        <v>1241</v>
      </c>
      <c r="AI251" s="238" t="s">
        <v>1241</v>
      </c>
      <c r="AJ251" s="238" t="s">
        <v>1241</v>
      </c>
      <c r="AK251" s="238" t="s">
        <v>1241</v>
      </c>
      <c r="AL251" s="238" t="s">
        <v>1241</v>
      </c>
      <c r="AM251" s="238" t="s">
        <v>1241</v>
      </c>
      <c r="AN251" s="238" t="s">
        <v>1241</v>
      </c>
      <c r="AO251" s="238" t="s">
        <v>1241</v>
      </c>
      <c r="AP251" s="238" t="s">
        <v>1241</v>
      </c>
      <c r="AQ251" s="238" t="s">
        <v>1241</v>
      </c>
      <c r="AR251" s="238" t="s">
        <v>1241</v>
      </c>
      <c r="AS251" s="238" t="s">
        <v>1241</v>
      </c>
      <c r="AT251" s="238" t="s">
        <v>1241</v>
      </c>
      <c r="AU251" s="238" t="s">
        <v>1241</v>
      </c>
      <c r="AV251" s="238" t="s">
        <v>1241</v>
      </c>
      <c r="AW251" s="238" t="s">
        <v>1241</v>
      </c>
      <c r="AX251" s="238" t="s">
        <v>1241</v>
      </c>
      <c r="AY251" s="238" t="s">
        <v>1241</v>
      </c>
      <c r="AZ251" s="238" t="s">
        <v>1241</v>
      </c>
      <c r="BA251" s="238" t="s">
        <v>1241</v>
      </c>
      <c r="BB251" s="238" t="s">
        <v>1241</v>
      </c>
      <c r="BC251" s="238" t="s">
        <v>1241</v>
      </c>
      <c r="BD251" s="238" t="s">
        <v>1241</v>
      </c>
      <c r="BE251" s="238" t="s">
        <v>1241</v>
      </c>
      <c r="BF251" s="238" t="s">
        <v>1241</v>
      </c>
      <c r="BG251" s="238" t="s">
        <v>1241</v>
      </c>
      <c r="BH251" s="238" t="s">
        <v>1241</v>
      </c>
      <c r="BI251" s="238" t="s">
        <v>1241</v>
      </c>
      <c r="BJ251" s="238" t="s">
        <v>1241</v>
      </c>
      <c r="BK251" s="238" t="s">
        <v>1241</v>
      </c>
      <c r="BL251" s="238"/>
      <c r="BM251" s="257"/>
      <c r="BN251" s="257"/>
      <c r="BO251" s="238"/>
      <c r="BP251" s="238"/>
      <c r="BQ251" s="258"/>
      <c r="BR251" s="258"/>
      <c r="BS251" s="153" t="s">
        <v>1058</v>
      </c>
      <c r="BT251" s="153" t="s">
        <v>1242</v>
      </c>
      <c r="BU251" s="153" t="s">
        <v>1060</v>
      </c>
      <c r="BV251" s="153" t="s">
        <v>1369</v>
      </c>
      <c r="BW251" s="153" t="s">
        <v>1060</v>
      </c>
      <c r="BX251" s="153" t="s">
        <v>1369</v>
      </c>
      <c r="BY251" s="153" t="s">
        <v>1062</v>
      </c>
      <c r="BZ251" s="153" t="s">
        <v>1363</v>
      </c>
      <c r="CA251" s="153" t="s">
        <v>1064</v>
      </c>
      <c r="CB251" s="153" t="s">
        <v>1065</v>
      </c>
      <c r="CC251" s="153" t="s">
        <v>1317</v>
      </c>
      <c r="CD251" s="153" t="s">
        <v>1364</v>
      </c>
      <c r="CE251" s="153" t="s">
        <v>1058</v>
      </c>
      <c r="CF251" s="259" t="s">
        <v>1370</v>
      </c>
      <c r="CG251" s="156"/>
      <c r="CH251" s="156" t="s">
        <v>1371</v>
      </c>
      <c r="CI251" s="156" t="s">
        <v>1058</v>
      </c>
      <c r="CJ251" s="86" t="str">
        <f>VLOOKUP(K251,'[1]INITIATIVES TYPE COMBINATION'!$A$28:$B$39,2,FALSE)</f>
        <v>PCTYPEH</v>
      </c>
      <c r="CK251" s="86" t="str">
        <f>VLOOKUP(K251&amp;BZ251,'[1]INITIATIVES TYPE COMBINATION'!$A$48:$B$72,2,FALSE)</f>
        <v>CCTYPEC</v>
      </c>
      <c r="CL251" s="86" t="str">
        <f>VLOOKUP(BZ251,'[1]INITIATIVES TYPE COMBINATION'!K$2:L$75,2,FALSE)</f>
        <v>DISBB</v>
      </c>
      <c r="CM251" s="86" t="str">
        <f>VLOOKUP(BZ251,'[1]INITIATIVES TYPE COMBINATION'!K$2:M$75,3,FALSE)</f>
        <v>DISBA</v>
      </c>
      <c r="CN251" s="86" t="str">
        <f>VLOOKUP(K251&amp;BZ251,'[1]INITIATIVES TYPE COMBINATION'!$A$203:$B$227,2,FALSE)</f>
        <v>PROPORTIONATED</v>
      </c>
      <c r="CP251" s="87" t="str">
        <f>VLOOKUP(BT251&amp;BU251,[1]MPH!BK:BL,2,FALSE)</f>
        <v>SubBrandForm4</v>
      </c>
      <c r="CQ251" s="86" t="str">
        <f>VLOOKUP(BT251&amp;BU251,[1]MPH!BK:BL,2,FALSE)</f>
        <v>SubBrandForm4</v>
      </c>
      <c r="CR251" s="86" t="str">
        <f>VLOOKUP(BT251&amp;BW251,[1]MPH!BK:BL,2,FALSE)</f>
        <v>SubBrandForm4</v>
      </c>
      <c r="CS251" s="87" t="str">
        <f>VLOOKUP(BT251&amp;BW251,[1]MPH!BK:BL,2,FALSE)</f>
        <v>SubBrandForm4</v>
      </c>
      <c r="CT251" s="82" t="str">
        <f t="shared" si="84"/>
        <v>Dead-End</v>
      </c>
      <c r="CU251" s="88" t="str">
        <f t="shared" si="84"/>
        <v>Dead-End</v>
      </c>
      <c r="CV251" s="89" t="str">
        <f t="shared" si="84"/>
        <v>Dead-End</v>
      </c>
    </row>
    <row r="252" spans="1:100" s="82" customFormat="1" ht="12.4" customHeight="1">
      <c r="A252" s="218"/>
      <c r="B252" s="163"/>
      <c r="C252" s="173"/>
      <c r="D252" s="173"/>
      <c r="E252" s="294"/>
      <c r="F252" s="158"/>
      <c r="G252" s="163"/>
      <c r="H252" s="163"/>
      <c r="I252" s="163"/>
      <c r="J252" s="218" t="s">
        <v>15</v>
      </c>
      <c r="K252" s="220"/>
      <c r="L252" s="218"/>
      <c r="M252" s="218"/>
      <c r="N252" s="218"/>
      <c r="O252" s="218"/>
      <c r="P252" s="262"/>
      <c r="Q252" s="263"/>
      <c r="R252" s="163"/>
      <c r="S252" s="279"/>
      <c r="T252" s="264"/>
      <c r="U252" s="163"/>
      <c r="V252" s="158"/>
      <c r="W252" s="158"/>
      <c r="X252" s="163"/>
      <c r="Y252" s="163"/>
      <c r="Z252" s="163"/>
      <c r="AA252" s="163"/>
      <c r="AB252" s="255"/>
      <c r="AC252" s="256"/>
      <c r="AD252" s="448" t="s">
        <v>169</v>
      </c>
      <c r="AE252" s="227"/>
      <c r="AF252" s="227"/>
      <c r="AG252" s="227"/>
      <c r="AH252" s="227"/>
      <c r="AI252" s="227"/>
      <c r="AJ252" s="227"/>
      <c r="AK252" s="227"/>
      <c r="AL252" s="227"/>
      <c r="AM252" s="227"/>
      <c r="AN252" s="227"/>
      <c r="AO252" s="227"/>
      <c r="AP252" s="227"/>
      <c r="AQ252" s="227"/>
      <c r="AR252" s="227"/>
      <c r="AS252" s="227"/>
      <c r="AT252" s="227"/>
      <c r="AU252" s="227"/>
      <c r="AV252" s="227"/>
      <c r="AW252" s="227"/>
      <c r="AX252" s="227"/>
      <c r="AY252" s="227"/>
      <c r="AZ252" s="227"/>
      <c r="BA252" s="227"/>
      <c r="BB252" s="227"/>
      <c r="BC252" s="227"/>
      <c r="BD252" s="227"/>
      <c r="BE252" s="227"/>
      <c r="BF252" s="227"/>
      <c r="BG252" s="227"/>
      <c r="BH252" s="227"/>
      <c r="BI252" s="227"/>
      <c r="BJ252" s="227"/>
      <c r="BK252" s="227"/>
      <c r="BL252" s="238"/>
      <c r="BM252" s="257"/>
      <c r="BN252" s="257"/>
      <c r="BO252" s="238"/>
      <c r="BP252" s="238"/>
      <c r="BQ252" s="152"/>
      <c r="BR252" s="152"/>
      <c r="BS252" s="152"/>
      <c r="BT252" s="152"/>
      <c r="BU252" s="152"/>
      <c r="BV252" s="152"/>
      <c r="BW252" s="153"/>
      <c r="BX252" s="154"/>
      <c r="BY252" s="152"/>
      <c r="BZ252" s="152"/>
      <c r="CA252" s="152"/>
      <c r="CB252" s="152"/>
      <c r="CC252" s="152"/>
      <c r="CD252" s="152"/>
      <c r="CE252" s="152"/>
      <c r="CF252" s="237"/>
      <c r="CG252" s="238"/>
      <c r="CH252" s="238"/>
      <c r="CI252" s="239"/>
      <c r="CJ252" s="86" t="e">
        <f>VLOOKUP(K252,'[1]INITIATIVES TYPE COMBINATION'!$A$28:$B$39,2,FALSE)</f>
        <v>#N/A</v>
      </c>
      <c r="CK252" s="86" t="e">
        <f>VLOOKUP(K252&amp;BZ252,'[1]INITIATIVES TYPE COMBINATION'!$A$48:$B$72,2,FALSE)</f>
        <v>#N/A</v>
      </c>
      <c r="CL252" s="86" t="e">
        <f>VLOOKUP(BZ252,'[1]INITIATIVES TYPE COMBINATION'!K$2:L$75,2,FALSE)</f>
        <v>#N/A</v>
      </c>
      <c r="CM252" s="86" t="e">
        <f>VLOOKUP(BZ252,'[1]INITIATIVES TYPE COMBINATION'!K$2:M$75,3,FALSE)</f>
        <v>#N/A</v>
      </c>
      <c r="CN252" s="86" t="e">
        <f>VLOOKUP(K252&amp;BZ252,'[1]INITIATIVES TYPE COMBINATION'!$A$203:$B$227,2,FALSE)</f>
        <v>#N/A</v>
      </c>
      <c r="CP252" s="87" t="e">
        <f>VLOOKUP(BT252&amp;BU252,[1]MPH!BK:BL,2,FALSE)</f>
        <v>#N/A</v>
      </c>
      <c r="CQ252" s="86" t="e">
        <f>VLOOKUP(BT252&amp;BU252,[1]MPH!BK:BL,2,FALSE)</f>
        <v>#N/A</v>
      </c>
      <c r="CR252" s="86" t="e">
        <f>VLOOKUP(BT252&amp;BW252,[1]MPH!BK:BL,2,FALSE)</f>
        <v>#N/A</v>
      </c>
      <c r="CS252" s="87" t="e">
        <f>VLOOKUP(BT252&amp;BW252,[1]MPH!BK:BL,2,FALSE)</f>
        <v>#N/A</v>
      </c>
      <c r="CT252" s="82" t="str">
        <f t="shared" si="84"/>
        <v>Dead-End</v>
      </c>
      <c r="CU252" s="88" t="str">
        <f t="shared" si="84"/>
        <v>Dead-End</v>
      </c>
      <c r="CV252" s="89" t="str">
        <f t="shared" si="84"/>
        <v>Dead-End</v>
      </c>
    </row>
    <row r="253" spans="1:100" s="82" customFormat="1" ht="12.4" customHeight="1">
      <c r="A253" s="203" t="s">
        <v>1049</v>
      </c>
      <c r="B253" s="143" t="s">
        <v>1052</v>
      </c>
      <c r="C253" s="172">
        <v>44197</v>
      </c>
      <c r="D253" s="172">
        <v>44227</v>
      </c>
      <c r="E253" s="276">
        <f>C253</f>
        <v>44197</v>
      </c>
      <c r="F253" s="139">
        <f>D253+4</f>
        <v>44231</v>
      </c>
      <c r="G253" s="143" t="s">
        <v>473</v>
      </c>
      <c r="H253" s="143" t="s">
        <v>1372</v>
      </c>
      <c r="I253" s="143" t="s">
        <v>1361</v>
      </c>
      <c r="J253" s="203" t="s">
        <v>15</v>
      </c>
      <c r="K253" s="249" t="s">
        <v>1056</v>
      </c>
      <c r="L253" s="203"/>
      <c r="M253" s="203"/>
      <c r="N253" s="203"/>
      <c r="O253" s="203"/>
      <c r="P253" s="249" t="s">
        <v>1057</v>
      </c>
      <c r="Q253" s="249"/>
      <c r="R253" s="143"/>
      <c r="S253" s="279"/>
      <c r="T253" s="252" t="str">
        <f t="shared" ref="T253" si="93">G253</f>
        <v>Tide</v>
      </c>
      <c r="U253" s="253"/>
      <c r="V253" s="254">
        <f t="shared" ref="V253:W253" si="94">C253</f>
        <v>44197</v>
      </c>
      <c r="W253" s="254">
        <f t="shared" si="94"/>
        <v>44227</v>
      </c>
      <c r="X253" s="253"/>
      <c r="Y253" s="143" t="str">
        <f t="shared" ref="Y253" si="95">B253</f>
        <v>Hyper,
Super,
MM 1,
MM 2</v>
      </c>
      <c r="Z253" s="143">
        <f t="shared" ref="Z253" si="96">SUM(AE253:BR253)</f>
        <v>0</v>
      </c>
      <c r="AA253" s="253"/>
      <c r="AB253" s="255" t="s">
        <v>1240</v>
      </c>
      <c r="AC253" s="256"/>
      <c r="AD253" s="38" t="s">
        <v>168</v>
      </c>
      <c r="AE253" s="238" t="s">
        <v>1241</v>
      </c>
      <c r="AF253" s="238" t="s">
        <v>1241</v>
      </c>
      <c r="AG253" s="238" t="s">
        <v>1241</v>
      </c>
      <c r="AH253" s="238" t="s">
        <v>1241</v>
      </c>
      <c r="AI253" s="238" t="s">
        <v>1241</v>
      </c>
      <c r="AJ253" s="238" t="s">
        <v>1241</v>
      </c>
      <c r="AK253" s="238" t="s">
        <v>1241</v>
      </c>
      <c r="AL253" s="238" t="s">
        <v>1241</v>
      </c>
      <c r="AM253" s="238" t="s">
        <v>1241</v>
      </c>
      <c r="AN253" s="238" t="s">
        <v>1241</v>
      </c>
      <c r="AO253" s="238" t="s">
        <v>1241</v>
      </c>
      <c r="AP253" s="238" t="s">
        <v>1241</v>
      </c>
      <c r="AQ253" s="238" t="s">
        <v>1241</v>
      </c>
      <c r="AR253" s="238" t="s">
        <v>1241</v>
      </c>
      <c r="AS253" s="238" t="s">
        <v>1241</v>
      </c>
      <c r="AT253" s="238" t="s">
        <v>1241</v>
      </c>
      <c r="AU253" s="238" t="s">
        <v>1241</v>
      </c>
      <c r="AV253" s="238" t="s">
        <v>1241</v>
      </c>
      <c r="AW253" s="238" t="s">
        <v>1241</v>
      </c>
      <c r="AX253" s="238" t="s">
        <v>1241</v>
      </c>
      <c r="AY253" s="238" t="s">
        <v>1241</v>
      </c>
      <c r="AZ253" s="238" t="s">
        <v>1241</v>
      </c>
      <c r="BA253" s="238" t="s">
        <v>1241</v>
      </c>
      <c r="BB253" s="238" t="s">
        <v>1241</v>
      </c>
      <c r="BC253" s="238" t="s">
        <v>1241</v>
      </c>
      <c r="BD253" s="238" t="s">
        <v>1241</v>
      </c>
      <c r="BE253" s="238" t="s">
        <v>1241</v>
      </c>
      <c r="BF253" s="238" t="s">
        <v>1241</v>
      </c>
      <c r="BG253" s="238" t="s">
        <v>1241</v>
      </c>
      <c r="BH253" s="238" t="s">
        <v>1241</v>
      </c>
      <c r="BI253" s="238" t="s">
        <v>1241</v>
      </c>
      <c r="BJ253" s="238" t="s">
        <v>1241</v>
      </c>
      <c r="BK253" s="238" t="s">
        <v>1241</v>
      </c>
      <c r="BL253" s="238"/>
      <c r="BM253" s="257"/>
      <c r="BN253" s="257"/>
      <c r="BO253" s="238"/>
      <c r="BP253" s="238"/>
      <c r="BQ253" s="258"/>
      <c r="BR253" s="258"/>
      <c r="BS253" s="153" t="s">
        <v>1058</v>
      </c>
      <c r="BT253" s="153" t="s">
        <v>1242</v>
      </c>
      <c r="BU253" s="153" t="s">
        <v>1060</v>
      </c>
      <c r="BV253" s="153" t="s">
        <v>1362</v>
      </c>
      <c r="BW253" s="153" t="s">
        <v>1060</v>
      </c>
      <c r="BX253" s="153" t="s">
        <v>1362</v>
      </c>
      <c r="BY253" s="153" t="s">
        <v>1062</v>
      </c>
      <c r="BZ253" s="153" t="s">
        <v>1363</v>
      </c>
      <c r="CA253" s="153" t="s">
        <v>1064</v>
      </c>
      <c r="CB253" s="153" t="s">
        <v>1065</v>
      </c>
      <c r="CC253" s="153" t="s">
        <v>1317</v>
      </c>
      <c r="CD253" s="153" t="s">
        <v>1364</v>
      </c>
      <c r="CE253" s="153" t="s">
        <v>1058</v>
      </c>
      <c r="CF253" s="447" t="s">
        <v>1365</v>
      </c>
      <c r="CG253" s="156"/>
      <c r="CH253" s="156" t="s">
        <v>1366</v>
      </c>
      <c r="CI253" s="156" t="s">
        <v>1058</v>
      </c>
      <c r="CJ253" s="86" t="str">
        <f>VLOOKUP(K253,'[1]INITIATIVES TYPE COMBINATION'!$A$28:$B$39,2,FALSE)</f>
        <v>PCTYPEH</v>
      </c>
      <c r="CK253" s="86" t="str">
        <f>VLOOKUP(K253&amp;BZ253,'[1]INITIATIVES TYPE COMBINATION'!$A$48:$B$72,2,FALSE)</f>
        <v>CCTYPEC</v>
      </c>
      <c r="CL253" s="86" t="str">
        <f>VLOOKUP(BZ253,'[1]INITIATIVES TYPE COMBINATION'!K$2:L$75,2,FALSE)</f>
        <v>DISBB</v>
      </c>
      <c r="CM253" s="86" t="str">
        <f>VLOOKUP(BZ253,'[1]INITIATIVES TYPE COMBINATION'!K$2:M$75,3,FALSE)</f>
        <v>DISBA</v>
      </c>
      <c r="CN253" s="86" t="str">
        <f>VLOOKUP(K253&amp;BZ253,'[1]INITIATIVES TYPE COMBINATION'!$A$203:$B$227,2,FALSE)</f>
        <v>PROPORTIONATED</v>
      </c>
      <c r="CP253" s="87" t="str">
        <f>VLOOKUP(BT253&amp;BU253,[1]MPH!BK:BL,2,FALSE)</f>
        <v>SubBrandForm4</v>
      </c>
      <c r="CQ253" s="86" t="str">
        <f>VLOOKUP(BT253&amp;BU253,[1]MPH!BK:BL,2,FALSE)</f>
        <v>SubBrandForm4</v>
      </c>
      <c r="CR253" s="86" t="str">
        <f>VLOOKUP(BT253&amp;BW253,[1]MPH!BK:BL,2,FALSE)</f>
        <v>SubBrandForm4</v>
      </c>
      <c r="CS253" s="87" t="str">
        <f>VLOOKUP(BT253&amp;BW253,[1]MPH!BK:BL,2,FALSE)</f>
        <v>SubBrandForm4</v>
      </c>
      <c r="CT253" s="82" t="str">
        <f t="shared" si="84"/>
        <v>Dead-End</v>
      </c>
      <c r="CU253" s="88" t="str">
        <f t="shared" si="84"/>
        <v>Dead-End</v>
      </c>
      <c r="CV253" s="89" t="str">
        <f t="shared" si="84"/>
        <v>Dead-End</v>
      </c>
    </row>
    <row r="254" spans="1:100" s="82" customFormat="1" ht="12.4" customHeight="1">
      <c r="A254" s="218"/>
      <c r="B254" s="163"/>
      <c r="C254" s="173"/>
      <c r="D254" s="173"/>
      <c r="E254" s="294"/>
      <c r="F254" s="158"/>
      <c r="G254" s="163"/>
      <c r="H254" s="163"/>
      <c r="I254" s="163"/>
      <c r="J254" s="218" t="s">
        <v>15</v>
      </c>
      <c r="K254" s="220"/>
      <c r="L254" s="218"/>
      <c r="M254" s="218"/>
      <c r="N254" s="218"/>
      <c r="O254" s="218"/>
      <c r="P254" s="262"/>
      <c r="Q254" s="263"/>
      <c r="R254" s="163"/>
      <c r="S254" s="279"/>
      <c r="T254" s="264"/>
      <c r="U254" s="163"/>
      <c r="V254" s="158"/>
      <c r="W254" s="158"/>
      <c r="X254" s="163"/>
      <c r="Y254" s="163"/>
      <c r="Z254" s="163"/>
      <c r="AA254" s="163"/>
      <c r="AB254" s="255"/>
      <c r="AC254" s="256"/>
      <c r="AD254" s="448" t="s">
        <v>169</v>
      </c>
      <c r="AE254" s="227"/>
      <c r="AF254" s="227"/>
      <c r="AG254" s="227"/>
      <c r="AH254" s="227"/>
      <c r="AI254" s="227"/>
      <c r="AJ254" s="227"/>
      <c r="AK254" s="227"/>
      <c r="AL254" s="227"/>
      <c r="AM254" s="227"/>
      <c r="AN254" s="227"/>
      <c r="AO254" s="227"/>
      <c r="AP254" s="227"/>
      <c r="AQ254" s="227"/>
      <c r="AR254" s="227"/>
      <c r="AS254" s="227"/>
      <c r="AT254" s="227"/>
      <c r="AU254" s="227"/>
      <c r="AV254" s="227"/>
      <c r="AW254" s="227"/>
      <c r="AX254" s="227"/>
      <c r="AY254" s="227"/>
      <c r="AZ254" s="227"/>
      <c r="BA254" s="227"/>
      <c r="BB254" s="227"/>
      <c r="BC254" s="227"/>
      <c r="BD254" s="227"/>
      <c r="BE254" s="227"/>
      <c r="BF254" s="227"/>
      <c r="BG254" s="227"/>
      <c r="BH254" s="227"/>
      <c r="BI254" s="227"/>
      <c r="BJ254" s="227"/>
      <c r="BK254" s="227"/>
      <c r="BL254" s="238"/>
      <c r="BM254" s="257"/>
      <c r="BN254" s="257"/>
      <c r="BO254" s="238"/>
      <c r="BP254" s="238"/>
      <c r="BQ254" s="152"/>
      <c r="BR254" s="152"/>
      <c r="BS254" s="152"/>
      <c r="BT254" s="152"/>
      <c r="BU254" s="152"/>
      <c r="BV254" s="152"/>
      <c r="BW254" s="153"/>
      <c r="BX254" s="154"/>
      <c r="BY254" s="152"/>
      <c r="BZ254" s="152"/>
      <c r="CA254" s="152"/>
      <c r="CB254" s="152"/>
      <c r="CC254" s="152"/>
      <c r="CD254" s="152"/>
      <c r="CE254" s="152"/>
      <c r="CF254" s="237"/>
      <c r="CG254" s="238"/>
      <c r="CH254" s="238"/>
      <c r="CI254" s="239"/>
      <c r="CJ254" s="86" t="e">
        <f>VLOOKUP(K254,'[1]INITIATIVES TYPE COMBINATION'!$A$28:$B$39,2,FALSE)</f>
        <v>#N/A</v>
      </c>
      <c r="CK254" s="86" t="e">
        <f>VLOOKUP(K254&amp;BZ254,'[1]INITIATIVES TYPE COMBINATION'!$A$48:$B$72,2,FALSE)</f>
        <v>#N/A</v>
      </c>
      <c r="CL254" s="86" t="e">
        <f>VLOOKUP(BZ254,'[1]INITIATIVES TYPE COMBINATION'!K$2:L$75,2,FALSE)</f>
        <v>#N/A</v>
      </c>
      <c r="CM254" s="86" t="e">
        <f>VLOOKUP(BZ254,'[1]INITIATIVES TYPE COMBINATION'!K$2:M$75,3,FALSE)</f>
        <v>#N/A</v>
      </c>
      <c r="CN254" s="86" t="e">
        <f>VLOOKUP(K254&amp;BZ254,'[1]INITIATIVES TYPE COMBINATION'!$A$203:$B$227,2,FALSE)</f>
        <v>#N/A</v>
      </c>
      <c r="CP254" s="87" t="e">
        <f>VLOOKUP(BT254&amp;BU254,[1]MPH!BK:BL,2,FALSE)</f>
        <v>#N/A</v>
      </c>
      <c r="CQ254" s="86" t="e">
        <f>VLOOKUP(BT254&amp;BU254,[1]MPH!BK:BL,2,FALSE)</f>
        <v>#N/A</v>
      </c>
      <c r="CR254" s="86" t="e">
        <f>VLOOKUP(BT254&amp;BW254,[1]MPH!BK:BL,2,FALSE)</f>
        <v>#N/A</v>
      </c>
      <c r="CS254" s="87" t="e">
        <f>VLOOKUP(BT254&amp;BW254,[1]MPH!BK:BL,2,FALSE)</f>
        <v>#N/A</v>
      </c>
      <c r="CT254" s="82" t="str">
        <f t="shared" si="84"/>
        <v>Dead-End</v>
      </c>
      <c r="CU254" s="88" t="str">
        <f t="shared" si="84"/>
        <v>Dead-End</v>
      </c>
      <c r="CV254" s="89" t="str">
        <f t="shared" si="84"/>
        <v>Dead-End</v>
      </c>
    </row>
    <row r="255" spans="1:100" s="82" customFormat="1" ht="12.4" customHeight="1">
      <c r="A255" s="203" t="s">
        <v>1049</v>
      </c>
      <c r="B255" s="143" t="s">
        <v>1052</v>
      </c>
      <c r="C255" s="172">
        <v>44197</v>
      </c>
      <c r="D255" s="172">
        <v>44227</v>
      </c>
      <c r="E255" s="276">
        <f>C255</f>
        <v>44197</v>
      </c>
      <c r="F255" s="139">
        <f>D255+4</f>
        <v>44231</v>
      </c>
      <c r="G255" s="143" t="s">
        <v>473</v>
      </c>
      <c r="H255" s="143" t="s">
        <v>1373</v>
      </c>
      <c r="I255" s="143" t="s">
        <v>1368</v>
      </c>
      <c r="J255" s="203" t="s">
        <v>15</v>
      </c>
      <c r="K255" s="249" t="s">
        <v>1056</v>
      </c>
      <c r="L255" s="203"/>
      <c r="M255" s="203"/>
      <c r="N255" s="203"/>
      <c r="O255" s="203"/>
      <c r="P255" s="249" t="s">
        <v>1057</v>
      </c>
      <c r="Q255" s="249"/>
      <c r="R255" s="143"/>
      <c r="S255" s="279"/>
      <c r="T255" s="252" t="str">
        <f t="shared" ref="T255" si="97">G255</f>
        <v>Tide</v>
      </c>
      <c r="U255" s="253"/>
      <c r="V255" s="254">
        <f t="shared" ref="V255:W255" si="98">C255</f>
        <v>44197</v>
      </c>
      <c r="W255" s="254">
        <f t="shared" si="98"/>
        <v>44227</v>
      </c>
      <c r="X255" s="253"/>
      <c r="Y255" s="143" t="str">
        <f t="shared" ref="Y255" si="99">B255</f>
        <v>Hyper,
Super,
MM 1,
MM 2</v>
      </c>
      <c r="Z255" s="143">
        <f t="shared" ref="Z255" si="100">SUM(AE255:BR255)</f>
        <v>0</v>
      </c>
      <c r="AA255" s="253"/>
      <c r="AB255" s="255" t="s">
        <v>1240</v>
      </c>
      <c r="AC255" s="256"/>
      <c r="AD255" s="38" t="s">
        <v>168</v>
      </c>
      <c r="AE255" s="238" t="s">
        <v>1241</v>
      </c>
      <c r="AF255" s="238" t="s">
        <v>1241</v>
      </c>
      <c r="AG255" s="238" t="s">
        <v>1241</v>
      </c>
      <c r="AH255" s="238" t="s">
        <v>1241</v>
      </c>
      <c r="AI255" s="238" t="s">
        <v>1241</v>
      </c>
      <c r="AJ255" s="238" t="s">
        <v>1241</v>
      </c>
      <c r="AK255" s="238" t="s">
        <v>1241</v>
      </c>
      <c r="AL255" s="238" t="s">
        <v>1241</v>
      </c>
      <c r="AM255" s="238" t="s">
        <v>1241</v>
      </c>
      <c r="AN255" s="238" t="s">
        <v>1241</v>
      </c>
      <c r="AO255" s="238" t="s">
        <v>1241</v>
      </c>
      <c r="AP255" s="238" t="s">
        <v>1241</v>
      </c>
      <c r="AQ255" s="238" t="s">
        <v>1241</v>
      </c>
      <c r="AR255" s="238" t="s">
        <v>1241</v>
      </c>
      <c r="AS255" s="238" t="s">
        <v>1241</v>
      </c>
      <c r="AT255" s="238" t="s">
        <v>1241</v>
      </c>
      <c r="AU255" s="238" t="s">
        <v>1241</v>
      </c>
      <c r="AV255" s="238" t="s">
        <v>1241</v>
      </c>
      <c r="AW255" s="238" t="s">
        <v>1241</v>
      </c>
      <c r="AX255" s="238" t="s">
        <v>1241</v>
      </c>
      <c r="AY255" s="238" t="s">
        <v>1241</v>
      </c>
      <c r="AZ255" s="238" t="s">
        <v>1241</v>
      </c>
      <c r="BA255" s="238" t="s">
        <v>1241</v>
      </c>
      <c r="BB255" s="238" t="s">
        <v>1241</v>
      </c>
      <c r="BC255" s="238" t="s">
        <v>1241</v>
      </c>
      <c r="BD255" s="238" t="s">
        <v>1241</v>
      </c>
      <c r="BE255" s="238" t="s">
        <v>1241</v>
      </c>
      <c r="BF255" s="238" t="s">
        <v>1241</v>
      </c>
      <c r="BG255" s="238" t="s">
        <v>1241</v>
      </c>
      <c r="BH255" s="238" t="s">
        <v>1241</v>
      </c>
      <c r="BI255" s="238" t="s">
        <v>1241</v>
      </c>
      <c r="BJ255" s="238" t="s">
        <v>1241</v>
      </c>
      <c r="BK255" s="238" t="s">
        <v>1241</v>
      </c>
      <c r="BL255" s="238"/>
      <c r="BM255" s="257"/>
      <c r="BN255" s="257"/>
      <c r="BO255" s="238"/>
      <c r="BP255" s="238"/>
      <c r="BQ255" s="258"/>
      <c r="BR255" s="258"/>
      <c r="BS255" s="153" t="s">
        <v>1058</v>
      </c>
      <c r="BT255" s="153" t="s">
        <v>1242</v>
      </c>
      <c r="BU255" s="153" t="s">
        <v>1060</v>
      </c>
      <c r="BV255" s="153" t="s">
        <v>1369</v>
      </c>
      <c r="BW255" s="153" t="s">
        <v>1060</v>
      </c>
      <c r="BX255" s="153" t="s">
        <v>1369</v>
      </c>
      <c r="BY255" s="153" t="s">
        <v>1062</v>
      </c>
      <c r="BZ255" s="153" t="s">
        <v>1363</v>
      </c>
      <c r="CA255" s="153" t="s">
        <v>1064</v>
      </c>
      <c r="CB255" s="153" t="s">
        <v>1065</v>
      </c>
      <c r="CC255" s="153" t="s">
        <v>1317</v>
      </c>
      <c r="CD255" s="153" t="s">
        <v>1364</v>
      </c>
      <c r="CE255" s="153" t="s">
        <v>1058</v>
      </c>
      <c r="CF255" s="259" t="s">
        <v>1370</v>
      </c>
      <c r="CG255" s="156"/>
      <c r="CH255" s="156" t="s">
        <v>1371</v>
      </c>
      <c r="CI255" s="156" t="s">
        <v>1058</v>
      </c>
      <c r="CJ255" s="86" t="str">
        <f>VLOOKUP(K255,'[1]INITIATIVES TYPE COMBINATION'!$A$28:$B$39,2,FALSE)</f>
        <v>PCTYPEH</v>
      </c>
      <c r="CK255" s="86" t="str">
        <f>VLOOKUP(K255&amp;BZ255,'[1]INITIATIVES TYPE COMBINATION'!$A$48:$B$72,2,FALSE)</f>
        <v>CCTYPEC</v>
      </c>
      <c r="CL255" s="86" t="str">
        <f>VLOOKUP(BZ255,'[1]INITIATIVES TYPE COMBINATION'!K$2:L$75,2,FALSE)</f>
        <v>DISBB</v>
      </c>
      <c r="CM255" s="86" t="str">
        <f>VLOOKUP(BZ255,'[1]INITIATIVES TYPE COMBINATION'!K$2:M$75,3,FALSE)</f>
        <v>DISBA</v>
      </c>
      <c r="CN255" s="86" t="str">
        <f>VLOOKUP(K255&amp;BZ255,'[1]INITIATIVES TYPE COMBINATION'!$A$203:$B$227,2,FALSE)</f>
        <v>PROPORTIONATED</v>
      </c>
      <c r="CP255" s="87" t="str">
        <f>VLOOKUP(BT255&amp;BU255,[1]MPH!BK:BL,2,FALSE)</f>
        <v>SubBrandForm4</v>
      </c>
      <c r="CQ255" s="86" t="str">
        <f>VLOOKUP(BT255&amp;BU255,[1]MPH!BK:BL,2,FALSE)</f>
        <v>SubBrandForm4</v>
      </c>
      <c r="CR255" s="86" t="str">
        <f>VLOOKUP(BT255&amp;BW255,[1]MPH!BK:BL,2,FALSE)</f>
        <v>SubBrandForm4</v>
      </c>
      <c r="CS255" s="87" t="str">
        <f>VLOOKUP(BT255&amp;BW255,[1]MPH!BK:BL,2,FALSE)</f>
        <v>SubBrandForm4</v>
      </c>
      <c r="CT255" s="82" t="str">
        <f t="shared" si="84"/>
        <v>Dead-End</v>
      </c>
      <c r="CU255" s="88" t="str">
        <f t="shared" si="84"/>
        <v>Dead-End</v>
      </c>
      <c r="CV255" s="89" t="str">
        <f t="shared" si="84"/>
        <v>Dead-End</v>
      </c>
    </row>
    <row r="256" spans="1:100" s="82" customFormat="1" ht="12.4" customHeight="1">
      <c r="A256" s="218"/>
      <c r="B256" s="163"/>
      <c r="C256" s="173"/>
      <c r="D256" s="173"/>
      <c r="E256" s="294"/>
      <c r="F256" s="158"/>
      <c r="G256" s="163"/>
      <c r="H256" s="163"/>
      <c r="I256" s="163"/>
      <c r="J256" s="218" t="s">
        <v>15</v>
      </c>
      <c r="K256" s="220"/>
      <c r="L256" s="218"/>
      <c r="M256" s="218"/>
      <c r="N256" s="218"/>
      <c r="O256" s="218"/>
      <c r="P256" s="262"/>
      <c r="Q256" s="263"/>
      <c r="R256" s="163"/>
      <c r="S256" s="279"/>
      <c r="T256" s="264"/>
      <c r="U256" s="163"/>
      <c r="V256" s="158"/>
      <c r="W256" s="158"/>
      <c r="X256" s="163"/>
      <c r="Y256" s="163"/>
      <c r="Z256" s="163"/>
      <c r="AA256" s="163"/>
      <c r="AB256" s="255"/>
      <c r="AC256" s="256"/>
      <c r="AD256" s="448" t="s">
        <v>169</v>
      </c>
      <c r="AE256" s="227"/>
      <c r="AF256" s="227"/>
      <c r="AG256" s="227"/>
      <c r="AH256" s="227"/>
      <c r="AI256" s="227"/>
      <c r="AJ256" s="227"/>
      <c r="AK256" s="227"/>
      <c r="AL256" s="227"/>
      <c r="AM256" s="227"/>
      <c r="AN256" s="227"/>
      <c r="AO256" s="227"/>
      <c r="AP256" s="227"/>
      <c r="AQ256" s="227"/>
      <c r="AR256" s="227"/>
      <c r="AS256" s="227"/>
      <c r="AT256" s="227"/>
      <c r="AU256" s="227"/>
      <c r="AV256" s="227"/>
      <c r="AW256" s="227"/>
      <c r="AX256" s="227"/>
      <c r="AY256" s="227"/>
      <c r="AZ256" s="227"/>
      <c r="BA256" s="227"/>
      <c r="BB256" s="227"/>
      <c r="BC256" s="227"/>
      <c r="BD256" s="227"/>
      <c r="BE256" s="227"/>
      <c r="BF256" s="227"/>
      <c r="BG256" s="227"/>
      <c r="BH256" s="227"/>
      <c r="BI256" s="227"/>
      <c r="BJ256" s="227"/>
      <c r="BK256" s="227"/>
      <c r="BL256" s="238"/>
      <c r="BM256" s="257"/>
      <c r="BN256" s="257"/>
      <c r="BO256" s="238"/>
      <c r="BP256" s="238"/>
      <c r="BQ256" s="152"/>
      <c r="BR256" s="152"/>
      <c r="BS256" s="152"/>
      <c r="BT256" s="152"/>
      <c r="BU256" s="152"/>
      <c r="BV256" s="152"/>
      <c r="BW256" s="153"/>
      <c r="BX256" s="154"/>
      <c r="BY256" s="152"/>
      <c r="BZ256" s="152"/>
      <c r="CA256" s="152"/>
      <c r="CB256" s="152"/>
      <c r="CC256" s="152"/>
      <c r="CD256" s="152"/>
      <c r="CE256" s="152"/>
      <c r="CF256" s="237"/>
      <c r="CG256" s="238"/>
      <c r="CH256" s="238"/>
      <c r="CI256" s="239"/>
      <c r="CJ256" s="86" t="e">
        <f>VLOOKUP(K256,'[1]INITIATIVES TYPE COMBINATION'!$A$28:$B$39,2,FALSE)</f>
        <v>#N/A</v>
      </c>
      <c r="CK256" s="86" t="e">
        <f>VLOOKUP(K256&amp;BZ256,'[1]INITIATIVES TYPE COMBINATION'!$A$48:$B$72,2,FALSE)</f>
        <v>#N/A</v>
      </c>
      <c r="CL256" s="86" t="e">
        <f>VLOOKUP(BZ256,'[1]INITIATIVES TYPE COMBINATION'!K$2:L$75,2,FALSE)</f>
        <v>#N/A</v>
      </c>
      <c r="CM256" s="86" t="e">
        <f>VLOOKUP(BZ256,'[1]INITIATIVES TYPE COMBINATION'!K$2:M$75,3,FALSE)</f>
        <v>#N/A</v>
      </c>
      <c r="CN256" s="86" t="e">
        <f>VLOOKUP(K256&amp;BZ256,'[1]INITIATIVES TYPE COMBINATION'!$A$203:$B$227,2,FALSE)</f>
        <v>#N/A</v>
      </c>
      <c r="CP256" s="87" t="e">
        <f>VLOOKUP(BT256&amp;BU256,[1]MPH!BK:BL,2,FALSE)</f>
        <v>#N/A</v>
      </c>
      <c r="CQ256" s="86" t="e">
        <f>VLOOKUP(BT256&amp;BU256,[1]MPH!BK:BL,2,FALSE)</f>
        <v>#N/A</v>
      </c>
      <c r="CR256" s="86" t="e">
        <f>VLOOKUP(BT256&amp;BW256,[1]MPH!BK:BL,2,FALSE)</f>
        <v>#N/A</v>
      </c>
      <c r="CS256" s="87" t="e">
        <f>VLOOKUP(BT256&amp;BW256,[1]MPH!BK:BL,2,FALSE)</f>
        <v>#N/A</v>
      </c>
      <c r="CT256" s="82" t="str">
        <f t="shared" si="84"/>
        <v>Dead-End</v>
      </c>
      <c r="CU256" s="88" t="str">
        <f t="shared" si="84"/>
        <v>Dead-End</v>
      </c>
      <c r="CV256" s="89" t="str">
        <f t="shared" si="84"/>
        <v>Dead-End</v>
      </c>
    </row>
    <row r="257" spans="1:100" s="82" customFormat="1" ht="12.4" customHeight="1">
      <c r="A257" s="203" t="s">
        <v>1049</v>
      </c>
      <c r="B257" s="143" t="s">
        <v>1052</v>
      </c>
      <c r="C257" s="172">
        <v>44197</v>
      </c>
      <c r="D257" s="172">
        <v>44227</v>
      </c>
      <c r="E257" s="276">
        <f>C257</f>
        <v>44197</v>
      </c>
      <c r="F257" s="139">
        <f>D257+4</f>
        <v>44231</v>
      </c>
      <c r="G257" s="143" t="s">
        <v>473</v>
      </c>
      <c r="H257" s="143" t="s">
        <v>1374</v>
      </c>
      <c r="I257" s="143" t="s">
        <v>1375</v>
      </c>
      <c r="J257" s="203" t="s">
        <v>15</v>
      </c>
      <c r="K257" s="249" t="s">
        <v>1056</v>
      </c>
      <c r="L257" s="203"/>
      <c r="M257" s="203"/>
      <c r="N257" s="203"/>
      <c r="O257" s="203"/>
      <c r="P257" s="249" t="s">
        <v>1057</v>
      </c>
      <c r="Q257" s="249"/>
      <c r="R257" s="143"/>
      <c r="S257" s="279"/>
      <c r="T257" s="252" t="str">
        <f t="shared" ref="T257" si="101">G257</f>
        <v>Tide</v>
      </c>
      <c r="U257" s="253"/>
      <c r="V257" s="254">
        <f t="shared" ref="V257:W257" si="102">C257</f>
        <v>44197</v>
      </c>
      <c r="W257" s="254">
        <f t="shared" si="102"/>
        <v>44227</v>
      </c>
      <c r="X257" s="253"/>
      <c r="Y257" s="143" t="str">
        <f t="shared" ref="Y257" si="103">B257</f>
        <v>Hyper,
Super,
MM 1,
MM 2</v>
      </c>
      <c r="Z257" s="143">
        <f t="shared" ref="Z257" si="104">SUM(AE257:BR257)</f>
        <v>0</v>
      </c>
      <c r="AA257" s="253"/>
      <c r="AB257" s="255" t="s">
        <v>1240</v>
      </c>
      <c r="AC257" s="256"/>
      <c r="AD257" s="38" t="s">
        <v>168</v>
      </c>
      <c r="AE257" s="238" t="s">
        <v>1241</v>
      </c>
      <c r="AF257" s="238" t="s">
        <v>1241</v>
      </c>
      <c r="AG257" s="238" t="s">
        <v>1241</v>
      </c>
      <c r="AH257" s="238" t="s">
        <v>1241</v>
      </c>
      <c r="AI257" s="238" t="s">
        <v>1241</v>
      </c>
      <c r="AJ257" s="238" t="s">
        <v>1241</v>
      </c>
      <c r="AK257" s="238" t="s">
        <v>1241</v>
      </c>
      <c r="AL257" s="238" t="s">
        <v>1241</v>
      </c>
      <c r="AM257" s="238" t="s">
        <v>1241</v>
      </c>
      <c r="AN257" s="238" t="s">
        <v>1241</v>
      </c>
      <c r="AO257" s="238" t="s">
        <v>1241</v>
      </c>
      <c r="AP257" s="238" t="s">
        <v>1241</v>
      </c>
      <c r="AQ257" s="238" t="s">
        <v>1241</v>
      </c>
      <c r="AR257" s="238" t="s">
        <v>1241</v>
      </c>
      <c r="AS257" s="238" t="s">
        <v>1241</v>
      </c>
      <c r="AT257" s="238" t="s">
        <v>1241</v>
      </c>
      <c r="AU257" s="238" t="s">
        <v>1241</v>
      </c>
      <c r="AV257" s="238" t="s">
        <v>1241</v>
      </c>
      <c r="AW257" s="238" t="s">
        <v>1241</v>
      </c>
      <c r="AX257" s="238" t="s">
        <v>1241</v>
      </c>
      <c r="AY257" s="238" t="s">
        <v>1241</v>
      </c>
      <c r="AZ257" s="238" t="s">
        <v>1241</v>
      </c>
      <c r="BA257" s="238" t="s">
        <v>1241</v>
      </c>
      <c r="BB257" s="238" t="s">
        <v>1241</v>
      </c>
      <c r="BC257" s="238" t="s">
        <v>1241</v>
      </c>
      <c r="BD257" s="238" t="s">
        <v>1241</v>
      </c>
      <c r="BE257" s="238" t="s">
        <v>1241</v>
      </c>
      <c r="BF257" s="238" t="s">
        <v>1241</v>
      </c>
      <c r="BG257" s="238" t="s">
        <v>1241</v>
      </c>
      <c r="BH257" s="238" t="s">
        <v>1241</v>
      </c>
      <c r="BI257" s="238" t="s">
        <v>1241</v>
      </c>
      <c r="BJ257" s="238" t="s">
        <v>1241</v>
      </c>
      <c r="BK257" s="238" t="s">
        <v>1241</v>
      </c>
      <c r="BL257" s="238"/>
      <c r="BM257" s="257"/>
      <c r="BN257" s="257"/>
      <c r="BO257" s="238"/>
      <c r="BP257" s="238"/>
      <c r="BQ257" s="258"/>
      <c r="BR257" s="258"/>
      <c r="BS257" s="153" t="s">
        <v>1058</v>
      </c>
      <c r="BT257" s="153" t="s">
        <v>1242</v>
      </c>
      <c r="BU257" s="153" t="s">
        <v>1060</v>
      </c>
      <c r="BV257" s="153" t="s">
        <v>1362</v>
      </c>
      <c r="BW257" s="153" t="s">
        <v>1060</v>
      </c>
      <c r="BX257" s="153" t="s">
        <v>1362</v>
      </c>
      <c r="BY257" s="153" t="s">
        <v>1062</v>
      </c>
      <c r="BZ257" s="153" t="s">
        <v>1363</v>
      </c>
      <c r="CA257" s="153" t="s">
        <v>1064</v>
      </c>
      <c r="CB257" s="153" t="s">
        <v>1065</v>
      </c>
      <c r="CC257" s="153" t="s">
        <v>1317</v>
      </c>
      <c r="CD257" s="153" t="s">
        <v>1364</v>
      </c>
      <c r="CE257" s="153" t="s">
        <v>1058</v>
      </c>
      <c r="CF257" s="447" t="s">
        <v>1365</v>
      </c>
      <c r="CG257" s="156"/>
      <c r="CH257" s="156" t="s">
        <v>1366</v>
      </c>
      <c r="CI257" s="156" t="s">
        <v>1058</v>
      </c>
      <c r="CJ257" s="86" t="str">
        <f>VLOOKUP(K257,'[1]INITIATIVES TYPE COMBINATION'!$A$28:$B$39,2,FALSE)</f>
        <v>PCTYPEH</v>
      </c>
      <c r="CK257" s="86" t="str">
        <f>VLOOKUP(K257&amp;BZ257,'[1]INITIATIVES TYPE COMBINATION'!$A$48:$B$72,2,FALSE)</f>
        <v>CCTYPEC</v>
      </c>
      <c r="CL257" s="86" t="str">
        <f>VLOOKUP(BZ257,'[1]INITIATIVES TYPE COMBINATION'!K$2:L$75,2,FALSE)</f>
        <v>DISBB</v>
      </c>
      <c r="CM257" s="86" t="str">
        <f>VLOOKUP(BZ257,'[1]INITIATIVES TYPE COMBINATION'!K$2:M$75,3,FALSE)</f>
        <v>DISBA</v>
      </c>
      <c r="CN257" s="86" t="str">
        <f>VLOOKUP(K257&amp;BZ257,'[1]INITIATIVES TYPE COMBINATION'!$A$203:$B$227,2,FALSE)</f>
        <v>PROPORTIONATED</v>
      </c>
      <c r="CP257" s="87" t="str">
        <f>VLOOKUP(BT257&amp;BU257,[1]MPH!BK:BL,2,FALSE)</f>
        <v>SubBrandForm4</v>
      </c>
      <c r="CQ257" s="86" t="str">
        <f>VLOOKUP(BT257&amp;BU257,[1]MPH!BK:BL,2,FALSE)</f>
        <v>SubBrandForm4</v>
      </c>
      <c r="CR257" s="86" t="str">
        <f>VLOOKUP(BT257&amp;BW257,[1]MPH!BK:BL,2,FALSE)</f>
        <v>SubBrandForm4</v>
      </c>
      <c r="CS257" s="87" t="str">
        <f>VLOOKUP(BT257&amp;BW257,[1]MPH!BK:BL,2,FALSE)</f>
        <v>SubBrandForm4</v>
      </c>
      <c r="CT257" s="82" t="str">
        <f t="shared" si="84"/>
        <v>Dead-End</v>
      </c>
      <c r="CU257" s="88" t="str">
        <f t="shared" si="84"/>
        <v>Dead-End</v>
      </c>
      <c r="CV257" s="89" t="str">
        <f t="shared" si="84"/>
        <v>Dead-End</v>
      </c>
    </row>
    <row r="258" spans="1:100" s="82" customFormat="1" ht="12.4" customHeight="1">
      <c r="A258" s="218"/>
      <c r="B258" s="163"/>
      <c r="C258" s="173"/>
      <c r="D258" s="173"/>
      <c r="E258" s="294"/>
      <c r="F258" s="158"/>
      <c r="G258" s="163"/>
      <c r="H258" s="163"/>
      <c r="I258" s="163"/>
      <c r="J258" s="218" t="s">
        <v>15</v>
      </c>
      <c r="K258" s="220"/>
      <c r="L258" s="218"/>
      <c r="M258" s="218"/>
      <c r="N258" s="218"/>
      <c r="O258" s="218"/>
      <c r="P258" s="262"/>
      <c r="Q258" s="263"/>
      <c r="R258" s="163"/>
      <c r="S258" s="279"/>
      <c r="T258" s="264"/>
      <c r="U258" s="163"/>
      <c r="V258" s="158"/>
      <c r="W258" s="158"/>
      <c r="X258" s="163"/>
      <c r="Y258" s="163"/>
      <c r="Z258" s="163"/>
      <c r="AA258" s="163"/>
      <c r="AB258" s="255"/>
      <c r="AC258" s="256"/>
      <c r="AD258" s="448" t="s">
        <v>169</v>
      </c>
      <c r="AE258" s="227"/>
      <c r="AF258" s="227"/>
      <c r="AG258" s="227"/>
      <c r="AH258" s="227"/>
      <c r="AI258" s="227"/>
      <c r="AJ258" s="227"/>
      <c r="AK258" s="227"/>
      <c r="AL258" s="227"/>
      <c r="AM258" s="227"/>
      <c r="AN258" s="227"/>
      <c r="AO258" s="227"/>
      <c r="AP258" s="227"/>
      <c r="AQ258" s="227"/>
      <c r="AR258" s="227"/>
      <c r="AS258" s="227"/>
      <c r="AT258" s="227"/>
      <c r="AU258" s="227"/>
      <c r="AV258" s="227"/>
      <c r="AW258" s="227"/>
      <c r="AX258" s="227"/>
      <c r="AY258" s="227"/>
      <c r="AZ258" s="227"/>
      <c r="BA258" s="227"/>
      <c r="BB258" s="227"/>
      <c r="BC258" s="227"/>
      <c r="BD258" s="227"/>
      <c r="BE258" s="227"/>
      <c r="BF258" s="227"/>
      <c r="BG258" s="227"/>
      <c r="BH258" s="227"/>
      <c r="BI258" s="227"/>
      <c r="BJ258" s="227"/>
      <c r="BK258" s="227"/>
      <c r="BL258" s="238"/>
      <c r="BM258" s="257"/>
      <c r="BN258" s="257"/>
      <c r="BO258" s="238"/>
      <c r="BP258" s="238"/>
      <c r="BQ258" s="152"/>
      <c r="BR258" s="152"/>
      <c r="BS258" s="152"/>
      <c r="BT258" s="152"/>
      <c r="BU258" s="152"/>
      <c r="BV258" s="152"/>
      <c r="BW258" s="153"/>
      <c r="BX258" s="154"/>
      <c r="BY258" s="152"/>
      <c r="BZ258" s="152"/>
      <c r="CA258" s="152"/>
      <c r="CB258" s="152"/>
      <c r="CC258" s="152"/>
      <c r="CD258" s="152"/>
      <c r="CE258" s="152"/>
      <c r="CF258" s="237"/>
      <c r="CG258" s="238"/>
      <c r="CH258" s="238"/>
      <c r="CI258" s="239"/>
      <c r="CJ258" s="86" t="e">
        <f>VLOOKUP(K258,'[1]INITIATIVES TYPE COMBINATION'!$A$28:$B$39,2,FALSE)</f>
        <v>#N/A</v>
      </c>
      <c r="CK258" s="86" t="e">
        <f>VLOOKUP(K258&amp;BZ258,'[1]INITIATIVES TYPE COMBINATION'!$A$48:$B$72,2,FALSE)</f>
        <v>#N/A</v>
      </c>
      <c r="CL258" s="86" t="e">
        <f>VLOOKUP(BZ258,'[1]INITIATIVES TYPE COMBINATION'!K$2:L$75,2,FALSE)</f>
        <v>#N/A</v>
      </c>
      <c r="CM258" s="86" t="e">
        <f>VLOOKUP(BZ258,'[1]INITIATIVES TYPE COMBINATION'!K$2:M$75,3,FALSE)</f>
        <v>#N/A</v>
      </c>
      <c r="CN258" s="86" t="e">
        <f>VLOOKUP(K258&amp;BZ258,'[1]INITIATIVES TYPE COMBINATION'!$A$203:$B$227,2,FALSE)</f>
        <v>#N/A</v>
      </c>
      <c r="CP258" s="87" t="e">
        <f>VLOOKUP(BT258&amp;BU258,[1]MPH!BK:BL,2,FALSE)</f>
        <v>#N/A</v>
      </c>
      <c r="CQ258" s="86" t="e">
        <f>VLOOKUP(BT258&amp;BU258,[1]MPH!BK:BL,2,FALSE)</f>
        <v>#N/A</v>
      </c>
      <c r="CR258" s="86" t="e">
        <f>VLOOKUP(BT258&amp;BW258,[1]MPH!BK:BL,2,FALSE)</f>
        <v>#N/A</v>
      </c>
      <c r="CS258" s="87" t="e">
        <f>VLOOKUP(BT258&amp;BW258,[1]MPH!BK:BL,2,FALSE)</f>
        <v>#N/A</v>
      </c>
      <c r="CT258" s="82" t="str">
        <f t="shared" si="84"/>
        <v>Dead-End</v>
      </c>
      <c r="CU258" s="88" t="str">
        <f t="shared" si="84"/>
        <v>Dead-End</v>
      </c>
      <c r="CV258" s="89" t="str">
        <f t="shared" si="84"/>
        <v>Dead-End</v>
      </c>
    </row>
    <row r="259" spans="1:100" s="82" customFormat="1" ht="12.4" customHeight="1">
      <c r="A259" s="203" t="s">
        <v>1049</v>
      </c>
      <c r="B259" s="143" t="s">
        <v>1052</v>
      </c>
      <c r="C259" s="172">
        <v>44197</v>
      </c>
      <c r="D259" s="172">
        <v>44227</v>
      </c>
      <c r="E259" s="276">
        <f>C259</f>
        <v>44197</v>
      </c>
      <c r="F259" s="139">
        <f>D259+4</f>
        <v>44231</v>
      </c>
      <c r="G259" s="143" t="s">
        <v>473</v>
      </c>
      <c r="H259" s="143" t="s">
        <v>1376</v>
      </c>
      <c r="I259" s="143" t="s">
        <v>1377</v>
      </c>
      <c r="J259" s="203" t="s">
        <v>15</v>
      </c>
      <c r="K259" s="249" t="s">
        <v>1056</v>
      </c>
      <c r="L259" s="203"/>
      <c r="M259" s="203"/>
      <c r="N259" s="203"/>
      <c r="O259" s="203"/>
      <c r="P259" s="249" t="s">
        <v>1057</v>
      </c>
      <c r="Q259" s="249"/>
      <c r="R259" s="143"/>
      <c r="S259" s="279"/>
      <c r="T259" s="252" t="str">
        <f t="shared" ref="T259" si="105">G259</f>
        <v>Tide</v>
      </c>
      <c r="U259" s="253"/>
      <c r="V259" s="254">
        <f t="shared" ref="V259:W259" si="106">C259</f>
        <v>44197</v>
      </c>
      <c r="W259" s="254">
        <f t="shared" si="106"/>
        <v>44227</v>
      </c>
      <c r="X259" s="253"/>
      <c r="Y259" s="143" t="str">
        <f t="shared" ref="Y259" si="107">B259</f>
        <v>Hyper,
Super,
MM 1,
MM 2</v>
      </c>
      <c r="Z259" s="143">
        <f t="shared" ref="Z259" si="108">SUM(AE259:BR259)</f>
        <v>0</v>
      </c>
      <c r="AA259" s="253"/>
      <c r="AB259" s="255" t="s">
        <v>1240</v>
      </c>
      <c r="AC259" s="256"/>
      <c r="AD259" s="38" t="s">
        <v>168</v>
      </c>
      <c r="AE259" s="238" t="s">
        <v>1241</v>
      </c>
      <c r="AF259" s="238" t="s">
        <v>1241</v>
      </c>
      <c r="AG259" s="238" t="s">
        <v>1241</v>
      </c>
      <c r="AH259" s="238" t="s">
        <v>1241</v>
      </c>
      <c r="AI259" s="238" t="s">
        <v>1241</v>
      </c>
      <c r="AJ259" s="238" t="s">
        <v>1241</v>
      </c>
      <c r="AK259" s="238" t="s">
        <v>1241</v>
      </c>
      <c r="AL259" s="238" t="s">
        <v>1241</v>
      </c>
      <c r="AM259" s="238" t="s">
        <v>1241</v>
      </c>
      <c r="AN259" s="238" t="s">
        <v>1241</v>
      </c>
      <c r="AO259" s="238" t="s">
        <v>1241</v>
      </c>
      <c r="AP259" s="238" t="s">
        <v>1241</v>
      </c>
      <c r="AQ259" s="238" t="s">
        <v>1241</v>
      </c>
      <c r="AR259" s="238" t="s">
        <v>1241</v>
      </c>
      <c r="AS259" s="238" t="s">
        <v>1241</v>
      </c>
      <c r="AT259" s="238" t="s">
        <v>1241</v>
      </c>
      <c r="AU259" s="238" t="s">
        <v>1241</v>
      </c>
      <c r="AV259" s="238" t="s">
        <v>1241</v>
      </c>
      <c r="AW259" s="238" t="s">
        <v>1241</v>
      </c>
      <c r="AX259" s="238" t="s">
        <v>1241</v>
      </c>
      <c r="AY259" s="238" t="s">
        <v>1241</v>
      </c>
      <c r="AZ259" s="238" t="s">
        <v>1241</v>
      </c>
      <c r="BA259" s="238" t="s">
        <v>1241</v>
      </c>
      <c r="BB259" s="238" t="s">
        <v>1241</v>
      </c>
      <c r="BC259" s="238" t="s">
        <v>1241</v>
      </c>
      <c r="BD259" s="238" t="s">
        <v>1241</v>
      </c>
      <c r="BE259" s="238" t="s">
        <v>1241</v>
      </c>
      <c r="BF259" s="238" t="s">
        <v>1241</v>
      </c>
      <c r="BG259" s="238" t="s">
        <v>1241</v>
      </c>
      <c r="BH259" s="238" t="s">
        <v>1241</v>
      </c>
      <c r="BI259" s="238" t="s">
        <v>1241</v>
      </c>
      <c r="BJ259" s="238" t="s">
        <v>1241</v>
      </c>
      <c r="BK259" s="238" t="s">
        <v>1241</v>
      </c>
      <c r="BL259" s="238"/>
      <c r="BM259" s="257"/>
      <c r="BN259" s="257"/>
      <c r="BO259" s="238"/>
      <c r="BP259" s="238"/>
      <c r="BQ259" s="258"/>
      <c r="BR259" s="258"/>
      <c r="BS259" s="153" t="s">
        <v>1058</v>
      </c>
      <c r="BT259" s="153" t="s">
        <v>1242</v>
      </c>
      <c r="BU259" s="153" t="s">
        <v>1060</v>
      </c>
      <c r="BV259" s="153" t="s">
        <v>1369</v>
      </c>
      <c r="BW259" s="153" t="s">
        <v>1060</v>
      </c>
      <c r="BX259" s="153" t="s">
        <v>1369</v>
      </c>
      <c r="BY259" s="153" t="s">
        <v>1062</v>
      </c>
      <c r="BZ259" s="153" t="s">
        <v>1363</v>
      </c>
      <c r="CA259" s="153" t="s">
        <v>1064</v>
      </c>
      <c r="CB259" s="153" t="s">
        <v>1065</v>
      </c>
      <c r="CC259" s="153" t="s">
        <v>1317</v>
      </c>
      <c r="CD259" s="153" t="s">
        <v>1364</v>
      </c>
      <c r="CE259" s="153" t="s">
        <v>1058</v>
      </c>
      <c r="CF259" s="259" t="s">
        <v>1370</v>
      </c>
      <c r="CG259" s="156"/>
      <c r="CH259" s="156" t="s">
        <v>1371</v>
      </c>
      <c r="CI259" s="156" t="s">
        <v>1058</v>
      </c>
      <c r="CJ259" s="86" t="str">
        <f>VLOOKUP(K259,'[1]INITIATIVES TYPE COMBINATION'!$A$28:$B$39,2,FALSE)</f>
        <v>PCTYPEH</v>
      </c>
      <c r="CK259" s="86" t="str">
        <f>VLOOKUP(K259&amp;BZ259,'[1]INITIATIVES TYPE COMBINATION'!$A$48:$B$72,2,FALSE)</f>
        <v>CCTYPEC</v>
      </c>
      <c r="CL259" s="86" t="str">
        <f>VLOOKUP(BZ259,'[1]INITIATIVES TYPE COMBINATION'!K$2:L$75,2,FALSE)</f>
        <v>DISBB</v>
      </c>
      <c r="CM259" s="86" t="str">
        <f>VLOOKUP(BZ259,'[1]INITIATIVES TYPE COMBINATION'!K$2:M$75,3,FALSE)</f>
        <v>DISBA</v>
      </c>
      <c r="CN259" s="86" t="str">
        <f>VLOOKUP(K259&amp;BZ259,'[1]INITIATIVES TYPE COMBINATION'!$A$203:$B$227,2,FALSE)</f>
        <v>PROPORTIONATED</v>
      </c>
      <c r="CP259" s="87" t="str">
        <f>VLOOKUP(BT259&amp;BU259,[1]MPH!BK:BL,2,FALSE)</f>
        <v>SubBrandForm4</v>
      </c>
      <c r="CQ259" s="86" t="str">
        <f>VLOOKUP(BT259&amp;BU259,[1]MPH!BK:BL,2,FALSE)</f>
        <v>SubBrandForm4</v>
      </c>
      <c r="CR259" s="86" t="str">
        <f>VLOOKUP(BT259&amp;BW259,[1]MPH!BK:BL,2,FALSE)</f>
        <v>SubBrandForm4</v>
      </c>
      <c r="CS259" s="87" t="str">
        <f>VLOOKUP(BT259&amp;BW259,[1]MPH!BK:BL,2,FALSE)</f>
        <v>SubBrandForm4</v>
      </c>
      <c r="CT259" s="82" t="str">
        <f t="shared" si="84"/>
        <v>Dead-End</v>
      </c>
      <c r="CU259" s="88" t="str">
        <f t="shared" si="84"/>
        <v>Dead-End</v>
      </c>
      <c r="CV259" s="89" t="str">
        <f t="shared" si="84"/>
        <v>Dead-End</v>
      </c>
    </row>
    <row r="260" spans="1:100" s="82" customFormat="1" ht="12.4" customHeight="1">
      <c r="A260" s="218"/>
      <c r="B260" s="163"/>
      <c r="C260" s="173"/>
      <c r="D260" s="173"/>
      <c r="E260" s="294"/>
      <c r="F260" s="158"/>
      <c r="G260" s="163"/>
      <c r="H260" s="163"/>
      <c r="I260" s="163"/>
      <c r="J260" s="218" t="s">
        <v>15</v>
      </c>
      <c r="K260" s="220"/>
      <c r="L260" s="218"/>
      <c r="M260" s="218"/>
      <c r="N260" s="218"/>
      <c r="O260" s="218"/>
      <c r="P260" s="262"/>
      <c r="Q260" s="263"/>
      <c r="R260" s="163"/>
      <c r="S260" s="279"/>
      <c r="T260" s="264"/>
      <c r="U260" s="163"/>
      <c r="V260" s="158"/>
      <c r="W260" s="158"/>
      <c r="X260" s="163"/>
      <c r="Y260" s="163"/>
      <c r="Z260" s="163"/>
      <c r="AA260" s="163"/>
      <c r="AB260" s="255"/>
      <c r="AC260" s="256"/>
      <c r="AD260" s="448" t="s">
        <v>169</v>
      </c>
      <c r="AE260" s="227"/>
      <c r="AF260" s="227"/>
      <c r="AG260" s="227"/>
      <c r="AH260" s="227"/>
      <c r="AI260" s="227"/>
      <c r="AJ260" s="227"/>
      <c r="AK260" s="227"/>
      <c r="AL260" s="227"/>
      <c r="AM260" s="227"/>
      <c r="AN260" s="227"/>
      <c r="AO260" s="227"/>
      <c r="AP260" s="227"/>
      <c r="AQ260" s="227"/>
      <c r="AR260" s="227"/>
      <c r="AS260" s="227"/>
      <c r="AT260" s="227"/>
      <c r="AU260" s="227"/>
      <c r="AV260" s="227"/>
      <c r="AW260" s="227"/>
      <c r="AX260" s="227"/>
      <c r="AY260" s="227"/>
      <c r="AZ260" s="227"/>
      <c r="BA260" s="227"/>
      <c r="BB260" s="227"/>
      <c r="BC260" s="227"/>
      <c r="BD260" s="227"/>
      <c r="BE260" s="227"/>
      <c r="BF260" s="227"/>
      <c r="BG260" s="227"/>
      <c r="BH260" s="227"/>
      <c r="BI260" s="227"/>
      <c r="BJ260" s="227"/>
      <c r="BK260" s="227"/>
      <c r="BL260" s="238"/>
      <c r="BM260" s="257"/>
      <c r="BN260" s="257"/>
      <c r="BO260" s="238"/>
      <c r="BP260" s="238"/>
      <c r="BQ260" s="152"/>
      <c r="BR260" s="152"/>
      <c r="BS260" s="152"/>
      <c r="BT260" s="152"/>
      <c r="BU260" s="152"/>
      <c r="BV260" s="152"/>
      <c r="BW260" s="153"/>
      <c r="BX260" s="154"/>
      <c r="BY260" s="152"/>
      <c r="BZ260" s="152"/>
      <c r="CA260" s="152"/>
      <c r="CB260" s="152"/>
      <c r="CC260" s="152"/>
      <c r="CD260" s="152"/>
      <c r="CE260" s="152"/>
      <c r="CF260" s="237"/>
      <c r="CG260" s="238"/>
      <c r="CH260" s="238"/>
      <c r="CI260" s="239"/>
      <c r="CJ260" s="86" t="e">
        <f>VLOOKUP(K260,'[1]INITIATIVES TYPE COMBINATION'!$A$28:$B$39,2,FALSE)</f>
        <v>#N/A</v>
      </c>
      <c r="CK260" s="86" t="e">
        <f>VLOOKUP(K260&amp;BZ260,'[1]INITIATIVES TYPE COMBINATION'!$A$48:$B$72,2,FALSE)</f>
        <v>#N/A</v>
      </c>
      <c r="CL260" s="86" t="e">
        <f>VLOOKUP(BZ260,'[1]INITIATIVES TYPE COMBINATION'!K$2:L$75,2,FALSE)</f>
        <v>#N/A</v>
      </c>
      <c r="CM260" s="86" t="e">
        <f>VLOOKUP(BZ260,'[1]INITIATIVES TYPE COMBINATION'!K$2:M$75,3,FALSE)</f>
        <v>#N/A</v>
      </c>
      <c r="CN260" s="86" t="e">
        <f>VLOOKUP(K260&amp;BZ260,'[1]INITIATIVES TYPE COMBINATION'!$A$203:$B$227,2,FALSE)</f>
        <v>#N/A</v>
      </c>
      <c r="CP260" s="87" t="e">
        <f>VLOOKUP(BT260&amp;BU260,[1]MPH!BK:BL,2,FALSE)</f>
        <v>#N/A</v>
      </c>
      <c r="CQ260" s="86" t="e">
        <f>VLOOKUP(BT260&amp;BU260,[1]MPH!BK:BL,2,FALSE)</f>
        <v>#N/A</v>
      </c>
      <c r="CR260" s="86" t="e">
        <f>VLOOKUP(BT260&amp;BW260,[1]MPH!BK:BL,2,FALSE)</f>
        <v>#N/A</v>
      </c>
      <c r="CS260" s="87" t="e">
        <f>VLOOKUP(BT260&amp;BW260,[1]MPH!BK:BL,2,FALSE)</f>
        <v>#N/A</v>
      </c>
      <c r="CT260" s="82" t="str">
        <f t="shared" si="84"/>
        <v>Dead-End</v>
      </c>
      <c r="CU260" s="88" t="str">
        <f t="shared" si="84"/>
        <v>Dead-End</v>
      </c>
      <c r="CV260" s="89" t="str">
        <f t="shared" si="84"/>
        <v>Dead-End</v>
      </c>
    </row>
    <row r="261" spans="1:100" s="82" customFormat="1" ht="12.4" customHeight="1">
      <c r="A261" s="203" t="s">
        <v>1049</v>
      </c>
      <c r="B261" s="143" t="s">
        <v>1052</v>
      </c>
      <c r="C261" s="172">
        <v>44197</v>
      </c>
      <c r="D261" s="172">
        <v>44227</v>
      </c>
      <c r="E261" s="276">
        <f>C261</f>
        <v>44197</v>
      </c>
      <c r="F261" s="139">
        <f>D261+4</f>
        <v>44231</v>
      </c>
      <c r="G261" s="143" t="s">
        <v>473</v>
      </c>
      <c r="H261" s="143" t="s">
        <v>1378</v>
      </c>
      <c r="I261" s="143" t="s">
        <v>1375</v>
      </c>
      <c r="J261" s="203" t="s">
        <v>15</v>
      </c>
      <c r="K261" s="249" t="s">
        <v>1056</v>
      </c>
      <c r="L261" s="203"/>
      <c r="M261" s="203"/>
      <c r="N261" s="203"/>
      <c r="O261" s="203"/>
      <c r="P261" s="249" t="s">
        <v>1057</v>
      </c>
      <c r="Q261" s="249"/>
      <c r="R261" s="143"/>
      <c r="S261" s="279"/>
      <c r="T261" s="252" t="str">
        <f t="shared" ref="T261" si="109">G261</f>
        <v>Tide</v>
      </c>
      <c r="U261" s="253"/>
      <c r="V261" s="254">
        <f t="shared" ref="V261:W261" si="110">C261</f>
        <v>44197</v>
      </c>
      <c r="W261" s="254">
        <f t="shared" si="110"/>
        <v>44227</v>
      </c>
      <c r="X261" s="253"/>
      <c r="Y261" s="143" t="str">
        <f t="shared" ref="Y261" si="111">B261</f>
        <v>Hyper,
Super,
MM 1,
MM 2</v>
      </c>
      <c r="Z261" s="143">
        <f t="shared" ref="Z261" si="112">SUM(AE261:BR261)</f>
        <v>0</v>
      </c>
      <c r="AA261" s="253"/>
      <c r="AB261" s="255" t="s">
        <v>1240</v>
      </c>
      <c r="AC261" s="256"/>
      <c r="AD261" s="38" t="s">
        <v>168</v>
      </c>
      <c r="AE261" s="238" t="s">
        <v>1241</v>
      </c>
      <c r="AF261" s="238" t="s">
        <v>1241</v>
      </c>
      <c r="AG261" s="238" t="s">
        <v>1241</v>
      </c>
      <c r="AH261" s="238" t="s">
        <v>1241</v>
      </c>
      <c r="AI261" s="238" t="s">
        <v>1241</v>
      </c>
      <c r="AJ261" s="238" t="s">
        <v>1241</v>
      </c>
      <c r="AK261" s="238" t="s">
        <v>1241</v>
      </c>
      <c r="AL261" s="238" t="s">
        <v>1241</v>
      </c>
      <c r="AM261" s="238" t="s">
        <v>1241</v>
      </c>
      <c r="AN261" s="238" t="s">
        <v>1241</v>
      </c>
      <c r="AO261" s="238" t="s">
        <v>1241</v>
      </c>
      <c r="AP261" s="238" t="s">
        <v>1241</v>
      </c>
      <c r="AQ261" s="238" t="s">
        <v>1241</v>
      </c>
      <c r="AR261" s="238" t="s">
        <v>1241</v>
      </c>
      <c r="AS261" s="238" t="s">
        <v>1241</v>
      </c>
      <c r="AT261" s="238" t="s">
        <v>1241</v>
      </c>
      <c r="AU261" s="238" t="s">
        <v>1241</v>
      </c>
      <c r="AV261" s="238" t="s">
        <v>1241</v>
      </c>
      <c r="AW261" s="238" t="s">
        <v>1241</v>
      </c>
      <c r="AX261" s="238" t="s">
        <v>1241</v>
      </c>
      <c r="AY261" s="238" t="s">
        <v>1241</v>
      </c>
      <c r="AZ261" s="238" t="s">
        <v>1241</v>
      </c>
      <c r="BA261" s="238" t="s">
        <v>1241</v>
      </c>
      <c r="BB261" s="238" t="s">
        <v>1241</v>
      </c>
      <c r="BC261" s="238" t="s">
        <v>1241</v>
      </c>
      <c r="BD261" s="238" t="s">
        <v>1241</v>
      </c>
      <c r="BE261" s="238" t="s">
        <v>1241</v>
      </c>
      <c r="BF261" s="238" t="s">
        <v>1241</v>
      </c>
      <c r="BG261" s="238" t="s">
        <v>1241</v>
      </c>
      <c r="BH261" s="238" t="s">
        <v>1241</v>
      </c>
      <c r="BI261" s="238" t="s">
        <v>1241</v>
      </c>
      <c r="BJ261" s="238" t="s">
        <v>1241</v>
      </c>
      <c r="BK261" s="238" t="s">
        <v>1241</v>
      </c>
      <c r="BL261" s="238"/>
      <c r="BM261" s="257"/>
      <c r="BN261" s="257"/>
      <c r="BO261" s="238"/>
      <c r="BP261" s="238"/>
      <c r="BQ261" s="258"/>
      <c r="BR261" s="258"/>
      <c r="BS261" s="153" t="s">
        <v>1058</v>
      </c>
      <c r="BT261" s="153" t="s">
        <v>1242</v>
      </c>
      <c r="BU261" s="153" t="s">
        <v>1060</v>
      </c>
      <c r="BV261" s="153" t="s">
        <v>1362</v>
      </c>
      <c r="BW261" s="153" t="s">
        <v>1060</v>
      </c>
      <c r="BX261" s="153" t="s">
        <v>1362</v>
      </c>
      <c r="BY261" s="153" t="s">
        <v>1062</v>
      </c>
      <c r="BZ261" s="153" t="s">
        <v>1363</v>
      </c>
      <c r="CA261" s="153" t="s">
        <v>1064</v>
      </c>
      <c r="CB261" s="153" t="s">
        <v>1065</v>
      </c>
      <c r="CC261" s="153" t="s">
        <v>1317</v>
      </c>
      <c r="CD261" s="153" t="s">
        <v>1364</v>
      </c>
      <c r="CE261" s="153" t="s">
        <v>1058</v>
      </c>
      <c r="CF261" s="447" t="s">
        <v>1365</v>
      </c>
      <c r="CG261" s="156"/>
      <c r="CH261" s="156" t="s">
        <v>1366</v>
      </c>
      <c r="CI261" s="156" t="s">
        <v>1058</v>
      </c>
      <c r="CJ261" s="86" t="str">
        <f>VLOOKUP(K261,'[1]INITIATIVES TYPE COMBINATION'!$A$28:$B$39,2,FALSE)</f>
        <v>PCTYPEH</v>
      </c>
      <c r="CK261" s="86" t="str">
        <f>VLOOKUP(K261&amp;BZ261,'[1]INITIATIVES TYPE COMBINATION'!$A$48:$B$72,2,FALSE)</f>
        <v>CCTYPEC</v>
      </c>
      <c r="CL261" s="86" t="str">
        <f>VLOOKUP(BZ261,'[1]INITIATIVES TYPE COMBINATION'!K$2:L$75,2,FALSE)</f>
        <v>DISBB</v>
      </c>
      <c r="CM261" s="86" t="str">
        <f>VLOOKUP(BZ261,'[1]INITIATIVES TYPE COMBINATION'!K$2:M$75,3,FALSE)</f>
        <v>DISBA</v>
      </c>
      <c r="CN261" s="86" t="str">
        <f>VLOOKUP(K261&amp;BZ261,'[1]INITIATIVES TYPE COMBINATION'!$A$203:$B$227,2,FALSE)</f>
        <v>PROPORTIONATED</v>
      </c>
      <c r="CP261" s="87" t="str">
        <f>VLOOKUP(BT261&amp;BU261,[1]MPH!BK:BL,2,FALSE)</f>
        <v>SubBrandForm4</v>
      </c>
      <c r="CQ261" s="86" t="str">
        <f>VLOOKUP(BT261&amp;BU261,[1]MPH!BK:BL,2,FALSE)</f>
        <v>SubBrandForm4</v>
      </c>
      <c r="CR261" s="86" t="str">
        <f>VLOOKUP(BT261&amp;BW261,[1]MPH!BK:BL,2,FALSE)</f>
        <v>SubBrandForm4</v>
      </c>
      <c r="CS261" s="87" t="str">
        <f>VLOOKUP(BT261&amp;BW261,[1]MPH!BK:BL,2,FALSE)</f>
        <v>SubBrandForm4</v>
      </c>
      <c r="CT261" s="82" t="str">
        <f t="shared" si="84"/>
        <v>Dead-End</v>
      </c>
      <c r="CU261" s="88" t="str">
        <f t="shared" si="84"/>
        <v>Dead-End</v>
      </c>
      <c r="CV261" s="89" t="str">
        <f t="shared" si="84"/>
        <v>Dead-End</v>
      </c>
    </row>
    <row r="262" spans="1:100" s="82" customFormat="1" ht="12.4" customHeight="1">
      <c r="A262" s="218"/>
      <c r="B262" s="163"/>
      <c r="C262" s="173"/>
      <c r="D262" s="173"/>
      <c r="E262" s="294"/>
      <c r="F262" s="158"/>
      <c r="G262" s="163"/>
      <c r="H262" s="163"/>
      <c r="I262" s="163"/>
      <c r="J262" s="218" t="s">
        <v>15</v>
      </c>
      <c r="K262" s="220"/>
      <c r="L262" s="218"/>
      <c r="M262" s="218"/>
      <c r="N262" s="218"/>
      <c r="O262" s="218"/>
      <c r="P262" s="262"/>
      <c r="Q262" s="263"/>
      <c r="R262" s="163"/>
      <c r="S262" s="279"/>
      <c r="T262" s="264"/>
      <c r="U262" s="163"/>
      <c r="V262" s="158"/>
      <c r="W262" s="158"/>
      <c r="X262" s="163"/>
      <c r="Y262" s="163"/>
      <c r="Z262" s="163"/>
      <c r="AA262" s="163"/>
      <c r="AB262" s="255"/>
      <c r="AC262" s="256"/>
      <c r="AD262" s="448" t="s">
        <v>169</v>
      </c>
      <c r="AE262" s="227"/>
      <c r="AF262" s="227"/>
      <c r="AG262" s="227"/>
      <c r="AH262" s="227"/>
      <c r="AI262" s="227"/>
      <c r="AJ262" s="227"/>
      <c r="AK262" s="227"/>
      <c r="AL262" s="227"/>
      <c r="AM262" s="227"/>
      <c r="AN262" s="227"/>
      <c r="AO262" s="227"/>
      <c r="AP262" s="227"/>
      <c r="AQ262" s="227"/>
      <c r="AR262" s="227"/>
      <c r="AS262" s="227"/>
      <c r="AT262" s="227"/>
      <c r="AU262" s="227"/>
      <c r="AV262" s="227"/>
      <c r="AW262" s="227"/>
      <c r="AX262" s="227"/>
      <c r="AY262" s="227"/>
      <c r="AZ262" s="227"/>
      <c r="BA262" s="227"/>
      <c r="BB262" s="227"/>
      <c r="BC262" s="227"/>
      <c r="BD262" s="227"/>
      <c r="BE262" s="227"/>
      <c r="BF262" s="227"/>
      <c r="BG262" s="227"/>
      <c r="BH262" s="227"/>
      <c r="BI262" s="227"/>
      <c r="BJ262" s="227"/>
      <c r="BK262" s="227"/>
      <c r="BL262" s="238"/>
      <c r="BM262" s="257"/>
      <c r="BN262" s="257"/>
      <c r="BO262" s="238"/>
      <c r="BP262" s="238"/>
      <c r="BQ262" s="152"/>
      <c r="BR262" s="152"/>
      <c r="BS262" s="152"/>
      <c r="BT262" s="152"/>
      <c r="BU262" s="152"/>
      <c r="BV262" s="152"/>
      <c r="BW262" s="153"/>
      <c r="BX262" s="154"/>
      <c r="BY262" s="152"/>
      <c r="BZ262" s="152"/>
      <c r="CA262" s="152"/>
      <c r="CB262" s="152"/>
      <c r="CC262" s="152"/>
      <c r="CD262" s="152"/>
      <c r="CE262" s="152"/>
      <c r="CF262" s="237"/>
      <c r="CG262" s="238"/>
      <c r="CH262" s="238"/>
      <c r="CI262" s="239"/>
      <c r="CJ262" s="86" t="e">
        <f>VLOOKUP(K262,'[1]INITIATIVES TYPE COMBINATION'!$A$28:$B$39,2,FALSE)</f>
        <v>#N/A</v>
      </c>
      <c r="CK262" s="86" t="e">
        <f>VLOOKUP(K262&amp;BZ262,'[1]INITIATIVES TYPE COMBINATION'!$A$48:$B$72,2,FALSE)</f>
        <v>#N/A</v>
      </c>
      <c r="CL262" s="86" t="e">
        <f>VLOOKUP(BZ262,'[1]INITIATIVES TYPE COMBINATION'!K$2:L$75,2,FALSE)</f>
        <v>#N/A</v>
      </c>
      <c r="CM262" s="86" t="e">
        <f>VLOOKUP(BZ262,'[1]INITIATIVES TYPE COMBINATION'!K$2:M$75,3,FALSE)</f>
        <v>#N/A</v>
      </c>
      <c r="CN262" s="86" t="e">
        <f>VLOOKUP(K262&amp;BZ262,'[1]INITIATIVES TYPE COMBINATION'!$A$203:$B$227,2,FALSE)</f>
        <v>#N/A</v>
      </c>
      <c r="CP262" s="87" t="e">
        <f>VLOOKUP(BT262&amp;BU262,[1]MPH!BK:BL,2,FALSE)</f>
        <v>#N/A</v>
      </c>
      <c r="CQ262" s="86" t="e">
        <f>VLOOKUP(BT262&amp;BU262,[1]MPH!BK:BL,2,FALSE)</f>
        <v>#N/A</v>
      </c>
      <c r="CR262" s="86" t="e">
        <f>VLOOKUP(BT262&amp;BW262,[1]MPH!BK:BL,2,FALSE)</f>
        <v>#N/A</v>
      </c>
      <c r="CS262" s="87" t="e">
        <f>VLOOKUP(BT262&amp;BW262,[1]MPH!BK:BL,2,FALSE)</f>
        <v>#N/A</v>
      </c>
      <c r="CT262" s="82" t="str">
        <f t="shared" si="84"/>
        <v>Dead-End</v>
      </c>
      <c r="CU262" s="88" t="str">
        <f t="shared" si="84"/>
        <v>Dead-End</v>
      </c>
      <c r="CV262" s="89" t="str">
        <f t="shared" si="84"/>
        <v>Dead-End</v>
      </c>
    </row>
    <row r="263" spans="1:100" s="82" customFormat="1" ht="12.4" customHeight="1">
      <c r="A263" s="203" t="s">
        <v>1049</v>
      </c>
      <c r="B263" s="143" t="s">
        <v>1052</v>
      </c>
      <c r="C263" s="172">
        <v>44197</v>
      </c>
      <c r="D263" s="172">
        <v>44227</v>
      </c>
      <c r="E263" s="276">
        <f>C263</f>
        <v>44197</v>
      </c>
      <c r="F263" s="139">
        <f>D263+4</f>
        <v>44231</v>
      </c>
      <c r="G263" s="143" t="s">
        <v>473</v>
      </c>
      <c r="H263" s="143" t="s">
        <v>1379</v>
      </c>
      <c r="I263" s="143" t="s">
        <v>1377</v>
      </c>
      <c r="J263" s="203" t="s">
        <v>15</v>
      </c>
      <c r="K263" s="249" t="s">
        <v>1056</v>
      </c>
      <c r="L263" s="203"/>
      <c r="M263" s="203"/>
      <c r="N263" s="203"/>
      <c r="O263" s="203"/>
      <c r="P263" s="249" t="s">
        <v>1057</v>
      </c>
      <c r="Q263" s="249"/>
      <c r="R263" s="143"/>
      <c r="S263" s="279"/>
      <c r="T263" s="252" t="str">
        <f t="shared" ref="T263" si="113">G263</f>
        <v>Tide</v>
      </c>
      <c r="U263" s="253"/>
      <c r="V263" s="254">
        <f t="shared" ref="V263:W263" si="114">C263</f>
        <v>44197</v>
      </c>
      <c r="W263" s="254">
        <f t="shared" si="114"/>
        <v>44227</v>
      </c>
      <c r="X263" s="253"/>
      <c r="Y263" s="143" t="str">
        <f t="shared" ref="Y263" si="115">B263</f>
        <v>Hyper,
Super,
MM 1,
MM 2</v>
      </c>
      <c r="Z263" s="143">
        <f t="shared" ref="Z263" si="116">SUM(AE263:BR263)</f>
        <v>0</v>
      </c>
      <c r="AA263" s="253"/>
      <c r="AB263" s="255" t="s">
        <v>1240</v>
      </c>
      <c r="AC263" s="256"/>
      <c r="AD263" s="38" t="s">
        <v>168</v>
      </c>
      <c r="AE263" s="238" t="s">
        <v>1241</v>
      </c>
      <c r="AF263" s="238" t="s">
        <v>1241</v>
      </c>
      <c r="AG263" s="238" t="s">
        <v>1241</v>
      </c>
      <c r="AH263" s="238" t="s">
        <v>1241</v>
      </c>
      <c r="AI263" s="238" t="s">
        <v>1241</v>
      </c>
      <c r="AJ263" s="238" t="s">
        <v>1241</v>
      </c>
      <c r="AK263" s="238" t="s">
        <v>1241</v>
      </c>
      <c r="AL263" s="238" t="s">
        <v>1241</v>
      </c>
      <c r="AM263" s="238" t="s">
        <v>1241</v>
      </c>
      <c r="AN263" s="238" t="s">
        <v>1241</v>
      </c>
      <c r="AO263" s="238" t="s">
        <v>1241</v>
      </c>
      <c r="AP263" s="238" t="s">
        <v>1241</v>
      </c>
      <c r="AQ263" s="238" t="s">
        <v>1241</v>
      </c>
      <c r="AR263" s="238" t="s">
        <v>1241</v>
      </c>
      <c r="AS263" s="238" t="s">
        <v>1241</v>
      </c>
      <c r="AT263" s="238" t="s">
        <v>1241</v>
      </c>
      <c r="AU263" s="238" t="s">
        <v>1241</v>
      </c>
      <c r="AV263" s="238" t="s">
        <v>1241</v>
      </c>
      <c r="AW263" s="238" t="s">
        <v>1241</v>
      </c>
      <c r="AX263" s="238" t="s">
        <v>1241</v>
      </c>
      <c r="AY263" s="238" t="s">
        <v>1241</v>
      </c>
      <c r="AZ263" s="238" t="s">
        <v>1241</v>
      </c>
      <c r="BA263" s="238" t="s">
        <v>1241</v>
      </c>
      <c r="BB263" s="238" t="s">
        <v>1241</v>
      </c>
      <c r="BC263" s="238" t="s">
        <v>1241</v>
      </c>
      <c r="BD263" s="238" t="s">
        <v>1241</v>
      </c>
      <c r="BE263" s="238" t="s">
        <v>1241</v>
      </c>
      <c r="BF263" s="238" t="s">
        <v>1241</v>
      </c>
      <c r="BG263" s="238" t="s">
        <v>1241</v>
      </c>
      <c r="BH263" s="238" t="s">
        <v>1241</v>
      </c>
      <c r="BI263" s="238" t="s">
        <v>1241</v>
      </c>
      <c r="BJ263" s="238" t="s">
        <v>1241</v>
      </c>
      <c r="BK263" s="238" t="s">
        <v>1241</v>
      </c>
      <c r="BL263" s="238"/>
      <c r="BM263" s="257"/>
      <c r="BN263" s="257"/>
      <c r="BO263" s="238"/>
      <c r="BP263" s="238"/>
      <c r="BQ263" s="258"/>
      <c r="BR263" s="258"/>
      <c r="BS263" s="153" t="s">
        <v>1058</v>
      </c>
      <c r="BT263" s="153" t="s">
        <v>1242</v>
      </c>
      <c r="BU263" s="153" t="s">
        <v>1060</v>
      </c>
      <c r="BV263" s="153" t="s">
        <v>1369</v>
      </c>
      <c r="BW263" s="153" t="s">
        <v>1060</v>
      </c>
      <c r="BX263" s="153" t="s">
        <v>1369</v>
      </c>
      <c r="BY263" s="153" t="s">
        <v>1062</v>
      </c>
      <c r="BZ263" s="153" t="s">
        <v>1363</v>
      </c>
      <c r="CA263" s="153" t="s">
        <v>1064</v>
      </c>
      <c r="CB263" s="153" t="s">
        <v>1065</v>
      </c>
      <c r="CC263" s="153" t="s">
        <v>1317</v>
      </c>
      <c r="CD263" s="153" t="s">
        <v>1364</v>
      </c>
      <c r="CE263" s="153" t="s">
        <v>1058</v>
      </c>
      <c r="CF263" s="259" t="s">
        <v>1370</v>
      </c>
      <c r="CG263" s="156"/>
      <c r="CH263" s="156" t="s">
        <v>1371</v>
      </c>
      <c r="CI263" s="156" t="s">
        <v>1058</v>
      </c>
      <c r="CJ263" s="86" t="str">
        <f>VLOOKUP(K263,'[1]INITIATIVES TYPE COMBINATION'!$A$28:$B$39,2,FALSE)</f>
        <v>PCTYPEH</v>
      </c>
      <c r="CK263" s="86" t="str">
        <f>VLOOKUP(K263&amp;BZ263,'[1]INITIATIVES TYPE COMBINATION'!$A$48:$B$72,2,FALSE)</f>
        <v>CCTYPEC</v>
      </c>
      <c r="CL263" s="86" t="str">
        <f>VLOOKUP(BZ263,'[1]INITIATIVES TYPE COMBINATION'!K$2:L$75,2,FALSE)</f>
        <v>DISBB</v>
      </c>
      <c r="CM263" s="86" t="str">
        <f>VLOOKUP(BZ263,'[1]INITIATIVES TYPE COMBINATION'!K$2:M$75,3,FALSE)</f>
        <v>DISBA</v>
      </c>
      <c r="CN263" s="86" t="str">
        <f>VLOOKUP(K263&amp;BZ263,'[1]INITIATIVES TYPE COMBINATION'!$A$203:$B$227,2,FALSE)</f>
        <v>PROPORTIONATED</v>
      </c>
      <c r="CP263" s="87" t="str">
        <f>VLOOKUP(BT263&amp;BU263,[1]MPH!BK:BL,2,FALSE)</f>
        <v>SubBrandForm4</v>
      </c>
      <c r="CQ263" s="86" t="str">
        <f>VLOOKUP(BT263&amp;BU263,[1]MPH!BK:BL,2,FALSE)</f>
        <v>SubBrandForm4</v>
      </c>
      <c r="CR263" s="86" t="str">
        <f>VLOOKUP(BT263&amp;BW263,[1]MPH!BK:BL,2,FALSE)</f>
        <v>SubBrandForm4</v>
      </c>
      <c r="CS263" s="87" t="str">
        <f>VLOOKUP(BT263&amp;BW263,[1]MPH!BK:BL,2,FALSE)</f>
        <v>SubBrandForm4</v>
      </c>
      <c r="CT263" s="82" t="str">
        <f t="shared" ref="CT263:CV282" si="117">$CV$1</f>
        <v>Dead-End</v>
      </c>
      <c r="CU263" s="88" t="str">
        <f t="shared" si="117"/>
        <v>Dead-End</v>
      </c>
      <c r="CV263" s="89" t="str">
        <f t="shared" si="117"/>
        <v>Dead-End</v>
      </c>
    </row>
    <row r="264" spans="1:100" s="82" customFormat="1" ht="12.4" customHeight="1">
      <c r="A264" s="353"/>
      <c r="B264" s="253"/>
      <c r="C264" s="173"/>
      <c r="D264" s="173"/>
      <c r="E264" s="449"/>
      <c r="F264" s="254"/>
      <c r="G264" s="253"/>
      <c r="H264" s="253"/>
      <c r="I264" s="253"/>
      <c r="J264" s="353"/>
      <c r="K264" s="260"/>
      <c r="L264" s="353"/>
      <c r="M264" s="353"/>
      <c r="N264" s="353"/>
      <c r="O264" s="353"/>
      <c r="P264" s="260"/>
      <c r="Q264" s="260"/>
      <c r="R264" s="253"/>
      <c r="S264" s="279"/>
      <c r="T264" s="252"/>
      <c r="U264" s="253"/>
      <c r="V264" s="254"/>
      <c r="W264" s="254"/>
      <c r="X264" s="253"/>
      <c r="Y264" s="253"/>
      <c r="Z264" s="253"/>
      <c r="AA264" s="253"/>
      <c r="AB264" s="255"/>
      <c r="AC264" s="256"/>
      <c r="AD264" s="38"/>
      <c r="AE264" s="238"/>
      <c r="AF264" s="238"/>
      <c r="AG264" s="238"/>
      <c r="AH264" s="238"/>
      <c r="AI264" s="238"/>
      <c r="AJ264" s="238"/>
      <c r="AK264" s="238"/>
      <c r="AL264" s="238"/>
      <c r="AM264" s="238"/>
      <c r="AN264" s="238"/>
      <c r="AO264" s="238"/>
      <c r="AP264" s="238"/>
      <c r="AQ264" s="238"/>
      <c r="AR264" s="238"/>
      <c r="AS264" s="238"/>
      <c r="AT264" s="238"/>
      <c r="AU264" s="238"/>
      <c r="AV264" s="238"/>
      <c r="AW264" s="238"/>
      <c r="AX264" s="238"/>
      <c r="AY264" s="238"/>
      <c r="AZ264" s="238"/>
      <c r="BA264" s="238"/>
      <c r="BB264" s="238"/>
      <c r="BC264" s="238"/>
      <c r="BD264" s="238"/>
      <c r="BE264" s="238"/>
      <c r="BF264" s="238"/>
      <c r="BG264" s="238"/>
      <c r="BH264" s="238"/>
      <c r="BI264" s="238"/>
      <c r="BJ264" s="238"/>
      <c r="BK264" s="238"/>
      <c r="BL264" s="238"/>
      <c r="BM264" s="257"/>
      <c r="BN264" s="257"/>
      <c r="BO264" s="238"/>
      <c r="BP264" s="238"/>
      <c r="BQ264" s="258"/>
      <c r="BR264" s="258"/>
      <c r="BS264" s="258"/>
      <c r="BT264" s="258"/>
      <c r="BU264" s="258"/>
      <c r="BV264" s="258"/>
      <c r="BW264" s="153"/>
      <c r="BX264" s="153"/>
      <c r="BY264" s="258"/>
      <c r="BZ264" s="258"/>
      <c r="CA264" s="258"/>
      <c r="CB264" s="258"/>
      <c r="CC264" s="258"/>
      <c r="CD264" s="258"/>
      <c r="CE264" s="258"/>
      <c r="CF264" s="259"/>
      <c r="CG264" s="156"/>
      <c r="CH264" s="156"/>
      <c r="CI264" s="156"/>
      <c r="CJ264" s="86" t="e">
        <f>VLOOKUP(K264,'[1]INITIATIVES TYPE COMBINATION'!$A$28:$B$39,2,FALSE)</f>
        <v>#N/A</v>
      </c>
      <c r="CK264" s="86" t="e">
        <f>VLOOKUP(K264&amp;BZ264,'[1]INITIATIVES TYPE COMBINATION'!$A$48:$B$72,2,FALSE)</f>
        <v>#N/A</v>
      </c>
      <c r="CL264" s="86" t="e">
        <f>VLOOKUP(BZ264,'[1]INITIATIVES TYPE COMBINATION'!K$2:L$75,2,FALSE)</f>
        <v>#N/A</v>
      </c>
      <c r="CM264" s="86" t="e">
        <f>VLOOKUP(BZ264,'[1]INITIATIVES TYPE COMBINATION'!K$2:M$75,3,FALSE)</f>
        <v>#N/A</v>
      </c>
      <c r="CN264" s="86" t="e">
        <f>VLOOKUP(K264&amp;BZ264,'[1]INITIATIVES TYPE COMBINATION'!$A$203:$B$227,2,FALSE)</f>
        <v>#N/A</v>
      </c>
      <c r="CP264" s="87" t="e">
        <f>VLOOKUP(BT264&amp;BU264,[1]MPH!BK:BL,2,FALSE)</f>
        <v>#N/A</v>
      </c>
      <c r="CQ264" s="86" t="e">
        <f>VLOOKUP(BT264&amp;BU264,[1]MPH!BK:BL,2,FALSE)</f>
        <v>#N/A</v>
      </c>
      <c r="CR264" s="86" t="e">
        <f>VLOOKUP(BT264&amp;BW264,[1]MPH!BK:BL,2,FALSE)</f>
        <v>#N/A</v>
      </c>
      <c r="CS264" s="87" t="e">
        <f>VLOOKUP(BT264&amp;BW264,[1]MPH!BK:BL,2,FALSE)</f>
        <v>#N/A</v>
      </c>
      <c r="CT264" s="82" t="str">
        <f t="shared" si="117"/>
        <v>Dead-End</v>
      </c>
      <c r="CU264" s="88" t="str">
        <f t="shared" si="117"/>
        <v>Dead-End</v>
      </c>
      <c r="CV264" s="89" t="str">
        <f t="shared" si="117"/>
        <v>Dead-End</v>
      </c>
    </row>
    <row r="265" spans="1:100" s="82" customFormat="1" ht="12.4" customHeight="1">
      <c r="A265" s="203" t="s">
        <v>1049</v>
      </c>
      <c r="B265" s="143" t="s">
        <v>1052</v>
      </c>
      <c r="C265" s="172">
        <v>44197</v>
      </c>
      <c r="D265" s="172">
        <v>44227</v>
      </c>
      <c r="E265" s="276">
        <f>C265</f>
        <v>44197</v>
      </c>
      <c r="F265" s="139">
        <f>D265+4</f>
        <v>44231</v>
      </c>
      <c r="G265" s="143" t="s">
        <v>473</v>
      </c>
      <c r="H265" s="143" t="s">
        <v>1380</v>
      </c>
      <c r="I265" s="143" t="s">
        <v>1375</v>
      </c>
      <c r="J265" s="203" t="s">
        <v>15</v>
      </c>
      <c r="K265" s="249" t="s">
        <v>1056</v>
      </c>
      <c r="L265" s="203"/>
      <c r="M265" s="203"/>
      <c r="N265" s="203"/>
      <c r="O265" s="203"/>
      <c r="P265" s="249" t="s">
        <v>1057</v>
      </c>
      <c r="Q265" s="249"/>
      <c r="R265" s="143"/>
      <c r="S265" s="279"/>
      <c r="T265" s="252" t="str">
        <f t="shared" ref="T265" si="118">G265</f>
        <v>Tide</v>
      </c>
      <c r="U265" s="253"/>
      <c r="V265" s="254">
        <f t="shared" ref="V265:W265" si="119">C265</f>
        <v>44197</v>
      </c>
      <c r="W265" s="254">
        <f t="shared" si="119"/>
        <v>44227</v>
      </c>
      <c r="X265" s="253"/>
      <c r="Y265" s="143" t="str">
        <f t="shared" ref="Y265" si="120">B265</f>
        <v>Hyper,
Super,
MM 1,
MM 2</v>
      </c>
      <c r="Z265" s="143">
        <f t="shared" ref="Z265" si="121">SUM(AE265:BR265)</f>
        <v>0</v>
      </c>
      <c r="AA265" s="253"/>
      <c r="AB265" s="255" t="s">
        <v>1240</v>
      </c>
      <c r="AC265" s="256"/>
      <c r="AD265" s="38" t="s">
        <v>168</v>
      </c>
      <c r="AE265" s="238" t="s">
        <v>1241</v>
      </c>
      <c r="AF265" s="238" t="s">
        <v>1241</v>
      </c>
      <c r="AG265" s="238" t="s">
        <v>1241</v>
      </c>
      <c r="AH265" s="238" t="s">
        <v>1241</v>
      </c>
      <c r="AI265" s="238" t="s">
        <v>1241</v>
      </c>
      <c r="AJ265" s="238" t="s">
        <v>1241</v>
      </c>
      <c r="AK265" s="238" t="s">
        <v>1241</v>
      </c>
      <c r="AL265" s="238" t="s">
        <v>1241</v>
      </c>
      <c r="AM265" s="238" t="s">
        <v>1241</v>
      </c>
      <c r="AN265" s="238" t="s">
        <v>1241</v>
      </c>
      <c r="AO265" s="238" t="s">
        <v>1241</v>
      </c>
      <c r="AP265" s="238" t="s">
        <v>1241</v>
      </c>
      <c r="AQ265" s="238" t="s">
        <v>1241</v>
      </c>
      <c r="AR265" s="238" t="s">
        <v>1241</v>
      </c>
      <c r="AS265" s="238" t="s">
        <v>1241</v>
      </c>
      <c r="AT265" s="238" t="s">
        <v>1241</v>
      </c>
      <c r="AU265" s="238" t="s">
        <v>1241</v>
      </c>
      <c r="AV265" s="238" t="s">
        <v>1241</v>
      </c>
      <c r="AW265" s="238" t="s">
        <v>1241</v>
      </c>
      <c r="AX265" s="238" t="s">
        <v>1241</v>
      </c>
      <c r="AY265" s="238" t="s">
        <v>1241</v>
      </c>
      <c r="AZ265" s="238" t="s">
        <v>1241</v>
      </c>
      <c r="BA265" s="238" t="s">
        <v>1241</v>
      </c>
      <c r="BB265" s="238" t="s">
        <v>1241</v>
      </c>
      <c r="BC265" s="238" t="s">
        <v>1241</v>
      </c>
      <c r="BD265" s="238" t="s">
        <v>1241</v>
      </c>
      <c r="BE265" s="238" t="s">
        <v>1241</v>
      </c>
      <c r="BF265" s="238" t="s">
        <v>1241</v>
      </c>
      <c r="BG265" s="238" t="s">
        <v>1241</v>
      </c>
      <c r="BH265" s="238" t="s">
        <v>1241</v>
      </c>
      <c r="BI265" s="238" t="s">
        <v>1241</v>
      </c>
      <c r="BJ265" s="238" t="s">
        <v>1241</v>
      </c>
      <c r="BK265" s="238" t="s">
        <v>1241</v>
      </c>
      <c r="BL265" s="238"/>
      <c r="BM265" s="257"/>
      <c r="BN265" s="257"/>
      <c r="BO265" s="238"/>
      <c r="BP265" s="238"/>
      <c r="BQ265" s="258"/>
      <c r="BR265" s="258"/>
      <c r="BS265" s="153" t="s">
        <v>1058</v>
      </c>
      <c r="BT265" s="153" t="s">
        <v>1242</v>
      </c>
      <c r="BU265" s="153" t="s">
        <v>1060</v>
      </c>
      <c r="BV265" s="153" t="s">
        <v>1362</v>
      </c>
      <c r="BW265" s="153" t="s">
        <v>1060</v>
      </c>
      <c r="BX265" s="153" t="s">
        <v>1362</v>
      </c>
      <c r="BY265" s="153" t="s">
        <v>1062</v>
      </c>
      <c r="BZ265" s="153" t="s">
        <v>1363</v>
      </c>
      <c r="CA265" s="153" t="s">
        <v>1064</v>
      </c>
      <c r="CB265" s="153" t="s">
        <v>1065</v>
      </c>
      <c r="CC265" s="153" t="s">
        <v>1317</v>
      </c>
      <c r="CD265" s="153" t="s">
        <v>1364</v>
      </c>
      <c r="CE265" s="153" t="s">
        <v>1058</v>
      </c>
      <c r="CF265" s="447" t="s">
        <v>1365</v>
      </c>
      <c r="CG265" s="156"/>
      <c r="CH265" s="156" t="s">
        <v>1366</v>
      </c>
      <c r="CI265" s="156" t="s">
        <v>1058</v>
      </c>
      <c r="CJ265" s="86" t="str">
        <f>VLOOKUP(K265,'[1]INITIATIVES TYPE COMBINATION'!$A$28:$B$39,2,FALSE)</f>
        <v>PCTYPEH</v>
      </c>
      <c r="CK265" s="86" t="str">
        <f>VLOOKUP(K265&amp;BZ265,'[1]INITIATIVES TYPE COMBINATION'!$A$48:$B$72,2,FALSE)</f>
        <v>CCTYPEC</v>
      </c>
      <c r="CL265" s="86" t="str">
        <f>VLOOKUP(BZ265,'[1]INITIATIVES TYPE COMBINATION'!K$2:L$75,2,FALSE)</f>
        <v>DISBB</v>
      </c>
      <c r="CM265" s="86" t="str">
        <f>VLOOKUP(BZ265,'[1]INITIATIVES TYPE COMBINATION'!K$2:M$75,3,FALSE)</f>
        <v>DISBA</v>
      </c>
      <c r="CN265" s="86" t="str">
        <f>VLOOKUP(K265&amp;BZ265,'[1]INITIATIVES TYPE COMBINATION'!$A$203:$B$227,2,FALSE)</f>
        <v>PROPORTIONATED</v>
      </c>
      <c r="CP265" s="87" t="str">
        <f>VLOOKUP(BT265&amp;BU265,[1]MPH!BK:BL,2,FALSE)</f>
        <v>SubBrandForm4</v>
      </c>
      <c r="CQ265" s="86" t="str">
        <f>VLOOKUP(BT265&amp;BU265,[1]MPH!BK:BL,2,FALSE)</f>
        <v>SubBrandForm4</v>
      </c>
      <c r="CR265" s="86" t="str">
        <f>VLOOKUP(BT265&amp;BW265,[1]MPH!BK:BL,2,FALSE)</f>
        <v>SubBrandForm4</v>
      </c>
      <c r="CS265" s="87" t="str">
        <f>VLOOKUP(BT265&amp;BW265,[1]MPH!BK:BL,2,FALSE)</f>
        <v>SubBrandForm4</v>
      </c>
      <c r="CT265" s="82" t="str">
        <f t="shared" si="117"/>
        <v>Dead-End</v>
      </c>
      <c r="CU265" s="88" t="str">
        <f t="shared" si="117"/>
        <v>Dead-End</v>
      </c>
      <c r="CV265" s="89" t="str">
        <f t="shared" si="117"/>
        <v>Dead-End</v>
      </c>
    </row>
    <row r="266" spans="1:100" s="82" customFormat="1" ht="12.4" customHeight="1">
      <c r="A266" s="218"/>
      <c r="B266" s="163"/>
      <c r="C266" s="173"/>
      <c r="D266" s="173"/>
      <c r="E266" s="294"/>
      <c r="F266" s="158"/>
      <c r="G266" s="163"/>
      <c r="H266" s="163"/>
      <c r="I266" s="163"/>
      <c r="J266" s="218" t="s">
        <v>15</v>
      </c>
      <c r="K266" s="220"/>
      <c r="L266" s="218"/>
      <c r="M266" s="218"/>
      <c r="N266" s="218"/>
      <c r="O266" s="218"/>
      <c r="P266" s="262"/>
      <c r="Q266" s="263"/>
      <c r="R266" s="163"/>
      <c r="S266" s="279"/>
      <c r="T266" s="264"/>
      <c r="U266" s="163"/>
      <c r="V266" s="158"/>
      <c r="W266" s="158"/>
      <c r="X266" s="163"/>
      <c r="Y266" s="163"/>
      <c r="Z266" s="163"/>
      <c r="AA266" s="163"/>
      <c r="AB266" s="255"/>
      <c r="AC266" s="256"/>
      <c r="AD266" s="448" t="s">
        <v>169</v>
      </c>
      <c r="AE266" s="227"/>
      <c r="AF266" s="227"/>
      <c r="AG266" s="227"/>
      <c r="AH266" s="227"/>
      <c r="AI266" s="227"/>
      <c r="AJ266" s="227"/>
      <c r="AK266" s="227"/>
      <c r="AL266" s="227"/>
      <c r="AM266" s="227"/>
      <c r="AN266" s="227"/>
      <c r="AO266" s="227"/>
      <c r="AP266" s="227"/>
      <c r="AQ266" s="227"/>
      <c r="AR266" s="227"/>
      <c r="AS266" s="227"/>
      <c r="AT266" s="227"/>
      <c r="AU266" s="227"/>
      <c r="AV266" s="227"/>
      <c r="AW266" s="227"/>
      <c r="AX266" s="227"/>
      <c r="AY266" s="227"/>
      <c r="AZ266" s="227"/>
      <c r="BA266" s="227"/>
      <c r="BB266" s="227"/>
      <c r="BC266" s="227"/>
      <c r="BD266" s="227"/>
      <c r="BE266" s="227"/>
      <c r="BF266" s="227"/>
      <c r="BG266" s="227"/>
      <c r="BH266" s="227"/>
      <c r="BI266" s="227"/>
      <c r="BJ266" s="227"/>
      <c r="BK266" s="227"/>
      <c r="BL266" s="238"/>
      <c r="BM266" s="257"/>
      <c r="BN266" s="257"/>
      <c r="BO266" s="238"/>
      <c r="BP266" s="238"/>
      <c r="BQ266" s="152"/>
      <c r="BR266" s="152"/>
      <c r="BS266" s="152"/>
      <c r="BT266" s="152"/>
      <c r="BU266" s="152"/>
      <c r="BV266" s="152"/>
      <c r="BW266" s="153"/>
      <c r="BX266" s="154"/>
      <c r="BY266" s="152"/>
      <c r="BZ266" s="152"/>
      <c r="CA266" s="152"/>
      <c r="CB266" s="152"/>
      <c r="CC266" s="152"/>
      <c r="CD266" s="152"/>
      <c r="CE266" s="152"/>
      <c r="CF266" s="237"/>
      <c r="CG266" s="238"/>
      <c r="CH266" s="238"/>
      <c r="CI266" s="239"/>
      <c r="CJ266" s="86" t="e">
        <f>VLOOKUP(K266,'[1]INITIATIVES TYPE COMBINATION'!$A$28:$B$39,2,FALSE)</f>
        <v>#N/A</v>
      </c>
      <c r="CK266" s="86" t="e">
        <f>VLOOKUP(K266&amp;BZ266,'[1]INITIATIVES TYPE COMBINATION'!$A$48:$B$72,2,FALSE)</f>
        <v>#N/A</v>
      </c>
      <c r="CL266" s="86" t="e">
        <f>VLOOKUP(BZ266,'[1]INITIATIVES TYPE COMBINATION'!K$2:L$75,2,FALSE)</f>
        <v>#N/A</v>
      </c>
      <c r="CM266" s="86" t="e">
        <f>VLOOKUP(BZ266,'[1]INITIATIVES TYPE COMBINATION'!K$2:M$75,3,FALSE)</f>
        <v>#N/A</v>
      </c>
      <c r="CN266" s="86" t="e">
        <f>VLOOKUP(K266&amp;BZ266,'[1]INITIATIVES TYPE COMBINATION'!$A$203:$B$227,2,FALSE)</f>
        <v>#N/A</v>
      </c>
      <c r="CP266" s="87" t="e">
        <f>VLOOKUP(BT266&amp;BU266,[1]MPH!BK:BL,2,FALSE)</f>
        <v>#N/A</v>
      </c>
      <c r="CQ266" s="86" t="e">
        <f>VLOOKUP(BT266&amp;BU266,[1]MPH!BK:BL,2,FALSE)</f>
        <v>#N/A</v>
      </c>
      <c r="CR266" s="86" t="e">
        <f>VLOOKUP(BT266&amp;BW266,[1]MPH!BK:BL,2,FALSE)</f>
        <v>#N/A</v>
      </c>
      <c r="CS266" s="87" t="e">
        <f>VLOOKUP(BT266&amp;BW266,[1]MPH!BK:BL,2,FALSE)</f>
        <v>#N/A</v>
      </c>
      <c r="CT266" s="82" t="str">
        <f t="shared" si="117"/>
        <v>Dead-End</v>
      </c>
      <c r="CU266" s="88" t="str">
        <f t="shared" si="117"/>
        <v>Dead-End</v>
      </c>
      <c r="CV266" s="89" t="str">
        <f t="shared" si="117"/>
        <v>Dead-End</v>
      </c>
    </row>
    <row r="267" spans="1:100" s="82" customFormat="1" ht="12.4" customHeight="1">
      <c r="A267" s="203" t="s">
        <v>1049</v>
      </c>
      <c r="B267" s="143" t="s">
        <v>1052</v>
      </c>
      <c r="C267" s="172">
        <v>44197</v>
      </c>
      <c r="D267" s="172">
        <v>44227</v>
      </c>
      <c r="E267" s="276">
        <f>C267</f>
        <v>44197</v>
      </c>
      <c r="F267" s="139">
        <f>D267+4</f>
        <v>44231</v>
      </c>
      <c r="G267" s="143" t="s">
        <v>473</v>
      </c>
      <c r="H267" s="143" t="s">
        <v>1381</v>
      </c>
      <c r="I267" s="143" t="s">
        <v>1377</v>
      </c>
      <c r="J267" s="203" t="s">
        <v>15</v>
      </c>
      <c r="K267" s="249" t="s">
        <v>1056</v>
      </c>
      <c r="L267" s="203"/>
      <c r="M267" s="203"/>
      <c r="N267" s="203"/>
      <c r="O267" s="203"/>
      <c r="P267" s="249" t="s">
        <v>1057</v>
      </c>
      <c r="Q267" s="249"/>
      <c r="R267" s="143"/>
      <c r="S267" s="279"/>
      <c r="T267" s="252" t="str">
        <f t="shared" ref="T267" si="122">G267</f>
        <v>Tide</v>
      </c>
      <c r="U267" s="253"/>
      <c r="V267" s="254">
        <f t="shared" ref="V267:W267" si="123">C267</f>
        <v>44197</v>
      </c>
      <c r="W267" s="254">
        <f t="shared" si="123"/>
        <v>44227</v>
      </c>
      <c r="X267" s="253"/>
      <c r="Y267" s="143" t="str">
        <f t="shared" ref="Y267" si="124">B267</f>
        <v>Hyper,
Super,
MM 1,
MM 2</v>
      </c>
      <c r="Z267" s="143">
        <f t="shared" ref="Z267" si="125">SUM(AE267:BR267)</f>
        <v>0</v>
      </c>
      <c r="AA267" s="253"/>
      <c r="AB267" s="255" t="s">
        <v>1240</v>
      </c>
      <c r="AC267" s="256"/>
      <c r="AD267" s="38" t="s">
        <v>168</v>
      </c>
      <c r="AE267" s="238" t="s">
        <v>1241</v>
      </c>
      <c r="AF267" s="238" t="s">
        <v>1241</v>
      </c>
      <c r="AG267" s="238" t="s">
        <v>1241</v>
      </c>
      <c r="AH267" s="238" t="s">
        <v>1241</v>
      </c>
      <c r="AI267" s="238" t="s">
        <v>1241</v>
      </c>
      <c r="AJ267" s="238" t="s">
        <v>1241</v>
      </c>
      <c r="AK267" s="238" t="s">
        <v>1241</v>
      </c>
      <c r="AL267" s="238" t="s">
        <v>1241</v>
      </c>
      <c r="AM267" s="238" t="s">
        <v>1241</v>
      </c>
      <c r="AN267" s="238" t="s">
        <v>1241</v>
      </c>
      <c r="AO267" s="238" t="s">
        <v>1241</v>
      </c>
      <c r="AP267" s="238" t="s">
        <v>1241</v>
      </c>
      <c r="AQ267" s="238" t="s">
        <v>1241</v>
      </c>
      <c r="AR267" s="238" t="s">
        <v>1241</v>
      </c>
      <c r="AS267" s="238" t="s">
        <v>1241</v>
      </c>
      <c r="AT267" s="238" t="s">
        <v>1241</v>
      </c>
      <c r="AU267" s="238" t="s">
        <v>1241</v>
      </c>
      <c r="AV267" s="238" t="s">
        <v>1241</v>
      </c>
      <c r="AW267" s="238" t="s">
        <v>1241</v>
      </c>
      <c r="AX267" s="238" t="s">
        <v>1241</v>
      </c>
      <c r="AY267" s="238" t="s">
        <v>1241</v>
      </c>
      <c r="AZ267" s="238" t="s">
        <v>1241</v>
      </c>
      <c r="BA267" s="238" t="s">
        <v>1241</v>
      </c>
      <c r="BB267" s="238" t="s">
        <v>1241</v>
      </c>
      <c r="BC267" s="238" t="s">
        <v>1241</v>
      </c>
      <c r="BD267" s="238" t="s">
        <v>1241</v>
      </c>
      <c r="BE267" s="238" t="s">
        <v>1241</v>
      </c>
      <c r="BF267" s="238" t="s">
        <v>1241</v>
      </c>
      <c r="BG267" s="238" t="s">
        <v>1241</v>
      </c>
      <c r="BH267" s="238" t="s">
        <v>1241</v>
      </c>
      <c r="BI267" s="238" t="s">
        <v>1241</v>
      </c>
      <c r="BJ267" s="238" t="s">
        <v>1241</v>
      </c>
      <c r="BK267" s="238" t="s">
        <v>1241</v>
      </c>
      <c r="BL267" s="238"/>
      <c r="BM267" s="257"/>
      <c r="BN267" s="257"/>
      <c r="BO267" s="238"/>
      <c r="BP267" s="238"/>
      <c r="BQ267" s="258"/>
      <c r="BR267" s="258"/>
      <c r="BS267" s="153" t="s">
        <v>1058</v>
      </c>
      <c r="BT267" s="153" t="s">
        <v>1242</v>
      </c>
      <c r="BU267" s="153" t="s">
        <v>1060</v>
      </c>
      <c r="BV267" s="153" t="s">
        <v>1369</v>
      </c>
      <c r="BW267" s="153" t="s">
        <v>1060</v>
      </c>
      <c r="BX267" s="153" t="s">
        <v>1369</v>
      </c>
      <c r="BY267" s="153" t="s">
        <v>1062</v>
      </c>
      <c r="BZ267" s="153" t="s">
        <v>1363</v>
      </c>
      <c r="CA267" s="153" t="s">
        <v>1064</v>
      </c>
      <c r="CB267" s="153" t="s">
        <v>1065</v>
      </c>
      <c r="CC267" s="153" t="s">
        <v>1317</v>
      </c>
      <c r="CD267" s="153" t="s">
        <v>1364</v>
      </c>
      <c r="CE267" s="153" t="s">
        <v>1058</v>
      </c>
      <c r="CF267" s="259" t="s">
        <v>1370</v>
      </c>
      <c r="CG267" s="156"/>
      <c r="CH267" s="156" t="s">
        <v>1371</v>
      </c>
      <c r="CI267" s="156" t="s">
        <v>1058</v>
      </c>
      <c r="CJ267" s="86" t="str">
        <f>VLOOKUP(K267,'[1]INITIATIVES TYPE COMBINATION'!$A$28:$B$39,2,FALSE)</f>
        <v>PCTYPEH</v>
      </c>
      <c r="CK267" s="86" t="str">
        <f>VLOOKUP(K267&amp;BZ267,'[1]INITIATIVES TYPE COMBINATION'!$A$48:$B$72,2,FALSE)</f>
        <v>CCTYPEC</v>
      </c>
      <c r="CL267" s="86" t="str">
        <f>VLOOKUP(BZ267,'[1]INITIATIVES TYPE COMBINATION'!K$2:L$75,2,FALSE)</f>
        <v>DISBB</v>
      </c>
      <c r="CM267" s="86" t="str">
        <f>VLOOKUP(BZ267,'[1]INITIATIVES TYPE COMBINATION'!K$2:M$75,3,FALSE)</f>
        <v>DISBA</v>
      </c>
      <c r="CN267" s="86" t="str">
        <f>VLOOKUP(K267&amp;BZ267,'[1]INITIATIVES TYPE COMBINATION'!$A$203:$B$227,2,FALSE)</f>
        <v>PROPORTIONATED</v>
      </c>
      <c r="CP267" s="87" t="str">
        <f>VLOOKUP(BT267&amp;BU267,[1]MPH!BK:BL,2,FALSE)</f>
        <v>SubBrandForm4</v>
      </c>
      <c r="CQ267" s="86" t="str">
        <f>VLOOKUP(BT267&amp;BU267,[1]MPH!BK:BL,2,FALSE)</f>
        <v>SubBrandForm4</v>
      </c>
      <c r="CR267" s="86" t="str">
        <f>VLOOKUP(BT267&amp;BW267,[1]MPH!BK:BL,2,FALSE)</f>
        <v>SubBrandForm4</v>
      </c>
      <c r="CS267" s="87" t="str">
        <f>VLOOKUP(BT267&amp;BW267,[1]MPH!BK:BL,2,FALSE)</f>
        <v>SubBrandForm4</v>
      </c>
      <c r="CT267" s="82" t="str">
        <f t="shared" si="117"/>
        <v>Dead-End</v>
      </c>
      <c r="CU267" s="88" t="str">
        <f t="shared" si="117"/>
        <v>Dead-End</v>
      </c>
      <c r="CV267" s="89" t="str">
        <f t="shared" si="117"/>
        <v>Dead-End</v>
      </c>
    </row>
    <row r="268" spans="1:100" s="82" customFormat="1" ht="12.4" customHeight="1">
      <c r="A268" s="353"/>
      <c r="B268" s="253"/>
      <c r="C268" s="173"/>
      <c r="D268" s="173"/>
      <c r="E268" s="449"/>
      <c r="F268" s="254"/>
      <c r="G268" s="253"/>
      <c r="H268" s="253"/>
      <c r="I268" s="253"/>
      <c r="J268" s="353"/>
      <c r="K268" s="260"/>
      <c r="L268" s="353"/>
      <c r="M268" s="353"/>
      <c r="N268" s="353"/>
      <c r="O268" s="353"/>
      <c r="P268" s="260"/>
      <c r="Q268" s="260"/>
      <c r="R268" s="253"/>
      <c r="S268" s="279"/>
      <c r="T268" s="252"/>
      <c r="U268" s="253"/>
      <c r="V268" s="254"/>
      <c r="W268" s="254"/>
      <c r="X268" s="253"/>
      <c r="Y268" s="253"/>
      <c r="Z268" s="253"/>
      <c r="AA268" s="253"/>
      <c r="AB268" s="255"/>
      <c r="AC268" s="256"/>
      <c r="AD268" s="38"/>
      <c r="AE268" s="238"/>
      <c r="AF268" s="238"/>
      <c r="AG268" s="238"/>
      <c r="AH268" s="238"/>
      <c r="AI268" s="238"/>
      <c r="AJ268" s="238"/>
      <c r="AK268" s="238"/>
      <c r="AL268" s="238"/>
      <c r="AM268" s="238"/>
      <c r="AN268" s="238"/>
      <c r="AO268" s="238"/>
      <c r="AP268" s="238"/>
      <c r="AQ268" s="238"/>
      <c r="AR268" s="238"/>
      <c r="AS268" s="238"/>
      <c r="AT268" s="238"/>
      <c r="AU268" s="238"/>
      <c r="AV268" s="238"/>
      <c r="AW268" s="238"/>
      <c r="AX268" s="238"/>
      <c r="AY268" s="238"/>
      <c r="AZ268" s="238"/>
      <c r="BA268" s="238"/>
      <c r="BB268" s="238"/>
      <c r="BC268" s="238"/>
      <c r="BD268" s="238"/>
      <c r="BE268" s="238"/>
      <c r="BF268" s="238"/>
      <c r="BG268" s="238"/>
      <c r="BH268" s="238"/>
      <c r="BI268" s="238"/>
      <c r="BJ268" s="238"/>
      <c r="BK268" s="238"/>
      <c r="BL268" s="238"/>
      <c r="BM268" s="257"/>
      <c r="BN268" s="257"/>
      <c r="BO268" s="238"/>
      <c r="BP268" s="238"/>
      <c r="BQ268" s="258"/>
      <c r="BR268" s="258"/>
      <c r="BS268" s="258"/>
      <c r="BT268" s="258"/>
      <c r="BU268" s="258"/>
      <c r="BV268" s="258"/>
      <c r="BW268" s="153"/>
      <c r="BX268" s="153"/>
      <c r="BY268" s="258"/>
      <c r="BZ268" s="258"/>
      <c r="CA268" s="258"/>
      <c r="CB268" s="258"/>
      <c r="CC268" s="258"/>
      <c r="CD268" s="258"/>
      <c r="CE268" s="258"/>
      <c r="CF268" s="259"/>
      <c r="CG268" s="156"/>
      <c r="CH268" s="156"/>
      <c r="CI268" s="156"/>
      <c r="CJ268" s="86" t="e">
        <f>VLOOKUP(K268,'[1]INITIATIVES TYPE COMBINATION'!$A$28:$B$39,2,FALSE)</f>
        <v>#N/A</v>
      </c>
      <c r="CK268" s="86" t="e">
        <f>VLOOKUP(K268&amp;BZ268,'[1]INITIATIVES TYPE COMBINATION'!$A$48:$B$72,2,FALSE)</f>
        <v>#N/A</v>
      </c>
      <c r="CL268" s="86" t="e">
        <f>VLOOKUP(BZ268,'[1]INITIATIVES TYPE COMBINATION'!K$2:L$75,2,FALSE)</f>
        <v>#N/A</v>
      </c>
      <c r="CM268" s="86" t="e">
        <f>VLOOKUP(BZ268,'[1]INITIATIVES TYPE COMBINATION'!K$2:M$75,3,FALSE)</f>
        <v>#N/A</v>
      </c>
      <c r="CN268" s="86" t="e">
        <f>VLOOKUP(K268&amp;BZ268,'[1]INITIATIVES TYPE COMBINATION'!$A$203:$B$227,2,FALSE)</f>
        <v>#N/A</v>
      </c>
      <c r="CP268" s="87" t="e">
        <f>VLOOKUP(BT268&amp;BU268,[1]MPH!BK:BL,2,FALSE)</f>
        <v>#N/A</v>
      </c>
      <c r="CQ268" s="86" t="e">
        <f>VLOOKUP(BT268&amp;BU268,[1]MPH!BK:BL,2,FALSE)</f>
        <v>#N/A</v>
      </c>
      <c r="CR268" s="86" t="e">
        <f>VLOOKUP(BT268&amp;BW268,[1]MPH!BK:BL,2,FALSE)</f>
        <v>#N/A</v>
      </c>
      <c r="CS268" s="87" t="e">
        <f>VLOOKUP(BT268&amp;BW268,[1]MPH!BK:BL,2,FALSE)</f>
        <v>#N/A</v>
      </c>
      <c r="CT268" s="82" t="str">
        <f t="shared" si="117"/>
        <v>Dead-End</v>
      </c>
      <c r="CU268" s="88" t="str">
        <f t="shared" si="117"/>
        <v>Dead-End</v>
      </c>
      <c r="CV268" s="89" t="str">
        <f t="shared" si="117"/>
        <v>Dead-End</v>
      </c>
    </row>
    <row r="269" spans="1:100" s="82" customFormat="1" ht="12.4" customHeight="1">
      <c r="A269" s="203" t="s">
        <v>1049</v>
      </c>
      <c r="B269" s="143" t="s">
        <v>1075</v>
      </c>
      <c r="C269" s="172">
        <v>44197</v>
      </c>
      <c r="D269" s="172">
        <v>44227</v>
      </c>
      <c r="E269" s="276">
        <f>C269</f>
        <v>44197</v>
      </c>
      <c r="F269" s="139">
        <f>D269+4</f>
        <v>44231</v>
      </c>
      <c r="G269" s="143" t="s">
        <v>473</v>
      </c>
      <c r="H269" s="143" t="s">
        <v>1382</v>
      </c>
      <c r="I269" s="143" t="s">
        <v>1383</v>
      </c>
      <c r="J269" s="203" t="s">
        <v>15</v>
      </c>
      <c r="K269" s="249" t="s">
        <v>1056</v>
      </c>
      <c r="L269" s="203"/>
      <c r="M269" s="203"/>
      <c r="N269" s="203"/>
      <c r="O269" s="203"/>
      <c r="P269" s="249" t="s">
        <v>1057</v>
      </c>
      <c r="Q269" s="49"/>
      <c r="R269" s="203"/>
      <c r="S269" s="279"/>
      <c r="T269" s="203" t="str">
        <f t="shared" ref="T269" si="126">G269</f>
        <v>Tide</v>
      </c>
      <c r="U269" s="203"/>
      <c r="V269" s="172">
        <f t="shared" ref="V269:W269" si="127">C269</f>
        <v>44197</v>
      </c>
      <c r="W269" s="172">
        <f t="shared" si="127"/>
        <v>44227</v>
      </c>
      <c r="X269" s="203"/>
      <c r="Y269" s="203" t="str">
        <f t="shared" ref="Y269" si="128">B269</f>
        <v>MM 1,
MM 2</v>
      </c>
      <c r="Z269" s="203">
        <f t="shared" ref="Z269" si="129">SUM(AE269:BR269)</f>
        <v>0</v>
      </c>
      <c r="AA269" s="203"/>
      <c r="AB269" s="271" t="s">
        <v>1384</v>
      </c>
      <c r="AC269" s="272"/>
      <c r="AD269" s="38" t="s">
        <v>168</v>
      </c>
      <c r="AE269" s="238" t="s">
        <v>1317</v>
      </c>
      <c r="AF269" s="238" t="s">
        <v>1317</v>
      </c>
      <c r="AG269" s="238" t="s">
        <v>1317</v>
      </c>
      <c r="AH269" s="238" t="s">
        <v>1317</v>
      </c>
      <c r="AI269" s="238" t="s">
        <v>1317</v>
      </c>
      <c r="AJ269" s="238" t="s">
        <v>1317</v>
      </c>
      <c r="AK269" s="238" t="s">
        <v>1317</v>
      </c>
      <c r="AL269" s="238" t="s">
        <v>1317</v>
      </c>
      <c r="AM269" s="156" t="s">
        <v>1241</v>
      </c>
      <c r="AN269" s="238" t="s">
        <v>1317</v>
      </c>
      <c r="AO269" s="238" t="s">
        <v>1317</v>
      </c>
      <c r="AP269" s="156" t="s">
        <v>1241</v>
      </c>
      <c r="AQ269" s="238" t="s">
        <v>1317</v>
      </c>
      <c r="AR269" s="238" t="s">
        <v>1317</v>
      </c>
      <c r="AS269" s="238" t="s">
        <v>1317</v>
      </c>
      <c r="AT269" s="238" t="s">
        <v>1317</v>
      </c>
      <c r="AU269" s="238" t="s">
        <v>1317</v>
      </c>
      <c r="AV269" s="238" t="s">
        <v>1317</v>
      </c>
      <c r="AW269" s="238" t="s">
        <v>1317</v>
      </c>
      <c r="AX269" s="238" t="s">
        <v>1317</v>
      </c>
      <c r="AY269" s="238" t="s">
        <v>1317</v>
      </c>
      <c r="AZ269" s="238" t="s">
        <v>1317</v>
      </c>
      <c r="BA269" s="238" t="s">
        <v>1317</v>
      </c>
      <c r="BB269" s="238" t="s">
        <v>1317</v>
      </c>
      <c r="BC269" s="238" t="s">
        <v>1317</v>
      </c>
      <c r="BD269" s="156" t="s">
        <v>1241</v>
      </c>
      <c r="BE269" s="238" t="s">
        <v>1317</v>
      </c>
      <c r="BF269" s="238" t="s">
        <v>1317</v>
      </c>
      <c r="BG269" s="238" t="s">
        <v>1317</v>
      </c>
      <c r="BH269" s="238" t="s">
        <v>1317</v>
      </c>
      <c r="BI269" s="238" t="s">
        <v>1317</v>
      </c>
      <c r="BJ269" s="238" t="s">
        <v>1317</v>
      </c>
      <c r="BK269" s="238" t="s">
        <v>1317</v>
      </c>
      <c r="BL269" s="38"/>
      <c r="BM269" s="356"/>
      <c r="BN269" s="356"/>
      <c r="BO269" s="38"/>
      <c r="BP269" s="38"/>
      <c r="BQ269" s="450"/>
      <c r="BR269" s="450"/>
      <c r="BS269" s="153" t="s">
        <v>1058</v>
      </c>
      <c r="BT269" s="153" t="s">
        <v>1242</v>
      </c>
      <c r="BU269" s="153" t="s">
        <v>1060</v>
      </c>
      <c r="BV269" s="414" t="s">
        <v>1385</v>
      </c>
      <c r="BW269" s="153" t="s">
        <v>1060</v>
      </c>
      <c r="BX269" s="414" t="s">
        <v>1385</v>
      </c>
      <c r="BY269" s="153" t="s">
        <v>1062</v>
      </c>
      <c r="BZ269" s="153" t="s">
        <v>1063</v>
      </c>
      <c r="CA269" s="391" t="s">
        <v>1064</v>
      </c>
      <c r="CB269" s="361" t="s">
        <v>1065</v>
      </c>
      <c r="CC269" s="361" t="s">
        <v>1065</v>
      </c>
      <c r="CD269" s="153" t="s">
        <v>1018</v>
      </c>
      <c r="CE269" s="153" t="s">
        <v>1058</v>
      </c>
      <c r="CF269" s="447">
        <v>0.02</v>
      </c>
      <c r="CG269" s="156"/>
      <c r="CH269" s="156"/>
      <c r="CI269" s="156" t="s">
        <v>1058</v>
      </c>
      <c r="CJ269" s="86" t="str">
        <f>VLOOKUP(K269,'[1]INITIATIVES TYPE COMBINATION'!$A$28:$B$39,2,FALSE)</f>
        <v>PCTYPEH</v>
      </c>
      <c r="CK269" s="86" t="str">
        <f>VLOOKUP(K269&amp;BZ269,'[1]INITIATIVES TYPE COMBINATION'!$A$48:$B$72,2,FALSE)</f>
        <v>CCTYPEC</v>
      </c>
      <c r="CL269" s="86" t="str">
        <f>VLOOKUP(BZ269,'[1]INITIATIVES TYPE COMBINATION'!K$2:L$75,2,FALSE)</f>
        <v>DISBB</v>
      </c>
      <c r="CM269" s="86" t="str">
        <f>VLOOKUP(BZ269,'[1]INITIATIVES TYPE COMBINATION'!K$2:M$75,3,FALSE)</f>
        <v>DISBB</v>
      </c>
      <c r="CN269" s="86" t="str">
        <f>VLOOKUP(K269&amp;BZ269,'[1]INITIATIVES TYPE COMBINATION'!$A$203:$B$227,2,FALSE)</f>
        <v>PROPORTIONATEC</v>
      </c>
      <c r="CP269" s="87" t="str">
        <f>VLOOKUP(BT269&amp;BU269,[1]MPH!BK:BL,2,FALSE)</f>
        <v>SubBrandForm4</v>
      </c>
      <c r="CQ269" s="86" t="str">
        <f>VLOOKUP(BT269&amp;BU269,[1]MPH!BK:BL,2,FALSE)</f>
        <v>SubBrandForm4</v>
      </c>
      <c r="CR269" s="86" t="str">
        <f>VLOOKUP(BT269&amp;BW269,[1]MPH!BK:BL,2,FALSE)</f>
        <v>SubBrandForm4</v>
      </c>
      <c r="CS269" s="87" t="str">
        <f>VLOOKUP(BT269&amp;BW269,[1]MPH!BK:BL,2,FALSE)</f>
        <v>SubBrandForm4</v>
      </c>
      <c r="CT269" s="82" t="str">
        <f t="shared" si="117"/>
        <v>Dead-End</v>
      </c>
      <c r="CU269" s="88" t="str">
        <f t="shared" si="117"/>
        <v>Dead-End</v>
      </c>
      <c r="CV269" s="89" t="str">
        <f t="shared" si="117"/>
        <v>Dead-End</v>
      </c>
    </row>
    <row r="270" spans="1:100" s="82" customFormat="1" ht="12.4" customHeight="1">
      <c r="A270" s="218"/>
      <c r="B270" s="163"/>
      <c r="C270" s="173"/>
      <c r="D270" s="173"/>
      <c r="E270" s="294"/>
      <c r="F270" s="158"/>
      <c r="G270" s="163"/>
      <c r="H270" s="163"/>
      <c r="I270" s="163"/>
      <c r="J270" s="218" t="s">
        <v>15</v>
      </c>
      <c r="K270" s="220"/>
      <c r="L270" s="218"/>
      <c r="M270" s="218"/>
      <c r="N270" s="218"/>
      <c r="O270" s="218"/>
      <c r="P270" s="262"/>
      <c r="Q270" s="48"/>
      <c r="R270" s="218"/>
      <c r="S270" s="279"/>
      <c r="T270" s="218"/>
      <c r="U270" s="218"/>
      <c r="V270" s="173"/>
      <c r="W270" s="173"/>
      <c r="X270" s="218"/>
      <c r="Y270" s="218"/>
      <c r="Z270" s="218"/>
      <c r="AA270" s="218"/>
      <c r="AB270" s="271"/>
      <c r="AC270" s="272"/>
      <c r="AD270" s="38" t="s">
        <v>169</v>
      </c>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56"/>
      <c r="BN270" s="356"/>
      <c r="BO270" s="38"/>
      <c r="BP270" s="38"/>
      <c r="BQ270" s="49"/>
      <c r="BR270" s="49"/>
      <c r="BS270" s="214"/>
      <c r="BT270" s="214"/>
      <c r="BU270" s="214"/>
      <c r="BV270" s="214"/>
      <c r="BW270" s="215"/>
      <c r="BX270" s="216"/>
      <c r="BY270" s="214"/>
      <c r="BZ270" s="214"/>
      <c r="CA270" s="214"/>
      <c r="CB270" s="214"/>
      <c r="CC270" s="214"/>
      <c r="CD270" s="214"/>
      <c r="CE270" s="214"/>
      <c r="CF270" s="451"/>
      <c r="CG270" s="48"/>
      <c r="CH270" s="48"/>
      <c r="CI270" s="452"/>
      <c r="CJ270" s="86" t="e">
        <f>VLOOKUP(K270,'[1]INITIATIVES TYPE COMBINATION'!$A$28:$B$39,2,FALSE)</f>
        <v>#N/A</v>
      </c>
      <c r="CK270" s="86" t="e">
        <f>VLOOKUP(K270&amp;BZ270,'[1]INITIATIVES TYPE COMBINATION'!$A$48:$B$72,2,FALSE)</f>
        <v>#N/A</v>
      </c>
      <c r="CL270" s="86" t="e">
        <f>VLOOKUP(BZ270,'[1]INITIATIVES TYPE COMBINATION'!K$2:L$75,2,FALSE)</f>
        <v>#N/A</v>
      </c>
      <c r="CM270" s="86" t="e">
        <f>VLOOKUP(BZ270,'[1]INITIATIVES TYPE COMBINATION'!K$2:M$75,3,FALSE)</f>
        <v>#N/A</v>
      </c>
      <c r="CN270" s="86" t="e">
        <f>VLOOKUP(K270&amp;BZ270,'[1]INITIATIVES TYPE COMBINATION'!$A$203:$B$227,2,FALSE)</f>
        <v>#N/A</v>
      </c>
      <c r="CP270" s="87" t="e">
        <f>VLOOKUP(BT270&amp;BU270,[1]MPH!BK:BL,2,FALSE)</f>
        <v>#N/A</v>
      </c>
      <c r="CQ270" s="86" t="e">
        <f>VLOOKUP(BT270&amp;BU270,[1]MPH!BK:BL,2,FALSE)</f>
        <v>#N/A</v>
      </c>
      <c r="CR270" s="86" t="e">
        <f>VLOOKUP(BT270&amp;BW270,[1]MPH!BK:BL,2,FALSE)</f>
        <v>#N/A</v>
      </c>
      <c r="CS270" s="87" t="e">
        <f>VLOOKUP(BT270&amp;BW270,[1]MPH!BK:BL,2,FALSE)</f>
        <v>#N/A</v>
      </c>
      <c r="CT270" s="82" t="str">
        <f t="shared" si="117"/>
        <v>Dead-End</v>
      </c>
      <c r="CU270" s="88" t="str">
        <f t="shared" si="117"/>
        <v>Dead-End</v>
      </c>
      <c r="CV270" s="89" t="str">
        <f t="shared" si="117"/>
        <v>Dead-End</v>
      </c>
    </row>
    <row r="271" spans="1:100" s="82" customFormat="1" ht="12.4" customHeight="1">
      <c r="A271" s="203" t="s">
        <v>1049</v>
      </c>
      <c r="B271" s="143" t="s">
        <v>1135</v>
      </c>
      <c r="C271" s="172">
        <v>44197</v>
      </c>
      <c r="D271" s="172">
        <v>44227</v>
      </c>
      <c r="E271" s="276">
        <f>C271</f>
        <v>44197</v>
      </c>
      <c r="F271" s="139">
        <f>D271+4</f>
        <v>44231</v>
      </c>
      <c r="G271" s="143" t="s">
        <v>473</v>
      </c>
      <c r="H271" s="143" t="s">
        <v>1386</v>
      </c>
      <c r="I271" s="143" t="s">
        <v>1387</v>
      </c>
      <c r="J271" s="203" t="s">
        <v>15</v>
      </c>
      <c r="K271" s="249" t="s">
        <v>1056</v>
      </c>
      <c r="L271" s="203"/>
      <c r="M271" s="203"/>
      <c r="N271" s="203"/>
      <c r="O271" s="203"/>
      <c r="P271" s="249" t="s">
        <v>1057</v>
      </c>
      <c r="Q271" s="49"/>
      <c r="R271" s="203"/>
      <c r="S271" s="279"/>
      <c r="T271" s="210" t="str">
        <f t="shared" ref="T271" si="130">G271</f>
        <v>Tide</v>
      </c>
      <c r="U271" s="453"/>
      <c r="V271" s="454">
        <f t="shared" ref="V271:W271" si="131">C271</f>
        <v>44197</v>
      </c>
      <c r="W271" s="454">
        <f t="shared" si="131"/>
        <v>44227</v>
      </c>
      <c r="X271" s="453"/>
      <c r="Y271" s="210" t="str">
        <f t="shared" ref="Y271" si="132">B271</f>
        <v>MM 1,
MM 2,
Hyper,
Super</v>
      </c>
      <c r="Z271" s="210">
        <f t="shared" ref="Z271" si="133">SUM(AE271:BR271)</f>
        <v>0</v>
      </c>
      <c r="AA271" s="453"/>
      <c r="AB271" s="383" t="s">
        <v>1240</v>
      </c>
      <c r="AC271" s="379"/>
      <c r="AD271" s="351" t="s">
        <v>168</v>
      </c>
      <c r="AE271" s="156" t="s">
        <v>1241</v>
      </c>
      <c r="AF271" s="156" t="s">
        <v>1241</v>
      </c>
      <c r="AG271" s="156" t="s">
        <v>1241</v>
      </c>
      <c r="AH271" s="156" t="s">
        <v>1241</v>
      </c>
      <c r="AI271" s="156" t="s">
        <v>1241</v>
      </c>
      <c r="AJ271" s="156" t="s">
        <v>1241</v>
      </c>
      <c r="AK271" s="156" t="s">
        <v>1241</v>
      </c>
      <c r="AL271" s="156" t="s">
        <v>1241</v>
      </c>
      <c r="AM271" s="156" t="s">
        <v>1241</v>
      </c>
      <c r="AN271" s="156" t="s">
        <v>1241</v>
      </c>
      <c r="AO271" s="156" t="s">
        <v>1241</v>
      </c>
      <c r="AP271" s="156" t="s">
        <v>1241</v>
      </c>
      <c r="AQ271" s="156" t="s">
        <v>1241</v>
      </c>
      <c r="AR271" s="156" t="s">
        <v>1241</v>
      </c>
      <c r="AS271" s="156" t="s">
        <v>1241</v>
      </c>
      <c r="AT271" s="156" t="s">
        <v>1241</v>
      </c>
      <c r="AU271" s="156" t="s">
        <v>1241</v>
      </c>
      <c r="AV271" s="156" t="s">
        <v>1241</v>
      </c>
      <c r="AW271" s="156" t="s">
        <v>1241</v>
      </c>
      <c r="AX271" s="156" t="s">
        <v>1241</v>
      </c>
      <c r="AY271" s="156" t="s">
        <v>1241</v>
      </c>
      <c r="AZ271" s="156" t="s">
        <v>1241</v>
      </c>
      <c r="BA271" s="156" t="s">
        <v>1241</v>
      </c>
      <c r="BB271" s="156" t="s">
        <v>1241</v>
      </c>
      <c r="BC271" s="156" t="s">
        <v>1241</v>
      </c>
      <c r="BD271" s="156" t="s">
        <v>1241</v>
      </c>
      <c r="BE271" s="156" t="s">
        <v>1241</v>
      </c>
      <c r="BF271" s="156" t="s">
        <v>1241</v>
      </c>
      <c r="BG271" s="156" t="s">
        <v>1241</v>
      </c>
      <c r="BH271" s="156" t="s">
        <v>1241</v>
      </c>
      <c r="BI271" s="156" t="s">
        <v>1241</v>
      </c>
      <c r="BJ271" s="156" t="s">
        <v>1241</v>
      </c>
      <c r="BK271" s="156" t="s">
        <v>1241</v>
      </c>
      <c r="BL271" s="213"/>
      <c r="BM271" s="39"/>
      <c r="BN271" s="39"/>
      <c r="BO271" s="213"/>
      <c r="BP271" s="213"/>
      <c r="BQ271" s="414"/>
      <c r="BR271" s="414"/>
      <c r="BS271" s="153" t="s">
        <v>1058</v>
      </c>
      <c r="BT271" s="153" t="s">
        <v>1242</v>
      </c>
      <c r="BU271" s="153" t="s">
        <v>1060</v>
      </c>
      <c r="BV271" s="414" t="s">
        <v>1388</v>
      </c>
      <c r="BW271" s="153" t="s">
        <v>1060</v>
      </c>
      <c r="BX271" s="414" t="s">
        <v>1388</v>
      </c>
      <c r="BY271" s="153" t="s">
        <v>1062</v>
      </c>
      <c r="BZ271" s="153" t="s">
        <v>1063</v>
      </c>
      <c r="CA271" s="391" t="s">
        <v>1064</v>
      </c>
      <c r="CB271" s="361" t="s">
        <v>1065</v>
      </c>
      <c r="CC271" s="361" t="s">
        <v>1065</v>
      </c>
      <c r="CD271" s="153" t="s">
        <v>1018</v>
      </c>
      <c r="CE271" s="153" t="s">
        <v>1058</v>
      </c>
      <c r="CF271" s="447">
        <v>0.17499999999999999</v>
      </c>
      <c r="CG271" s="156"/>
      <c r="CH271" s="156"/>
      <c r="CI271" s="156" t="s">
        <v>1058</v>
      </c>
      <c r="CJ271" s="86" t="str">
        <f>VLOOKUP(K271,'[1]INITIATIVES TYPE COMBINATION'!$A$28:$B$39,2,FALSE)</f>
        <v>PCTYPEH</v>
      </c>
      <c r="CK271" s="86" t="str">
        <f>VLOOKUP(K271&amp;BZ271,'[1]INITIATIVES TYPE COMBINATION'!$A$48:$B$72,2,FALSE)</f>
        <v>CCTYPEC</v>
      </c>
      <c r="CL271" s="86" t="str">
        <f>VLOOKUP(BZ271,'[1]INITIATIVES TYPE COMBINATION'!K$2:L$75,2,FALSE)</f>
        <v>DISBB</v>
      </c>
      <c r="CM271" s="86" t="str">
        <f>VLOOKUP(BZ271,'[1]INITIATIVES TYPE COMBINATION'!K$2:M$75,3,FALSE)</f>
        <v>DISBB</v>
      </c>
      <c r="CN271" s="86" t="str">
        <f>VLOOKUP(K271&amp;BZ271,'[1]INITIATIVES TYPE COMBINATION'!$A$203:$B$227,2,FALSE)</f>
        <v>PROPORTIONATEC</v>
      </c>
      <c r="CP271" s="87" t="str">
        <f>VLOOKUP(BT271&amp;BU271,[1]MPH!BK:BL,2,FALSE)</f>
        <v>SubBrandForm4</v>
      </c>
      <c r="CQ271" s="86" t="str">
        <f>VLOOKUP(BT271&amp;BU271,[1]MPH!BK:BL,2,FALSE)</f>
        <v>SubBrandForm4</v>
      </c>
      <c r="CR271" s="86" t="str">
        <f>VLOOKUP(BT271&amp;BW271,[1]MPH!BK:BL,2,FALSE)</f>
        <v>SubBrandForm4</v>
      </c>
      <c r="CS271" s="87" t="str">
        <f>VLOOKUP(BT271&amp;BW271,[1]MPH!BK:BL,2,FALSE)</f>
        <v>SubBrandForm4</v>
      </c>
      <c r="CT271" s="82" t="str">
        <f t="shared" si="117"/>
        <v>Dead-End</v>
      </c>
      <c r="CU271" s="88" t="str">
        <f t="shared" si="117"/>
        <v>Dead-End</v>
      </c>
      <c r="CV271" s="89" t="str">
        <f t="shared" si="117"/>
        <v>Dead-End</v>
      </c>
    </row>
    <row r="272" spans="1:100" s="82" customFormat="1" ht="12.4" customHeight="1">
      <c r="A272" s="218"/>
      <c r="B272" s="163"/>
      <c r="C272" s="173"/>
      <c r="D272" s="173"/>
      <c r="E272" s="294"/>
      <c r="F272" s="158"/>
      <c r="G272" s="163"/>
      <c r="H272" s="163"/>
      <c r="I272" s="163"/>
      <c r="J272" s="218" t="s">
        <v>15</v>
      </c>
      <c r="K272" s="220"/>
      <c r="L272" s="218"/>
      <c r="M272" s="218"/>
      <c r="N272" s="218"/>
      <c r="O272" s="218"/>
      <c r="P272" s="262"/>
      <c r="Q272" s="48"/>
      <c r="R272" s="218"/>
      <c r="S272" s="279"/>
      <c r="T272" s="225"/>
      <c r="U272" s="223"/>
      <c r="V272" s="224"/>
      <c r="W272" s="224"/>
      <c r="X272" s="223"/>
      <c r="Y272" s="225"/>
      <c r="Z272" s="225"/>
      <c r="AA272" s="223"/>
      <c r="AB272" s="383"/>
      <c r="AC272" s="379"/>
      <c r="AD272" s="227" t="s">
        <v>169</v>
      </c>
      <c r="AE272" s="227"/>
      <c r="AF272" s="227"/>
      <c r="AG272" s="227"/>
      <c r="AH272" s="227"/>
      <c r="AI272" s="227"/>
      <c r="AJ272" s="227"/>
      <c r="AK272" s="227"/>
      <c r="AL272" s="227"/>
      <c r="AM272" s="227"/>
      <c r="AN272" s="227"/>
      <c r="AO272" s="227"/>
      <c r="AP272" s="227"/>
      <c r="AQ272" s="227"/>
      <c r="AR272" s="227"/>
      <c r="AS272" s="227"/>
      <c r="AT272" s="227"/>
      <c r="AU272" s="227"/>
      <c r="AV272" s="227"/>
      <c r="AW272" s="227"/>
      <c r="AX272" s="227"/>
      <c r="AY272" s="227"/>
      <c r="AZ272" s="227"/>
      <c r="BA272" s="227"/>
      <c r="BB272" s="227"/>
      <c r="BC272" s="227"/>
      <c r="BD272" s="227"/>
      <c r="BE272" s="227"/>
      <c r="BF272" s="227"/>
      <c r="BG272" s="227"/>
      <c r="BH272" s="227"/>
      <c r="BI272" s="227"/>
      <c r="BJ272" s="227"/>
      <c r="BK272" s="227"/>
      <c r="BL272" s="227"/>
      <c r="BM272" s="228"/>
      <c r="BN272" s="228"/>
      <c r="BO272" s="227"/>
      <c r="BP272" s="227"/>
      <c r="BQ272" s="214"/>
      <c r="BR272" s="214"/>
      <c r="BS272" s="214"/>
      <c r="BT272" s="214"/>
      <c r="BU272" s="214"/>
      <c r="BV272" s="214"/>
      <c r="BW272" s="215"/>
      <c r="BX272" s="216"/>
      <c r="BY272" s="214"/>
      <c r="BZ272" s="214"/>
      <c r="CA272" s="214"/>
      <c r="CB272" s="214"/>
      <c r="CC272" s="214"/>
      <c r="CD272" s="214"/>
      <c r="CE272" s="214"/>
      <c r="CF272" s="451"/>
      <c r="CG272" s="48"/>
      <c r="CH272" s="48"/>
      <c r="CI272" s="452"/>
      <c r="CJ272" s="86" t="e">
        <f>VLOOKUP(K272,'[1]INITIATIVES TYPE COMBINATION'!$A$28:$B$39,2,FALSE)</f>
        <v>#N/A</v>
      </c>
      <c r="CK272" s="86" t="e">
        <f>VLOOKUP(K272&amp;BZ272,'[1]INITIATIVES TYPE COMBINATION'!$A$48:$B$72,2,FALSE)</f>
        <v>#N/A</v>
      </c>
      <c r="CL272" s="86" t="e">
        <f>VLOOKUP(BZ272,'[1]INITIATIVES TYPE COMBINATION'!K$2:L$75,2,FALSE)</f>
        <v>#N/A</v>
      </c>
      <c r="CM272" s="86" t="e">
        <f>VLOOKUP(BZ272,'[1]INITIATIVES TYPE COMBINATION'!K$2:M$75,3,FALSE)</f>
        <v>#N/A</v>
      </c>
      <c r="CN272" s="86" t="e">
        <f>VLOOKUP(K272&amp;BZ272,'[1]INITIATIVES TYPE COMBINATION'!$A$203:$B$227,2,FALSE)</f>
        <v>#N/A</v>
      </c>
      <c r="CP272" s="87" t="e">
        <f>VLOOKUP(BT272&amp;BU272,[1]MPH!BK:BL,2,FALSE)</f>
        <v>#N/A</v>
      </c>
      <c r="CQ272" s="86" t="e">
        <f>VLOOKUP(BT272&amp;BU272,[1]MPH!BK:BL,2,FALSE)</f>
        <v>#N/A</v>
      </c>
      <c r="CR272" s="86" t="e">
        <f>VLOOKUP(BT272&amp;BW272,[1]MPH!BK:BL,2,FALSE)</f>
        <v>#N/A</v>
      </c>
      <c r="CS272" s="87" t="e">
        <f>VLOOKUP(BT272&amp;BW272,[1]MPH!BK:BL,2,FALSE)</f>
        <v>#N/A</v>
      </c>
      <c r="CT272" s="82" t="str">
        <f t="shared" si="117"/>
        <v>Dead-End</v>
      </c>
      <c r="CU272" s="88" t="str">
        <f t="shared" si="117"/>
        <v>Dead-End</v>
      </c>
      <c r="CV272" s="89" t="str">
        <f t="shared" si="117"/>
        <v>Dead-End</v>
      </c>
    </row>
    <row r="273" spans="1:100" s="82" customFormat="1" ht="12.4" customHeight="1">
      <c r="A273" s="203" t="s">
        <v>1049</v>
      </c>
      <c r="B273" s="143" t="s">
        <v>1066</v>
      </c>
      <c r="C273" s="172">
        <v>44197</v>
      </c>
      <c r="D273" s="172">
        <v>44227</v>
      </c>
      <c r="E273" s="276">
        <f>C273</f>
        <v>44197</v>
      </c>
      <c r="F273" s="139">
        <f>D273+4</f>
        <v>44231</v>
      </c>
      <c r="G273" s="143" t="s">
        <v>473</v>
      </c>
      <c r="H273" s="143" t="s">
        <v>1389</v>
      </c>
      <c r="I273" s="143" t="s">
        <v>1390</v>
      </c>
      <c r="J273" s="203" t="s">
        <v>15</v>
      </c>
      <c r="K273" s="249" t="s">
        <v>1056</v>
      </c>
      <c r="L273" s="203"/>
      <c r="M273" s="203"/>
      <c r="N273" s="203"/>
      <c r="O273" s="203"/>
      <c r="P273" s="249" t="s">
        <v>1057</v>
      </c>
      <c r="Q273" s="49"/>
      <c r="R273" s="203"/>
      <c r="S273" s="279"/>
      <c r="T273" s="210" t="str">
        <f t="shared" ref="T273" si="134">G273</f>
        <v>Tide</v>
      </c>
      <c r="U273" s="453"/>
      <c r="V273" s="454">
        <f t="shared" ref="V273:W273" si="135">C273</f>
        <v>44197</v>
      </c>
      <c r="W273" s="454">
        <f t="shared" si="135"/>
        <v>44227</v>
      </c>
      <c r="X273" s="453"/>
      <c r="Y273" s="210" t="str">
        <f t="shared" ref="Y273" si="136">B273</f>
        <v>Hyper,
Super</v>
      </c>
      <c r="Z273" s="210">
        <f t="shared" ref="Z273" si="137">SUM(AE273:BR273)</f>
        <v>0</v>
      </c>
      <c r="AA273" s="453"/>
      <c r="AB273" s="383" t="s">
        <v>1240</v>
      </c>
      <c r="AC273" s="379"/>
      <c r="AD273" s="351" t="s">
        <v>168</v>
      </c>
      <c r="AE273" s="156" t="s">
        <v>1241</v>
      </c>
      <c r="AF273" s="156" t="s">
        <v>1241</v>
      </c>
      <c r="AG273" s="156" t="s">
        <v>1241</v>
      </c>
      <c r="AH273" s="156" t="s">
        <v>1241</v>
      </c>
      <c r="AI273" s="156" t="s">
        <v>1241</v>
      </c>
      <c r="AJ273" s="156" t="s">
        <v>1241</v>
      </c>
      <c r="AK273" s="156" t="s">
        <v>1241</v>
      </c>
      <c r="AL273" s="156" t="s">
        <v>1241</v>
      </c>
      <c r="AM273" s="156" t="s">
        <v>1241</v>
      </c>
      <c r="AN273" s="156" t="s">
        <v>1241</v>
      </c>
      <c r="AO273" s="156" t="s">
        <v>1241</v>
      </c>
      <c r="AP273" s="156" t="s">
        <v>1241</v>
      </c>
      <c r="AQ273" s="156" t="s">
        <v>1241</v>
      </c>
      <c r="AR273" s="156" t="s">
        <v>1241</v>
      </c>
      <c r="AS273" s="156" t="s">
        <v>1241</v>
      </c>
      <c r="AT273" s="156" t="s">
        <v>1241</v>
      </c>
      <c r="AU273" s="156" t="s">
        <v>1241</v>
      </c>
      <c r="AV273" s="156" t="s">
        <v>1241</v>
      </c>
      <c r="AW273" s="156" t="s">
        <v>1241</v>
      </c>
      <c r="AX273" s="156" t="s">
        <v>1241</v>
      </c>
      <c r="AY273" s="156" t="s">
        <v>1241</v>
      </c>
      <c r="AZ273" s="156" t="s">
        <v>1241</v>
      </c>
      <c r="BA273" s="156" t="s">
        <v>1241</v>
      </c>
      <c r="BB273" s="156" t="s">
        <v>1241</v>
      </c>
      <c r="BC273" s="156" t="s">
        <v>1241</v>
      </c>
      <c r="BD273" s="156" t="s">
        <v>1241</v>
      </c>
      <c r="BE273" s="156" t="s">
        <v>1241</v>
      </c>
      <c r="BF273" s="156" t="s">
        <v>1241</v>
      </c>
      <c r="BG273" s="156" t="s">
        <v>1241</v>
      </c>
      <c r="BH273" s="156" t="s">
        <v>1241</v>
      </c>
      <c r="BI273" s="156" t="s">
        <v>1241</v>
      </c>
      <c r="BJ273" s="156" t="s">
        <v>1241</v>
      </c>
      <c r="BK273" s="156" t="s">
        <v>1241</v>
      </c>
      <c r="BL273" s="213"/>
      <c r="BM273" s="39"/>
      <c r="BN273" s="39"/>
      <c r="BO273" s="213"/>
      <c r="BP273" s="213"/>
      <c r="BQ273" s="414"/>
      <c r="BR273" s="414"/>
      <c r="BS273" s="153" t="s">
        <v>1058</v>
      </c>
      <c r="BT273" s="153" t="s">
        <v>1242</v>
      </c>
      <c r="BU273" s="153" t="s">
        <v>1060</v>
      </c>
      <c r="BV273" s="153" t="s">
        <v>1391</v>
      </c>
      <c r="BW273" s="153" t="s">
        <v>1060</v>
      </c>
      <c r="BX273" s="153" t="s">
        <v>1391</v>
      </c>
      <c r="BY273" s="153" t="s">
        <v>1062</v>
      </c>
      <c r="BZ273" s="153" t="s">
        <v>1063</v>
      </c>
      <c r="CA273" s="153" t="s">
        <v>1073</v>
      </c>
      <c r="CB273" s="153" t="s">
        <v>1065</v>
      </c>
      <c r="CC273" s="153" t="s">
        <v>1065</v>
      </c>
      <c r="CD273" s="153" t="s">
        <v>1018</v>
      </c>
      <c r="CE273" s="153" t="s">
        <v>1058</v>
      </c>
      <c r="CF273" s="259">
        <v>0.03</v>
      </c>
      <c r="CG273" s="156"/>
      <c r="CH273" s="156" t="s">
        <v>1392</v>
      </c>
      <c r="CI273" s="156" t="s">
        <v>1058</v>
      </c>
      <c r="CJ273" s="86" t="str">
        <f>VLOOKUP(K273,'[1]INITIATIVES TYPE COMBINATION'!$A$28:$B$39,2,FALSE)</f>
        <v>PCTYPEH</v>
      </c>
      <c r="CK273" s="86" t="str">
        <f>VLOOKUP(K273&amp;BZ273,'[1]INITIATIVES TYPE COMBINATION'!$A$48:$B$72,2,FALSE)</f>
        <v>CCTYPEC</v>
      </c>
      <c r="CL273" s="86" t="str">
        <f>VLOOKUP(BZ273,'[1]INITIATIVES TYPE COMBINATION'!K$2:L$75,2,FALSE)</f>
        <v>DISBB</v>
      </c>
      <c r="CM273" s="86" t="str">
        <f>VLOOKUP(BZ273,'[1]INITIATIVES TYPE COMBINATION'!K$2:M$75,3,FALSE)</f>
        <v>DISBB</v>
      </c>
      <c r="CN273" s="86" t="str">
        <f>VLOOKUP(K273&amp;BZ273,'[1]INITIATIVES TYPE COMBINATION'!$A$203:$B$227,2,FALSE)</f>
        <v>PROPORTIONATEC</v>
      </c>
      <c r="CP273" s="87" t="str">
        <f>VLOOKUP(BT273&amp;BU273,[1]MPH!BK:BL,2,FALSE)</f>
        <v>SubBrandForm4</v>
      </c>
      <c r="CQ273" s="86" t="str">
        <f>VLOOKUP(BT273&amp;BU273,[1]MPH!BK:BL,2,FALSE)</f>
        <v>SubBrandForm4</v>
      </c>
      <c r="CR273" s="86" t="str">
        <f>VLOOKUP(BT273&amp;BW273,[1]MPH!BK:BL,2,FALSE)</f>
        <v>SubBrandForm4</v>
      </c>
      <c r="CS273" s="87" t="str">
        <f>VLOOKUP(BT273&amp;BW273,[1]MPH!BK:BL,2,FALSE)</f>
        <v>SubBrandForm4</v>
      </c>
      <c r="CT273" s="82" t="str">
        <f t="shared" si="117"/>
        <v>Dead-End</v>
      </c>
      <c r="CU273" s="88" t="str">
        <f t="shared" si="117"/>
        <v>Dead-End</v>
      </c>
      <c r="CV273" s="89" t="str">
        <f t="shared" si="117"/>
        <v>Dead-End</v>
      </c>
    </row>
    <row r="274" spans="1:100" s="82" customFormat="1" ht="12.4" customHeight="1">
      <c r="A274" s="218"/>
      <c r="B274" s="163"/>
      <c r="C274" s="173"/>
      <c r="D274" s="173"/>
      <c r="E274" s="294"/>
      <c r="F274" s="158"/>
      <c r="G274" s="163"/>
      <c r="H274" s="163"/>
      <c r="I274" s="163"/>
      <c r="J274" s="218" t="s">
        <v>15</v>
      </c>
      <c r="K274" s="220"/>
      <c r="L274" s="218"/>
      <c r="M274" s="218"/>
      <c r="N274" s="218"/>
      <c r="O274" s="218"/>
      <c r="P274" s="262"/>
      <c r="Q274" s="48"/>
      <c r="R274" s="218"/>
      <c r="S274" s="279"/>
      <c r="T274" s="225"/>
      <c r="U274" s="223"/>
      <c r="V274" s="224"/>
      <c r="W274" s="224"/>
      <c r="X274" s="223"/>
      <c r="Y274" s="225"/>
      <c r="Z274" s="225"/>
      <c r="AA274" s="223"/>
      <c r="AB274" s="383"/>
      <c r="AC274" s="379"/>
      <c r="AD274" s="227" t="s">
        <v>169</v>
      </c>
      <c r="AE274" s="227"/>
      <c r="AF274" s="227"/>
      <c r="AG274" s="227"/>
      <c r="AH274" s="227"/>
      <c r="AI274" s="227"/>
      <c r="AJ274" s="227"/>
      <c r="AK274" s="227"/>
      <c r="AL274" s="227"/>
      <c r="AM274" s="227"/>
      <c r="AN274" s="227"/>
      <c r="AO274" s="227"/>
      <c r="AP274" s="227"/>
      <c r="AQ274" s="227"/>
      <c r="AR274" s="227"/>
      <c r="AS274" s="227"/>
      <c r="AT274" s="227"/>
      <c r="AU274" s="227"/>
      <c r="AV274" s="227"/>
      <c r="AW274" s="227"/>
      <c r="AX274" s="227"/>
      <c r="AY274" s="227"/>
      <c r="AZ274" s="227"/>
      <c r="BA274" s="227"/>
      <c r="BB274" s="227"/>
      <c r="BC274" s="227"/>
      <c r="BD274" s="227"/>
      <c r="BE274" s="227"/>
      <c r="BF274" s="227"/>
      <c r="BG274" s="227"/>
      <c r="BH274" s="227"/>
      <c r="BI274" s="227"/>
      <c r="BJ274" s="227"/>
      <c r="BK274" s="227"/>
      <c r="BL274" s="227"/>
      <c r="BM274" s="228"/>
      <c r="BN274" s="228"/>
      <c r="BO274" s="227"/>
      <c r="BP274" s="227"/>
      <c r="BQ274" s="214"/>
      <c r="BR274" s="214"/>
      <c r="BS274" s="214"/>
      <c r="BT274" s="214"/>
      <c r="BU274" s="214"/>
      <c r="BV274" s="214"/>
      <c r="BW274" s="215"/>
      <c r="BX274" s="216"/>
      <c r="BY274" s="214"/>
      <c r="BZ274" s="214"/>
      <c r="CA274" s="214"/>
      <c r="CB274" s="214"/>
      <c r="CC274" s="214"/>
      <c r="CD274" s="214"/>
      <c r="CE274" s="214"/>
      <c r="CF274" s="451"/>
      <c r="CG274" s="48"/>
      <c r="CH274" s="48" t="s">
        <v>1393</v>
      </c>
      <c r="CI274" s="452"/>
      <c r="CJ274" s="86" t="e">
        <f>VLOOKUP(K274,'[1]INITIATIVES TYPE COMBINATION'!$A$28:$B$39,2,FALSE)</f>
        <v>#N/A</v>
      </c>
      <c r="CK274" s="86" t="e">
        <f>VLOOKUP(K274&amp;BZ274,'[1]INITIATIVES TYPE COMBINATION'!$A$48:$B$72,2,FALSE)</f>
        <v>#N/A</v>
      </c>
      <c r="CL274" s="86" t="e">
        <f>VLOOKUP(BZ274,'[1]INITIATIVES TYPE COMBINATION'!K$2:L$75,2,FALSE)</f>
        <v>#N/A</v>
      </c>
      <c r="CM274" s="86" t="e">
        <f>VLOOKUP(BZ274,'[1]INITIATIVES TYPE COMBINATION'!K$2:M$75,3,FALSE)</f>
        <v>#N/A</v>
      </c>
      <c r="CN274" s="86" t="e">
        <f>VLOOKUP(K274&amp;BZ274,'[1]INITIATIVES TYPE COMBINATION'!$A$203:$B$227,2,FALSE)</f>
        <v>#N/A</v>
      </c>
      <c r="CP274" s="87" t="e">
        <f>VLOOKUP(BT274&amp;BU274,[1]MPH!BK:BL,2,FALSE)</f>
        <v>#N/A</v>
      </c>
      <c r="CQ274" s="86" t="e">
        <f>VLOOKUP(BT274&amp;BU274,[1]MPH!BK:BL,2,FALSE)</f>
        <v>#N/A</v>
      </c>
      <c r="CR274" s="86" t="e">
        <f>VLOOKUP(BT274&amp;BW274,[1]MPH!BK:BL,2,FALSE)</f>
        <v>#N/A</v>
      </c>
      <c r="CS274" s="87" t="e">
        <f>VLOOKUP(BT274&amp;BW274,[1]MPH!BK:BL,2,FALSE)</f>
        <v>#N/A</v>
      </c>
      <c r="CT274" s="82" t="str">
        <f t="shared" si="117"/>
        <v>Dead-End</v>
      </c>
      <c r="CU274" s="88" t="str">
        <f t="shared" si="117"/>
        <v>Dead-End</v>
      </c>
      <c r="CV274" s="89" t="str">
        <f t="shared" si="117"/>
        <v>Dead-End</v>
      </c>
    </row>
    <row r="275" spans="1:100" ht="12.4" customHeight="1">
      <c r="A275" s="203" t="s">
        <v>1049</v>
      </c>
      <c r="B275" s="143" t="s">
        <v>1066</v>
      </c>
      <c r="C275" s="172">
        <v>44197</v>
      </c>
      <c r="D275" s="172">
        <v>44227</v>
      </c>
      <c r="E275" s="276">
        <f>C275</f>
        <v>44197</v>
      </c>
      <c r="F275" s="139">
        <f>D275+4</f>
        <v>44231</v>
      </c>
      <c r="G275" s="143" t="s">
        <v>473</v>
      </c>
      <c r="H275" s="143" t="s">
        <v>1389</v>
      </c>
      <c r="I275" s="143" t="s">
        <v>1394</v>
      </c>
      <c r="J275" s="203" t="s">
        <v>15</v>
      </c>
      <c r="K275" s="249" t="s">
        <v>1056</v>
      </c>
      <c r="L275" s="203"/>
      <c r="M275" s="203"/>
      <c r="N275" s="203"/>
      <c r="O275" s="203"/>
      <c r="P275" s="249" t="s">
        <v>1057</v>
      </c>
      <c r="Q275" s="49"/>
      <c r="R275" s="203"/>
      <c r="S275" s="279"/>
      <c r="T275" s="210" t="str">
        <f t="shared" ref="T275" si="138">G275</f>
        <v>Tide</v>
      </c>
      <c r="U275" s="453"/>
      <c r="V275" s="454">
        <f t="shared" ref="V275:W275" si="139">C275</f>
        <v>44197</v>
      </c>
      <c r="W275" s="454">
        <f t="shared" si="139"/>
        <v>44227</v>
      </c>
      <c r="X275" s="453"/>
      <c r="Y275" s="210" t="str">
        <f t="shared" ref="Y275" si="140">B275</f>
        <v>Hyper,
Super</v>
      </c>
      <c r="Z275" s="210">
        <f t="shared" ref="Z275" si="141">SUM(AE275:BR275)</f>
        <v>0</v>
      </c>
      <c r="AA275" s="453"/>
      <c r="AB275" s="383" t="s">
        <v>1240</v>
      </c>
      <c r="AC275" s="379"/>
      <c r="AD275" s="351" t="s">
        <v>168</v>
      </c>
      <c r="AE275" s="156" t="s">
        <v>1241</v>
      </c>
      <c r="AF275" s="156" t="s">
        <v>1241</v>
      </c>
      <c r="AG275" s="156" t="s">
        <v>1241</v>
      </c>
      <c r="AH275" s="156" t="s">
        <v>1241</v>
      </c>
      <c r="AI275" s="156" t="s">
        <v>1241</v>
      </c>
      <c r="AJ275" s="156" t="s">
        <v>1241</v>
      </c>
      <c r="AK275" s="156" t="s">
        <v>1241</v>
      </c>
      <c r="AL275" s="156" t="s">
        <v>1241</v>
      </c>
      <c r="AM275" s="156" t="s">
        <v>1241</v>
      </c>
      <c r="AN275" s="156" t="s">
        <v>1241</v>
      </c>
      <c r="AO275" s="156" t="s">
        <v>1241</v>
      </c>
      <c r="AP275" s="156" t="s">
        <v>1241</v>
      </c>
      <c r="AQ275" s="156" t="s">
        <v>1241</v>
      </c>
      <c r="AR275" s="156" t="s">
        <v>1241</v>
      </c>
      <c r="AS275" s="156" t="s">
        <v>1241</v>
      </c>
      <c r="AT275" s="156" t="s">
        <v>1241</v>
      </c>
      <c r="AU275" s="156" t="s">
        <v>1241</v>
      </c>
      <c r="AV275" s="156" t="s">
        <v>1241</v>
      </c>
      <c r="AW275" s="156" t="s">
        <v>1241</v>
      </c>
      <c r="AX275" s="156" t="s">
        <v>1241</v>
      </c>
      <c r="AY275" s="156" t="s">
        <v>1241</v>
      </c>
      <c r="AZ275" s="156" t="s">
        <v>1241</v>
      </c>
      <c r="BA275" s="156" t="s">
        <v>1241</v>
      </c>
      <c r="BB275" s="156" t="s">
        <v>1241</v>
      </c>
      <c r="BC275" s="156" t="s">
        <v>1241</v>
      </c>
      <c r="BD275" s="156" t="s">
        <v>1241</v>
      </c>
      <c r="BE275" s="156" t="s">
        <v>1241</v>
      </c>
      <c r="BF275" s="156" t="s">
        <v>1241</v>
      </c>
      <c r="BG275" s="156" t="s">
        <v>1241</v>
      </c>
      <c r="BH275" s="156" t="s">
        <v>1241</v>
      </c>
      <c r="BI275" s="156" t="s">
        <v>1241</v>
      </c>
      <c r="BJ275" s="156" t="s">
        <v>1241</v>
      </c>
      <c r="BK275" s="156" t="s">
        <v>1241</v>
      </c>
      <c r="BL275" s="213"/>
      <c r="BM275" s="39"/>
      <c r="BN275" s="39"/>
      <c r="BO275" s="213"/>
      <c r="BP275" s="213"/>
      <c r="BQ275" s="414"/>
      <c r="BR275" s="414"/>
      <c r="BS275" s="153" t="s">
        <v>1058</v>
      </c>
      <c r="BT275" s="215" t="s">
        <v>1242</v>
      </c>
      <c r="BU275" s="215" t="s">
        <v>1060</v>
      </c>
      <c r="BV275" s="215" t="s">
        <v>1395</v>
      </c>
      <c r="BW275" s="215" t="s">
        <v>1060</v>
      </c>
      <c r="BX275" s="215" t="s">
        <v>1395</v>
      </c>
      <c r="BY275" s="215" t="s">
        <v>1062</v>
      </c>
      <c r="BZ275" s="153" t="s">
        <v>1063</v>
      </c>
      <c r="CA275" s="153" t="s">
        <v>1064</v>
      </c>
      <c r="CB275" s="153" t="s">
        <v>1065</v>
      </c>
      <c r="CC275" s="153" t="s">
        <v>1065</v>
      </c>
      <c r="CD275" s="414" t="s">
        <v>1018</v>
      </c>
      <c r="CE275" s="414" t="s">
        <v>1074</v>
      </c>
      <c r="CF275" s="259" t="s">
        <v>1396</v>
      </c>
      <c r="CG275" s="351"/>
      <c r="CH275" s="351" t="s">
        <v>1397</v>
      </c>
      <c r="CI275" s="156" t="s">
        <v>1058</v>
      </c>
      <c r="CJ275" s="82" t="str">
        <f>VLOOKUP(K275,'[1]INITIATIVES TYPE COMBINATION'!$A$28:$B$39,2,FALSE)</f>
        <v>PCTYPEH</v>
      </c>
      <c r="CK275" s="82" t="str">
        <f>VLOOKUP(K275&amp;BZ275,'[1]INITIATIVES TYPE COMBINATION'!$A$48:$B$72,2,FALSE)</f>
        <v>CCTYPEC</v>
      </c>
      <c r="CL275" s="82" t="str">
        <f>VLOOKUP(BZ275,'[1]INITIATIVES TYPE COMBINATION'!K$2:L$75,2,FALSE)</f>
        <v>DISBB</v>
      </c>
      <c r="CM275" s="82" t="str">
        <f>VLOOKUP(BZ275,'[1]INITIATIVES TYPE COMBINATION'!K$2:M$75,3,FALSE)</f>
        <v>DISBB</v>
      </c>
      <c r="CN275" s="82" t="str">
        <f>VLOOKUP(K275&amp;BZ275,'[1]INITIATIVES TYPE COMBINATION'!$A$203:$B$227,2,FALSE)</f>
        <v>PROPORTIONATEC</v>
      </c>
      <c r="CP275" s="82" t="str">
        <f>VLOOKUP(BT275&amp;BU275,[1]MPH!BK:BL,2,FALSE)</f>
        <v>SubBrandForm4</v>
      </c>
      <c r="CQ275" s="82" t="str">
        <f>VLOOKUP(BT275&amp;BU275,[1]MPH!BK:BL,2,FALSE)</f>
        <v>SubBrandForm4</v>
      </c>
      <c r="CR275" s="82" t="str">
        <f>VLOOKUP(BT275&amp;BW275,[1]MPH!BK:BL,2,FALSE)</f>
        <v>SubBrandForm4</v>
      </c>
      <c r="CS275" s="82" t="str">
        <f>VLOOKUP(BT275&amp;BW275,[1]MPH!BK:BL,2,FALSE)</f>
        <v>SubBrandForm4</v>
      </c>
      <c r="CT275" s="455" t="str">
        <f t="shared" si="117"/>
        <v>Dead-End</v>
      </c>
      <c r="CU275" s="456" t="str">
        <f t="shared" si="117"/>
        <v>Dead-End</v>
      </c>
      <c r="CV275" s="457" t="str">
        <f t="shared" si="117"/>
        <v>Dead-End</v>
      </c>
    </row>
    <row r="276" spans="1:100" ht="12.4" customHeight="1">
      <c r="A276" s="218"/>
      <c r="B276" s="163"/>
      <c r="C276" s="173"/>
      <c r="D276" s="173"/>
      <c r="E276" s="294"/>
      <c r="F276" s="158"/>
      <c r="G276" s="163"/>
      <c r="H276" s="163"/>
      <c r="I276" s="163"/>
      <c r="J276" s="218" t="s">
        <v>15</v>
      </c>
      <c r="K276" s="220"/>
      <c r="L276" s="218"/>
      <c r="M276" s="218"/>
      <c r="N276" s="218"/>
      <c r="O276" s="218"/>
      <c r="P276" s="262"/>
      <c r="Q276" s="48"/>
      <c r="R276" s="218"/>
      <c r="S276" s="279"/>
      <c r="T276" s="225"/>
      <c r="U276" s="223"/>
      <c r="V276" s="224"/>
      <c r="W276" s="224"/>
      <c r="X276" s="223"/>
      <c r="Y276" s="225"/>
      <c r="Z276" s="225"/>
      <c r="AA276" s="223"/>
      <c r="AB276" s="383"/>
      <c r="AC276" s="379"/>
      <c r="AD276" s="227" t="s">
        <v>169</v>
      </c>
      <c r="AE276" s="227"/>
      <c r="AF276" s="227"/>
      <c r="AG276" s="227"/>
      <c r="AH276" s="227"/>
      <c r="AI276" s="227"/>
      <c r="AJ276" s="227"/>
      <c r="AK276" s="227"/>
      <c r="AL276" s="227"/>
      <c r="AM276" s="227"/>
      <c r="AN276" s="227"/>
      <c r="AO276" s="227"/>
      <c r="AP276" s="227"/>
      <c r="AQ276" s="227"/>
      <c r="AR276" s="227"/>
      <c r="AS276" s="227"/>
      <c r="AT276" s="227"/>
      <c r="AU276" s="227"/>
      <c r="AV276" s="227"/>
      <c r="AW276" s="227"/>
      <c r="AX276" s="227"/>
      <c r="AY276" s="227"/>
      <c r="AZ276" s="227"/>
      <c r="BA276" s="227"/>
      <c r="BB276" s="227"/>
      <c r="BC276" s="227"/>
      <c r="BD276" s="227"/>
      <c r="BE276" s="227"/>
      <c r="BF276" s="227"/>
      <c r="BG276" s="227"/>
      <c r="BH276" s="227"/>
      <c r="BI276" s="227"/>
      <c r="BJ276" s="227"/>
      <c r="BK276" s="227"/>
      <c r="BL276" s="227"/>
      <c r="BM276" s="228"/>
      <c r="BN276" s="228"/>
      <c r="BO276" s="227"/>
      <c r="BP276" s="227"/>
      <c r="BQ276" s="214"/>
      <c r="BR276" s="214"/>
      <c r="BS276" s="214"/>
      <c r="BT276" s="214"/>
      <c r="BU276" s="214"/>
      <c r="BV276" s="214"/>
      <c r="BW276" s="215"/>
      <c r="BX276" s="216"/>
      <c r="BY276" s="214"/>
      <c r="BZ276" s="214"/>
      <c r="CA276" s="214"/>
      <c r="CB276" s="214"/>
      <c r="CC276" s="214"/>
      <c r="CD276" s="214"/>
      <c r="CE276" s="214"/>
      <c r="CF276" s="217"/>
      <c r="CG276" s="38"/>
      <c r="CH276" s="38"/>
      <c r="CI276" s="229"/>
      <c r="CJ276" s="82" t="e">
        <f>VLOOKUP(K276,'[1]INITIATIVES TYPE COMBINATION'!$A$28:$B$39,2,FALSE)</f>
        <v>#N/A</v>
      </c>
      <c r="CK276" s="82" t="e">
        <f>VLOOKUP(K276&amp;BZ276,'[1]INITIATIVES TYPE COMBINATION'!$A$48:$B$72,2,FALSE)</f>
        <v>#N/A</v>
      </c>
      <c r="CL276" s="82" t="e">
        <f>VLOOKUP(BZ276,'[1]INITIATIVES TYPE COMBINATION'!K$2:L$75,2,FALSE)</f>
        <v>#N/A</v>
      </c>
      <c r="CM276" s="82" t="e">
        <f>VLOOKUP(BZ276,'[1]INITIATIVES TYPE COMBINATION'!K$2:M$75,3,FALSE)</f>
        <v>#N/A</v>
      </c>
      <c r="CN276" s="82" t="e">
        <f>VLOOKUP(K276&amp;BZ276,'[1]INITIATIVES TYPE COMBINATION'!$A$203:$B$227,2,FALSE)</f>
        <v>#N/A</v>
      </c>
      <c r="CP276" s="82" t="e">
        <f>VLOOKUP(BT276&amp;BU276,[1]MPH!BK:BL,2,FALSE)</f>
        <v>#N/A</v>
      </c>
      <c r="CQ276" s="82" t="e">
        <f>VLOOKUP(BT276&amp;BU276,[1]MPH!BK:BL,2,FALSE)</f>
        <v>#N/A</v>
      </c>
      <c r="CR276" s="82" t="e">
        <f>VLOOKUP(BT276&amp;BW276,[1]MPH!BK:BL,2,FALSE)</f>
        <v>#N/A</v>
      </c>
      <c r="CS276" s="82" t="e">
        <f>VLOOKUP(BT276&amp;BW276,[1]MPH!BK:BL,2,FALSE)</f>
        <v>#N/A</v>
      </c>
      <c r="CT276" s="455" t="str">
        <f t="shared" si="117"/>
        <v>Dead-End</v>
      </c>
      <c r="CU276" s="456" t="str">
        <f t="shared" si="117"/>
        <v>Dead-End</v>
      </c>
      <c r="CV276" s="457" t="str">
        <f t="shared" si="117"/>
        <v>Dead-End</v>
      </c>
    </row>
    <row r="277" spans="1:100" ht="12.4" customHeight="1">
      <c r="A277" s="203" t="s">
        <v>1049</v>
      </c>
      <c r="B277" s="143" t="s">
        <v>1075</v>
      </c>
      <c r="C277" s="172">
        <v>44197</v>
      </c>
      <c r="D277" s="172">
        <v>44227</v>
      </c>
      <c r="E277" s="276">
        <f>C277</f>
        <v>44197</v>
      </c>
      <c r="F277" s="139">
        <f>D277+4</f>
        <v>44231</v>
      </c>
      <c r="G277" s="143" t="s">
        <v>473</v>
      </c>
      <c r="H277" s="143" t="s">
        <v>1389</v>
      </c>
      <c r="I277" s="143" t="s">
        <v>1398</v>
      </c>
      <c r="J277" s="203" t="s">
        <v>15</v>
      </c>
      <c r="K277" s="249" t="s">
        <v>1056</v>
      </c>
      <c r="L277" s="203"/>
      <c r="M277" s="203"/>
      <c r="N277" s="203"/>
      <c r="O277" s="203"/>
      <c r="P277" s="249" t="s">
        <v>1057</v>
      </c>
      <c r="Q277" s="49"/>
      <c r="R277" s="203"/>
      <c r="S277" s="279"/>
      <c r="T277" s="210" t="str">
        <f t="shared" ref="T277" si="142">G277</f>
        <v>Tide</v>
      </c>
      <c r="U277" s="453"/>
      <c r="V277" s="454">
        <f t="shared" ref="V277:W277" si="143">C277</f>
        <v>44197</v>
      </c>
      <c r="W277" s="454">
        <f t="shared" si="143"/>
        <v>44227</v>
      </c>
      <c r="X277" s="453"/>
      <c r="Y277" s="210" t="str">
        <f t="shared" ref="Y277" si="144">B277</f>
        <v>MM 1,
MM 2</v>
      </c>
      <c r="Z277" s="210">
        <f t="shared" ref="Z277" si="145">SUM(AE277:BR277)</f>
        <v>0</v>
      </c>
      <c r="AA277" s="453"/>
      <c r="AB277" s="383" t="s">
        <v>1240</v>
      </c>
      <c r="AC277" s="379"/>
      <c r="AD277" s="351" t="s">
        <v>168</v>
      </c>
      <c r="AE277" s="156" t="s">
        <v>1241</v>
      </c>
      <c r="AF277" s="156" t="s">
        <v>1241</v>
      </c>
      <c r="AG277" s="156" t="s">
        <v>1241</v>
      </c>
      <c r="AH277" s="156" t="s">
        <v>1241</v>
      </c>
      <c r="AI277" s="156" t="s">
        <v>1241</v>
      </c>
      <c r="AJ277" s="156" t="s">
        <v>1241</v>
      </c>
      <c r="AK277" s="156" t="s">
        <v>1241</v>
      </c>
      <c r="AL277" s="156" t="s">
        <v>1241</v>
      </c>
      <c r="AM277" s="156" t="s">
        <v>1241</v>
      </c>
      <c r="AN277" s="156" t="s">
        <v>1241</v>
      </c>
      <c r="AO277" s="156" t="s">
        <v>1241</v>
      </c>
      <c r="AP277" s="156" t="s">
        <v>1241</v>
      </c>
      <c r="AQ277" s="156" t="s">
        <v>1241</v>
      </c>
      <c r="AR277" s="156" t="s">
        <v>1241</v>
      </c>
      <c r="AS277" s="156" t="s">
        <v>1241</v>
      </c>
      <c r="AT277" s="156" t="s">
        <v>1241</v>
      </c>
      <c r="AU277" s="156" t="s">
        <v>1241</v>
      </c>
      <c r="AV277" s="156" t="s">
        <v>1241</v>
      </c>
      <c r="AW277" s="156" t="s">
        <v>1241</v>
      </c>
      <c r="AX277" s="156" t="s">
        <v>1241</v>
      </c>
      <c r="AY277" s="156" t="s">
        <v>1241</v>
      </c>
      <c r="AZ277" s="156" t="s">
        <v>1241</v>
      </c>
      <c r="BA277" s="156" t="s">
        <v>1241</v>
      </c>
      <c r="BB277" s="156" t="s">
        <v>1241</v>
      </c>
      <c r="BC277" s="156" t="s">
        <v>1241</v>
      </c>
      <c r="BD277" s="156" t="s">
        <v>1241</v>
      </c>
      <c r="BE277" s="156" t="s">
        <v>1241</v>
      </c>
      <c r="BF277" s="156" t="s">
        <v>1241</v>
      </c>
      <c r="BG277" s="156" t="s">
        <v>1241</v>
      </c>
      <c r="BH277" s="156" t="s">
        <v>1241</v>
      </c>
      <c r="BI277" s="156" t="s">
        <v>1241</v>
      </c>
      <c r="BJ277" s="156" t="s">
        <v>1241</v>
      </c>
      <c r="BK277" s="156" t="s">
        <v>1241</v>
      </c>
      <c r="BL277" s="213"/>
      <c r="BM277" s="39"/>
      <c r="BN277" s="39"/>
      <c r="BO277" s="213"/>
      <c r="BP277" s="213"/>
      <c r="BQ277" s="414"/>
      <c r="BR277" s="414"/>
      <c r="BS277" s="215" t="s">
        <v>1058</v>
      </c>
      <c r="BT277" s="215" t="s">
        <v>1242</v>
      </c>
      <c r="BU277" s="215" t="s">
        <v>1060</v>
      </c>
      <c r="BV277" s="215" t="s">
        <v>1399</v>
      </c>
      <c r="BW277" s="215" t="s">
        <v>1060</v>
      </c>
      <c r="BX277" s="215" t="s">
        <v>1399</v>
      </c>
      <c r="BY277" s="215" t="s">
        <v>1062</v>
      </c>
      <c r="BZ277" s="153" t="s">
        <v>1063</v>
      </c>
      <c r="CA277" s="153" t="s">
        <v>1073</v>
      </c>
      <c r="CB277" s="153" t="s">
        <v>1065</v>
      </c>
      <c r="CC277" s="153" t="s">
        <v>1065</v>
      </c>
      <c r="CD277" s="414" t="s">
        <v>1018</v>
      </c>
      <c r="CE277" s="414" t="s">
        <v>1058</v>
      </c>
      <c r="CF277" s="259">
        <v>0.03</v>
      </c>
      <c r="CG277" s="351"/>
      <c r="CH277" s="351" t="s">
        <v>1400</v>
      </c>
      <c r="CI277" s="156" t="s">
        <v>1058</v>
      </c>
      <c r="CJ277" s="82" t="str">
        <f>VLOOKUP(K277,'[1]INITIATIVES TYPE COMBINATION'!$A$28:$B$39,2,FALSE)</f>
        <v>PCTYPEH</v>
      </c>
      <c r="CK277" s="82" t="str">
        <f>VLOOKUP(K277&amp;BZ277,'[1]INITIATIVES TYPE COMBINATION'!$A$48:$B$72,2,FALSE)</f>
        <v>CCTYPEC</v>
      </c>
      <c r="CL277" s="82" t="str">
        <f>VLOOKUP(BZ277,'[1]INITIATIVES TYPE COMBINATION'!K$2:L$75,2,FALSE)</f>
        <v>DISBB</v>
      </c>
      <c r="CM277" s="82" t="str">
        <f>VLOOKUP(BZ277,'[1]INITIATIVES TYPE COMBINATION'!K$2:M$75,3,FALSE)</f>
        <v>DISBB</v>
      </c>
      <c r="CN277" s="82" t="str">
        <f>VLOOKUP(K277&amp;BZ277,'[1]INITIATIVES TYPE COMBINATION'!$A$203:$B$227,2,FALSE)</f>
        <v>PROPORTIONATEC</v>
      </c>
      <c r="CP277" s="82" t="str">
        <f>VLOOKUP(BT277&amp;BU277,[1]MPH!BK:BL,2,FALSE)</f>
        <v>SubBrandForm4</v>
      </c>
      <c r="CQ277" s="82" t="str">
        <f>VLOOKUP(BT277&amp;BU277,[1]MPH!BK:BL,2,FALSE)</f>
        <v>SubBrandForm4</v>
      </c>
      <c r="CR277" s="82" t="str">
        <f>VLOOKUP(BT277&amp;BW277,[1]MPH!BK:BL,2,FALSE)</f>
        <v>SubBrandForm4</v>
      </c>
      <c r="CS277" s="82" t="str">
        <f>VLOOKUP(BT277&amp;BW277,[1]MPH!BK:BL,2,FALSE)</f>
        <v>SubBrandForm4</v>
      </c>
      <c r="CT277" s="455" t="str">
        <f t="shared" si="117"/>
        <v>Dead-End</v>
      </c>
      <c r="CU277" s="456" t="str">
        <f t="shared" si="117"/>
        <v>Dead-End</v>
      </c>
      <c r="CV277" s="457" t="str">
        <f t="shared" si="117"/>
        <v>Dead-End</v>
      </c>
    </row>
    <row r="278" spans="1:100" ht="12.4" customHeight="1">
      <c r="A278" s="218"/>
      <c r="B278" s="163"/>
      <c r="C278" s="173"/>
      <c r="D278" s="173"/>
      <c r="E278" s="294"/>
      <c r="F278" s="158"/>
      <c r="G278" s="163"/>
      <c r="H278" s="163"/>
      <c r="I278" s="163"/>
      <c r="J278" s="218" t="s">
        <v>15</v>
      </c>
      <c r="K278" s="220"/>
      <c r="L278" s="218"/>
      <c r="M278" s="218"/>
      <c r="N278" s="218"/>
      <c r="O278" s="218"/>
      <c r="P278" s="262"/>
      <c r="Q278" s="48"/>
      <c r="R278" s="218"/>
      <c r="S278" s="279"/>
      <c r="T278" s="225"/>
      <c r="U278" s="223"/>
      <c r="V278" s="224"/>
      <c r="W278" s="224"/>
      <c r="X278" s="223"/>
      <c r="Y278" s="225"/>
      <c r="Z278" s="225"/>
      <c r="AA278" s="223"/>
      <c r="AB278" s="383"/>
      <c r="AC278" s="379"/>
      <c r="AD278" s="227" t="s">
        <v>169</v>
      </c>
      <c r="AE278" s="227"/>
      <c r="AF278" s="227"/>
      <c r="AG278" s="227"/>
      <c r="AH278" s="227"/>
      <c r="AI278" s="227"/>
      <c r="AJ278" s="227"/>
      <c r="AK278" s="227"/>
      <c r="AL278" s="227"/>
      <c r="AM278" s="227"/>
      <c r="AN278" s="227"/>
      <c r="AO278" s="227"/>
      <c r="AP278" s="227"/>
      <c r="AQ278" s="227"/>
      <c r="AR278" s="227"/>
      <c r="AS278" s="227"/>
      <c r="AT278" s="227"/>
      <c r="AU278" s="227"/>
      <c r="AV278" s="227"/>
      <c r="AW278" s="227"/>
      <c r="AX278" s="227"/>
      <c r="AY278" s="227"/>
      <c r="AZ278" s="227"/>
      <c r="BA278" s="227"/>
      <c r="BB278" s="227"/>
      <c r="BC278" s="227"/>
      <c r="BD278" s="227"/>
      <c r="BE278" s="227"/>
      <c r="BF278" s="227"/>
      <c r="BG278" s="227"/>
      <c r="BH278" s="227"/>
      <c r="BI278" s="227"/>
      <c r="BJ278" s="227"/>
      <c r="BK278" s="227"/>
      <c r="BL278" s="227"/>
      <c r="BM278" s="228"/>
      <c r="BN278" s="228"/>
      <c r="BO278" s="227"/>
      <c r="BP278" s="227"/>
      <c r="BQ278" s="214"/>
      <c r="BR278" s="214"/>
      <c r="BS278" s="214"/>
      <c r="BT278" s="214"/>
      <c r="BU278" s="214"/>
      <c r="BV278" s="214"/>
      <c r="BW278" s="215"/>
      <c r="BX278" s="216"/>
      <c r="BY278" s="214"/>
      <c r="BZ278" s="214"/>
      <c r="CA278" s="214"/>
      <c r="CB278" s="214"/>
      <c r="CC278" s="214"/>
      <c r="CD278" s="214"/>
      <c r="CE278" s="214"/>
      <c r="CF278" s="217"/>
      <c r="CG278" s="38"/>
      <c r="CH278" s="38"/>
      <c r="CI278" s="229"/>
      <c r="CJ278" s="82" t="e">
        <f>VLOOKUP(K278,'[1]INITIATIVES TYPE COMBINATION'!$A$28:$B$39,2,FALSE)</f>
        <v>#N/A</v>
      </c>
      <c r="CK278" s="82" t="e">
        <f>VLOOKUP(K278&amp;BZ278,'[1]INITIATIVES TYPE COMBINATION'!$A$48:$B$72,2,FALSE)</f>
        <v>#N/A</v>
      </c>
      <c r="CL278" s="82" t="e">
        <f>VLOOKUP(BZ278,'[1]INITIATIVES TYPE COMBINATION'!K$2:L$75,2,FALSE)</f>
        <v>#N/A</v>
      </c>
      <c r="CM278" s="82" t="e">
        <f>VLOOKUP(BZ278,'[1]INITIATIVES TYPE COMBINATION'!K$2:M$75,3,FALSE)</f>
        <v>#N/A</v>
      </c>
      <c r="CN278" s="82" t="e">
        <f>VLOOKUP(K278&amp;BZ278,'[1]INITIATIVES TYPE COMBINATION'!$A$203:$B$227,2,FALSE)</f>
        <v>#N/A</v>
      </c>
      <c r="CP278" s="82" t="e">
        <f>VLOOKUP(BT278&amp;BU278,[1]MPH!BK:BL,2,FALSE)</f>
        <v>#N/A</v>
      </c>
      <c r="CQ278" s="82" t="e">
        <f>VLOOKUP(BT278&amp;BU278,[1]MPH!BK:BL,2,FALSE)</f>
        <v>#N/A</v>
      </c>
      <c r="CR278" s="82" t="e">
        <f>VLOOKUP(BT278&amp;BW278,[1]MPH!BK:BL,2,FALSE)</f>
        <v>#N/A</v>
      </c>
      <c r="CS278" s="82" t="e">
        <f>VLOOKUP(BT278&amp;BW278,[1]MPH!BK:BL,2,FALSE)</f>
        <v>#N/A</v>
      </c>
      <c r="CT278" s="455" t="str">
        <f t="shared" si="117"/>
        <v>Dead-End</v>
      </c>
      <c r="CU278" s="456" t="str">
        <f t="shared" si="117"/>
        <v>Dead-End</v>
      </c>
      <c r="CV278" s="457" t="str">
        <f t="shared" si="117"/>
        <v>Dead-End</v>
      </c>
    </row>
    <row r="279" spans="1:100" ht="12.4" customHeight="1">
      <c r="A279" s="143" t="s">
        <v>1049</v>
      </c>
      <c r="B279" s="143" t="s">
        <v>1066</v>
      </c>
      <c r="C279" s="172">
        <v>44197</v>
      </c>
      <c r="D279" s="172">
        <v>44227</v>
      </c>
      <c r="E279" s="276">
        <f>C279</f>
        <v>44197</v>
      </c>
      <c r="F279" s="139">
        <f>D279+4</f>
        <v>44231</v>
      </c>
      <c r="G279" s="143" t="s">
        <v>473</v>
      </c>
      <c r="H279" s="143" t="s">
        <v>1401</v>
      </c>
      <c r="I279" s="143" t="s">
        <v>1402</v>
      </c>
      <c r="J279" s="203" t="s">
        <v>15</v>
      </c>
      <c r="K279" s="249" t="s">
        <v>1056</v>
      </c>
      <c r="L279" s="203"/>
      <c r="M279" s="203"/>
      <c r="N279" s="203"/>
      <c r="O279" s="203"/>
      <c r="P279" s="249" t="s">
        <v>1057</v>
      </c>
      <c r="Q279" s="249"/>
      <c r="R279" s="143"/>
      <c r="S279" s="279"/>
      <c r="T279" s="252" t="str">
        <f t="shared" ref="T279" si="146">G279</f>
        <v>Tide</v>
      </c>
      <c r="U279" s="253"/>
      <c r="V279" s="254">
        <f t="shared" ref="V279:W279" si="147">C279</f>
        <v>44197</v>
      </c>
      <c r="W279" s="254">
        <f t="shared" si="147"/>
        <v>44227</v>
      </c>
      <c r="X279" s="253"/>
      <c r="Y279" s="143" t="str">
        <f t="shared" ref="Y279" si="148">B279</f>
        <v>Hyper,
Super</v>
      </c>
      <c r="Z279" s="143">
        <f t="shared" ref="Z279" si="149">SUM(AE279:BR279)</f>
        <v>0</v>
      </c>
      <c r="AA279" s="253"/>
      <c r="AB279" s="383" t="s">
        <v>1240</v>
      </c>
      <c r="AC279" s="379"/>
      <c r="AD279" s="351" t="s">
        <v>168</v>
      </c>
      <c r="AE279" s="156" t="s">
        <v>1241</v>
      </c>
      <c r="AF279" s="156" t="s">
        <v>1241</v>
      </c>
      <c r="AG279" s="156" t="s">
        <v>1241</v>
      </c>
      <c r="AH279" s="156" t="s">
        <v>1241</v>
      </c>
      <c r="AI279" s="156" t="s">
        <v>1241</v>
      </c>
      <c r="AJ279" s="156" t="s">
        <v>1241</v>
      </c>
      <c r="AK279" s="156" t="s">
        <v>1241</v>
      </c>
      <c r="AL279" s="156" t="s">
        <v>1241</v>
      </c>
      <c r="AM279" s="156" t="s">
        <v>1241</v>
      </c>
      <c r="AN279" s="156" t="s">
        <v>1241</v>
      </c>
      <c r="AO279" s="156" t="s">
        <v>1241</v>
      </c>
      <c r="AP279" s="156" t="s">
        <v>1241</v>
      </c>
      <c r="AQ279" s="156" t="s">
        <v>1241</v>
      </c>
      <c r="AR279" s="156" t="s">
        <v>1241</v>
      </c>
      <c r="AS279" s="156" t="s">
        <v>1241</v>
      </c>
      <c r="AT279" s="156" t="s">
        <v>1241</v>
      </c>
      <c r="AU279" s="156" t="s">
        <v>1241</v>
      </c>
      <c r="AV279" s="156" t="s">
        <v>1241</v>
      </c>
      <c r="AW279" s="156" t="s">
        <v>1241</v>
      </c>
      <c r="AX279" s="156" t="s">
        <v>1241</v>
      </c>
      <c r="AY279" s="156" t="s">
        <v>1241</v>
      </c>
      <c r="AZ279" s="156" t="s">
        <v>1241</v>
      </c>
      <c r="BA279" s="156" t="s">
        <v>1241</v>
      </c>
      <c r="BB279" s="156" t="s">
        <v>1241</v>
      </c>
      <c r="BC279" s="156" t="s">
        <v>1241</v>
      </c>
      <c r="BD279" s="156" t="s">
        <v>1241</v>
      </c>
      <c r="BE279" s="156" t="s">
        <v>1241</v>
      </c>
      <c r="BF279" s="156" t="s">
        <v>1241</v>
      </c>
      <c r="BG279" s="156" t="s">
        <v>1241</v>
      </c>
      <c r="BH279" s="156" t="s">
        <v>1241</v>
      </c>
      <c r="BI279" s="156" t="s">
        <v>1241</v>
      </c>
      <c r="BJ279" s="156" t="s">
        <v>1241</v>
      </c>
      <c r="BK279" s="156" t="s">
        <v>1241</v>
      </c>
      <c r="BL279" s="238"/>
      <c r="BM279" s="257"/>
      <c r="BN279" s="257"/>
      <c r="BO279" s="238"/>
      <c r="BP279" s="238"/>
      <c r="BQ279" s="258"/>
      <c r="BR279" s="258"/>
      <c r="BS279" s="289" t="s">
        <v>1058</v>
      </c>
      <c r="BT279" s="258" t="s">
        <v>1242</v>
      </c>
      <c r="BU279" s="258" t="s">
        <v>1060</v>
      </c>
      <c r="BV279" s="258" t="s">
        <v>1403</v>
      </c>
      <c r="BW279" s="258" t="s">
        <v>1060</v>
      </c>
      <c r="BX279" s="258" t="s">
        <v>1403</v>
      </c>
      <c r="BY279" s="153" t="s">
        <v>1062</v>
      </c>
      <c r="BZ279" s="258" t="s">
        <v>1063</v>
      </c>
      <c r="CA279" s="153" t="s">
        <v>1073</v>
      </c>
      <c r="CB279" s="153" t="s">
        <v>1065</v>
      </c>
      <c r="CC279" s="153" t="s">
        <v>1065</v>
      </c>
      <c r="CD279" s="258" t="s">
        <v>1018</v>
      </c>
      <c r="CE279" s="258" t="s">
        <v>1058</v>
      </c>
      <c r="CF279" s="259">
        <v>0.03</v>
      </c>
      <c r="CG279" s="459"/>
      <c r="CH279" s="459" t="s">
        <v>1404</v>
      </c>
      <c r="CI279" s="156" t="s">
        <v>1058</v>
      </c>
      <c r="CJ279" s="82" t="str">
        <f>VLOOKUP(K279,'[1]INITIATIVES TYPE COMBINATION'!$A$28:$B$39,2,FALSE)</f>
        <v>PCTYPEH</v>
      </c>
      <c r="CK279" s="82" t="str">
        <f>VLOOKUP(K279&amp;BZ279,'[1]INITIATIVES TYPE COMBINATION'!$A$48:$B$72,2,FALSE)</f>
        <v>CCTYPEC</v>
      </c>
      <c r="CL279" s="82" t="str">
        <f>VLOOKUP(BZ279,'[1]INITIATIVES TYPE COMBINATION'!K$2:L$75,2,FALSE)</f>
        <v>DISBB</v>
      </c>
      <c r="CM279" s="82" t="str">
        <f>VLOOKUP(BZ279,'[1]INITIATIVES TYPE COMBINATION'!K$2:M$75,3,FALSE)</f>
        <v>DISBB</v>
      </c>
      <c r="CN279" s="82" t="str">
        <f>VLOOKUP(K279&amp;BZ279,'[1]INITIATIVES TYPE COMBINATION'!$A$203:$B$227,2,FALSE)</f>
        <v>PROPORTIONATEC</v>
      </c>
      <c r="CP279" s="82" t="str">
        <f>VLOOKUP(BT279&amp;BU279,[1]MPH!BK:BL,2,FALSE)</f>
        <v>SubBrandForm4</v>
      </c>
      <c r="CQ279" s="82" t="str">
        <f>VLOOKUP(BT279&amp;BU279,[1]MPH!BK:BL,2,FALSE)</f>
        <v>SubBrandForm4</v>
      </c>
      <c r="CR279" s="82" t="str">
        <f>VLOOKUP(BT279&amp;BW279,[1]MPH!BK:BL,2,FALSE)</f>
        <v>SubBrandForm4</v>
      </c>
      <c r="CS279" s="82" t="str">
        <f>VLOOKUP(BT279&amp;BW279,[1]MPH!BK:BL,2,FALSE)</f>
        <v>SubBrandForm4</v>
      </c>
      <c r="CT279" s="455" t="str">
        <f t="shared" si="117"/>
        <v>Dead-End</v>
      </c>
      <c r="CU279" s="456" t="str">
        <f t="shared" si="117"/>
        <v>Dead-End</v>
      </c>
      <c r="CV279" s="457" t="str">
        <f t="shared" si="117"/>
        <v>Dead-End</v>
      </c>
    </row>
    <row r="280" spans="1:100" ht="12.4" customHeight="1">
      <c r="A280" s="163"/>
      <c r="B280" s="163"/>
      <c r="C280" s="173"/>
      <c r="D280" s="173"/>
      <c r="E280" s="294"/>
      <c r="F280" s="158"/>
      <c r="G280" s="163"/>
      <c r="H280" s="163"/>
      <c r="I280" s="163"/>
      <c r="J280" s="218" t="s">
        <v>15</v>
      </c>
      <c r="K280" s="220"/>
      <c r="L280" s="218"/>
      <c r="M280" s="218"/>
      <c r="N280" s="218"/>
      <c r="O280" s="218"/>
      <c r="P280" s="262"/>
      <c r="Q280" s="263"/>
      <c r="R280" s="163"/>
      <c r="S280" s="279"/>
      <c r="T280" s="264"/>
      <c r="U280" s="163"/>
      <c r="V280" s="158"/>
      <c r="W280" s="158"/>
      <c r="X280" s="163"/>
      <c r="Y280" s="163"/>
      <c r="Z280" s="163"/>
      <c r="AA280" s="163"/>
      <c r="AB280" s="383"/>
      <c r="AC280" s="379"/>
      <c r="AD280" s="227" t="s">
        <v>169</v>
      </c>
      <c r="AE280" s="227"/>
      <c r="AF280" s="227"/>
      <c r="AG280" s="227"/>
      <c r="AH280" s="227"/>
      <c r="AI280" s="227"/>
      <c r="AJ280" s="227"/>
      <c r="AK280" s="227"/>
      <c r="AL280" s="227"/>
      <c r="AM280" s="227"/>
      <c r="AN280" s="227"/>
      <c r="AO280" s="227"/>
      <c r="AP280" s="227"/>
      <c r="AQ280" s="227"/>
      <c r="AR280" s="227"/>
      <c r="AS280" s="227"/>
      <c r="AT280" s="227"/>
      <c r="AU280" s="227"/>
      <c r="AV280" s="227"/>
      <c r="AW280" s="227"/>
      <c r="AX280" s="227"/>
      <c r="AY280" s="227"/>
      <c r="AZ280" s="227"/>
      <c r="BA280" s="227"/>
      <c r="BB280" s="227"/>
      <c r="BC280" s="227"/>
      <c r="BD280" s="227"/>
      <c r="BE280" s="227"/>
      <c r="BF280" s="227"/>
      <c r="BG280" s="227"/>
      <c r="BH280" s="227"/>
      <c r="BI280" s="227"/>
      <c r="BJ280" s="227"/>
      <c r="BK280" s="227"/>
      <c r="BL280" s="238"/>
      <c r="BM280" s="257"/>
      <c r="BN280" s="257"/>
      <c r="BO280" s="238"/>
      <c r="BP280" s="238"/>
      <c r="BQ280" s="152"/>
      <c r="BR280" s="152"/>
      <c r="BS280" s="152"/>
      <c r="BT280" s="152"/>
      <c r="BU280" s="152"/>
      <c r="BV280" s="214"/>
      <c r="BW280" s="215"/>
      <c r="BX280" s="216"/>
      <c r="BY280" s="214"/>
      <c r="BZ280" s="214"/>
      <c r="CA280" s="214"/>
      <c r="CB280" s="214"/>
      <c r="CC280" s="214"/>
      <c r="CD280" s="214"/>
      <c r="CE280" s="214"/>
      <c r="CF280" s="217"/>
      <c r="CG280" s="38"/>
      <c r="CH280" s="38"/>
      <c r="CI280" s="229"/>
      <c r="CJ280" s="82" t="e">
        <f>VLOOKUP(K280,'[1]INITIATIVES TYPE COMBINATION'!$A$28:$B$39,2,FALSE)</f>
        <v>#N/A</v>
      </c>
      <c r="CK280" s="82" t="e">
        <f>VLOOKUP(K280&amp;BZ280,'[1]INITIATIVES TYPE COMBINATION'!$A$48:$B$72,2,FALSE)</f>
        <v>#N/A</v>
      </c>
      <c r="CL280" s="82" t="e">
        <f>VLOOKUP(BZ280,'[1]INITIATIVES TYPE COMBINATION'!K$2:L$75,2,FALSE)</f>
        <v>#N/A</v>
      </c>
      <c r="CM280" s="82" t="e">
        <f>VLOOKUP(BZ280,'[1]INITIATIVES TYPE COMBINATION'!K$2:M$75,3,FALSE)</f>
        <v>#N/A</v>
      </c>
      <c r="CN280" s="82" t="e">
        <f>VLOOKUP(K280&amp;BZ280,'[1]INITIATIVES TYPE COMBINATION'!$A$203:$B$227,2,FALSE)</f>
        <v>#N/A</v>
      </c>
      <c r="CP280" s="82" t="e">
        <f>VLOOKUP(BT280&amp;BU280,[1]MPH!BK:BL,2,FALSE)</f>
        <v>#N/A</v>
      </c>
      <c r="CQ280" s="82" t="e">
        <f>VLOOKUP(BT280&amp;BU280,[1]MPH!BK:BL,2,FALSE)</f>
        <v>#N/A</v>
      </c>
      <c r="CR280" s="82" t="e">
        <f>VLOOKUP(BT280&amp;BW280,[1]MPH!BK:BL,2,FALSE)</f>
        <v>#N/A</v>
      </c>
      <c r="CS280" s="82" t="e">
        <f>VLOOKUP(BT280&amp;BW280,[1]MPH!BK:BL,2,FALSE)</f>
        <v>#N/A</v>
      </c>
      <c r="CT280" s="455" t="str">
        <f t="shared" si="117"/>
        <v>Dead-End</v>
      </c>
      <c r="CU280" s="456" t="str">
        <f t="shared" si="117"/>
        <v>Dead-End</v>
      </c>
      <c r="CV280" s="457" t="str">
        <f t="shared" si="117"/>
        <v>Dead-End</v>
      </c>
    </row>
    <row r="281" spans="1:100" ht="12.4" customHeight="1">
      <c r="A281" s="143" t="s">
        <v>1049</v>
      </c>
      <c r="B281" s="143" t="s">
        <v>1075</v>
      </c>
      <c r="C281" s="172">
        <v>44197</v>
      </c>
      <c r="D281" s="172">
        <v>44227</v>
      </c>
      <c r="E281" s="276">
        <f>C281</f>
        <v>44197</v>
      </c>
      <c r="F281" s="139">
        <f>D281+4</f>
        <v>44231</v>
      </c>
      <c r="G281" s="143" t="s">
        <v>473</v>
      </c>
      <c r="H281" s="143" t="s">
        <v>1401</v>
      </c>
      <c r="I281" s="143" t="s">
        <v>1405</v>
      </c>
      <c r="J281" s="203" t="s">
        <v>15</v>
      </c>
      <c r="K281" s="249" t="s">
        <v>1056</v>
      </c>
      <c r="L281" s="203"/>
      <c r="M281" s="203"/>
      <c r="N281" s="203"/>
      <c r="O281" s="203"/>
      <c r="P281" s="249" t="s">
        <v>1057</v>
      </c>
      <c r="Q281" s="249"/>
      <c r="R281" s="143"/>
      <c r="S281" s="279"/>
      <c r="T281" s="252" t="str">
        <f t="shared" ref="T281" si="150">G281</f>
        <v>Tide</v>
      </c>
      <c r="U281" s="253"/>
      <c r="V281" s="254">
        <f t="shared" ref="V281:W281" si="151">C281</f>
        <v>44197</v>
      </c>
      <c r="W281" s="254">
        <f t="shared" si="151"/>
        <v>44227</v>
      </c>
      <c r="X281" s="253"/>
      <c r="Y281" s="143" t="str">
        <f t="shared" ref="Y281" si="152">B281</f>
        <v>MM 1,
MM 2</v>
      </c>
      <c r="Z281" s="143">
        <f t="shared" ref="Z281" si="153">SUM(AE281:BR281)</f>
        <v>0</v>
      </c>
      <c r="AA281" s="253"/>
      <c r="AB281" s="383" t="s">
        <v>1240</v>
      </c>
      <c r="AC281" s="379"/>
      <c r="AD281" s="351" t="s">
        <v>168</v>
      </c>
      <c r="AE281" s="156" t="s">
        <v>1241</v>
      </c>
      <c r="AF281" s="156" t="s">
        <v>1241</v>
      </c>
      <c r="AG281" s="156" t="s">
        <v>1241</v>
      </c>
      <c r="AH281" s="156" t="s">
        <v>1241</v>
      </c>
      <c r="AI281" s="156" t="s">
        <v>1241</v>
      </c>
      <c r="AJ281" s="156" t="s">
        <v>1241</v>
      </c>
      <c r="AK281" s="156" t="s">
        <v>1241</v>
      </c>
      <c r="AL281" s="156" t="s">
        <v>1241</v>
      </c>
      <c r="AM281" s="156" t="s">
        <v>1241</v>
      </c>
      <c r="AN281" s="156" t="s">
        <v>1241</v>
      </c>
      <c r="AO281" s="156" t="s">
        <v>1241</v>
      </c>
      <c r="AP281" s="156" t="s">
        <v>1241</v>
      </c>
      <c r="AQ281" s="156" t="s">
        <v>1241</v>
      </c>
      <c r="AR281" s="156" t="s">
        <v>1241</v>
      </c>
      <c r="AS281" s="156" t="s">
        <v>1241</v>
      </c>
      <c r="AT281" s="156" t="s">
        <v>1241</v>
      </c>
      <c r="AU281" s="156" t="s">
        <v>1241</v>
      </c>
      <c r="AV281" s="156" t="s">
        <v>1241</v>
      </c>
      <c r="AW281" s="156" t="s">
        <v>1241</v>
      </c>
      <c r="AX281" s="156" t="s">
        <v>1241</v>
      </c>
      <c r="AY281" s="156" t="s">
        <v>1241</v>
      </c>
      <c r="AZ281" s="156" t="s">
        <v>1241</v>
      </c>
      <c r="BA281" s="156" t="s">
        <v>1241</v>
      </c>
      <c r="BB281" s="156" t="s">
        <v>1241</v>
      </c>
      <c r="BC281" s="156" t="s">
        <v>1241</v>
      </c>
      <c r="BD281" s="156" t="s">
        <v>1241</v>
      </c>
      <c r="BE281" s="156" t="s">
        <v>1241</v>
      </c>
      <c r="BF281" s="156" t="s">
        <v>1241</v>
      </c>
      <c r="BG281" s="156" t="s">
        <v>1241</v>
      </c>
      <c r="BH281" s="156" t="s">
        <v>1241</v>
      </c>
      <c r="BI281" s="156" t="s">
        <v>1241</v>
      </c>
      <c r="BJ281" s="156" t="s">
        <v>1241</v>
      </c>
      <c r="BK281" s="156" t="s">
        <v>1241</v>
      </c>
      <c r="BL281" s="238"/>
      <c r="BM281" s="257"/>
      <c r="BN281" s="257"/>
      <c r="BO281" s="238"/>
      <c r="BP281" s="238"/>
      <c r="BQ281" s="258"/>
      <c r="BR281" s="258"/>
      <c r="BS281" s="289" t="s">
        <v>1058</v>
      </c>
      <c r="BT281" s="258" t="s">
        <v>1242</v>
      </c>
      <c r="BU281" s="258" t="s">
        <v>1060</v>
      </c>
      <c r="BV281" s="258" t="s">
        <v>1403</v>
      </c>
      <c r="BW281" s="258" t="s">
        <v>1060</v>
      </c>
      <c r="BX281" s="258" t="s">
        <v>1403</v>
      </c>
      <c r="BY281" s="153" t="s">
        <v>1062</v>
      </c>
      <c r="BZ281" s="258" t="s">
        <v>1063</v>
      </c>
      <c r="CA281" s="153" t="s">
        <v>1073</v>
      </c>
      <c r="CB281" s="153" t="s">
        <v>1065</v>
      </c>
      <c r="CC281" s="153" t="s">
        <v>1065</v>
      </c>
      <c r="CD281" s="258" t="s">
        <v>1018</v>
      </c>
      <c r="CE281" s="258" t="s">
        <v>1058</v>
      </c>
      <c r="CF281" s="259">
        <v>0.03</v>
      </c>
      <c r="CG281" s="459"/>
      <c r="CH281" s="459" t="s">
        <v>1406</v>
      </c>
      <c r="CI281" s="156" t="s">
        <v>1058</v>
      </c>
      <c r="CJ281" s="82" t="str">
        <f>VLOOKUP(K281,'[1]INITIATIVES TYPE COMBINATION'!$A$28:$B$39,2,FALSE)</f>
        <v>PCTYPEH</v>
      </c>
      <c r="CK281" s="82" t="str">
        <f>VLOOKUP(K281&amp;BZ281,'[1]INITIATIVES TYPE COMBINATION'!$A$48:$B$72,2,FALSE)</f>
        <v>CCTYPEC</v>
      </c>
      <c r="CL281" s="82" t="str">
        <f>VLOOKUP(BZ281,'[1]INITIATIVES TYPE COMBINATION'!K$2:L$75,2,FALSE)</f>
        <v>DISBB</v>
      </c>
      <c r="CM281" s="82" t="str">
        <f>VLOOKUP(BZ281,'[1]INITIATIVES TYPE COMBINATION'!K$2:M$75,3,FALSE)</f>
        <v>DISBB</v>
      </c>
      <c r="CN281" s="82" t="str">
        <f>VLOOKUP(K281&amp;BZ281,'[1]INITIATIVES TYPE COMBINATION'!$A$203:$B$227,2,FALSE)</f>
        <v>PROPORTIONATEC</v>
      </c>
      <c r="CP281" s="82" t="str">
        <f>VLOOKUP(BT281&amp;BU281,[1]MPH!BK:BL,2,FALSE)</f>
        <v>SubBrandForm4</v>
      </c>
      <c r="CQ281" s="82" t="str">
        <f>VLOOKUP(BT281&amp;BU281,[1]MPH!BK:BL,2,FALSE)</f>
        <v>SubBrandForm4</v>
      </c>
      <c r="CR281" s="82" t="str">
        <f>VLOOKUP(BT281&amp;BW281,[1]MPH!BK:BL,2,FALSE)</f>
        <v>SubBrandForm4</v>
      </c>
      <c r="CS281" s="82" t="str">
        <f>VLOOKUP(BT281&amp;BW281,[1]MPH!BK:BL,2,FALSE)</f>
        <v>SubBrandForm4</v>
      </c>
      <c r="CT281" s="455" t="str">
        <f t="shared" si="117"/>
        <v>Dead-End</v>
      </c>
      <c r="CU281" s="456" t="str">
        <f t="shared" si="117"/>
        <v>Dead-End</v>
      </c>
      <c r="CV281" s="457" t="str">
        <f t="shared" si="117"/>
        <v>Dead-End</v>
      </c>
    </row>
    <row r="282" spans="1:100" ht="12.4" customHeight="1">
      <c r="A282" s="163"/>
      <c r="B282" s="163"/>
      <c r="C282" s="173"/>
      <c r="D282" s="173"/>
      <c r="E282" s="294"/>
      <c r="F282" s="158"/>
      <c r="G282" s="163"/>
      <c r="H282" s="163"/>
      <c r="I282" s="163"/>
      <c r="J282" s="218" t="s">
        <v>15</v>
      </c>
      <c r="K282" s="220"/>
      <c r="L282" s="218"/>
      <c r="M282" s="218"/>
      <c r="N282" s="218"/>
      <c r="O282" s="218"/>
      <c r="P282" s="262"/>
      <c r="Q282" s="263"/>
      <c r="R282" s="163"/>
      <c r="S282" s="279"/>
      <c r="T282" s="264"/>
      <c r="U282" s="163"/>
      <c r="V282" s="158"/>
      <c r="W282" s="158"/>
      <c r="X282" s="163"/>
      <c r="Y282" s="163"/>
      <c r="Z282" s="163"/>
      <c r="AA282" s="163"/>
      <c r="AB282" s="383"/>
      <c r="AC282" s="379"/>
      <c r="AD282" s="227" t="s">
        <v>169</v>
      </c>
      <c r="AE282" s="227"/>
      <c r="AF282" s="227"/>
      <c r="AG282" s="227"/>
      <c r="AH282" s="227"/>
      <c r="AI282" s="227"/>
      <c r="AJ282" s="227"/>
      <c r="AK282" s="227"/>
      <c r="AL282" s="227"/>
      <c r="AM282" s="227"/>
      <c r="AN282" s="227"/>
      <c r="AO282" s="227"/>
      <c r="AP282" s="227"/>
      <c r="AQ282" s="227"/>
      <c r="AR282" s="227"/>
      <c r="AS282" s="227"/>
      <c r="AT282" s="227"/>
      <c r="AU282" s="227"/>
      <c r="AV282" s="227"/>
      <c r="AW282" s="227"/>
      <c r="AX282" s="227"/>
      <c r="AY282" s="227"/>
      <c r="AZ282" s="227"/>
      <c r="BA282" s="227"/>
      <c r="BB282" s="227"/>
      <c r="BC282" s="227"/>
      <c r="BD282" s="227"/>
      <c r="BE282" s="227"/>
      <c r="BF282" s="227"/>
      <c r="BG282" s="227"/>
      <c r="BH282" s="227"/>
      <c r="BI282" s="227"/>
      <c r="BJ282" s="227"/>
      <c r="BK282" s="227"/>
      <c r="BL282" s="238"/>
      <c r="BM282" s="257"/>
      <c r="BN282" s="257"/>
      <c r="BO282" s="238"/>
      <c r="BP282" s="238"/>
      <c r="BQ282" s="152"/>
      <c r="BR282" s="152"/>
      <c r="BS282" s="152"/>
      <c r="BT282" s="152"/>
      <c r="BU282" s="152"/>
      <c r="BV282" s="152"/>
      <c r="BW282" s="153"/>
      <c r="BX282" s="154"/>
      <c r="BY282" s="152"/>
      <c r="BZ282" s="152"/>
      <c r="CA282" s="152"/>
      <c r="CB282" s="152"/>
      <c r="CC282" s="152"/>
      <c r="CD282" s="152"/>
      <c r="CE282" s="152"/>
      <c r="CF282" s="237"/>
      <c r="CG282" s="263"/>
      <c r="CH282" s="459"/>
      <c r="CI282" s="239"/>
      <c r="CJ282" s="82" t="e">
        <f>VLOOKUP(K282,'[1]INITIATIVES TYPE COMBINATION'!$A$28:$B$39,2,FALSE)</f>
        <v>#N/A</v>
      </c>
      <c r="CK282" s="82" t="e">
        <f>VLOOKUP(K282&amp;BZ282,'[1]INITIATIVES TYPE COMBINATION'!$A$48:$B$72,2,FALSE)</f>
        <v>#N/A</v>
      </c>
      <c r="CL282" s="82" t="e">
        <f>VLOOKUP(BZ282,'[1]INITIATIVES TYPE COMBINATION'!K$2:L$75,2,FALSE)</f>
        <v>#N/A</v>
      </c>
      <c r="CM282" s="82" t="e">
        <f>VLOOKUP(BZ282,'[1]INITIATIVES TYPE COMBINATION'!K$2:M$75,3,FALSE)</f>
        <v>#N/A</v>
      </c>
      <c r="CN282" s="82" t="e">
        <f>VLOOKUP(K282&amp;BZ282,'[1]INITIATIVES TYPE COMBINATION'!$A$203:$B$227,2,FALSE)</f>
        <v>#N/A</v>
      </c>
      <c r="CP282" s="82" t="e">
        <f>VLOOKUP(BT282&amp;BU282,[1]MPH!BK:BL,2,FALSE)</f>
        <v>#N/A</v>
      </c>
      <c r="CQ282" s="82" t="e">
        <f>VLOOKUP(BT282&amp;BU282,[1]MPH!BK:BL,2,FALSE)</f>
        <v>#N/A</v>
      </c>
      <c r="CR282" s="82" t="e">
        <f>VLOOKUP(BT282&amp;BW282,[1]MPH!BK:BL,2,FALSE)</f>
        <v>#N/A</v>
      </c>
      <c r="CS282" s="82" t="e">
        <f>VLOOKUP(BT282&amp;BW282,[1]MPH!BK:BL,2,FALSE)</f>
        <v>#N/A</v>
      </c>
      <c r="CT282" s="455" t="str">
        <f t="shared" si="117"/>
        <v>Dead-End</v>
      </c>
      <c r="CU282" s="456" t="str">
        <f t="shared" si="117"/>
        <v>Dead-End</v>
      </c>
      <c r="CV282" s="457" t="str">
        <f t="shared" si="117"/>
        <v>Dead-End</v>
      </c>
    </row>
    <row r="283" spans="1:100" ht="12.4" customHeight="1">
      <c r="A283" s="143" t="s">
        <v>1049</v>
      </c>
      <c r="B283" s="143" t="s">
        <v>1135</v>
      </c>
      <c r="C283" s="172">
        <v>44197</v>
      </c>
      <c r="D283" s="172">
        <v>44227</v>
      </c>
      <c r="E283" s="276">
        <f>C283</f>
        <v>44197</v>
      </c>
      <c r="F283" s="139">
        <f>D283+4</f>
        <v>44231</v>
      </c>
      <c r="G283" s="143" t="s">
        <v>473</v>
      </c>
      <c r="H283" s="143" t="s">
        <v>1407</v>
      </c>
      <c r="I283" s="143" t="s">
        <v>1408</v>
      </c>
      <c r="J283" s="203" t="s">
        <v>15</v>
      </c>
      <c r="K283" s="249" t="s">
        <v>1056</v>
      </c>
      <c r="L283" s="203"/>
      <c r="M283" s="203"/>
      <c r="N283" s="203"/>
      <c r="O283" s="203"/>
      <c r="P283" s="249" t="s">
        <v>1057</v>
      </c>
      <c r="Q283" s="460"/>
      <c r="R283" s="177"/>
      <c r="S283" s="279"/>
      <c r="T283" s="461" t="str">
        <f t="shared" ref="T283" si="154">G283</f>
        <v>Tide</v>
      </c>
      <c r="U283" s="462"/>
      <c r="V283" s="463">
        <f t="shared" ref="V283:W283" si="155">C283</f>
        <v>44197</v>
      </c>
      <c r="W283" s="463">
        <f t="shared" si="155"/>
        <v>44227</v>
      </c>
      <c r="X283" s="462"/>
      <c r="Y283" s="177" t="str">
        <f t="shared" ref="Y283" si="156">B283</f>
        <v>MM 1,
MM 2,
Hyper,
Super</v>
      </c>
      <c r="Z283" s="177">
        <f t="shared" ref="Z283" si="157">SUM(AE283:BR283)</f>
        <v>0</v>
      </c>
      <c r="AA283" s="462"/>
      <c r="AB283" s="383" t="s">
        <v>1240</v>
      </c>
      <c r="AC283" s="379"/>
      <c r="AD283" s="351" t="s">
        <v>168</v>
      </c>
      <c r="AE283" s="156" t="s">
        <v>1241</v>
      </c>
      <c r="AF283" s="156" t="s">
        <v>1241</v>
      </c>
      <c r="AG283" s="156" t="s">
        <v>1241</v>
      </c>
      <c r="AH283" s="156" t="s">
        <v>1241</v>
      </c>
      <c r="AI283" s="156" t="s">
        <v>1241</v>
      </c>
      <c r="AJ283" s="156" t="s">
        <v>1241</v>
      </c>
      <c r="AK283" s="156" t="s">
        <v>1241</v>
      </c>
      <c r="AL283" s="156" t="s">
        <v>1241</v>
      </c>
      <c r="AM283" s="156" t="s">
        <v>1241</v>
      </c>
      <c r="AN283" s="156" t="s">
        <v>1241</v>
      </c>
      <c r="AO283" s="156" t="s">
        <v>1241</v>
      </c>
      <c r="AP283" s="156" t="s">
        <v>1241</v>
      </c>
      <c r="AQ283" s="156" t="s">
        <v>1241</v>
      </c>
      <c r="AR283" s="156" t="s">
        <v>1241</v>
      </c>
      <c r="AS283" s="156" t="s">
        <v>1241</v>
      </c>
      <c r="AT283" s="156" t="s">
        <v>1241</v>
      </c>
      <c r="AU283" s="156" t="s">
        <v>1241</v>
      </c>
      <c r="AV283" s="156" t="s">
        <v>1241</v>
      </c>
      <c r="AW283" s="156" t="s">
        <v>1241</v>
      </c>
      <c r="AX283" s="156" t="s">
        <v>1241</v>
      </c>
      <c r="AY283" s="156" t="s">
        <v>1241</v>
      </c>
      <c r="AZ283" s="156" t="s">
        <v>1241</v>
      </c>
      <c r="BA283" s="156" t="s">
        <v>1241</v>
      </c>
      <c r="BB283" s="156" t="s">
        <v>1241</v>
      </c>
      <c r="BC283" s="156" t="s">
        <v>1241</v>
      </c>
      <c r="BD283" s="156" t="s">
        <v>1241</v>
      </c>
      <c r="BE283" s="156" t="s">
        <v>1241</v>
      </c>
      <c r="BF283" s="156" t="s">
        <v>1241</v>
      </c>
      <c r="BG283" s="156" t="s">
        <v>1241</v>
      </c>
      <c r="BH283" s="156" t="s">
        <v>1241</v>
      </c>
      <c r="BI283" s="156" t="s">
        <v>1241</v>
      </c>
      <c r="BJ283" s="156" t="s">
        <v>1241</v>
      </c>
      <c r="BK283" s="156" t="s">
        <v>1241</v>
      </c>
      <c r="BL283" s="187"/>
      <c r="BM283" s="359"/>
      <c r="BN283" s="359"/>
      <c r="BO283" s="187"/>
      <c r="BP283" s="187"/>
      <c r="BQ283" s="421"/>
      <c r="BR283" s="421"/>
      <c r="BS283" s="153" t="s">
        <v>1058</v>
      </c>
      <c r="BT283" s="153" t="s">
        <v>1242</v>
      </c>
      <c r="BU283" s="258" t="s">
        <v>1060</v>
      </c>
      <c r="BV283" s="152" t="s">
        <v>1409</v>
      </c>
      <c r="BW283" s="258" t="s">
        <v>1060</v>
      </c>
      <c r="BX283" s="152" t="s">
        <v>1409</v>
      </c>
      <c r="BY283" s="153" t="s">
        <v>1062</v>
      </c>
      <c r="BZ283" s="153" t="s">
        <v>1063</v>
      </c>
      <c r="CA283" s="153" t="s">
        <v>1073</v>
      </c>
      <c r="CB283" s="153" t="s">
        <v>1065</v>
      </c>
      <c r="CC283" s="153" t="s">
        <v>1065</v>
      </c>
      <c r="CD283" s="153" t="s">
        <v>1018</v>
      </c>
      <c r="CE283" s="153" t="s">
        <v>1058</v>
      </c>
      <c r="CF283" s="376">
        <v>0.04</v>
      </c>
      <c r="CG283" s="156" t="s">
        <v>1410</v>
      </c>
      <c r="CH283" s="351"/>
      <c r="CI283" s="156" t="s">
        <v>1058</v>
      </c>
      <c r="CJ283" s="82" t="str">
        <f>VLOOKUP(K283,'[1]INITIATIVES TYPE COMBINATION'!$A$28:$B$39,2,FALSE)</f>
        <v>PCTYPEH</v>
      </c>
      <c r="CK283" s="82" t="str">
        <f>VLOOKUP(K283&amp;BZ283,'[1]INITIATIVES TYPE COMBINATION'!$A$48:$B$72,2,FALSE)</f>
        <v>CCTYPEC</v>
      </c>
      <c r="CL283" s="82" t="str">
        <f>VLOOKUP(BZ283,'[1]INITIATIVES TYPE COMBINATION'!K$2:L$75,2,FALSE)</f>
        <v>DISBB</v>
      </c>
      <c r="CM283" s="82" t="str">
        <f>VLOOKUP(BZ283,'[1]INITIATIVES TYPE COMBINATION'!K$2:M$75,3,FALSE)</f>
        <v>DISBB</v>
      </c>
      <c r="CN283" s="82" t="str">
        <f>VLOOKUP(K283&amp;BZ283,'[1]INITIATIVES TYPE COMBINATION'!$A$203:$B$227,2,FALSE)</f>
        <v>PROPORTIONATEC</v>
      </c>
      <c r="CP283" s="82" t="str">
        <f>VLOOKUP(BT283&amp;BU283,[1]MPH!BK:BL,2,FALSE)</f>
        <v>SubBrandForm4</v>
      </c>
      <c r="CQ283" s="82" t="str">
        <f>VLOOKUP(BT283&amp;BU283,[1]MPH!BK:BL,2,FALSE)</f>
        <v>SubBrandForm4</v>
      </c>
      <c r="CR283" s="82" t="str">
        <f>VLOOKUP(BT283&amp;BW283,[1]MPH!BK:BL,2,FALSE)</f>
        <v>SubBrandForm4</v>
      </c>
      <c r="CS283" s="82" t="str">
        <f>VLOOKUP(BT283&amp;BW283,[1]MPH!BK:BL,2,FALSE)</f>
        <v>SubBrandForm4</v>
      </c>
      <c r="CT283" s="455" t="str">
        <f t="shared" ref="CT283:CV302" si="158">$CV$1</f>
        <v>Dead-End</v>
      </c>
      <c r="CU283" s="456" t="str">
        <f t="shared" si="158"/>
        <v>Dead-End</v>
      </c>
      <c r="CV283" s="457" t="str">
        <f t="shared" si="158"/>
        <v>Dead-End</v>
      </c>
    </row>
    <row r="284" spans="1:100" ht="12.4" customHeight="1">
      <c r="A284" s="163"/>
      <c r="B284" s="163"/>
      <c r="C284" s="173"/>
      <c r="D284" s="173"/>
      <c r="E284" s="294"/>
      <c r="F284" s="158"/>
      <c r="G284" s="163"/>
      <c r="H284" s="163"/>
      <c r="I284" s="163"/>
      <c r="J284" s="218" t="s">
        <v>15</v>
      </c>
      <c r="K284" s="220"/>
      <c r="L284" s="218"/>
      <c r="M284" s="218"/>
      <c r="N284" s="218"/>
      <c r="O284" s="218"/>
      <c r="P284" s="262"/>
      <c r="Q284" s="464"/>
      <c r="R284" s="198"/>
      <c r="S284" s="279"/>
      <c r="T284" s="465"/>
      <c r="U284" s="198"/>
      <c r="V284" s="362"/>
      <c r="W284" s="362"/>
      <c r="X284" s="198"/>
      <c r="Y284" s="198"/>
      <c r="Z284" s="198"/>
      <c r="AA284" s="198"/>
      <c r="AB284" s="383"/>
      <c r="AC284" s="379"/>
      <c r="AD284" s="227" t="s">
        <v>169</v>
      </c>
      <c r="AE284" s="227"/>
      <c r="AF284" s="227"/>
      <c r="AG284" s="227"/>
      <c r="AH284" s="227"/>
      <c r="AI284" s="227"/>
      <c r="AJ284" s="227"/>
      <c r="AK284" s="227"/>
      <c r="AL284" s="227"/>
      <c r="AM284" s="227"/>
      <c r="AN284" s="227"/>
      <c r="AO284" s="227"/>
      <c r="AP284" s="227"/>
      <c r="AQ284" s="227"/>
      <c r="AR284" s="227"/>
      <c r="AS284" s="227"/>
      <c r="AT284" s="227"/>
      <c r="AU284" s="227"/>
      <c r="AV284" s="227"/>
      <c r="AW284" s="227"/>
      <c r="AX284" s="227"/>
      <c r="AY284" s="227"/>
      <c r="AZ284" s="227"/>
      <c r="BA284" s="227"/>
      <c r="BB284" s="227"/>
      <c r="BC284" s="227"/>
      <c r="BD284" s="227"/>
      <c r="BE284" s="227"/>
      <c r="BF284" s="227"/>
      <c r="BG284" s="227"/>
      <c r="BH284" s="227"/>
      <c r="BI284" s="227"/>
      <c r="BJ284" s="227"/>
      <c r="BK284" s="227"/>
      <c r="BL284" s="187"/>
      <c r="BM284" s="359"/>
      <c r="BN284" s="359"/>
      <c r="BO284" s="187"/>
      <c r="BP284" s="187"/>
      <c r="BQ284" s="460"/>
      <c r="BR284" s="460"/>
      <c r="BS284" s="154"/>
      <c r="BT284" s="154"/>
      <c r="BU284" s="154"/>
      <c r="BV284" s="154"/>
      <c r="BW284" s="153"/>
      <c r="BX284" s="154"/>
      <c r="BY284" s="153"/>
      <c r="BZ284" s="154"/>
      <c r="CA284" s="154"/>
      <c r="CB284" s="154"/>
      <c r="CC284" s="153"/>
      <c r="CD284" s="154"/>
      <c r="CE284" s="154"/>
      <c r="CF284" s="466"/>
      <c r="CG284" s="263"/>
      <c r="CH284" s="467"/>
      <c r="CI284" s="268"/>
      <c r="CJ284" s="82" t="e">
        <f>VLOOKUP(K284,'[1]INITIATIVES TYPE COMBINATION'!$A$28:$B$39,2,FALSE)</f>
        <v>#N/A</v>
      </c>
      <c r="CK284" s="82" t="e">
        <f>VLOOKUP(K284&amp;BZ284,'[1]INITIATIVES TYPE COMBINATION'!$A$48:$B$72,2,FALSE)</f>
        <v>#N/A</v>
      </c>
      <c r="CL284" s="82" t="e">
        <f>VLOOKUP(BZ284,'[1]INITIATIVES TYPE COMBINATION'!K$2:L$75,2,FALSE)</f>
        <v>#N/A</v>
      </c>
      <c r="CM284" s="82" t="e">
        <f>VLOOKUP(BZ284,'[1]INITIATIVES TYPE COMBINATION'!K$2:M$75,3,FALSE)</f>
        <v>#N/A</v>
      </c>
      <c r="CN284" s="82" t="e">
        <f>VLOOKUP(K284&amp;BZ284,'[1]INITIATIVES TYPE COMBINATION'!$A$203:$B$227,2,FALSE)</f>
        <v>#N/A</v>
      </c>
      <c r="CP284" s="82" t="e">
        <f>VLOOKUP(BT284&amp;BU284,[1]MPH!BK:BL,2,FALSE)</f>
        <v>#N/A</v>
      </c>
      <c r="CQ284" s="82" t="e">
        <f>VLOOKUP(BT284&amp;BU284,[1]MPH!BK:BL,2,FALSE)</f>
        <v>#N/A</v>
      </c>
      <c r="CR284" s="82" t="e">
        <f>VLOOKUP(BT284&amp;BW284,[1]MPH!BK:BL,2,FALSE)</f>
        <v>#N/A</v>
      </c>
      <c r="CS284" s="82" t="e">
        <f>VLOOKUP(BT284&amp;BW284,[1]MPH!BK:BL,2,FALSE)</f>
        <v>#N/A</v>
      </c>
      <c r="CT284" s="455" t="str">
        <f t="shared" si="158"/>
        <v>Dead-End</v>
      </c>
      <c r="CU284" s="456" t="str">
        <f t="shared" si="158"/>
        <v>Dead-End</v>
      </c>
      <c r="CV284" s="457" t="str">
        <f t="shared" si="158"/>
        <v>Dead-End</v>
      </c>
    </row>
    <row r="285" spans="1:100" ht="12.4" customHeight="1">
      <c r="A285" s="143" t="s">
        <v>1049</v>
      </c>
      <c r="B285" s="143" t="s">
        <v>1135</v>
      </c>
      <c r="C285" s="172">
        <v>44197</v>
      </c>
      <c r="D285" s="172">
        <v>44227</v>
      </c>
      <c r="E285" s="276">
        <f>C285</f>
        <v>44197</v>
      </c>
      <c r="F285" s="139">
        <f>D285+4</f>
        <v>44231</v>
      </c>
      <c r="G285" s="143" t="s">
        <v>473</v>
      </c>
      <c r="H285" s="143" t="s">
        <v>1411</v>
      </c>
      <c r="I285" s="143" t="s">
        <v>1412</v>
      </c>
      <c r="J285" s="203" t="s">
        <v>15</v>
      </c>
      <c r="K285" s="249" t="s">
        <v>1056</v>
      </c>
      <c r="L285" s="203"/>
      <c r="M285" s="203"/>
      <c r="N285" s="203"/>
      <c r="O285" s="203"/>
      <c r="P285" s="249" t="s">
        <v>1057</v>
      </c>
      <c r="Q285" s="49"/>
      <c r="R285" s="203"/>
      <c r="S285" s="279"/>
      <c r="T285" s="352" t="str">
        <f t="shared" ref="T285" si="159">G285</f>
        <v>Tide</v>
      </c>
      <c r="U285" s="353"/>
      <c r="V285" s="354">
        <f t="shared" ref="V285:W285" si="160">C285</f>
        <v>44197</v>
      </c>
      <c r="W285" s="354">
        <f t="shared" si="160"/>
        <v>44227</v>
      </c>
      <c r="X285" s="353"/>
      <c r="Y285" s="203" t="str">
        <f t="shared" ref="Y285" si="161">B285</f>
        <v>MM 1,
MM 2,
Hyper,
Super</v>
      </c>
      <c r="Z285" s="203">
        <f t="shared" ref="Z285" si="162">SUM(AE285:BR285)</f>
        <v>0</v>
      </c>
      <c r="AA285" s="353"/>
      <c r="AB285" s="383" t="s">
        <v>1240</v>
      </c>
      <c r="AC285" s="379"/>
      <c r="AD285" s="351" t="s">
        <v>168</v>
      </c>
      <c r="AE285" s="156" t="s">
        <v>1241</v>
      </c>
      <c r="AF285" s="156" t="s">
        <v>1241</v>
      </c>
      <c r="AG285" s="156" t="s">
        <v>1241</v>
      </c>
      <c r="AH285" s="156" t="s">
        <v>1241</v>
      </c>
      <c r="AI285" s="156" t="s">
        <v>1241</v>
      </c>
      <c r="AJ285" s="156" t="s">
        <v>1241</v>
      </c>
      <c r="AK285" s="156" t="s">
        <v>1241</v>
      </c>
      <c r="AL285" s="156" t="s">
        <v>1241</v>
      </c>
      <c r="AM285" s="156" t="s">
        <v>1241</v>
      </c>
      <c r="AN285" s="156" t="s">
        <v>1241</v>
      </c>
      <c r="AO285" s="156" t="s">
        <v>1241</v>
      </c>
      <c r="AP285" s="156" t="s">
        <v>1241</v>
      </c>
      <c r="AQ285" s="156" t="s">
        <v>1241</v>
      </c>
      <c r="AR285" s="156" t="s">
        <v>1241</v>
      </c>
      <c r="AS285" s="156" t="s">
        <v>1241</v>
      </c>
      <c r="AT285" s="156" t="s">
        <v>1241</v>
      </c>
      <c r="AU285" s="156" t="s">
        <v>1241</v>
      </c>
      <c r="AV285" s="156" t="s">
        <v>1241</v>
      </c>
      <c r="AW285" s="156" t="s">
        <v>1241</v>
      </c>
      <c r="AX285" s="156" t="s">
        <v>1241</v>
      </c>
      <c r="AY285" s="156" t="s">
        <v>1241</v>
      </c>
      <c r="AZ285" s="156" t="s">
        <v>1241</v>
      </c>
      <c r="BA285" s="156" t="s">
        <v>1241</v>
      </c>
      <c r="BB285" s="156" t="s">
        <v>1241</v>
      </c>
      <c r="BC285" s="156" t="s">
        <v>1241</v>
      </c>
      <c r="BD285" s="156" t="s">
        <v>1241</v>
      </c>
      <c r="BE285" s="156" t="s">
        <v>1241</v>
      </c>
      <c r="BF285" s="156" t="s">
        <v>1241</v>
      </c>
      <c r="BG285" s="156" t="s">
        <v>1241</v>
      </c>
      <c r="BH285" s="156" t="s">
        <v>1241</v>
      </c>
      <c r="BI285" s="156" t="s">
        <v>1241</v>
      </c>
      <c r="BJ285" s="156" t="s">
        <v>1241</v>
      </c>
      <c r="BK285" s="156" t="s">
        <v>1241</v>
      </c>
      <c r="BL285" s="38"/>
      <c r="BM285" s="356"/>
      <c r="BN285" s="356"/>
      <c r="BO285" s="38"/>
      <c r="BP285" s="38"/>
      <c r="BQ285" s="414"/>
      <c r="BR285" s="414"/>
      <c r="BS285" s="153" t="s">
        <v>1058</v>
      </c>
      <c r="BT285" s="215" t="s">
        <v>1242</v>
      </c>
      <c r="BU285" s="215" t="s">
        <v>1060</v>
      </c>
      <c r="BV285" s="215" t="s">
        <v>1413</v>
      </c>
      <c r="BW285" s="215" t="s">
        <v>1060</v>
      </c>
      <c r="BX285" s="215" t="s">
        <v>1413</v>
      </c>
      <c r="BY285" s="215" t="s">
        <v>1062</v>
      </c>
      <c r="BZ285" s="153" t="s">
        <v>1063</v>
      </c>
      <c r="CA285" s="215" t="s">
        <v>1064</v>
      </c>
      <c r="CB285" s="153" t="s">
        <v>1065</v>
      </c>
      <c r="CC285" s="153" t="s">
        <v>1065</v>
      </c>
      <c r="CD285" s="414" t="s">
        <v>1018</v>
      </c>
      <c r="CE285" s="414" t="s">
        <v>1058</v>
      </c>
      <c r="CF285" s="447">
        <v>0.15859999999999999</v>
      </c>
      <c r="CG285" s="351"/>
      <c r="CH285" s="351"/>
      <c r="CI285" s="156" t="s">
        <v>1058</v>
      </c>
      <c r="CJ285" s="82" t="str">
        <f>VLOOKUP(K285,'[1]INITIATIVES TYPE COMBINATION'!$A$28:$B$39,2,FALSE)</f>
        <v>PCTYPEH</v>
      </c>
      <c r="CK285" s="82" t="str">
        <f>VLOOKUP(K285&amp;BZ285,'[1]INITIATIVES TYPE COMBINATION'!$A$48:$B$72,2,FALSE)</f>
        <v>CCTYPEC</v>
      </c>
      <c r="CL285" s="82" t="str">
        <f>VLOOKUP(BZ285,'[1]INITIATIVES TYPE COMBINATION'!K$2:L$75,2,FALSE)</f>
        <v>DISBB</v>
      </c>
      <c r="CM285" s="82" t="str">
        <f>VLOOKUP(BZ285,'[1]INITIATIVES TYPE COMBINATION'!K$2:M$75,3,FALSE)</f>
        <v>DISBB</v>
      </c>
      <c r="CN285" s="82" t="str">
        <f>VLOOKUP(K285&amp;BZ285,'[1]INITIATIVES TYPE COMBINATION'!$A$203:$B$227,2,FALSE)</f>
        <v>PROPORTIONATEC</v>
      </c>
      <c r="CP285" s="82" t="str">
        <f>VLOOKUP(BT285&amp;BU285,[1]MPH!BK:BL,2,FALSE)</f>
        <v>SubBrandForm4</v>
      </c>
      <c r="CQ285" s="82" t="str">
        <f>VLOOKUP(BT285&amp;BU285,[1]MPH!BK:BL,2,FALSE)</f>
        <v>SubBrandForm4</v>
      </c>
      <c r="CR285" s="82" t="str">
        <f>VLOOKUP(BT285&amp;BW285,[1]MPH!BK:BL,2,FALSE)</f>
        <v>SubBrandForm4</v>
      </c>
      <c r="CS285" s="82" t="str">
        <f>VLOOKUP(BT285&amp;BW285,[1]MPH!BK:BL,2,FALSE)</f>
        <v>SubBrandForm4</v>
      </c>
      <c r="CT285" s="455" t="str">
        <f t="shared" si="158"/>
        <v>Dead-End</v>
      </c>
      <c r="CU285" s="456" t="str">
        <f t="shared" si="158"/>
        <v>Dead-End</v>
      </c>
      <c r="CV285" s="457" t="str">
        <f t="shared" si="158"/>
        <v>Dead-End</v>
      </c>
    </row>
    <row r="286" spans="1:100" ht="12.4" customHeight="1">
      <c r="A286" s="163"/>
      <c r="B286" s="163"/>
      <c r="C286" s="173"/>
      <c r="D286" s="173"/>
      <c r="E286" s="294"/>
      <c r="F286" s="158"/>
      <c r="G286" s="163"/>
      <c r="H286" s="163"/>
      <c r="I286" s="163"/>
      <c r="J286" s="218" t="s">
        <v>15</v>
      </c>
      <c r="K286" s="220"/>
      <c r="L286" s="218"/>
      <c r="M286" s="218"/>
      <c r="N286" s="218"/>
      <c r="O286" s="218"/>
      <c r="P286" s="262"/>
      <c r="Q286" s="48"/>
      <c r="R286" s="218"/>
      <c r="S286" s="279"/>
      <c r="T286" s="357"/>
      <c r="U286" s="218"/>
      <c r="V286" s="173"/>
      <c r="W286" s="173"/>
      <c r="X286" s="218"/>
      <c r="Y286" s="218"/>
      <c r="Z286" s="218"/>
      <c r="AA286" s="218"/>
      <c r="AB286" s="383"/>
      <c r="AC286" s="379"/>
      <c r="AD286" s="227" t="s">
        <v>169</v>
      </c>
      <c r="AE286" s="227"/>
      <c r="AF286" s="227"/>
      <c r="AG286" s="227"/>
      <c r="AH286" s="227"/>
      <c r="AI286" s="227"/>
      <c r="AJ286" s="227"/>
      <c r="AK286" s="227"/>
      <c r="AL286" s="227"/>
      <c r="AM286" s="227"/>
      <c r="AN286" s="227"/>
      <c r="AO286" s="227"/>
      <c r="AP286" s="227"/>
      <c r="AQ286" s="227"/>
      <c r="AR286" s="227"/>
      <c r="AS286" s="227"/>
      <c r="AT286" s="227"/>
      <c r="AU286" s="227"/>
      <c r="AV286" s="227"/>
      <c r="AW286" s="227"/>
      <c r="AX286" s="227"/>
      <c r="AY286" s="227"/>
      <c r="AZ286" s="227"/>
      <c r="BA286" s="227"/>
      <c r="BB286" s="227"/>
      <c r="BC286" s="227"/>
      <c r="BD286" s="227"/>
      <c r="BE286" s="227"/>
      <c r="BF286" s="227"/>
      <c r="BG286" s="227"/>
      <c r="BH286" s="227"/>
      <c r="BI286" s="227"/>
      <c r="BJ286" s="227"/>
      <c r="BK286" s="227"/>
      <c r="BL286" s="38"/>
      <c r="BM286" s="356"/>
      <c r="BN286" s="356"/>
      <c r="BO286" s="38"/>
      <c r="BP286" s="38"/>
      <c r="BQ286" s="214"/>
      <c r="BR286" s="214"/>
      <c r="BS286" s="214"/>
      <c r="BT286" s="214"/>
      <c r="BU286" s="214"/>
      <c r="BV286" s="214"/>
      <c r="BW286" s="215"/>
      <c r="BX286" s="216"/>
      <c r="BY286" s="214"/>
      <c r="BZ286" s="214"/>
      <c r="CA286" s="214"/>
      <c r="CB286" s="214"/>
      <c r="CC286" s="214"/>
      <c r="CD286" s="214"/>
      <c r="CE286" s="214"/>
      <c r="CF286" s="217"/>
      <c r="CG286" s="38"/>
      <c r="CH286" s="38"/>
      <c r="CI286" s="229"/>
      <c r="CJ286" s="82" t="e">
        <f>VLOOKUP(K286,'[1]INITIATIVES TYPE COMBINATION'!$A$28:$B$39,2,FALSE)</f>
        <v>#N/A</v>
      </c>
      <c r="CK286" s="82" t="e">
        <f>VLOOKUP(K286&amp;BZ286,'[1]INITIATIVES TYPE COMBINATION'!$A$48:$B$72,2,FALSE)</f>
        <v>#N/A</v>
      </c>
      <c r="CL286" s="82" t="e">
        <f>VLOOKUP(BZ286,'[1]INITIATIVES TYPE COMBINATION'!K$2:L$75,2,FALSE)</f>
        <v>#N/A</v>
      </c>
      <c r="CM286" s="82" t="e">
        <f>VLOOKUP(BZ286,'[1]INITIATIVES TYPE COMBINATION'!K$2:M$75,3,FALSE)</f>
        <v>#N/A</v>
      </c>
      <c r="CN286" s="82" t="e">
        <f>VLOOKUP(K286&amp;BZ286,'[1]INITIATIVES TYPE COMBINATION'!$A$203:$B$227,2,FALSE)</f>
        <v>#N/A</v>
      </c>
      <c r="CP286" s="82" t="e">
        <f>VLOOKUP(BT286&amp;BU286,[1]MPH!BK:BL,2,FALSE)</f>
        <v>#N/A</v>
      </c>
      <c r="CQ286" s="82" t="e">
        <f>VLOOKUP(BT286&amp;BU286,[1]MPH!BK:BL,2,FALSE)</f>
        <v>#N/A</v>
      </c>
      <c r="CR286" s="82" t="e">
        <f>VLOOKUP(BT286&amp;BW286,[1]MPH!BK:BL,2,FALSE)</f>
        <v>#N/A</v>
      </c>
      <c r="CS286" s="82" t="e">
        <f>VLOOKUP(BT286&amp;BW286,[1]MPH!BK:BL,2,FALSE)</f>
        <v>#N/A</v>
      </c>
      <c r="CT286" s="455" t="str">
        <f t="shared" si="158"/>
        <v>Dead-End</v>
      </c>
      <c r="CU286" s="456" t="str">
        <f t="shared" si="158"/>
        <v>Dead-End</v>
      </c>
      <c r="CV286" s="457" t="str">
        <f t="shared" si="158"/>
        <v>Dead-End</v>
      </c>
    </row>
    <row r="287" spans="1:100" ht="12.4" customHeight="1">
      <c r="A287" s="143" t="s">
        <v>1049</v>
      </c>
      <c r="B287" s="143" t="s">
        <v>1052</v>
      </c>
      <c r="C287" s="172">
        <v>44197</v>
      </c>
      <c r="D287" s="172">
        <v>44227</v>
      </c>
      <c r="E287" s="276">
        <f>C287</f>
        <v>44197</v>
      </c>
      <c r="F287" s="139">
        <f>D287+4</f>
        <v>44231</v>
      </c>
      <c r="G287" s="143" t="s">
        <v>473</v>
      </c>
      <c r="H287" s="143" t="s">
        <v>1414</v>
      </c>
      <c r="I287" s="143" t="s">
        <v>1415</v>
      </c>
      <c r="J287" s="203" t="s">
        <v>15</v>
      </c>
      <c r="K287" s="249" t="s">
        <v>1056</v>
      </c>
      <c r="L287" s="203"/>
      <c r="M287" s="203"/>
      <c r="N287" s="203"/>
      <c r="O287" s="203"/>
      <c r="P287" s="249" t="s">
        <v>1057</v>
      </c>
      <c r="Q287" s="49"/>
      <c r="R287" s="203"/>
      <c r="S287" s="279"/>
      <c r="T287" s="352" t="str">
        <f t="shared" ref="T287" si="163">G287</f>
        <v>Tide</v>
      </c>
      <c r="U287" s="353"/>
      <c r="V287" s="354">
        <f t="shared" ref="V287:W287" si="164">C287</f>
        <v>44197</v>
      </c>
      <c r="W287" s="354">
        <f t="shared" si="164"/>
        <v>44227</v>
      </c>
      <c r="X287" s="353"/>
      <c r="Y287" s="203" t="str">
        <f t="shared" ref="Y287" si="165">B287</f>
        <v>Hyper,
Super,
MM 1,
MM 2</v>
      </c>
      <c r="Z287" s="203">
        <f t="shared" ref="Z287" si="166">SUM(AE287:BR287)</f>
        <v>0</v>
      </c>
      <c r="AA287" s="353"/>
      <c r="AB287" s="383" t="s">
        <v>1240</v>
      </c>
      <c r="AC287" s="379"/>
      <c r="AD287" s="351" t="s">
        <v>168</v>
      </c>
      <c r="AE287" s="156" t="s">
        <v>1241</v>
      </c>
      <c r="AF287" s="156" t="s">
        <v>1241</v>
      </c>
      <c r="AG287" s="156" t="s">
        <v>1241</v>
      </c>
      <c r="AH287" s="156" t="s">
        <v>1241</v>
      </c>
      <c r="AI287" s="156" t="s">
        <v>1241</v>
      </c>
      <c r="AJ287" s="156" t="s">
        <v>1241</v>
      </c>
      <c r="AK287" s="156" t="s">
        <v>1241</v>
      </c>
      <c r="AL287" s="156" t="s">
        <v>1241</v>
      </c>
      <c r="AM287" s="156" t="s">
        <v>1241</v>
      </c>
      <c r="AN287" s="156" t="s">
        <v>1241</v>
      </c>
      <c r="AO287" s="156" t="s">
        <v>1241</v>
      </c>
      <c r="AP287" s="156" t="s">
        <v>1241</v>
      </c>
      <c r="AQ287" s="156" t="s">
        <v>1241</v>
      </c>
      <c r="AR287" s="156" t="s">
        <v>1241</v>
      </c>
      <c r="AS287" s="156" t="s">
        <v>1241</v>
      </c>
      <c r="AT287" s="156" t="s">
        <v>1241</v>
      </c>
      <c r="AU287" s="156" t="s">
        <v>1241</v>
      </c>
      <c r="AV287" s="156" t="s">
        <v>1241</v>
      </c>
      <c r="AW287" s="156" t="s">
        <v>1241</v>
      </c>
      <c r="AX287" s="156" t="s">
        <v>1241</v>
      </c>
      <c r="AY287" s="156" t="s">
        <v>1241</v>
      </c>
      <c r="AZ287" s="156" t="s">
        <v>1241</v>
      </c>
      <c r="BA287" s="156" t="s">
        <v>1241</v>
      </c>
      <c r="BB287" s="156" t="s">
        <v>1241</v>
      </c>
      <c r="BC287" s="156" t="s">
        <v>1241</v>
      </c>
      <c r="BD287" s="156" t="s">
        <v>1241</v>
      </c>
      <c r="BE287" s="156" t="s">
        <v>1241</v>
      </c>
      <c r="BF287" s="156" t="s">
        <v>1241</v>
      </c>
      <c r="BG287" s="156" t="s">
        <v>1241</v>
      </c>
      <c r="BH287" s="156" t="s">
        <v>1241</v>
      </c>
      <c r="BI287" s="156" t="s">
        <v>1241</v>
      </c>
      <c r="BJ287" s="156" t="s">
        <v>1241</v>
      </c>
      <c r="BK287" s="156" t="s">
        <v>1241</v>
      </c>
      <c r="BL287" s="38"/>
      <c r="BM287" s="356"/>
      <c r="BN287" s="356"/>
      <c r="BO287" s="38"/>
      <c r="BP287" s="38"/>
      <c r="BQ287" s="414"/>
      <c r="BR287" s="414"/>
      <c r="BS287" s="215" t="s">
        <v>1058</v>
      </c>
      <c r="BT287" s="215" t="s">
        <v>1242</v>
      </c>
      <c r="BU287" s="215" t="s">
        <v>1060</v>
      </c>
      <c r="BV287" s="215" t="s">
        <v>1416</v>
      </c>
      <c r="BW287" s="215" t="s">
        <v>1060</v>
      </c>
      <c r="BX287" s="215" t="s">
        <v>1416</v>
      </c>
      <c r="BY287" s="215" t="s">
        <v>1062</v>
      </c>
      <c r="BZ287" s="153" t="s">
        <v>1363</v>
      </c>
      <c r="CA287" s="215" t="s">
        <v>1064</v>
      </c>
      <c r="CB287" s="153" t="s">
        <v>1065</v>
      </c>
      <c r="CC287" s="153" t="s">
        <v>1317</v>
      </c>
      <c r="CD287" s="414" t="s">
        <v>1364</v>
      </c>
      <c r="CE287" s="414" t="s">
        <v>1058</v>
      </c>
      <c r="CF287" s="447" t="s">
        <v>1417</v>
      </c>
      <c r="CG287" s="351"/>
      <c r="CH287" s="351"/>
      <c r="CI287" s="156" t="s">
        <v>1058</v>
      </c>
      <c r="CJ287" s="82" t="str">
        <f>VLOOKUP(K287,'[1]INITIATIVES TYPE COMBINATION'!$A$28:$B$39,2,FALSE)</f>
        <v>PCTYPEH</v>
      </c>
      <c r="CK287" s="82" t="str">
        <f>VLOOKUP(K287&amp;BZ287,'[1]INITIATIVES TYPE COMBINATION'!$A$48:$B$72,2,FALSE)</f>
        <v>CCTYPEC</v>
      </c>
      <c r="CL287" s="82" t="str">
        <f>VLOOKUP(BZ287,'[1]INITIATIVES TYPE COMBINATION'!K$2:L$75,2,FALSE)</f>
        <v>DISBB</v>
      </c>
      <c r="CM287" s="82" t="str">
        <f>VLOOKUP(BZ287,'[1]INITIATIVES TYPE COMBINATION'!K$2:M$75,3,FALSE)</f>
        <v>DISBA</v>
      </c>
      <c r="CN287" s="82" t="str">
        <f>VLOOKUP(K287&amp;BZ287,'[1]INITIATIVES TYPE COMBINATION'!$A$203:$B$227,2,FALSE)</f>
        <v>PROPORTIONATED</v>
      </c>
      <c r="CP287" s="82" t="str">
        <f>VLOOKUP(BT287&amp;BU287,[1]MPH!BK:BL,2,FALSE)</f>
        <v>SubBrandForm4</v>
      </c>
      <c r="CQ287" s="82" t="str">
        <f>VLOOKUP(BT287&amp;BU287,[1]MPH!BK:BL,2,FALSE)</f>
        <v>SubBrandForm4</v>
      </c>
      <c r="CR287" s="82" t="str">
        <f>VLOOKUP(BT287&amp;BW287,[1]MPH!BK:BL,2,FALSE)</f>
        <v>SubBrandForm4</v>
      </c>
      <c r="CS287" s="82" t="str">
        <f>VLOOKUP(BT287&amp;BW287,[1]MPH!BK:BL,2,FALSE)</f>
        <v>SubBrandForm4</v>
      </c>
      <c r="CT287" s="455" t="str">
        <f t="shared" si="158"/>
        <v>Dead-End</v>
      </c>
      <c r="CU287" s="456" t="str">
        <f t="shared" si="158"/>
        <v>Dead-End</v>
      </c>
      <c r="CV287" s="457" t="str">
        <f t="shared" si="158"/>
        <v>Dead-End</v>
      </c>
    </row>
    <row r="288" spans="1:100" ht="12.4" customHeight="1">
      <c r="A288" s="163"/>
      <c r="B288" s="163"/>
      <c r="C288" s="173"/>
      <c r="D288" s="173"/>
      <c r="E288" s="294"/>
      <c r="F288" s="158"/>
      <c r="G288" s="163"/>
      <c r="H288" s="163"/>
      <c r="I288" s="163"/>
      <c r="J288" s="218" t="s">
        <v>15</v>
      </c>
      <c r="K288" s="220"/>
      <c r="L288" s="218"/>
      <c r="M288" s="218"/>
      <c r="N288" s="218"/>
      <c r="O288" s="218"/>
      <c r="P288" s="262"/>
      <c r="Q288" s="48"/>
      <c r="R288" s="218"/>
      <c r="S288" s="279"/>
      <c r="T288" s="357"/>
      <c r="U288" s="218"/>
      <c r="V288" s="173"/>
      <c r="W288" s="173"/>
      <c r="X288" s="218"/>
      <c r="Y288" s="218"/>
      <c r="Z288" s="218"/>
      <c r="AA288" s="218"/>
      <c r="AB288" s="383"/>
      <c r="AC288" s="379"/>
      <c r="AD288" s="227" t="s">
        <v>169</v>
      </c>
      <c r="AE288" s="227"/>
      <c r="AF288" s="227"/>
      <c r="AG288" s="227"/>
      <c r="AH288" s="227"/>
      <c r="AI288" s="227"/>
      <c r="AJ288" s="227"/>
      <c r="AK288" s="227"/>
      <c r="AL288" s="227"/>
      <c r="AM288" s="227"/>
      <c r="AN288" s="227"/>
      <c r="AO288" s="227"/>
      <c r="AP288" s="227"/>
      <c r="AQ288" s="227"/>
      <c r="AR288" s="227"/>
      <c r="AS288" s="227"/>
      <c r="AT288" s="227"/>
      <c r="AU288" s="227"/>
      <c r="AV288" s="227"/>
      <c r="AW288" s="227"/>
      <c r="AX288" s="227"/>
      <c r="AY288" s="227"/>
      <c r="AZ288" s="227"/>
      <c r="BA288" s="227"/>
      <c r="BB288" s="227"/>
      <c r="BC288" s="227"/>
      <c r="BD288" s="227"/>
      <c r="BE288" s="227"/>
      <c r="BF288" s="227"/>
      <c r="BG288" s="227"/>
      <c r="BH288" s="227"/>
      <c r="BI288" s="227"/>
      <c r="BJ288" s="227"/>
      <c r="BK288" s="227"/>
      <c r="BL288" s="38"/>
      <c r="BM288" s="356"/>
      <c r="BN288" s="356"/>
      <c r="BO288" s="38"/>
      <c r="BP288" s="38"/>
      <c r="BQ288" s="214"/>
      <c r="BR288" s="214"/>
      <c r="BS288" s="214"/>
      <c r="BT288" s="214"/>
      <c r="BU288" s="214"/>
      <c r="BV288" s="214"/>
      <c r="BW288" s="215"/>
      <c r="BX288" s="216"/>
      <c r="BY288" s="214"/>
      <c r="BZ288" s="214"/>
      <c r="CA288" s="214"/>
      <c r="CB288" s="214"/>
      <c r="CC288" s="214"/>
      <c r="CD288" s="214"/>
      <c r="CE288" s="214"/>
      <c r="CF288" s="217"/>
      <c r="CG288" s="38"/>
      <c r="CH288" s="38"/>
      <c r="CI288" s="229"/>
      <c r="CJ288" s="82" t="e">
        <f>VLOOKUP(K288,'[1]INITIATIVES TYPE COMBINATION'!$A$28:$B$39,2,FALSE)</f>
        <v>#N/A</v>
      </c>
      <c r="CK288" s="82" t="e">
        <f>VLOOKUP(K288&amp;BZ288,'[1]INITIATIVES TYPE COMBINATION'!$A$48:$B$72,2,FALSE)</f>
        <v>#N/A</v>
      </c>
      <c r="CL288" s="82" t="e">
        <f>VLOOKUP(BZ288,'[1]INITIATIVES TYPE COMBINATION'!K$2:L$75,2,FALSE)</f>
        <v>#N/A</v>
      </c>
      <c r="CM288" s="82" t="e">
        <f>VLOOKUP(BZ288,'[1]INITIATIVES TYPE COMBINATION'!K$2:M$75,3,FALSE)</f>
        <v>#N/A</v>
      </c>
      <c r="CN288" s="82" t="e">
        <f>VLOOKUP(K288&amp;BZ288,'[1]INITIATIVES TYPE COMBINATION'!$A$203:$B$227,2,FALSE)</f>
        <v>#N/A</v>
      </c>
      <c r="CP288" s="82" t="e">
        <f>VLOOKUP(BT288&amp;BU288,[1]MPH!BK:BL,2,FALSE)</f>
        <v>#N/A</v>
      </c>
      <c r="CQ288" s="82" t="e">
        <f>VLOOKUP(BT288&amp;BU288,[1]MPH!BK:BL,2,FALSE)</f>
        <v>#N/A</v>
      </c>
      <c r="CR288" s="82" t="e">
        <f>VLOOKUP(BT288&amp;BW288,[1]MPH!BK:BL,2,FALSE)</f>
        <v>#N/A</v>
      </c>
      <c r="CS288" s="82" t="e">
        <f>VLOOKUP(BT288&amp;BW288,[1]MPH!BK:BL,2,FALSE)</f>
        <v>#N/A</v>
      </c>
      <c r="CT288" s="455" t="str">
        <f t="shared" si="158"/>
        <v>Dead-End</v>
      </c>
      <c r="CU288" s="456" t="str">
        <f t="shared" si="158"/>
        <v>Dead-End</v>
      </c>
      <c r="CV288" s="457" t="str">
        <f t="shared" si="158"/>
        <v>Dead-End</v>
      </c>
    </row>
    <row r="289" spans="1:100" ht="12.4" customHeight="1">
      <c r="A289" s="143" t="s">
        <v>1049</v>
      </c>
      <c r="B289" s="143" t="s">
        <v>1052</v>
      </c>
      <c r="C289" s="172">
        <v>44197</v>
      </c>
      <c r="D289" s="172">
        <v>44227</v>
      </c>
      <c r="E289" s="276">
        <f>C289</f>
        <v>44197</v>
      </c>
      <c r="F289" s="139">
        <f>D289+4</f>
        <v>44231</v>
      </c>
      <c r="G289" s="143" t="s">
        <v>473</v>
      </c>
      <c r="H289" s="143" t="s">
        <v>1418</v>
      </c>
      <c r="I289" s="143" t="s">
        <v>1419</v>
      </c>
      <c r="J289" s="203" t="s">
        <v>15</v>
      </c>
      <c r="K289" s="249" t="s">
        <v>1056</v>
      </c>
      <c r="L289" s="203"/>
      <c r="M289" s="203"/>
      <c r="N289" s="203"/>
      <c r="O289" s="203"/>
      <c r="P289" s="249" t="s">
        <v>1057</v>
      </c>
      <c r="Q289" s="49"/>
      <c r="R289" s="203"/>
      <c r="S289" s="279"/>
      <c r="T289" s="352" t="str">
        <f t="shared" ref="T289" si="167">G289</f>
        <v>Tide</v>
      </c>
      <c r="U289" s="353"/>
      <c r="V289" s="354">
        <f t="shared" ref="V289:W289" si="168">C289</f>
        <v>44197</v>
      </c>
      <c r="W289" s="354">
        <f t="shared" si="168"/>
        <v>44227</v>
      </c>
      <c r="X289" s="353"/>
      <c r="Y289" s="203" t="str">
        <f t="shared" ref="Y289" si="169">B289</f>
        <v>Hyper,
Super,
MM 1,
MM 2</v>
      </c>
      <c r="Z289" s="203">
        <f t="shared" ref="Z289" si="170">SUM(AE289:BR289)</f>
        <v>0</v>
      </c>
      <c r="AA289" s="353"/>
      <c r="AB289" s="383" t="s">
        <v>1240</v>
      </c>
      <c r="AC289" s="379"/>
      <c r="AD289" s="351" t="s">
        <v>168</v>
      </c>
      <c r="AE289" s="156" t="s">
        <v>1241</v>
      </c>
      <c r="AF289" s="156" t="s">
        <v>1241</v>
      </c>
      <c r="AG289" s="156" t="s">
        <v>1241</v>
      </c>
      <c r="AH289" s="156" t="s">
        <v>1241</v>
      </c>
      <c r="AI289" s="156" t="s">
        <v>1241</v>
      </c>
      <c r="AJ289" s="156" t="s">
        <v>1241</v>
      </c>
      <c r="AK289" s="156" t="s">
        <v>1241</v>
      </c>
      <c r="AL289" s="156" t="s">
        <v>1241</v>
      </c>
      <c r="AM289" s="156" t="s">
        <v>1241</v>
      </c>
      <c r="AN289" s="156" t="s">
        <v>1241</v>
      </c>
      <c r="AO289" s="156" t="s">
        <v>1241</v>
      </c>
      <c r="AP289" s="156" t="s">
        <v>1241</v>
      </c>
      <c r="AQ289" s="156" t="s">
        <v>1241</v>
      </c>
      <c r="AR289" s="156" t="s">
        <v>1241</v>
      </c>
      <c r="AS289" s="156" t="s">
        <v>1241</v>
      </c>
      <c r="AT289" s="156" t="s">
        <v>1241</v>
      </c>
      <c r="AU289" s="156" t="s">
        <v>1241</v>
      </c>
      <c r="AV289" s="156" t="s">
        <v>1241</v>
      </c>
      <c r="AW289" s="156" t="s">
        <v>1241</v>
      </c>
      <c r="AX289" s="156" t="s">
        <v>1241</v>
      </c>
      <c r="AY289" s="156" t="s">
        <v>1241</v>
      </c>
      <c r="AZ289" s="156" t="s">
        <v>1241</v>
      </c>
      <c r="BA289" s="156" t="s">
        <v>1241</v>
      </c>
      <c r="BB289" s="156" t="s">
        <v>1241</v>
      </c>
      <c r="BC289" s="156" t="s">
        <v>1241</v>
      </c>
      <c r="BD289" s="156" t="s">
        <v>1241</v>
      </c>
      <c r="BE289" s="156" t="s">
        <v>1241</v>
      </c>
      <c r="BF289" s="156" t="s">
        <v>1241</v>
      </c>
      <c r="BG289" s="156" t="s">
        <v>1241</v>
      </c>
      <c r="BH289" s="156" t="s">
        <v>1241</v>
      </c>
      <c r="BI289" s="156" t="s">
        <v>1241</v>
      </c>
      <c r="BJ289" s="156" t="s">
        <v>1241</v>
      </c>
      <c r="BK289" s="156" t="s">
        <v>1241</v>
      </c>
      <c r="BL289" s="38"/>
      <c r="BM289" s="356"/>
      <c r="BN289" s="356"/>
      <c r="BO289" s="38"/>
      <c r="BP289" s="38"/>
      <c r="BQ289" s="414"/>
      <c r="BR289" s="414"/>
      <c r="BS289" s="215" t="s">
        <v>1058</v>
      </c>
      <c r="BT289" s="215" t="s">
        <v>1242</v>
      </c>
      <c r="BU289" s="215" t="s">
        <v>1060</v>
      </c>
      <c r="BV289" s="215" t="s">
        <v>1416</v>
      </c>
      <c r="BW289" s="215" t="s">
        <v>1060</v>
      </c>
      <c r="BX289" s="215" t="s">
        <v>1416</v>
      </c>
      <c r="BY289" s="215" t="s">
        <v>1062</v>
      </c>
      <c r="BZ289" s="153" t="s">
        <v>1063</v>
      </c>
      <c r="CA289" s="215" t="s">
        <v>1064</v>
      </c>
      <c r="CB289" s="153" t="s">
        <v>1065</v>
      </c>
      <c r="CC289" s="153" t="s">
        <v>1065</v>
      </c>
      <c r="CD289" s="414" t="s">
        <v>1018</v>
      </c>
      <c r="CE289" s="414" t="s">
        <v>1058</v>
      </c>
      <c r="CF289" s="447">
        <v>0.03</v>
      </c>
      <c r="CG289" s="351"/>
      <c r="CH289" s="351"/>
      <c r="CI289" s="156" t="s">
        <v>1058</v>
      </c>
      <c r="CJ289" s="82" t="str">
        <f>VLOOKUP(K289,'[1]INITIATIVES TYPE COMBINATION'!$A$28:$B$39,2,FALSE)</f>
        <v>PCTYPEH</v>
      </c>
      <c r="CK289" s="82" t="str">
        <f>VLOOKUP(K289&amp;BZ289,'[1]INITIATIVES TYPE COMBINATION'!$A$48:$B$72,2,FALSE)</f>
        <v>CCTYPEC</v>
      </c>
      <c r="CL289" s="82" t="str">
        <f>VLOOKUP(BZ289,'[1]INITIATIVES TYPE COMBINATION'!K$2:L$75,2,FALSE)</f>
        <v>DISBB</v>
      </c>
      <c r="CM289" s="82" t="str">
        <f>VLOOKUP(BZ289,'[1]INITIATIVES TYPE COMBINATION'!K$2:M$75,3,FALSE)</f>
        <v>DISBB</v>
      </c>
      <c r="CN289" s="82" t="str">
        <f>VLOOKUP(K289&amp;BZ289,'[1]INITIATIVES TYPE COMBINATION'!$A$203:$B$227,2,FALSE)</f>
        <v>PROPORTIONATEC</v>
      </c>
      <c r="CP289" s="82" t="str">
        <f>VLOOKUP(BT289&amp;BU289,[1]MPH!BK:BL,2,FALSE)</f>
        <v>SubBrandForm4</v>
      </c>
      <c r="CQ289" s="82" t="str">
        <f>VLOOKUP(BT289&amp;BU289,[1]MPH!BK:BL,2,FALSE)</f>
        <v>SubBrandForm4</v>
      </c>
      <c r="CR289" s="82" t="str">
        <f>VLOOKUP(BT289&amp;BW289,[1]MPH!BK:BL,2,FALSE)</f>
        <v>SubBrandForm4</v>
      </c>
      <c r="CS289" s="82" t="str">
        <f>VLOOKUP(BT289&amp;BW289,[1]MPH!BK:BL,2,FALSE)</f>
        <v>SubBrandForm4</v>
      </c>
      <c r="CT289" s="455" t="str">
        <f t="shared" si="158"/>
        <v>Dead-End</v>
      </c>
      <c r="CU289" s="456" t="str">
        <f t="shared" si="158"/>
        <v>Dead-End</v>
      </c>
      <c r="CV289" s="457" t="str">
        <f t="shared" si="158"/>
        <v>Dead-End</v>
      </c>
    </row>
    <row r="290" spans="1:100" ht="12.4" customHeight="1">
      <c r="A290" s="163"/>
      <c r="B290" s="163"/>
      <c r="C290" s="173"/>
      <c r="D290" s="173"/>
      <c r="E290" s="294"/>
      <c r="F290" s="158"/>
      <c r="G290" s="163"/>
      <c r="H290" s="163"/>
      <c r="I290" s="163"/>
      <c r="J290" s="218" t="s">
        <v>15</v>
      </c>
      <c r="K290" s="220"/>
      <c r="L290" s="218"/>
      <c r="M290" s="218"/>
      <c r="N290" s="218"/>
      <c r="O290" s="218"/>
      <c r="P290" s="262"/>
      <c r="Q290" s="48"/>
      <c r="R290" s="218"/>
      <c r="S290" s="279"/>
      <c r="T290" s="357"/>
      <c r="U290" s="218"/>
      <c r="V290" s="173"/>
      <c r="W290" s="173"/>
      <c r="X290" s="218"/>
      <c r="Y290" s="218"/>
      <c r="Z290" s="218"/>
      <c r="AA290" s="218"/>
      <c r="AB290" s="383"/>
      <c r="AC290" s="379"/>
      <c r="AD290" s="227" t="s">
        <v>169</v>
      </c>
      <c r="AE290" s="227"/>
      <c r="AF290" s="227"/>
      <c r="AG290" s="227"/>
      <c r="AH290" s="227"/>
      <c r="AI290" s="227"/>
      <c r="AJ290" s="227"/>
      <c r="AK290" s="227"/>
      <c r="AL290" s="227"/>
      <c r="AM290" s="227"/>
      <c r="AN290" s="227"/>
      <c r="AO290" s="227"/>
      <c r="AP290" s="227"/>
      <c r="AQ290" s="227"/>
      <c r="AR290" s="227"/>
      <c r="AS290" s="227"/>
      <c r="AT290" s="227"/>
      <c r="AU290" s="227"/>
      <c r="AV290" s="227"/>
      <c r="AW290" s="227"/>
      <c r="AX290" s="227"/>
      <c r="AY290" s="227"/>
      <c r="AZ290" s="227"/>
      <c r="BA290" s="227"/>
      <c r="BB290" s="227"/>
      <c r="BC290" s="227"/>
      <c r="BD290" s="227"/>
      <c r="BE290" s="227"/>
      <c r="BF290" s="227"/>
      <c r="BG290" s="227"/>
      <c r="BH290" s="227"/>
      <c r="BI290" s="227"/>
      <c r="BJ290" s="227"/>
      <c r="BK290" s="227"/>
      <c r="BL290" s="38"/>
      <c r="BM290" s="356"/>
      <c r="BN290" s="356"/>
      <c r="BO290" s="38"/>
      <c r="BP290" s="38"/>
      <c r="BQ290" s="214"/>
      <c r="BR290" s="214"/>
      <c r="BS290" s="214"/>
      <c r="BT290" s="214"/>
      <c r="BU290" s="214"/>
      <c r="BV290" s="214"/>
      <c r="BW290" s="215"/>
      <c r="BX290" s="216"/>
      <c r="BY290" s="214"/>
      <c r="BZ290" s="214"/>
      <c r="CA290" s="214"/>
      <c r="CB290" s="214"/>
      <c r="CC290" s="214"/>
      <c r="CD290" s="214"/>
      <c r="CE290" s="214"/>
      <c r="CF290" s="217"/>
      <c r="CG290" s="38"/>
      <c r="CH290" s="38"/>
      <c r="CI290" s="229"/>
      <c r="CJ290" s="82" t="e">
        <f>VLOOKUP(K290,'[1]INITIATIVES TYPE COMBINATION'!$A$28:$B$39,2,FALSE)</f>
        <v>#N/A</v>
      </c>
      <c r="CK290" s="82" t="e">
        <f>VLOOKUP(K290&amp;BZ290,'[1]INITIATIVES TYPE COMBINATION'!$A$48:$B$72,2,FALSE)</f>
        <v>#N/A</v>
      </c>
      <c r="CL290" s="82" t="e">
        <f>VLOOKUP(BZ290,'[1]INITIATIVES TYPE COMBINATION'!K$2:L$75,2,FALSE)</f>
        <v>#N/A</v>
      </c>
      <c r="CM290" s="82" t="e">
        <f>VLOOKUP(BZ290,'[1]INITIATIVES TYPE COMBINATION'!K$2:M$75,3,FALSE)</f>
        <v>#N/A</v>
      </c>
      <c r="CN290" s="82" t="e">
        <f>VLOOKUP(K290&amp;BZ290,'[1]INITIATIVES TYPE COMBINATION'!$A$203:$B$227,2,FALSE)</f>
        <v>#N/A</v>
      </c>
      <c r="CP290" s="82" t="e">
        <f>VLOOKUP(BT290&amp;BU290,[1]MPH!BK:BL,2,FALSE)</f>
        <v>#N/A</v>
      </c>
      <c r="CQ290" s="82" t="e">
        <f>VLOOKUP(BT290&amp;BU290,[1]MPH!BK:BL,2,FALSE)</f>
        <v>#N/A</v>
      </c>
      <c r="CR290" s="82" t="e">
        <f>VLOOKUP(BT290&amp;BW290,[1]MPH!BK:BL,2,FALSE)</f>
        <v>#N/A</v>
      </c>
      <c r="CS290" s="82" t="e">
        <f>VLOOKUP(BT290&amp;BW290,[1]MPH!BK:BL,2,FALSE)</f>
        <v>#N/A</v>
      </c>
      <c r="CT290" s="455" t="str">
        <f t="shared" si="158"/>
        <v>Dead-End</v>
      </c>
      <c r="CU290" s="456" t="str">
        <f t="shared" si="158"/>
        <v>Dead-End</v>
      </c>
      <c r="CV290" s="457" t="str">
        <f t="shared" si="158"/>
        <v>Dead-End</v>
      </c>
    </row>
    <row r="291" spans="1:100" ht="12.4" customHeight="1">
      <c r="A291" s="203" t="s">
        <v>1049</v>
      </c>
      <c r="B291" s="143" t="s">
        <v>1052</v>
      </c>
      <c r="C291" s="172">
        <v>44197</v>
      </c>
      <c r="D291" s="172">
        <v>44227</v>
      </c>
      <c r="E291" s="276">
        <f>C291</f>
        <v>44197</v>
      </c>
      <c r="F291" s="139">
        <f>D291+4</f>
        <v>44231</v>
      </c>
      <c r="G291" s="143" t="s">
        <v>473</v>
      </c>
      <c r="H291" s="143" t="s">
        <v>1420</v>
      </c>
      <c r="I291" s="143" t="s">
        <v>1421</v>
      </c>
      <c r="J291" s="203" t="s">
        <v>15</v>
      </c>
      <c r="K291" s="249" t="s">
        <v>1056</v>
      </c>
      <c r="L291" s="203"/>
      <c r="M291" s="203"/>
      <c r="N291" s="203"/>
      <c r="O291" s="203"/>
      <c r="P291" s="249" t="s">
        <v>1057</v>
      </c>
      <c r="Q291" s="49"/>
      <c r="R291" s="203"/>
      <c r="S291" s="279"/>
      <c r="T291" s="352" t="str">
        <f t="shared" ref="T291" si="171">G291</f>
        <v>Tide</v>
      </c>
      <c r="U291" s="353"/>
      <c r="V291" s="354">
        <f t="shared" ref="V291:W291" si="172">C291</f>
        <v>44197</v>
      </c>
      <c r="W291" s="354">
        <f t="shared" si="172"/>
        <v>44227</v>
      </c>
      <c r="X291" s="353"/>
      <c r="Y291" s="203" t="str">
        <f t="shared" ref="Y291" si="173">B291</f>
        <v>Hyper,
Super,
MM 1,
MM 2</v>
      </c>
      <c r="Z291" s="203">
        <f t="shared" ref="Z291" si="174">SUM(AE291:BR291)</f>
        <v>0</v>
      </c>
      <c r="AA291" s="353"/>
      <c r="AB291" s="383" t="s">
        <v>1240</v>
      </c>
      <c r="AC291" s="379"/>
      <c r="AD291" s="351" t="s">
        <v>168</v>
      </c>
      <c r="AE291" s="156" t="s">
        <v>1241</v>
      </c>
      <c r="AF291" s="156" t="s">
        <v>1241</v>
      </c>
      <c r="AG291" s="156" t="s">
        <v>1241</v>
      </c>
      <c r="AH291" s="156" t="s">
        <v>1241</v>
      </c>
      <c r="AI291" s="156" t="s">
        <v>1241</v>
      </c>
      <c r="AJ291" s="156" t="s">
        <v>1241</v>
      </c>
      <c r="AK291" s="156" t="s">
        <v>1241</v>
      </c>
      <c r="AL291" s="156" t="s">
        <v>1241</v>
      </c>
      <c r="AM291" s="156" t="s">
        <v>1241</v>
      </c>
      <c r="AN291" s="156" t="s">
        <v>1241</v>
      </c>
      <c r="AO291" s="156" t="s">
        <v>1241</v>
      </c>
      <c r="AP291" s="156" t="s">
        <v>1241</v>
      </c>
      <c r="AQ291" s="156" t="s">
        <v>1241</v>
      </c>
      <c r="AR291" s="156" t="s">
        <v>1241</v>
      </c>
      <c r="AS291" s="156" t="s">
        <v>1241</v>
      </c>
      <c r="AT291" s="156" t="s">
        <v>1241</v>
      </c>
      <c r="AU291" s="156" t="s">
        <v>1241</v>
      </c>
      <c r="AV291" s="156" t="s">
        <v>1241</v>
      </c>
      <c r="AW291" s="156" t="s">
        <v>1241</v>
      </c>
      <c r="AX291" s="156" t="s">
        <v>1241</v>
      </c>
      <c r="AY291" s="156" t="s">
        <v>1241</v>
      </c>
      <c r="AZ291" s="156" t="s">
        <v>1241</v>
      </c>
      <c r="BA291" s="156" t="s">
        <v>1241</v>
      </c>
      <c r="BB291" s="156" t="s">
        <v>1241</v>
      </c>
      <c r="BC291" s="156" t="s">
        <v>1241</v>
      </c>
      <c r="BD291" s="156" t="s">
        <v>1241</v>
      </c>
      <c r="BE291" s="156" t="s">
        <v>1241</v>
      </c>
      <c r="BF291" s="156" t="s">
        <v>1241</v>
      </c>
      <c r="BG291" s="156" t="s">
        <v>1241</v>
      </c>
      <c r="BH291" s="156" t="s">
        <v>1241</v>
      </c>
      <c r="BI291" s="156" t="s">
        <v>1241</v>
      </c>
      <c r="BJ291" s="156" t="s">
        <v>1241</v>
      </c>
      <c r="BK291" s="156" t="s">
        <v>1241</v>
      </c>
      <c r="BL291" s="38"/>
      <c r="BM291" s="356"/>
      <c r="BN291" s="356"/>
      <c r="BO291" s="38"/>
      <c r="BP291" s="38"/>
      <c r="BQ291" s="414"/>
      <c r="BR291" s="414"/>
      <c r="BS291" s="414" t="s">
        <v>1058</v>
      </c>
      <c r="BT291" s="414" t="s">
        <v>1242</v>
      </c>
      <c r="BU291" s="414" t="s">
        <v>1060</v>
      </c>
      <c r="BV291" s="414" t="s">
        <v>1422</v>
      </c>
      <c r="BW291" s="215" t="s">
        <v>1060</v>
      </c>
      <c r="BX291" s="414" t="s">
        <v>1422</v>
      </c>
      <c r="BY291" s="153" t="s">
        <v>1062</v>
      </c>
      <c r="BZ291" s="153" t="s">
        <v>1063</v>
      </c>
      <c r="CA291" s="215" t="s">
        <v>1064</v>
      </c>
      <c r="CB291" s="153" t="s">
        <v>1065</v>
      </c>
      <c r="CC291" s="153" t="s">
        <v>1065</v>
      </c>
      <c r="CD291" s="414" t="s">
        <v>1018</v>
      </c>
      <c r="CE291" s="414" t="s">
        <v>1058</v>
      </c>
      <c r="CF291" s="447">
        <v>0.18</v>
      </c>
      <c r="CG291" s="351"/>
      <c r="CH291" s="351"/>
      <c r="CI291" s="156" t="s">
        <v>1058</v>
      </c>
      <c r="CJ291" s="82" t="str">
        <f>VLOOKUP(K291,'[1]INITIATIVES TYPE COMBINATION'!$A$28:$B$39,2,FALSE)</f>
        <v>PCTYPEH</v>
      </c>
      <c r="CK291" s="82" t="str">
        <f>VLOOKUP(K291&amp;BZ291,'[1]INITIATIVES TYPE COMBINATION'!$A$48:$B$72,2,FALSE)</f>
        <v>CCTYPEC</v>
      </c>
      <c r="CL291" s="82" t="str">
        <f>VLOOKUP(BZ291,'[1]INITIATIVES TYPE COMBINATION'!K$2:L$75,2,FALSE)</f>
        <v>DISBB</v>
      </c>
      <c r="CM291" s="82" t="str">
        <f>VLOOKUP(BZ291,'[1]INITIATIVES TYPE COMBINATION'!K$2:M$75,3,FALSE)</f>
        <v>DISBB</v>
      </c>
      <c r="CN291" s="82" t="str">
        <f>VLOOKUP(K291&amp;BZ291,'[1]INITIATIVES TYPE COMBINATION'!$A$203:$B$227,2,FALSE)</f>
        <v>PROPORTIONATEC</v>
      </c>
      <c r="CP291" s="82" t="str">
        <f>VLOOKUP(BT291&amp;BU291,[1]MPH!BK:BL,2,FALSE)</f>
        <v>SubBrandForm4</v>
      </c>
      <c r="CQ291" s="82" t="str">
        <f>VLOOKUP(BT291&amp;BU291,[1]MPH!BK:BL,2,FALSE)</f>
        <v>SubBrandForm4</v>
      </c>
      <c r="CR291" s="82" t="str">
        <f>VLOOKUP(BT291&amp;BW291,[1]MPH!BK:BL,2,FALSE)</f>
        <v>SubBrandForm4</v>
      </c>
      <c r="CS291" s="82" t="str">
        <f>VLOOKUP(BT291&amp;BW291,[1]MPH!BK:BL,2,FALSE)</f>
        <v>SubBrandForm4</v>
      </c>
      <c r="CT291" s="455" t="str">
        <f t="shared" si="158"/>
        <v>Dead-End</v>
      </c>
      <c r="CU291" s="456" t="str">
        <f t="shared" si="158"/>
        <v>Dead-End</v>
      </c>
      <c r="CV291" s="457" t="str">
        <f t="shared" si="158"/>
        <v>Dead-End</v>
      </c>
    </row>
    <row r="292" spans="1:100" ht="12.4" customHeight="1">
      <c r="A292" s="218"/>
      <c r="B292" s="163"/>
      <c r="C292" s="173"/>
      <c r="D292" s="173"/>
      <c r="E292" s="294"/>
      <c r="F292" s="158"/>
      <c r="G292" s="163"/>
      <c r="H292" s="163"/>
      <c r="I292" s="163"/>
      <c r="J292" s="218" t="s">
        <v>15</v>
      </c>
      <c r="K292" s="220"/>
      <c r="L292" s="218"/>
      <c r="M292" s="218"/>
      <c r="N292" s="218"/>
      <c r="O292" s="218"/>
      <c r="P292" s="262"/>
      <c r="Q292" s="48"/>
      <c r="R292" s="218"/>
      <c r="S292" s="279"/>
      <c r="T292" s="357"/>
      <c r="U292" s="218"/>
      <c r="V292" s="173"/>
      <c r="W292" s="173"/>
      <c r="X292" s="218"/>
      <c r="Y292" s="218"/>
      <c r="Z292" s="218"/>
      <c r="AA292" s="218"/>
      <c r="AB292" s="383"/>
      <c r="AC292" s="379"/>
      <c r="AD292" s="227" t="s">
        <v>169</v>
      </c>
      <c r="AE292" s="227"/>
      <c r="AF292" s="227"/>
      <c r="AG292" s="227"/>
      <c r="AH292" s="227"/>
      <c r="AI292" s="227"/>
      <c r="AJ292" s="227"/>
      <c r="AK292" s="227"/>
      <c r="AL292" s="227"/>
      <c r="AM292" s="227"/>
      <c r="AN292" s="227"/>
      <c r="AO292" s="227"/>
      <c r="AP292" s="227"/>
      <c r="AQ292" s="227"/>
      <c r="AR292" s="227"/>
      <c r="AS292" s="227"/>
      <c r="AT292" s="227"/>
      <c r="AU292" s="227"/>
      <c r="AV292" s="227"/>
      <c r="AW292" s="227"/>
      <c r="AX292" s="227"/>
      <c r="AY292" s="227"/>
      <c r="AZ292" s="227"/>
      <c r="BA292" s="227"/>
      <c r="BB292" s="227"/>
      <c r="BC292" s="227"/>
      <c r="BD292" s="227"/>
      <c r="BE292" s="227"/>
      <c r="BF292" s="227"/>
      <c r="BG292" s="227"/>
      <c r="BH292" s="227"/>
      <c r="BI292" s="227"/>
      <c r="BJ292" s="227"/>
      <c r="BK292" s="227"/>
      <c r="BL292" s="38"/>
      <c r="BM292" s="356"/>
      <c r="BN292" s="356"/>
      <c r="BO292" s="38"/>
      <c r="BP292" s="38"/>
      <c r="BQ292" s="214"/>
      <c r="BR292" s="214"/>
      <c r="BS292" s="214"/>
      <c r="BT292" s="214"/>
      <c r="BU292" s="214"/>
      <c r="BV292" s="214"/>
      <c r="BW292" s="215"/>
      <c r="BX292" s="216"/>
      <c r="BY292" s="214"/>
      <c r="BZ292" s="214"/>
      <c r="CA292" s="214"/>
      <c r="CB292" s="214"/>
      <c r="CC292" s="214"/>
      <c r="CD292" s="214"/>
      <c r="CE292" s="214"/>
      <c r="CF292" s="217"/>
      <c r="CG292" s="38"/>
      <c r="CH292" s="38"/>
      <c r="CI292" s="229"/>
      <c r="CJ292" s="82" t="e">
        <f>VLOOKUP(K292,'[1]INITIATIVES TYPE COMBINATION'!$A$28:$B$39,2,FALSE)</f>
        <v>#N/A</v>
      </c>
      <c r="CK292" s="82" t="e">
        <f>VLOOKUP(K292&amp;BZ292,'[1]INITIATIVES TYPE COMBINATION'!$A$48:$B$72,2,FALSE)</f>
        <v>#N/A</v>
      </c>
      <c r="CL292" s="82" t="e">
        <f>VLOOKUP(BZ292,'[1]INITIATIVES TYPE COMBINATION'!K$2:L$75,2,FALSE)</f>
        <v>#N/A</v>
      </c>
      <c r="CM292" s="82" t="e">
        <f>VLOOKUP(BZ292,'[1]INITIATIVES TYPE COMBINATION'!K$2:M$75,3,FALSE)</f>
        <v>#N/A</v>
      </c>
      <c r="CN292" s="82" t="e">
        <f>VLOOKUP(K292&amp;BZ292,'[1]INITIATIVES TYPE COMBINATION'!$A$203:$B$227,2,FALSE)</f>
        <v>#N/A</v>
      </c>
      <c r="CP292" s="82" t="e">
        <f>VLOOKUP(BT292&amp;BU292,[1]MPH!BK:BL,2,FALSE)</f>
        <v>#N/A</v>
      </c>
      <c r="CQ292" s="82" t="e">
        <f>VLOOKUP(BT292&amp;BU292,[1]MPH!BK:BL,2,FALSE)</f>
        <v>#N/A</v>
      </c>
      <c r="CR292" s="82" t="e">
        <f>VLOOKUP(BT292&amp;BW292,[1]MPH!BK:BL,2,FALSE)</f>
        <v>#N/A</v>
      </c>
      <c r="CS292" s="82" t="e">
        <f>VLOOKUP(BT292&amp;BW292,[1]MPH!BK:BL,2,FALSE)</f>
        <v>#N/A</v>
      </c>
      <c r="CT292" s="455" t="str">
        <f t="shared" si="158"/>
        <v>Dead-End</v>
      </c>
      <c r="CU292" s="456" t="str">
        <f t="shared" si="158"/>
        <v>Dead-End</v>
      </c>
      <c r="CV292" s="457" t="str">
        <f t="shared" si="158"/>
        <v>Dead-End</v>
      </c>
    </row>
    <row r="293" spans="1:100" ht="12.4" customHeight="1">
      <c r="A293" s="203" t="s">
        <v>1049</v>
      </c>
      <c r="B293" s="143" t="s">
        <v>1135</v>
      </c>
      <c r="C293" s="172">
        <v>44197</v>
      </c>
      <c r="D293" s="172">
        <v>44227</v>
      </c>
      <c r="E293" s="276">
        <f>C293</f>
        <v>44197</v>
      </c>
      <c r="F293" s="139">
        <f>D293+4</f>
        <v>44231</v>
      </c>
      <c r="G293" s="143" t="s">
        <v>473</v>
      </c>
      <c r="H293" s="143" t="s">
        <v>1423</v>
      </c>
      <c r="I293" s="143" t="s">
        <v>1424</v>
      </c>
      <c r="J293" s="203" t="s">
        <v>15</v>
      </c>
      <c r="K293" s="249" t="s">
        <v>1056</v>
      </c>
      <c r="L293" s="203"/>
      <c r="M293" s="203"/>
      <c r="N293" s="203"/>
      <c r="O293" s="203"/>
      <c r="P293" s="249" t="s">
        <v>1057</v>
      </c>
      <c r="Q293" s="49"/>
      <c r="R293" s="203"/>
      <c r="S293" s="279"/>
      <c r="T293" s="352" t="str">
        <f t="shared" ref="T293" si="175">G293</f>
        <v>Tide</v>
      </c>
      <c r="U293" s="353"/>
      <c r="V293" s="354">
        <f t="shared" ref="V293:W293" si="176">C293</f>
        <v>44197</v>
      </c>
      <c r="W293" s="354">
        <f t="shared" si="176"/>
        <v>44227</v>
      </c>
      <c r="X293" s="353"/>
      <c r="Y293" s="203" t="str">
        <f t="shared" ref="Y293" si="177">B293</f>
        <v>MM 1,
MM 2,
Hyper,
Super</v>
      </c>
      <c r="Z293" s="203">
        <f t="shared" ref="Z293" si="178">SUM(AE293:BR293)</f>
        <v>0</v>
      </c>
      <c r="AA293" s="353"/>
      <c r="AB293" s="383" t="s">
        <v>1240</v>
      </c>
      <c r="AC293" s="379"/>
      <c r="AD293" s="351" t="s">
        <v>168</v>
      </c>
      <c r="AE293" s="156" t="s">
        <v>1241</v>
      </c>
      <c r="AF293" s="156" t="s">
        <v>1241</v>
      </c>
      <c r="AG293" s="156" t="s">
        <v>1241</v>
      </c>
      <c r="AH293" s="156" t="s">
        <v>1241</v>
      </c>
      <c r="AI293" s="156" t="s">
        <v>1241</v>
      </c>
      <c r="AJ293" s="156" t="s">
        <v>1241</v>
      </c>
      <c r="AK293" s="156" t="s">
        <v>1241</v>
      </c>
      <c r="AL293" s="156" t="s">
        <v>1241</v>
      </c>
      <c r="AM293" s="156" t="s">
        <v>1241</v>
      </c>
      <c r="AN293" s="156" t="s">
        <v>1241</v>
      </c>
      <c r="AO293" s="156" t="s">
        <v>1241</v>
      </c>
      <c r="AP293" s="156" t="s">
        <v>1241</v>
      </c>
      <c r="AQ293" s="156" t="s">
        <v>1241</v>
      </c>
      <c r="AR293" s="156" t="s">
        <v>1241</v>
      </c>
      <c r="AS293" s="156" t="s">
        <v>1241</v>
      </c>
      <c r="AT293" s="156" t="s">
        <v>1241</v>
      </c>
      <c r="AU293" s="156" t="s">
        <v>1241</v>
      </c>
      <c r="AV293" s="156" t="s">
        <v>1241</v>
      </c>
      <c r="AW293" s="156" t="s">
        <v>1241</v>
      </c>
      <c r="AX293" s="156" t="s">
        <v>1241</v>
      </c>
      <c r="AY293" s="156" t="s">
        <v>1241</v>
      </c>
      <c r="AZ293" s="156" t="s">
        <v>1241</v>
      </c>
      <c r="BA293" s="156" t="s">
        <v>1241</v>
      </c>
      <c r="BB293" s="156" t="s">
        <v>1241</v>
      </c>
      <c r="BC293" s="156" t="s">
        <v>1241</v>
      </c>
      <c r="BD293" s="156" t="s">
        <v>1241</v>
      </c>
      <c r="BE293" s="156" t="s">
        <v>1241</v>
      </c>
      <c r="BF293" s="156" t="s">
        <v>1241</v>
      </c>
      <c r="BG293" s="156" t="s">
        <v>1241</v>
      </c>
      <c r="BH293" s="156" t="s">
        <v>1241</v>
      </c>
      <c r="BI293" s="156" t="s">
        <v>1241</v>
      </c>
      <c r="BJ293" s="156" t="s">
        <v>1241</v>
      </c>
      <c r="BK293" s="156" t="s">
        <v>1241</v>
      </c>
      <c r="BL293" s="38"/>
      <c r="BM293" s="356"/>
      <c r="BN293" s="356"/>
      <c r="BO293" s="38"/>
      <c r="BP293" s="38"/>
      <c r="BQ293" s="414"/>
      <c r="BR293" s="414"/>
      <c r="BS293" s="414" t="s">
        <v>1058</v>
      </c>
      <c r="BT293" s="414" t="s">
        <v>1242</v>
      </c>
      <c r="BU293" s="414" t="s">
        <v>1060</v>
      </c>
      <c r="BV293" s="414" t="s">
        <v>1425</v>
      </c>
      <c r="BW293" s="215" t="s">
        <v>1060</v>
      </c>
      <c r="BX293" s="414" t="s">
        <v>1425</v>
      </c>
      <c r="BY293" s="153" t="s">
        <v>1062</v>
      </c>
      <c r="BZ293" s="153" t="s">
        <v>1063</v>
      </c>
      <c r="CA293" s="215" t="s">
        <v>1064</v>
      </c>
      <c r="CB293" s="153" t="s">
        <v>1065</v>
      </c>
      <c r="CC293" s="153" t="s">
        <v>1065</v>
      </c>
      <c r="CD293" s="414" t="s">
        <v>1018</v>
      </c>
      <c r="CE293" s="414" t="s">
        <v>1058</v>
      </c>
      <c r="CF293" s="447">
        <v>0.17380000000000001</v>
      </c>
      <c r="CG293" s="351"/>
      <c r="CH293" s="351"/>
      <c r="CI293" s="156" t="s">
        <v>1058</v>
      </c>
      <c r="CJ293" s="82" t="str">
        <f>VLOOKUP(K293,'[1]INITIATIVES TYPE COMBINATION'!$A$28:$B$39,2,FALSE)</f>
        <v>PCTYPEH</v>
      </c>
      <c r="CK293" s="82" t="str">
        <f>VLOOKUP(K293&amp;BZ293,'[1]INITIATIVES TYPE COMBINATION'!$A$48:$B$72,2,FALSE)</f>
        <v>CCTYPEC</v>
      </c>
      <c r="CL293" s="82" t="str">
        <f>VLOOKUP(BZ293,'[1]INITIATIVES TYPE COMBINATION'!K$2:L$75,2,FALSE)</f>
        <v>DISBB</v>
      </c>
      <c r="CM293" s="82" t="str">
        <f>VLOOKUP(BZ293,'[1]INITIATIVES TYPE COMBINATION'!K$2:M$75,3,FALSE)</f>
        <v>DISBB</v>
      </c>
      <c r="CN293" s="82" t="str">
        <f>VLOOKUP(K293&amp;BZ293,'[1]INITIATIVES TYPE COMBINATION'!$A$203:$B$227,2,FALSE)</f>
        <v>PROPORTIONATEC</v>
      </c>
      <c r="CP293" s="82" t="str">
        <f>VLOOKUP(BT293&amp;BU293,[1]MPH!BK:BL,2,FALSE)</f>
        <v>SubBrandForm4</v>
      </c>
      <c r="CQ293" s="82" t="str">
        <f>VLOOKUP(BT293&amp;BU293,[1]MPH!BK:BL,2,FALSE)</f>
        <v>SubBrandForm4</v>
      </c>
      <c r="CR293" s="82" t="str">
        <f>VLOOKUP(BT293&amp;BW293,[1]MPH!BK:BL,2,FALSE)</f>
        <v>SubBrandForm4</v>
      </c>
      <c r="CS293" s="82" t="str">
        <f>VLOOKUP(BT293&amp;BW293,[1]MPH!BK:BL,2,FALSE)</f>
        <v>SubBrandForm4</v>
      </c>
      <c r="CT293" s="455" t="str">
        <f t="shared" si="158"/>
        <v>Dead-End</v>
      </c>
      <c r="CU293" s="456" t="str">
        <f t="shared" si="158"/>
        <v>Dead-End</v>
      </c>
      <c r="CV293" s="457" t="str">
        <f t="shared" si="158"/>
        <v>Dead-End</v>
      </c>
    </row>
    <row r="294" spans="1:100" ht="12.4" customHeight="1">
      <c r="A294" s="218"/>
      <c r="B294" s="163"/>
      <c r="C294" s="173"/>
      <c r="D294" s="173"/>
      <c r="E294" s="294"/>
      <c r="F294" s="158"/>
      <c r="G294" s="163"/>
      <c r="H294" s="163"/>
      <c r="I294" s="163"/>
      <c r="J294" s="218" t="s">
        <v>15</v>
      </c>
      <c r="K294" s="220"/>
      <c r="L294" s="218"/>
      <c r="M294" s="218"/>
      <c r="N294" s="218"/>
      <c r="O294" s="218"/>
      <c r="P294" s="262"/>
      <c r="Q294" s="48"/>
      <c r="R294" s="218"/>
      <c r="S294" s="279"/>
      <c r="T294" s="357"/>
      <c r="U294" s="218"/>
      <c r="V294" s="173"/>
      <c r="W294" s="173"/>
      <c r="X294" s="218"/>
      <c r="Y294" s="218"/>
      <c r="Z294" s="218"/>
      <c r="AA294" s="218"/>
      <c r="AB294" s="383"/>
      <c r="AC294" s="379"/>
      <c r="AD294" s="227" t="s">
        <v>169</v>
      </c>
      <c r="AE294" s="227"/>
      <c r="AF294" s="227"/>
      <c r="AG294" s="227"/>
      <c r="AH294" s="227"/>
      <c r="AI294" s="227"/>
      <c r="AJ294" s="227"/>
      <c r="AK294" s="227"/>
      <c r="AL294" s="227"/>
      <c r="AM294" s="227"/>
      <c r="AN294" s="227"/>
      <c r="AO294" s="227"/>
      <c r="AP294" s="227"/>
      <c r="AQ294" s="227"/>
      <c r="AR294" s="227"/>
      <c r="AS294" s="227"/>
      <c r="AT294" s="227"/>
      <c r="AU294" s="227"/>
      <c r="AV294" s="227"/>
      <c r="AW294" s="227"/>
      <c r="AX294" s="227"/>
      <c r="AY294" s="227"/>
      <c r="AZ294" s="227"/>
      <c r="BA294" s="227"/>
      <c r="BB294" s="227"/>
      <c r="BC294" s="227"/>
      <c r="BD294" s="227"/>
      <c r="BE294" s="227"/>
      <c r="BF294" s="227"/>
      <c r="BG294" s="227"/>
      <c r="BH294" s="227"/>
      <c r="BI294" s="227"/>
      <c r="BJ294" s="227"/>
      <c r="BK294" s="227"/>
      <c r="BL294" s="38"/>
      <c r="BM294" s="356"/>
      <c r="BN294" s="356"/>
      <c r="BO294" s="38"/>
      <c r="BP294" s="38"/>
      <c r="BQ294" s="214"/>
      <c r="BR294" s="214"/>
      <c r="BS294" s="214"/>
      <c r="BT294" s="214"/>
      <c r="BU294" s="214"/>
      <c r="BV294" s="214"/>
      <c r="BW294" s="215"/>
      <c r="BX294" s="216"/>
      <c r="BY294" s="214"/>
      <c r="BZ294" s="214"/>
      <c r="CA294" s="214"/>
      <c r="CB294" s="214"/>
      <c r="CC294" s="214"/>
      <c r="CD294" s="214"/>
      <c r="CE294" s="214"/>
      <c r="CF294" s="217"/>
      <c r="CG294" s="38"/>
      <c r="CH294" s="38"/>
      <c r="CI294" s="229"/>
      <c r="CJ294" s="82" t="e">
        <f>VLOOKUP(K294,'[1]INITIATIVES TYPE COMBINATION'!$A$28:$B$39,2,FALSE)</f>
        <v>#N/A</v>
      </c>
      <c r="CK294" s="82" t="e">
        <f>VLOOKUP(K294&amp;BZ294,'[1]INITIATIVES TYPE COMBINATION'!$A$48:$B$72,2,FALSE)</f>
        <v>#N/A</v>
      </c>
      <c r="CL294" s="82" t="e">
        <f>VLOOKUP(BZ294,'[1]INITIATIVES TYPE COMBINATION'!K$2:L$75,2,FALSE)</f>
        <v>#N/A</v>
      </c>
      <c r="CM294" s="82" t="e">
        <f>VLOOKUP(BZ294,'[1]INITIATIVES TYPE COMBINATION'!K$2:M$75,3,FALSE)</f>
        <v>#N/A</v>
      </c>
      <c r="CN294" s="82" t="e">
        <f>VLOOKUP(K294&amp;BZ294,'[1]INITIATIVES TYPE COMBINATION'!$A$203:$B$227,2,FALSE)</f>
        <v>#N/A</v>
      </c>
      <c r="CP294" s="82" t="e">
        <f>VLOOKUP(BT294&amp;BU294,[1]MPH!BK:BL,2,FALSE)</f>
        <v>#N/A</v>
      </c>
      <c r="CQ294" s="82" t="e">
        <f>VLOOKUP(BT294&amp;BU294,[1]MPH!BK:BL,2,FALSE)</f>
        <v>#N/A</v>
      </c>
      <c r="CR294" s="82" t="e">
        <f>VLOOKUP(BT294&amp;BW294,[1]MPH!BK:BL,2,FALSE)</f>
        <v>#N/A</v>
      </c>
      <c r="CS294" s="82" t="e">
        <f>VLOOKUP(BT294&amp;BW294,[1]MPH!BK:BL,2,FALSE)</f>
        <v>#N/A</v>
      </c>
      <c r="CT294" s="455" t="str">
        <f t="shared" si="158"/>
        <v>Dead-End</v>
      </c>
      <c r="CU294" s="456" t="str">
        <f t="shared" si="158"/>
        <v>Dead-End</v>
      </c>
      <c r="CV294" s="457" t="str">
        <f t="shared" si="158"/>
        <v>Dead-End</v>
      </c>
    </row>
    <row r="295" spans="1:100" ht="12.4" customHeight="1">
      <c r="A295" s="203" t="s">
        <v>1049</v>
      </c>
      <c r="B295" s="143" t="s">
        <v>1066</v>
      </c>
      <c r="C295" s="172">
        <v>44197</v>
      </c>
      <c r="D295" s="172">
        <v>44227</v>
      </c>
      <c r="E295" s="276">
        <f>C295</f>
        <v>44197</v>
      </c>
      <c r="F295" s="139">
        <f>D295+4</f>
        <v>44231</v>
      </c>
      <c r="G295" s="143" t="s">
        <v>473</v>
      </c>
      <c r="H295" s="143" t="s">
        <v>1426</v>
      </c>
      <c r="I295" s="143" t="s">
        <v>1427</v>
      </c>
      <c r="J295" s="203" t="s">
        <v>15</v>
      </c>
      <c r="K295" s="249" t="s">
        <v>1056</v>
      </c>
      <c r="L295" s="203"/>
      <c r="M295" s="203"/>
      <c r="N295" s="203"/>
      <c r="O295" s="203"/>
      <c r="P295" s="249" t="s">
        <v>1057</v>
      </c>
      <c r="Q295" s="49"/>
      <c r="R295" s="203"/>
      <c r="S295" s="279"/>
      <c r="T295" s="352" t="str">
        <f t="shared" ref="T295" si="179">G295</f>
        <v>Tide</v>
      </c>
      <c r="U295" s="353"/>
      <c r="V295" s="354">
        <f t="shared" ref="V295:W295" si="180">C295</f>
        <v>44197</v>
      </c>
      <c r="W295" s="354">
        <f t="shared" si="180"/>
        <v>44227</v>
      </c>
      <c r="X295" s="353"/>
      <c r="Y295" s="203" t="str">
        <f t="shared" ref="Y295" si="181">B295</f>
        <v>Hyper,
Super</v>
      </c>
      <c r="Z295" s="203">
        <f t="shared" ref="Z295" si="182">SUM(AE295:BR295)</f>
        <v>0</v>
      </c>
      <c r="AA295" s="353"/>
      <c r="AB295" s="383" t="s">
        <v>1240</v>
      </c>
      <c r="AC295" s="379"/>
      <c r="AD295" s="351" t="s">
        <v>168</v>
      </c>
      <c r="AE295" s="156" t="s">
        <v>1241</v>
      </c>
      <c r="AF295" s="156" t="s">
        <v>1241</v>
      </c>
      <c r="AG295" s="156" t="s">
        <v>1241</v>
      </c>
      <c r="AH295" s="156" t="s">
        <v>1241</v>
      </c>
      <c r="AI295" s="156" t="s">
        <v>1241</v>
      </c>
      <c r="AJ295" s="156" t="s">
        <v>1241</v>
      </c>
      <c r="AK295" s="156" t="s">
        <v>1241</v>
      </c>
      <c r="AL295" s="156" t="s">
        <v>1241</v>
      </c>
      <c r="AM295" s="156" t="s">
        <v>1241</v>
      </c>
      <c r="AN295" s="156" t="s">
        <v>1241</v>
      </c>
      <c r="AO295" s="156" t="s">
        <v>1241</v>
      </c>
      <c r="AP295" s="156" t="s">
        <v>1241</v>
      </c>
      <c r="AQ295" s="156" t="s">
        <v>1241</v>
      </c>
      <c r="AR295" s="156" t="s">
        <v>1241</v>
      </c>
      <c r="AS295" s="156" t="s">
        <v>1241</v>
      </c>
      <c r="AT295" s="156" t="s">
        <v>1241</v>
      </c>
      <c r="AU295" s="156" t="s">
        <v>1241</v>
      </c>
      <c r="AV295" s="156" t="s">
        <v>1241</v>
      </c>
      <c r="AW295" s="156" t="s">
        <v>1241</v>
      </c>
      <c r="AX295" s="156" t="s">
        <v>1241</v>
      </c>
      <c r="AY295" s="156" t="s">
        <v>1241</v>
      </c>
      <c r="AZ295" s="156" t="s">
        <v>1241</v>
      </c>
      <c r="BA295" s="156" t="s">
        <v>1241</v>
      </c>
      <c r="BB295" s="156" t="s">
        <v>1241</v>
      </c>
      <c r="BC295" s="156" t="s">
        <v>1241</v>
      </c>
      <c r="BD295" s="156" t="s">
        <v>1241</v>
      </c>
      <c r="BE295" s="156" t="s">
        <v>1241</v>
      </c>
      <c r="BF295" s="156" t="s">
        <v>1241</v>
      </c>
      <c r="BG295" s="156" t="s">
        <v>1241</v>
      </c>
      <c r="BH295" s="156" t="s">
        <v>1241</v>
      </c>
      <c r="BI295" s="156" t="s">
        <v>1241</v>
      </c>
      <c r="BJ295" s="156" t="s">
        <v>1241</v>
      </c>
      <c r="BK295" s="156" t="s">
        <v>1241</v>
      </c>
      <c r="BL295" s="38"/>
      <c r="BM295" s="356"/>
      <c r="BN295" s="356"/>
      <c r="BO295" s="38"/>
      <c r="BP295" s="38"/>
      <c r="BQ295" s="414"/>
      <c r="BR295" s="414"/>
      <c r="BS295" s="153" t="s">
        <v>1058</v>
      </c>
      <c r="BT295" s="153" t="s">
        <v>1242</v>
      </c>
      <c r="BU295" s="153" t="s">
        <v>1060</v>
      </c>
      <c r="BV295" s="414" t="s">
        <v>1428</v>
      </c>
      <c r="BW295" s="153" t="s">
        <v>1060</v>
      </c>
      <c r="BX295" s="153" t="s">
        <v>1428</v>
      </c>
      <c r="BY295" s="153" t="s">
        <v>1062</v>
      </c>
      <c r="BZ295" s="153" t="s">
        <v>1063</v>
      </c>
      <c r="CA295" s="215" t="s">
        <v>1064</v>
      </c>
      <c r="CB295" s="153" t="s">
        <v>1065</v>
      </c>
      <c r="CC295" s="153" t="s">
        <v>1065</v>
      </c>
      <c r="CD295" s="153" t="s">
        <v>1018</v>
      </c>
      <c r="CE295" s="153" t="s">
        <v>1058</v>
      </c>
      <c r="CF295" s="447">
        <v>4.5600000000000002E-2</v>
      </c>
      <c r="CG295" s="351"/>
      <c r="CH295" s="373"/>
      <c r="CI295" s="156" t="s">
        <v>1058</v>
      </c>
      <c r="CJ295" s="82" t="str">
        <f>VLOOKUP(K295,'[1]INITIATIVES TYPE COMBINATION'!$A$28:$B$39,2,FALSE)</f>
        <v>PCTYPEH</v>
      </c>
      <c r="CK295" s="82" t="str">
        <f>VLOOKUP(K295&amp;BZ295,'[1]INITIATIVES TYPE COMBINATION'!$A$48:$B$72,2,FALSE)</f>
        <v>CCTYPEC</v>
      </c>
      <c r="CL295" s="82" t="str">
        <f>VLOOKUP(BZ295,'[1]INITIATIVES TYPE COMBINATION'!K$2:L$75,2,FALSE)</f>
        <v>DISBB</v>
      </c>
      <c r="CM295" s="82" t="str">
        <f>VLOOKUP(BZ295,'[1]INITIATIVES TYPE COMBINATION'!K$2:M$75,3,FALSE)</f>
        <v>DISBB</v>
      </c>
      <c r="CN295" s="82" t="str">
        <f>VLOOKUP(K295&amp;BZ295,'[1]INITIATIVES TYPE COMBINATION'!$A$203:$B$227,2,FALSE)</f>
        <v>PROPORTIONATEC</v>
      </c>
      <c r="CP295" s="82" t="str">
        <f>VLOOKUP(BT295&amp;BU295,[1]MPH!BK:BL,2,FALSE)</f>
        <v>SubBrandForm4</v>
      </c>
      <c r="CQ295" s="82" t="str">
        <f>VLOOKUP(BT295&amp;BU295,[1]MPH!BK:BL,2,FALSE)</f>
        <v>SubBrandForm4</v>
      </c>
      <c r="CR295" s="82" t="str">
        <f>VLOOKUP(BT295&amp;BW295,[1]MPH!BK:BL,2,FALSE)</f>
        <v>SubBrandForm4</v>
      </c>
      <c r="CS295" s="82" t="str">
        <f>VLOOKUP(BT295&amp;BW295,[1]MPH!BK:BL,2,FALSE)</f>
        <v>SubBrandForm4</v>
      </c>
      <c r="CT295" s="455" t="str">
        <f t="shared" si="158"/>
        <v>Dead-End</v>
      </c>
      <c r="CU295" s="456" t="str">
        <f t="shared" si="158"/>
        <v>Dead-End</v>
      </c>
      <c r="CV295" s="457" t="str">
        <f t="shared" si="158"/>
        <v>Dead-End</v>
      </c>
    </row>
    <row r="296" spans="1:100" ht="12.4" customHeight="1">
      <c r="A296" s="218"/>
      <c r="B296" s="163"/>
      <c r="C296" s="173"/>
      <c r="D296" s="173"/>
      <c r="E296" s="294"/>
      <c r="F296" s="158"/>
      <c r="G296" s="163"/>
      <c r="H296" s="163"/>
      <c r="I296" s="163"/>
      <c r="J296" s="218" t="s">
        <v>15</v>
      </c>
      <c r="K296" s="220"/>
      <c r="L296" s="218"/>
      <c r="M296" s="218"/>
      <c r="N296" s="218"/>
      <c r="O296" s="218"/>
      <c r="P296" s="262"/>
      <c r="Q296" s="48"/>
      <c r="R296" s="218"/>
      <c r="S296" s="279"/>
      <c r="T296" s="357"/>
      <c r="U296" s="218"/>
      <c r="V296" s="173"/>
      <c r="W296" s="173"/>
      <c r="X296" s="218"/>
      <c r="Y296" s="218"/>
      <c r="Z296" s="218"/>
      <c r="AA296" s="218"/>
      <c r="AB296" s="383"/>
      <c r="AC296" s="379"/>
      <c r="AD296" s="227" t="s">
        <v>169</v>
      </c>
      <c r="AE296" s="227"/>
      <c r="AF296" s="227"/>
      <c r="AG296" s="227"/>
      <c r="AH296" s="227"/>
      <c r="AI296" s="227"/>
      <c r="AJ296" s="227"/>
      <c r="AK296" s="227"/>
      <c r="AL296" s="227"/>
      <c r="AM296" s="227"/>
      <c r="AN296" s="227"/>
      <c r="AO296" s="227"/>
      <c r="AP296" s="227"/>
      <c r="AQ296" s="227"/>
      <c r="AR296" s="227"/>
      <c r="AS296" s="227"/>
      <c r="AT296" s="227"/>
      <c r="AU296" s="227"/>
      <c r="AV296" s="227"/>
      <c r="AW296" s="227"/>
      <c r="AX296" s="227"/>
      <c r="AY296" s="227"/>
      <c r="AZ296" s="227"/>
      <c r="BA296" s="227"/>
      <c r="BB296" s="227"/>
      <c r="BC296" s="227"/>
      <c r="BD296" s="227"/>
      <c r="BE296" s="227"/>
      <c r="BF296" s="227"/>
      <c r="BG296" s="227"/>
      <c r="BH296" s="227"/>
      <c r="BI296" s="227"/>
      <c r="BJ296" s="227"/>
      <c r="BK296" s="227"/>
      <c r="BL296" s="38"/>
      <c r="BM296" s="356"/>
      <c r="BN296" s="356"/>
      <c r="BO296" s="38"/>
      <c r="BP296" s="38"/>
      <c r="BQ296" s="214"/>
      <c r="BR296" s="214"/>
      <c r="BS296" s="214"/>
      <c r="BT296" s="214"/>
      <c r="BU296" s="214"/>
      <c r="BV296" s="214"/>
      <c r="BW296" s="215"/>
      <c r="BX296" s="216"/>
      <c r="BY296" s="214"/>
      <c r="BZ296" s="214"/>
      <c r="CA296" s="214"/>
      <c r="CB296" s="214"/>
      <c r="CC296" s="214"/>
      <c r="CD296" s="214"/>
      <c r="CE296" s="214"/>
      <c r="CF296" s="217"/>
      <c r="CG296" s="38"/>
      <c r="CH296" s="38"/>
      <c r="CI296" s="229"/>
      <c r="CJ296" s="82" t="e">
        <f>VLOOKUP(K296,'[1]INITIATIVES TYPE COMBINATION'!$A$28:$B$39,2,FALSE)</f>
        <v>#N/A</v>
      </c>
      <c r="CK296" s="82" t="e">
        <f>VLOOKUP(K296&amp;BZ296,'[1]INITIATIVES TYPE COMBINATION'!$A$48:$B$72,2,FALSE)</f>
        <v>#N/A</v>
      </c>
      <c r="CL296" s="82" t="e">
        <f>VLOOKUP(BZ296,'[1]INITIATIVES TYPE COMBINATION'!K$2:L$75,2,FALSE)</f>
        <v>#N/A</v>
      </c>
      <c r="CM296" s="82" t="e">
        <f>VLOOKUP(BZ296,'[1]INITIATIVES TYPE COMBINATION'!K$2:M$75,3,FALSE)</f>
        <v>#N/A</v>
      </c>
      <c r="CN296" s="82" t="e">
        <f>VLOOKUP(K296&amp;BZ296,'[1]INITIATIVES TYPE COMBINATION'!$A$203:$B$227,2,FALSE)</f>
        <v>#N/A</v>
      </c>
      <c r="CP296" s="82" t="e">
        <f>VLOOKUP(BT296&amp;BU296,[1]MPH!BK:BL,2,FALSE)</f>
        <v>#N/A</v>
      </c>
      <c r="CQ296" s="82" t="e">
        <f>VLOOKUP(BT296&amp;BU296,[1]MPH!BK:BL,2,FALSE)</f>
        <v>#N/A</v>
      </c>
      <c r="CR296" s="82" t="e">
        <f>VLOOKUP(BT296&amp;BW296,[1]MPH!BK:BL,2,FALSE)</f>
        <v>#N/A</v>
      </c>
      <c r="CS296" s="82" t="e">
        <f>VLOOKUP(BT296&amp;BW296,[1]MPH!BK:BL,2,FALSE)</f>
        <v>#N/A</v>
      </c>
      <c r="CT296" s="455" t="str">
        <f t="shared" si="158"/>
        <v>Dead-End</v>
      </c>
      <c r="CU296" s="456" t="str">
        <f t="shared" si="158"/>
        <v>Dead-End</v>
      </c>
      <c r="CV296" s="457" t="str">
        <f t="shared" si="158"/>
        <v>Dead-End</v>
      </c>
    </row>
    <row r="297" spans="1:100" ht="12.4" customHeight="1">
      <c r="A297" s="203" t="s">
        <v>1049</v>
      </c>
      <c r="B297" s="143" t="s">
        <v>1075</v>
      </c>
      <c r="C297" s="172">
        <v>44197</v>
      </c>
      <c r="D297" s="172">
        <v>44227</v>
      </c>
      <c r="E297" s="276">
        <f>C297</f>
        <v>44197</v>
      </c>
      <c r="F297" s="139">
        <f>D297+4</f>
        <v>44231</v>
      </c>
      <c r="G297" s="143" t="s">
        <v>473</v>
      </c>
      <c r="H297" s="143" t="s">
        <v>1426</v>
      </c>
      <c r="I297" s="143" t="s">
        <v>1429</v>
      </c>
      <c r="J297" s="203" t="s">
        <v>15</v>
      </c>
      <c r="K297" s="249" t="s">
        <v>1056</v>
      </c>
      <c r="L297" s="203"/>
      <c r="M297" s="203"/>
      <c r="N297" s="203"/>
      <c r="O297" s="203"/>
      <c r="P297" s="249" t="s">
        <v>1057</v>
      </c>
      <c r="Q297" s="49"/>
      <c r="R297" s="203"/>
      <c r="S297" s="279"/>
      <c r="T297" s="352" t="str">
        <f t="shared" ref="T297" si="183">G297</f>
        <v>Tide</v>
      </c>
      <c r="U297" s="353"/>
      <c r="V297" s="354">
        <f t="shared" ref="V297:W297" si="184">C297</f>
        <v>44197</v>
      </c>
      <c r="W297" s="354">
        <f t="shared" si="184"/>
        <v>44227</v>
      </c>
      <c r="X297" s="353"/>
      <c r="Y297" s="203" t="str">
        <f t="shared" ref="Y297" si="185">B297</f>
        <v>MM 1,
MM 2</v>
      </c>
      <c r="Z297" s="203">
        <f t="shared" ref="Z297" si="186">SUM(AE297:BR297)</f>
        <v>0</v>
      </c>
      <c r="AA297" s="353"/>
      <c r="AB297" s="383" t="s">
        <v>1240</v>
      </c>
      <c r="AC297" s="379"/>
      <c r="AD297" s="351" t="s">
        <v>168</v>
      </c>
      <c r="AE297" s="156" t="s">
        <v>1241</v>
      </c>
      <c r="AF297" s="156" t="s">
        <v>1241</v>
      </c>
      <c r="AG297" s="156" t="s">
        <v>1241</v>
      </c>
      <c r="AH297" s="156" t="s">
        <v>1241</v>
      </c>
      <c r="AI297" s="156" t="s">
        <v>1241</v>
      </c>
      <c r="AJ297" s="156" t="s">
        <v>1241</v>
      </c>
      <c r="AK297" s="156" t="s">
        <v>1241</v>
      </c>
      <c r="AL297" s="156" t="s">
        <v>1241</v>
      </c>
      <c r="AM297" s="156" t="s">
        <v>1241</v>
      </c>
      <c r="AN297" s="156" t="s">
        <v>1241</v>
      </c>
      <c r="AO297" s="156" t="s">
        <v>1241</v>
      </c>
      <c r="AP297" s="156" t="s">
        <v>1241</v>
      </c>
      <c r="AQ297" s="156" t="s">
        <v>1241</v>
      </c>
      <c r="AR297" s="156" t="s">
        <v>1241</v>
      </c>
      <c r="AS297" s="156" t="s">
        <v>1241</v>
      </c>
      <c r="AT297" s="156" t="s">
        <v>1241</v>
      </c>
      <c r="AU297" s="156" t="s">
        <v>1241</v>
      </c>
      <c r="AV297" s="156" t="s">
        <v>1241</v>
      </c>
      <c r="AW297" s="156" t="s">
        <v>1241</v>
      </c>
      <c r="AX297" s="156" t="s">
        <v>1241</v>
      </c>
      <c r="AY297" s="156" t="s">
        <v>1241</v>
      </c>
      <c r="AZ297" s="156" t="s">
        <v>1241</v>
      </c>
      <c r="BA297" s="156" t="s">
        <v>1241</v>
      </c>
      <c r="BB297" s="156" t="s">
        <v>1241</v>
      </c>
      <c r="BC297" s="156" t="s">
        <v>1241</v>
      </c>
      <c r="BD297" s="156" t="s">
        <v>1241</v>
      </c>
      <c r="BE297" s="156" t="s">
        <v>1241</v>
      </c>
      <c r="BF297" s="156" t="s">
        <v>1241</v>
      </c>
      <c r="BG297" s="156" t="s">
        <v>1241</v>
      </c>
      <c r="BH297" s="156" t="s">
        <v>1241</v>
      </c>
      <c r="BI297" s="156" t="s">
        <v>1241</v>
      </c>
      <c r="BJ297" s="156" t="s">
        <v>1241</v>
      </c>
      <c r="BK297" s="156" t="s">
        <v>1241</v>
      </c>
      <c r="BL297" s="38"/>
      <c r="BM297" s="356"/>
      <c r="BN297" s="356"/>
      <c r="BO297" s="38"/>
      <c r="BP297" s="38"/>
      <c r="BQ297" s="414"/>
      <c r="BR297" s="414"/>
      <c r="BS297" s="153" t="s">
        <v>1058</v>
      </c>
      <c r="BT297" s="153" t="s">
        <v>1242</v>
      </c>
      <c r="BU297" s="153" t="s">
        <v>1060</v>
      </c>
      <c r="BV297" s="414" t="s">
        <v>1428</v>
      </c>
      <c r="BW297" s="153" t="s">
        <v>1060</v>
      </c>
      <c r="BX297" s="153" t="s">
        <v>1428</v>
      </c>
      <c r="BY297" s="153" t="s">
        <v>1062</v>
      </c>
      <c r="BZ297" s="153" t="s">
        <v>1063</v>
      </c>
      <c r="CA297" s="215" t="s">
        <v>1064</v>
      </c>
      <c r="CB297" s="153" t="s">
        <v>1065</v>
      </c>
      <c r="CC297" s="153" t="s">
        <v>1065</v>
      </c>
      <c r="CD297" s="153" t="s">
        <v>1018</v>
      </c>
      <c r="CE297" s="153" t="s">
        <v>1058</v>
      </c>
      <c r="CF297" s="447" t="s">
        <v>1430</v>
      </c>
      <c r="CG297" s="351"/>
      <c r="CH297" s="373"/>
      <c r="CI297" s="156" t="s">
        <v>1058</v>
      </c>
      <c r="CJ297" s="82" t="str">
        <f>VLOOKUP(K297,'[1]INITIATIVES TYPE COMBINATION'!$A$28:$B$39,2,FALSE)</f>
        <v>PCTYPEH</v>
      </c>
      <c r="CK297" s="82" t="str">
        <f>VLOOKUP(K297&amp;BZ297,'[1]INITIATIVES TYPE COMBINATION'!$A$48:$B$72,2,FALSE)</f>
        <v>CCTYPEC</v>
      </c>
      <c r="CL297" s="82" t="str">
        <f>VLOOKUP(BZ297,'[1]INITIATIVES TYPE COMBINATION'!K$2:L$75,2,FALSE)</f>
        <v>DISBB</v>
      </c>
      <c r="CM297" s="82" t="str">
        <f>VLOOKUP(BZ297,'[1]INITIATIVES TYPE COMBINATION'!K$2:M$75,3,FALSE)</f>
        <v>DISBB</v>
      </c>
      <c r="CN297" s="82" t="str">
        <f>VLOOKUP(K297&amp;BZ297,'[1]INITIATIVES TYPE COMBINATION'!$A$203:$B$227,2,FALSE)</f>
        <v>PROPORTIONATEC</v>
      </c>
      <c r="CP297" s="82" t="str">
        <f>VLOOKUP(BT297&amp;BU297,[1]MPH!BK:BL,2,FALSE)</f>
        <v>SubBrandForm4</v>
      </c>
      <c r="CQ297" s="82" t="str">
        <f>VLOOKUP(BT297&amp;BU297,[1]MPH!BK:BL,2,FALSE)</f>
        <v>SubBrandForm4</v>
      </c>
      <c r="CR297" s="82" t="str">
        <f>VLOOKUP(BT297&amp;BW297,[1]MPH!BK:BL,2,FALSE)</f>
        <v>SubBrandForm4</v>
      </c>
      <c r="CS297" s="82" t="str">
        <f>VLOOKUP(BT297&amp;BW297,[1]MPH!BK:BL,2,FALSE)</f>
        <v>SubBrandForm4</v>
      </c>
      <c r="CT297" s="455" t="str">
        <f t="shared" si="158"/>
        <v>Dead-End</v>
      </c>
      <c r="CU297" s="456" t="str">
        <f t="shared" si="158"/>
        <v>Dead-End</v>
      </c>
      <c r="CV297" s="457" t="str">
        <f t="shared" si="158"/>
        <v>Dead-End</v>
      </c>
    </row>
    <row r="298" spans="1:100" ht="12.4" customHeight="1">
      <c r="A298" s="218"/>
      <c r="B298" s="163"/>
      <c r="C298" s="173"/>
      <c r="D298" s="173"/>
      <c r="E298" s="294"/>
      <c r="F298" s="158"/>
      <c r="G298" s="163"/>
      <c r="H298" s="163"/>
      <c r="I298" s="163"/>
      <c r="J298" s="218" t="s">
        <v>15</v>
      </c>
      <c r="K298" s="220"/>
      <c r="L298" s="218"/>
      <c r="M298" s="218"/>
      <c r="N298" s="218"/>
      <c r="O298" s="218"/>
      <c r="P298" s="262"/>
      <c r="Q298" s="48"/>
      <c r="R298" s="218"/>
      <c r="S298" s="279"/>
      <c r="T298" s="357"/>
      <c r="U298" s="218"/>
      <c r="V298" s="173"/>
      <c r="W298" s="173"/>
      <c r="X298" s="218"/>
      <c r="Y298" s="218"/>
      <c r="Z298" s="218"/>
      <c r="AA298" s="218"/>
      <c r="AB298" s="383"/>
      <c r="AC298" s="379"/>
      <c r="AD298" s="227" t="s">
        <v>169</v>
      </c>
      <c r="AE298" s="227"/>
      <c r="AF298" s="227"/>
      <c r="AG298" s="227"/>
      <c r="AH298" s="227"/>
      <c r="AI298" s="227"/>
      <c r="AJ298" s="227"/>
      <c r="AK298" s="227"/>
      <c r="AL298" s="227"/>
      <c r="AM298" s="227"/>
      <c r="AN298" s="227"/>
      <c r="AO298" s="227"/>
      <c r="AP298" s="227"/>
      <c r="AQ298" s="227"/>
      <c r="AR298" s="227"/>
      <c r="AS298" s="227"/>
      <c r="AT298" s="227"/>
      <c r="AU298" s="227"/>
      <c r="AV298" s="227"/>
      <c r="AW298" s="227"/>
      <c r="AX298" s="227"/>
      <c r="AY298" s="227"/>
      <c r="AZ298" s="227"/>
      <c r="BA298" s="227"/>
      <c r="BB298" s="227"/>
      <c r="BC298" s="227"/>
      <c r="BD298" s="227"/>
      <c r="BE298" s="227"/>
      <c r="BF298" s="227"/>
      <c r="BG298" s="227"/>
      <c r="BH298" s="227"/>
      <c r="BI298" s="227"/>
      <c r="BJ298" s="227"/>
      <c r="BK298" s="227"/>
      <c r="BL298" s="38"/>
      <c r="BM298" s="356"/>
      <c r="BN298" s="356"/>
      <c r="BO298" s="38"/>
      <c r="BP298" s="38"/>
      <c r="BQ298" s="214"/>
      <c r="BR298" s="214"/>
      <c r="BS298" s="214"/>
      <c r="BT298" s="214"/>
      <c r="BU298" s="214"/>
      <c r="BV298" s="214"/>
      <c r="BW298" s="215"/>
      <c r="BX298" s="216"/>
      <c r="BY298" s="214"/>
      <c r="BZ298" s="214"/>
      <c r="CA298" s="214"/>
      <c r="CB298" s="214"/>
      <c r="CC298" s="214"/>
      <c r="CD298" s="214"/>
      <c r="CE298" s="214"/>
      <c r="CF298" s="217"/>
      <c r="CG298" s="38"/>
      <c r="CH298" s="38"/>
      <c r="CI298" s="229"/>
      <c r="CJ298" s="82" t="e">
        <f>VLOOKUP(K298,'[1]INITIATIVES TYPE COMBINATION'!$A$28:$B$39,2,FALSE)</f>
        <v>#N/A</v>
      </c>
      <c r="CK298" s="82" t="e">
        <f>VLOOKUP(K298&amp;BZ298,'[1]INITIATIVES TYPE COMBINATION'!$A$48:$B$72,2,FALSE)</f>
        <v>#N/A</v>
      </c>
      <c r="CL298" s="82" t="e">
        <f>VLOOKUP(BZ298,'[1]INITIATIVES TYPE COMBINATION'!K$2:L$75,2,FALSE)</f>
        <v>#N/A</v>
      </c>
      <c r="CM298" s="82" t="e">
        <f>VLOOKUP(BZ298,'[1]INITIATIVES TYPE COMBINATION'!K$2:M$75,3,FALSE)</f>
        <v>#N/A</v>
      </c>
      <c r="CN298" s="82" t="e">
        <f>VLOOKUP(K298&amp;BZ298,'[1]INITIATIVES TYPE COMBINATION'!$A$203:$B$227,2,FALSE)</f>
        <v>#N/A</v>
      </c>
      <c r="CP298" s="82" t="e">
        <f>VLOOKUP(BT298&amp;BU298,[1]MPH!BK:BL,2,FALSE)</f>
        <v>#N/A</v>
      </c>
      <c r="CQ298" s="82" t="e">
        <f>VLOOKUP(BT298&amp;BU298,[1]MPH!BK:BL,2,FALSE)</f>
        <v>#N/A</v>
      </c>
      <c r="CR298" s="82" t="e">
        <f>VLOOKUP(BT298&amp;BW298,[1]MPH!BK:BL,2,FALSE)</f>
        <v>#N/A</v>
      </c>
      <c r="CS298" s="82" t="e">
        <f>VLOOKUP(BT298&amp;BW298,[1]MPH!BK:BL,2,FALSE)</f>
        <v>#N/A</v>
      </c>
      <c r="CT298" s="455" t="str">
        <f t="shared" si="158"/>
        <v>Dead-End</v>
      </c>
      <c r="CU298" s="456" t="str">
        <f t="shared" si="158"/>
        <v>Dead-End</v>
      </c>
      <c r="CV298" s="457" t="str">
        <f t="shared" si="158"/>
        <v>Dead-End</v>
      </c>
    </row>
    <row r="299" spans="1:100" ht="12.4" customHeight="1">
      <c r="A299" s="203" t="s">
        <v>1049</v>
      </c>
      <c r="B299" s="143" t="s">
        <v>1066</v>
      </c>
      <c r="C299" s="172">
        <v>44197</v>
      </c>
      <c r="D299" s="172">
        <v>44227</v>
      </c>
      <c r="E299" s="276">
        <f>C299</f>
        <v>44197</v>
      </c>
      <c r="F299" s="139">
        <f>D299+4</f>
        <v>44231</v>
      </c>
      <c r="G299" s="143" t="s">
        <v>473</v>
      </c>
      <c r="H299" s="143" t="s">
        <v>1431</v>
      </c>
      <c r="I299" s="143" t="s">
        <v>1432</v>
      </c>
      <c r="J299" s="203" t="s">
        <v>15</v>
      </c>
      <c r="K299" s="249" t="s">
        <v>1056</v>
      </c>
      <c r="L299" s="203"/>
      <c r="M299" s="203"/>
      <c r="N299" s="203"/>
      <c r="O299" s="203"/>
      <c r="P299" s="249" t="s">
        <v>1057</v>
      </c>
      <c r="Q299" s="49"/>
      <c r="R299" s="203"/>
      <c r="S299" s="279"/>
      <c r="T299" s="352" t="str">
        <f t="shared" ref="T299" si="187">G299</f>
        <v>Tide</v>
      </c>
      <c r="U299" s="353"/>
      <c r="V299" s="354">
        <f t="shared" ref="V299:W299" si="188">C299</f>
        <v>44197</v>
      </c>
      <c r="W299" s="354">
        <f t="shared" si="188"/>
        <v>44227</v>
      </c>
      <c r="X299" s="353"/>
      <c r="Y299" s="203" t="str">
        <f t="shared" ref="Y299" si="189">B299</f>
        <v>Hyper,
Super</v>
      </c>
      <c r="Z299" s="203">
        <f t="shared" ref="Z299" si="190">SUM(AE299:BR299)</f>
        <v>0</v>
      </c>
      <c r="AA299" s="353"/>
      <c r="AB299" s="383" t="s">
        <v>1240</v>
      </c>
      <c r="AC299" s="379"/>
      <c r="AD299" s="351" t="s">
        <v>168</v>
      </c>
      <c r="AE299" s="156" t="s">
        <v>1241</v>
      </c>
      <c r="AF299" s="156" t="s">
        <v>1241</v>
      </c>
      <c r="AG299" s="156" t="s">
        <v>1241</v>
      </c>
      <c r="AH299" s="156" t="s">
        <v>1241</v>
      </c>
      <c r="AI299" s="156" t="s">
        <v>1241</v>
      </c>
      <c r="AJ299" s="156" t="s">
        <v>1241</v>
      </c>
      <c r="AK299" s="156" t="s">
        <v>1241</v>
      </c>
      <c r="AL299" s="156" t="s">
        <v>1241</v>
      </c>
      <c r="AM299" s="156" t="s">
        <v>1241</v>
      </c>
      <c r="AN299" s="156" t="s">
        <v>1241</v>
      </c>
      <c r="AO299" s="156" t="s">
        <v>1241</v>
      </c>
      <c r="AP299" s="156" t="s">
        <v>1241</v>
      </c>
      <c r="AQ299" s="156" t="s">
        <v>1241</v>
      </c>
      <c r="AR299" s="156" t="s">
        <v>1241</v>
      </c>
      <c r="AS299" s="156" t="s">
        <v>1241</v>
      </c>
      <c r="AT299" s="156" t="s">
        <v>1241</v>
      </c>
      <c r="AU299" s="156" t="s">
        <v>1241</v>
      </c>
      <c r="AV299" s="156" t="s">
        <v>1241</v>
      </c>
      <c r="AW299" s="156" t="s">
        <v>1241</v>
      </c>
      <c r="AX299" s="156" t="s">
        <v>1241</v>
      </c>
      <c r="AY299" s="156" t="s">
        <v>1241</v>
      </c>
      <c r="AZ299" s="156" t="s">
        <v>1241</v>
      </c>
      <c r="BA299" s="156" t="s">
        <v>1241</v>
      </c>
      <c r="BB299" s="156" t="s">
        <v>1241</v>
      </c>
      <c r="BC299" s="156" t="s">
        <v>1241</v>
      </c>
      <c r="BD299" s="156" t="s">
        <v>1241</v>
      </c>
      <c r="BE299" s="156" t="s">
        <v>1241</v>
      </c>
      <c r="BF299" s="156" t="s">
        <v>1241</v>
      </c>
      <c r="BG299" s="156" t="s">
        <v>1241</v>
      </c>
      <c r="BH299" s="156" t="s">
        <v>1241</v>
      </c>
      <c r="BI299" s="156" t="s">
        <v>1241</v>
      </c>
      <c r="BJ299" s="156" t="s">
        <v>1241</v>
      </c>
      <c r="BK299" s="156" t="s">
        <v>1241</v>
      </c>
      <c r="BL299" s="38"/>
      <c r="BM299" s="356"/>
      <c r="BN299" s="356"/>
      <c r="BO299" s="38"/>
      <c r="BP299" s="38"/>
      <c r="BQ299" s="414"/>
      <c r="BR299" s="414"/>
      <c r="BS299" s="153" t="s">
        <v>1058</v>
      </c>
      <c r="BT299" s="153" t="s">
        <v>1242</v>
      </c>
      <c r="BU299" s="153" t="s">
        <v>1060</v>
      </c>
      <c r="BV299" s="414" t="s">
        <v>1433</v>
      </c>
      <c r="BW299" s="153" t="s">
        <v>1060</v>
      </c>
      <c r="BX299" s="414" t="s">
        <v>1433</v>
      </c>
      <c r="BY299" s="153" t="s">
        <v>1062</v>
      </c>
      <c r="BZ299" s="153" t="s">
        <v>1063</v>
      </c>
      <c r="CA299" s="215" t="s">
        <v>1064</v>
      </c>
      <c r="CB299" s="153" t="s">
        <v>1065</v>
      </c>
      <c r="CC299" s="153" t="s">
        <v>1065</v>
      </c>
      <c r="CD299" s="153" t="s">
        <v>1018</v>
      </c>
      <c r="CE299" s="153" t="s">
        <v>1058</v>
      </c>
      <c r="CF299" s="447">
        <v>5.1400000000000001E-2</v>
      </c>
      <c r="CG299" s="351"/>
      <c r="CH299" s="351" t="s">
        <v>1434</v>
      </c>
      <c r="CI299" s="156" t="s">
        <v>1058</v>
      </c>
      <c r="CJ299" s="82" t="str">
        <f>VLOOKUP(K299,'[1]INITIATIVES TYPE COMBINATION'!$A$28:$B$39,2,FALSE)</f>
        <v>PCTYPEH</v>
      </c>
      <c r="CK299" s="82" t="str">
        <f>VLOOKUP(K299&amp;BZ299,'[1]INITIATIVES TYPE COMBINATION'!$A$48:$B$72,2,FALSE)</f>
        <v>CCTYPEC</v>
      </c>
      <c r="CL299" s="82" t="str">
        <f>VLOOKUP(BZ299,'[1]INITIATIVES TYPE COMBINATION'!K$2:L$75,2,FALSE)</f>
        <v>DISBB</v>
      </c>
      <c r="CM299" s="82" t="str">
        <f>VLOOKUP(BZ299,'[1]INITIATIVES TYPE COMBINATION'!K$2:M$75,3,FALSE)</f>
        <v>DISBB</v>
      </c>
      <c r="CN299" s="82" t="str">
        <f>VLOOKUP(K299&amp;BZ299,'[1]INITIATIVES TYPE COMBINATION'!$A$203:$B$227,2,FALSE)</f>
        <v>PROPORTIONATEC</v>
      </c>
      <c r="CP299" s="82" t="str">
        <f>VLOOKUP(BT299&amp;BU299,[1]MPH!BK:BL,2,FALSE)</f>
        <v>SubBrandForm4</v>
      </c>
      <c r="CQ299" s="82" t="str">
        <f>VLOOKUP(BT299&amp;BU299,[1]MPH!BK:BL,2,FALSE)</f>
        <v>SubBrandForm4</v>
      </c>
      <c r="CR299" s="82" t="str">
        <f>VLOOKUP(BT299&amp;BW299,[1]MPH!BK:BL,2,FALSE)</f>
        <v>SubBrandForm4</v>
      </c>
      <c r="CS299" s="82" t="str">
        <f>VLOOKUP(BT299&amp;BW299,[1]MPH!BK:BL,2,FALSE)</f>
        <v>SubBrandForm4</v>
      </c>
      <c r="CT299" s="455" t="str">
        <f t="shared" si="158"/>
        <v>Dead-End</v>
      </c>
      <c r="CU299" s="456" t="str">
        <f t="shared" si="158"/>
        <v>Dead-End</v>
      </c>
      <c r="CV299" s="457" t="str">
        <f t="shared" si="158"/>
        <v>Dead-End</v>
      </c>
    </row>
    <row r="300" spans="1:100" ht="12.4" customHeight="1">
      <c r="A300" s="218"/>
      <c r="B300" s="163"/>
      <c r="C300" s="173"/>
      <c r="D300" s="173"/>
      <c r="E300" s="294"/>
      <c r="F300" s="158"/>
      <c r="G300" s="163"/>
      <c r="H300" s="163"/>
      <c r="I300" s="163"/>
      <c r="J300" s="218" t="s">
        <v>15</v>
      </c>
      <c r="K300" s="220"/>
      <c r="L300" s="218"/>
      <c r="M300" s="218"/>
      <c r="N300" s="218"/>
      <c r="O300" s="218"/>
      <c r="P300" s="262"/>
      <c r="Q300" s="48"/>
      <c r="R300" s="218"/>
      <c r="S300" s="279"/>
      <c r="T300" s="357"/>
      <c r="U300" s="218"/>
      <c r="V300" s="173"/>
      <c r="W300" s="173"/>
      <c r="X300" s="218"/>
      <c r="Y300" s="218"/>
      <c r="Z300" s="218"/>
      <c r="AA300" s="218"/>
      <c r="AB300" s="383"/>
      <c r="AC300" s="379"/>
      <c r="AD300" s="227" t="s">
        <v>169</v>
      </c>
      <c r="AE300" s="227"/>
      <c r="AF300" s="227"/>
      <c r="AG300" s="227"/>
      <c r="AH300" s="227"/>
      <c r="AI300" s="227"/>
      <c r="AJ300" s="227"/>
      <c r="AK300" s="227"/>
      <c r="AL300" s="227"/>
      <c r="AM300" s="227"/>
      <c r="AN300" s="227"/>
      <c r="AO300" s="227"/>
      <c r="AP300" s="227"/>
      <c r="AQ300" s="227"/>
      <c r="AR300" s="227"/>
      <c r="AS300" s="227"/>
      <c r="AT300" s="227"/>
      <c r="AU300" s="227"/>
      <c r="AV300" s="227"/>
      <c r="AW300" s="227"/>
      <c r="AX300" s="227"/>
      <c r="AY300" s="227"/>
      <c r="AZ300" s="227"/>
      <c r="BA300" s="227"/>
      <c r="BB300" s="227"/>
      <c r="BC300" s="227"/>
      <c r="BD300" s="227"/>
      <c r="BE300" s="227"/>
      <c r="BF300" s="227"/>
      <c r="BG300" s="227"/>
      <c r="BH300" s="227"/>
      <c r="BI300" s="227"/>
      <c r="BJ300" s="227"/>
      <c r="BK300" s="227"/>
      <c r="BL300" s="38"/>
      <c r="BM300" s="356"/>
      <c r="BN300" s="356"/>
      <c r="BO300" s="38"/>
      <c r="BP300" s="38"/>
      <c r="BQ300" s="214"/>
      <c r="BR300" s="214"/>
      <c r="BS300" s="214"/>
      <c r="BT300" s="214"/>
      <c r="BU300" s="214"/>
      <c r="BV300" s="214"/>
      <c r="BW300" s="215"/>
      <c r="BX300" s="216"/>
      <c r="BY300" s="214"/>
      <c r="BZ300" s="214"/>
      <c r="CA300" s="214"/>
      <c r="CB300" s="214"/>
      <c r="CC300" s="214"/>
      <c r="CD300" s="214"/>
      <c r="CE300" s="214"/>
      <c r="CF300" s="217"/>
      <c r="CG300" s="38"/>
      <c r="CH300" s="38"/>
      <c r="CI300" s="229"/>
      <c r="CJ300" s="82" t="e">
        <f>VLOOKUP(K300,'[1]INITIATIVES TYPE COMBINATION'!$A$28:$B$39,2,FALSE)</f>
        <v>#N/A</v>
      </c>
      <c r="CK300" s="82" t="e">
        <f>VLOOKUP(K300&amp;BZ300,'[1]INITIATIVES TYPE COMBINATION'!$A$48:$B$72,2,FALSE)</f>
        <v>#N/A</v>
      </c>
      <c r="CL300" s="82" t="e">
        <f>VLOOKUP(BZ300,'[1]INITIATIVES TYPE COMBINATION'!K$2:L$75,2,FALSE)</f>
        <v>#N/A</v>
      </c>
      <c r="CM300" s="82" t="e">
        <f>VLOOKUP(BZ300,'[1]INITIATIVES TYPE COMBINATION'!K$2:M$75,3,FALSE)</f>
        <v>#N/A</v>
      </c>
      <c r="CN300" s="82" t="e">
        <f>VLOOKUP(K300&amp;BZ300,'[1]INITIATIVES TYPE COMBINATION'!$A$203:$B$227,2,FALSE)</f>
        <v>#N/A</v>
      </c>
      <c r="CP300" s="82" t="e">
        <f>VLOOKUP(BT300&amp;BU300,[1]MPH!BK:BL,2,FALSE)</f>
        <v>#N/A</v>
      </c>
      <c r="CQ300" s="82" t="e">
        <f>VLOOKUP(BT300&amp;BU300,[1]MPH!BK:BL,2,FALSE)</f>
        <v>#N/A</v>
      </c>
      <c r="CR300" s="82" t="e">
        <f>VLOOKUP(BT300&amp;BW300,[1]MPH!BK:BL,2,FALSE)</f>
        <v>#N/A</v>
      </c>
      <c r="CS300" s="82" t="e">
        <f>VLOOKUP(BT300&amp;BW300,[1]MPH!BK:BL,2,FALSE)</f>
        <v>#N/A</v>
      </c>
      <c r="CT300" s="455" t="str">
        <f t="shared" si="158"/>
        <v>Dead-End</v>
      </c>
      <c r="CU300" s="456" t="str">
        <f t="shared" si="158"/>
        <v>Dead-End</v>
      </c>
      <c r="CV300" s="457" t="str">
        <f t="shared" si="158"/>
        <v>Dead-End</v>
      </c>
    </row>
    <row r="301" spans="1:100" ht="12.4" customHeight="1">
      <c r="A301" s="203" t="s">
        <v>1049</v>
      </c>
      <c r="B301" s="143" t="s">
        <v>1075</v>
      </c>
      <c r="C301" s="172">
        <v>44197</v>
      </c>
      <c r="D301" s="172">
        <v>44227</v>
      </c>
      <c r="E301" s="276">
        <f>C301</f>
        <v>44197</v>
      </c>
      <c r="F301" s="139">
        <f>D301+4</f>
        <v>44231</v>
      </c>
      <c r="G301" s="143" t="s">
        <v>473</v>
      </c>
      <c r="H301" s="143" t="s">
        <v>1431</v>
      </c>
      <c r="I301" s="143" t="s">
        <v>1435</v>
      </c>
      <c r="J301" s="203" t="s">
        <v>15</v>
      </c>
      <c r="K301" s="249" t="s">
        <v>1056</v>
      </c>
      <c r="L301" s="203"/>
      <c r="M301" s="203"/>
      <c r="N301" s="203"/>
      <c r="O301" s="203"/>
      <c r="P301" s="249" t="s">
        <v>1057</v>
      </c>
      <c r="Q301" s="178"/>
      <c r="R301" s="174"/>
      <c r="S301" s="279"/>
      <c r="T301" s="180" t="str">
        <f t="shared" ref="T301" si="191">G301</f>
        <v>Tide</v>
      </c>
      <c r="U301" s="181"/>
      <c r="V301" s="182">
        <f t="shared" ref="V301:W301" si="192">C301</f>
        <v>44197</v>
      </c>
      <c r="W301" s="182">
        <f t="shared" si="192"/>
        <v>44227</v>
      </c>
      <c r="X301" s="181"/>
      <c r="Y301" s="174" t="str">
        <f t="shared" ref="Y301" si="193">B301</f>
        <v>MM 1,
MM 2</v>
      </c>
      <c r="Z301" s="174">
        <f t="shared" ref="Z301" si="194">SUM(AE301:BR301)</f>
        <v>0</v>
      </c>
      <c r="AA301" s="181"/>
      <c r="AB301" s="383" t="s">
        <v>1240</v>
      </c>
      <c r="AC301" s="379"/>
      <c r="AD301" s="351" t="s">
        <v>168</v>
      </c>
      <c r="AE301" s="156" t="s">
        <v>1241</v>
      </c>
      <c r="AF301" s="156" t="s">
        <v>1241</v>
      </c>
      <c r="AG301" s="156" t="s">
        <v>1241</v>
      </c>
      <c r="AH301" s="156" t="s">
        <v>1241</v>
      </c>
      <c r="AI301" s="156" t="s">
        <v>1241</v>
      </c>
      <c r="AJ301" s="156" t="s">
        <v>1241</v>
      </c>
      <c r="AK301" s="156" t="s">
        <v>1241</v>
      </c>
      <c r="AL301" s="156" t="s">
        <v>1241</v>
      </c>
      <c r="AM301" s="156" t="s">
        <v>1241</v>
      </c>
      <c r="AN301" s="156" t="s">
        <v>1241</v>
      </c>
      <c r="AO301" s="156" t="s">
        <v>1241</v>
      </c>
      <c r="AP301" s="156" t="s">
        <v>1241</v>
      </c>
      <c r="AQ301" s="156" t="s">
        <v>1241</v>
      </c>
      <c r="AR301" s="156" t="s">
        <v>1241</v>
      </c>
      <c r="AS301" s="156" t="s">
        <v>1241</v>
      </c>
      <c r="AT301" s="156" t="s">
        <v>1241</v>
      </c>
      <c r="AU301" s="156" t="s">
        <v>1241</v>
      </c>
      <c r="AV301" s="156" t="s">
        <v>1241</v>
      </c>
      <c r="AW301" s="156" t="s">
        <v>1241</v>
      </c>
      <c r="AX301" s="156" t="s">
        <v>1241</v>
      </c>
      <c r="AY301" s="156" t="s">
        <v>1241</v>
      </c>
      <c r="AZ301" s="156" t="s">
        <v>1241</v>
      </c>
      <c r="BA301" s="156" t="s">
        <v>1241</v>
      </c>
      <c r="BB301" s="156" t="s">
        <v>1241</v>
      </c>
      <c r="BC301" s="156" t="s">
        <v>1241</v>
      </c>
      <c r="BD301" s="156" t="s">
        <v>1241</v>
      </c>
      <c r="BE301" s="156" t="s">
        <v>1241</v>
      </c>
      <c r="BF301" s="156" t="s">
        <v>1241</v>
      </c>
      <c r="BG301" s="156" t="s">
        <v>1241</v>
      </c>
      <c r="BH301" s="156" t="s">
        <v>1241</v>
      </c>
      <c r="BI301" s="156" t="s">
        <v>1241</v>
      </c>
      <c r="BJ301" s="156" t="s">
        <v>1241</v>
      </c>
      <c r="BK301" s="156" t="s">
        <v>1241</v>
      </c>
      <c r="BL301" s="184"/>
      <c r="BM301" s="185"/>
      <c r="BN301" s="185"/>
      <c r="BO301" s="184"/>
      <c r="BP301" s="184"/>
      <c r="BQ301" s="468"/>
      <c r="BR301" s="468"/>
      <c r="BS301" s="153" t="s">
        <v>1058</v>
      </c>
      <c r="BT301" s="153" t="s">
        <v>1242</v>
      </c>
      <c r="BU301" s="153" t="s">
        <v>1060</v>
      </c>
      <c r="BV301" s="414" t="s">
        <v>1433</v>
      </c>
      <c r="BW301" s="153" t="s">
        <v>1060</v>
      </c>
      <c r="BX301" s="414" t="s">
        <v>1433</v>
      </c>
      <c r="BY301" s="153" t="s">
        <v>1062</v>
      </c>
      <c r="BZ301" s="153" t="s">
        <v>1063</v>
      </c>
      <c r="CA301" s="215" t="s">
        <v>1064</v>
      </c>
      <c r="CB301" s="153" t="s">
        <v>1065</v>
      </c>
      <c r="CC301" s="153" t="s">
        <v>1065</v>
      </c>
      <c r="CD301" s="153" t="s">
        <v>1018</v>
      </c>
      <c r="CE301" s="153" t="s">
        <v>1058</v>
      </c>
      <c r="CF301" s="447" t="s">
        <v>1436</v>
      </c>
      <c r="CG301" s="351"/>
      <c r="CH301" s="351" t="s">
        <v>1434</v>
      </c>
      <c r="CI301" s="156" t="s">
        <v>1058</v>
      </c>
      <c r="CJ301" s="82" t="str">
        <f>VLOOKUP(K301,'[1]INITIATIVES TYPE COMBINATION'!$A$28:$B$39,2,FALSE)</f>
        <v>PCTYPEH</v>
      </c>
      <c r="CK301" s="82" t="str">
        <f>VLOOKUP(K301&amp;BZ301,'[1]INITIATIVES TYPE COMBINATION'!$A$48:$B$72,2,FALSE)</f>
        <v>CCTYPEC</v>
      </c>
      <c r="CL301" s="82" t="str">
        <f>VLOOKUP(BZ301,'[1]INITIATIVES TYPE COMBINATION'!K$2:L$75,2,FALSE)</f>
        <v>DISBB</v>
      </c>
      <c r="CM301" s="82" t="str">
        <f>VLOOKUP(BZ301,'[1]INITIATIVES TYPE COMBINATION'!K$2:M$75,3,FALSE)</f>
        <v>DISBB</v>
      </c>
      <c r="CN301" s="82" t="str">
        <f>VLOOKUP(K301&amp;BZ301,'[1]INITIATIVES TYPE COMBINATION'!$A$203:$B$227,2,FALSE)</f>
        <v>PROPORTIONATEC</v>
      </c>
      <c r="CP301" s="82" t="str">
        <f>VLOOKUP(BT301&amp;BU301,[1]MPH!BK:BL,2,FALSE)</f>
        <v>SubBrandForm4</v>
      </c>
      <c r="CQ301" s="82" t="str">
        <f>VLOOKUP(BT301&amp;BU301,[1]MPH!BK:BL,2,FALSE)</f>
        <v>SubBrandForm4</v>
      </c>
      <c r="CR301" s="82" t="str">
        <f>VLOOKUP(BT301&amp;BW301,[1]MPH!BK:BL,2,FALSE)</f>
        <v>SubBrandForm4</v>
      </c>
      <c r="CS301" s="82" t="str">
        <f>VLOOKUP(BT301&amp;BW301,[1]MPH!BK:BL,2,FALSE)</f>
        <v>SubBrandForm4</v>
      </c>
      <c r="CT301" s="455" t="str">
        <f t="shared" si="158"/>
        <v>Dead-End</v>
      </c>
      <c r="CU301" s="456" t="str">
        <f t="shared" si="158"/>
        <v>Dead-End</v>
      </c>
      <c r="CV301" s="457" t="str">
        <f t="shared" si="158"/>
        <v>Dead-End</v>
      </c>
    </row>
    <row r="302" spans="1:100" ht="12.4" customHeight="1">
      <c r="A302" s="218"/>
      <c r="B302" s="163"/>
      <c r="C302" s="173"/>
      <c r="D302" s="173"/>
      <c r="E302" s="294"/>
      <c r="F302" s="158"/>
      <c r="G302" s="163"/>
      <c r="H302" s="163"/>
      <c r="I302" s="163"/>
      <c r="J302" s="218" t="s">
        <v>15</v>
      </c>
      <c r="K302" s="220"/>
      <c r="L302" s="218"/>
      <c r="M302" s="218"/>
      <c r="N302" s="218"/>
      <c r="O302" s="218"/>
      <c r="P302" s="262"/>
      <c r="Q302" s="200"/>
      <c r="R302" s="195"/>
      <c r="S302" s="279"/>
      <c r="T302" s="201"/>
      <c r="U302" s="195"/>
      <c r="V302" s="196"/>
      <c r="W302" s="196"/>
      <c r="X302" s="195"/>
      <c r="Y302" s="195"/>
      <c r="Z302" s="195"/>
      <c r="AA302" s="195"/>
      <c r="AB302" s="383"/>
      <c r="AC302" s="379"/>
      <c r="AD302" s="227" t="s">
        <v>169</v>
      </c>
      <c r="AE302" s="227"/>
      <c r="AF302" s="227"/>
      <c r="AG302" s="227"/>
      <c r="AH302" s="227"/>
      <c r="AI302" s="227"/>
      <c r="AJ302" s="227"/>
      <c r="AK302" s="227"/>
      <c r="AL302" s="227"/>
      <c r="AM302" s="227"/>
      <c r="AN302" s="227"/>
      <c r="AO302" s="227"/>
      <c r="AP302" s="227"/>
      <c r="AQ302" s="227"/>
      <c r="AR302" s="227"/>
      <c r="AS302" s="227"/>
      <c r="AT302" s="227"/>
      <c r="AU302" s="227"/>
      <c r="AV302" s="227"/>
      <c r="AW302" s="227"/>
      <c r="AX302" s="227"/>
      <c r="AY302" s="227"/>
      <c r="AZ302" s="227"/>
      <c r="BA302" s="227"/>
      <c r="BB302" s="227"/>
      <c r="BC302" s="227"/>
      <c r="BD302" s="227"/>
      <c r="BE302" s="227"/>
      <c r="BF302" s="227"/>
      <c r="BG302" s="227"/>
      <c r="BH302" s="227"/>
      <c r="BI302" s="227"/>
      <c r="BJ302" s="227"/>
      <c r="BK302" s="227"/>
      <c r="BL302" s="184"/>
      <c r="BM302" s="185"/>
      <c r="BN302" s="185"/>
      <c r="BO302" s="184"/>
      <c r="BP302" s="184"/>
      <c r="BQ302" s="178"/>
      <c r="BR302" s="178"/>
      <c r="BS302" s="214"/>
      <c r="BT302" s="214"/>
      <c r="BU302" s="214"/>
      <c r="BV302" s="214"/>
      <c r="BW302" s="215"/>
      <c r="BX302" s="216"/>
      <c r="BY302" s="214"/>
      <c r="BZ302" s="214"/>
      <c r="CA302" s="214"/>
      <c r="CB302" s="214"/>
      <c r="CC302" s="214"/>
      <c r="CD302" s="214"/>
      <c r="CE302" s="214"/>
      <c r="CF302" s="217"/>
      <c r="CG302" s="38"/>
      <c r="CH302" s="38"/>
      <c r="CI302" s="229"/>
      <c r="CJ302" s="82" t="e">
        <f>VLOOKUP(K302,'[1]INITIATIVES TYPE COMBINATION'!$A$28:$B$39,2,FALSE)</f>
        <v>#N/A</v>
      </c>
      <c r="CK302" s="82" t="e">
        <f>VLOOKUP(K302&amp;BZ302,'[1]INITIATIVES TYPE COMBINATION'!$A$48:$B$72,2,FALSE)</f>
        <v>#N/A</v>
      </c>
      <c r="CL302" s="82" t="e">
        <f>VLOOKUP(BZ302,'[1]INITIATIVES TYPE COMBINATION'!K$2:L$75,2,FALSE)</f>
        <v>#N/A</v>
      </c>
      <c r="CM302" s="82" t="e">
        <f>VLOOKUP(BZ302,'[1]INITIATIVES TYPE COMBINATION'!K$2:M$75,3,FALSE)</f>
        <v>#N/A</v>
      </c>
      <c r="CN302" s="82" t="e">
        <f>VLOOKUP(K302&amp;BZ302,'[1]INITIATIVES TYPE COMBINATION'!$A$203:$B$227,2,FALSE)</f>
        <v>#N/A</v>
      </c>
      <c r="CP302" s="82" t="e">
        <f>VLOOKUP(BT302&amp;BU302,[1]MPH!BK:BL,2,FALSE)</f>
        <v>#N/A</v>
      </c>
      <c r="CQ302" s="82" t="e">
        <f>VLOOKUP(BT302&amp;BU302,[1]MPH!BK:BL,2,FALSE)</f>
        <v>#N/A</v>
      </c>
      <c r="CR302" s="82" t="e">
        <f>VLOOKUP(BT302&amp;BW302,[1]MPH!BK:BL,2,FALSE)</f>
        <v>#N/A</v>
      </c>
      <c r="CS302" s="82" t="e">
        <f>VLOOKUP(BT302&amp;BW302,[1]MPH!BK:BL,2,FALSE)</f>
        <v>#N/A</v>
      </c>
      <c r="CT302" s="455" t="str">
        <f t="shared" si="158"/>
        <v>Dead-End</v>
      </c>
      <c r="CU302" s="456" t="str">
        <f t="shared" si="158"/>
        <v>Dead-End</v>
      </c>
      <c r="CV302" s="457" t="str">
        <f t="shared" si="158"/>
        <v>Dead-End</v>
      </c>
    </row>
    <row r="303" spans="1:100" ht="12.4" customHeight="1">
      <c r="A303" s="203" t="s">
        <v>1049</v>
      </c>
      <c r="B303" s="143" t="s">
        <v>1075</v>
      </c>
      <c r="C303" s="172">
        <v>44197</v>
      </c>
      <c r="D303" s="172">
        <v>44227</v>
      </c>
      <c r="E303" s="276">
        <f>C303</f>
        <v>44197</v>
      </c>
      <c r="F303" s="139">
        <f>D303+4</f>
        <v>44231</v>
      </c>
      <c r="G303" s="143" t="s">
        <v>473</v>
      </c>
      <c r="H303" s="143" t="s">
        <v>1382</v>
      </c>
      <c r="I303" s="143" t="s">
        <v>1437</v>
      </c>
      <c r="J303" s="203" t="s">
        <v>15</v>
      </c>
      <c r="K303" s="249" t="s">
        <v>1056</v>
      </c>
      <c r="L303" s="203"/>
      <c r="M303" s="203"/>
      <c r="N303" s="203"/>
      <c r="O303" s="203"/>
      <c r="P303" s="249" t="s">
        <v>1057</v>
      </c>
      <c r="Q303" s="205"/>
      <c r="R303" s="203"/>
      <c r="S303" s="279"/>
      <c r="T303" s="207"/>
      <c r="U303" s="208"/>
      <c r="V303" s="209"/>
      <c r="W303" s="209"/>
      <c r="X303" s="208"/>
      <c r="Y303" s="210"/>
      <c r="Z303" s="210"/>
      <c r="AA303" s="208"/>
      <c r="AB303" s="383" t="s">
        <v>1240</v>
      </c>
      <c r="AC303" s="379"/>
      <c r="AD303" s="351" t="s">
        <v>168</v>
      </c>
      <c r="AE303" s="156" t="s">
        <v>1241</v>
      </c>
      <c r="AF303" s="156" t="s">
        <v>1241</v>
      </c>
      <c r="AG303" s="156" t="s">
        <v>1241</v>
      </c>
      <c r="AH303" s="156" t="s">
        <v>1241</v>
      </c>
      <c r="AI303" s="156" t="s">
        <v>1241</v>
      </c>
      <c r="AJ303" s="156" t="s">
        <v>1241</v>
      </c>
      <c r="AK303" s="156" t="s">
        <v>1241</v>
      </c>
      <c r="AL303" s="156" t="s">
        <v>1241</v>
      </c>
      <c r="AM303" s="156" t="s">
        <v>1241</v>
      </c>
      <c r="AN303" s="156" t="s">
        <v>1241</v>
      </c>
      <c r="AO303" s="156" t="s">
        <v>1241</v>
      </c>
      <c r="AP303" s="156" t="s">
        <v>1241</v>
      </c>
      <c r="AQ303" s="156" t="s">
        <v>1241</v>
      </c>
      <c r="AR303" s="156" t="s">
        <v>1241</v>
      </c>
      <c r="AS303" s="156" t="s">
        <v>1241</v>
      </c>
      <c r="AT303" s="156" t="s">
        <v>1241</v>
      </c>
      <c r="AU303" s="156" t="s">
        <v>1241</v>
      </c>
      <c r="AV303" s="156" t="s">
        <v>1241</v>
      </c>
      <c r="AW303" s="156" t="s">
        <v>1241</v>
      </c>
      <c r="AX303" s="156" t="s">
        <v>1241</v>
      </c>
      <c r="AY303" s="156" t="s">
        <v>1241</v>
      </c>
      <c r="AZ303" s="156" t="s">
        <v>1241</v>
      </c>
      <c r="BA303" s="156" t="s">
        <v>1241</v>
      </c>
      <c r="BB303" s="156" t="s">
        <v>1241</v>
      </c>
      <c r="BC303" s="156" t="s">
        <v>1241</v>
      </c>
      <c r="BD303" s="156" t="s">
        <v>1241</v>
      </c>
      <c r="BE303" s="156" t="s">
        <v>1241</v>
      </c>
      <c r="BF303" s="156" t="s">
        <v>1241</v>
      </c>
      <c r="BG303" s="156" t="s">
        <v>1241</v>
      </c>
      <c r="BH303" s="156" t="s">
        <v>1241</v>
      </c>
      <c r="BI303" s="156" t="s">
        <v>1241</v>
      </c>
      <c r="BJ303" s="156" t="s">
        <v>1241</v>
      </c>
      <c r="BK303" s="156" t="s">
        <v>1241</v>
      </c>
      <c r="BL303" s="213"/>
      <c r="BM303" s="39"/>
      <c r="BN303" s="39"/>
      <c r="BO303" s="213"/>
      <c r="BP303" s="213"/>
      <c r="BQ303" s="214"/>
      <c r="BR303" s="214"/>
      <c r="BS303" s="214" t="s">
        <v>1058</v>
      </c>
      <c r="BT303" s="214" t="s">
        <v>1242</v>
      </c>
      <c r="BU303" s="214" t="s">
        <v>1060</v>
      </c>
      <c r="BV303" s="214" t="s">
        <v>1438</v>
      </c>
      <c r="BW303" s="215" t="s">
        <v>1060</v>
      </c>
      <c r="BX303" s="216" t="s">
        <v>1438</v>
      </c>
      <c r="BY303" s="214" t="s">
        <v>1062</v>
      </c>
      <c r="BZ303" s="214" t="s">
        <v>1063</v>
      </c>
      <c r="CA303" s="214" t="s">
        <v>1064</v>
      </c>
      <c r="CB303" s="214" t="s">
        <v>1065</v>
      </c>
      <c r="CC303" s="214" t="s">
        <v>1065</v>
      </c>
      <c r="CD303" s="214" t="s">
        <v>1018</v>
      </c>
      <c r="CE303" s="214" t="s">
        <v>1058</v>
      </c>
      <c r="CF303" s="447" t="s">
        <v>1430</v>
      </c>
      <c r="CG303" s="351"/>
      <c r="CH303" s="351"/>
      <c r="CI303" s="156" t="s">
        <v>1058</v>
      </c>
      <c r="CJ303" s="82" t="str">
        <f>VLOOKUP(K303,'[1]INITIATIVES TYPE COMBINATION'!$A$28:$B$39,2,FALSE)</f>
        <v>PCTYPEH</v>
      </c>
      <c r="CK303" s="82" t="str">
        <f>VLOOKUP(K303&amp;BZ303,'[1]INITIATIVES TYPE COMBINATION'!$A$48:$B$72,2,FALSE)</f>
        <v>CCTYPEC</v>
      </c>
      <c r="CL303" s="82" t="str">
        <f>VLOOKUP(BZ303,'[1]INITIATIVES TYPE COMBINATION'!K$2:L$75,2,FALSE)</f>
        <v>DISBB</v>
      </c>
      <c r="CM303" s="82" t="str">
        <f>VLOOKUP(BZ303,'[1]INITIATIVES TYPE COMBINATION'!K$2:M$75,3,FALSE)</f>
        <v>DISBB</v>
      </c>
      <c r="CN303" s="82" t="str">
        <f>VLOOKUP(K303&amp;BZ303,'[1]INITIATIVES TYPE COMBINATION'!$A$203:$B$227,2,FALSE)</f>
        <v>PROPORTIONATEC</v>
      </c>
      <c r="CP303" s="82" t="str">
        <f>VLOOKUP(BT303&amp;BU303,[1]MPH!BK:BL,2,FALSE)</f>
        <v>SubBrandForm4</v>
      </c>
      <c r="CQ303" s="82" t="str">
        <f>VLOOKUP(BT303&amp;BU303,[1]MPH!BK:BL,2,FALSE)</f>
        <v>SubBrandForm4</v>
      </c>
      <c r="CR303" s="82" t="str">
        <f>VLOOKUP(BT303&amp;BW303,[1]MPH!BK:BL,2,FALSE)</f>
        <v>SubBrandForm4</v>
      </c>
      <c r="CS303" s="82" t="str">
        <f>VLOOKUP(BT303&amp;BW303,[1]MPH!BK:BL,2,FALSE)</f>
        <v>SubBrandForm4</v>
      </c>
      <c r="CT303" s="455" t="str">
        <f t="shared" ref="CT303:CV322" si="195">$CV$1</f>
        <v>Dead-End</v>
      </c>
      <c r="CU303" s="456" t="str">
        <f t="shared" si="195"/>
        <v>Dead-End</v>
      </c>
      <c r="CV303" s="457" t="str">
        <f t="shared" si="195"/>
        <v>Dead-End</v>
      </c>
    </row>
    <row r="304" spans="1:100" ht="12.4" customHeight="1">
      <c r="A304" s="218"/>
      <c r="B304" s="163"/>
      <c r="C304" s="173"/>
      <c r="D304" s="173"/>
      <c r="E304" s="294"/>
      <c r="F304" s="158"/>
      <c r="G304" s="163"/>
      <c r="H304" s="163"/>
      <c r="I304" s="163"/>
      <c r="J304" s="218" t="s">
        <v>15</v>
      </c>
      <c r="K304" s="220"/>
      <c r="L304" s="218"/>
      <c r="M304" s="218"/>
      <c r="N304" s="218"/>
      <c r="O304" s="218"/>
      <c r="P304" s="262"/>
      <c r="Q304" s="221"/>
      <c r="R304" s="218"/>
      <c r="S304" s="279"/>
      <c r="T304" s="222"/>
      <c r="U304" s="223"/>
      <c r="V304" s="224"/>
      <c r="W304" s="224"/>
      <c r="X304" s="223"/>
      <c r="Y304" s="225"/>
      <c r="Z304" s="225"/>
      <c r="AA304" s="223"/>
      <c r="AB304" s="383"/>
      <c r="AC304" s="379"/>
      <c r="AD304" s="227" t="s">
        <v>169</v>
      </c>
      <c r="AE304" s="227"/>
      <c r="AF304" s="227"/>
      <c r="AG304" s="227"/>
      <c r="AH304" s="227"/>
      <c r="AI304" s="227"/>
      <c r="AJ304" s="227"/>
      <c r="AK304" s="227"/>
      <c r="AL304" s="227"/>
      <c r="AM304" s="227"/>
      <c r="AN304" s="227"/>
      <c r="AO304" s="227"/>
      <c r="AP304" s="227"/>
      <c r="AQ304" s="227"/>
      <c r="AR304" s="227"/>
      <c r="AS304" s="227"/>
      <c r="AT304" s="227"/>
      <c r="AU304" s="227"/>
      <c r="AV304" s="227"/>
      <c r="AW304" s="227"/>
      <c r="AX304" s="227"/>
      <c r="AY304" s="227"/>
      <c r="AZ304" s="227"/>
      <c r="BA304" s="227"/>
      <c r="BB304" s="227"/>
      <c r="BC304" s="227"/>
      <c r="BD304" s="227"/>
      <c r="BE304" s="227"/>
      <c r="BF304" s="227"/>
      <c r="BG304" s="227"/>
      <c r="BH304" s="227"/>
      <c r="BI304" s="227"/>
      <c r="BJ304" s="227"/>
      <c r="BK304" s="227"/>
      <c r="BL304" s="227"/>
      <c r="BM304" s="228"/>
      <c r="BN304" s="228"/>
      <c r="BO304" s="227"/>
      <c r="BP304" s="227"/>
      <c r="BQ304" s="214"/>
      <c r="BR304" s="214"/>
      <c r="BS304" s="214"/>
      <c r="BT304" s="214"/>
      <c r="BU304" s="214"/>
      <c r="BV304" s="214"/>
      <c r="BW304" s="215"/>
      <c r="BX304" s="216"/>
      <c r="BY304" s="214"/>
      <c r="BZ304" s="214"/>
      <c r="CA304" s="214"/>
      <c r="CB304" s="214"/>
      <c r="CC304" s="214"/>
      <c r="CD304" s="214"/>
      <c r="CE304" s="214"/>
      <c r="CF304" s="217"/>
      <c r="CG304" s="38"/>
      <c r="CH304" s="38"/>
      <c r="CI304" s="229"/>
      <c r="CJ304" s="82" t="e">
        <f>VLOOKUP(K304,'[1]INITIATIVES TYPE COMBINATION'!$A$28:$B$39,2,FALSE)</f>
        <v>#N/A</v>
      </c>
      <c r="CK304" s="82" t="e">
        <f>VLOOKUP(K304&amp;BZ304,'[1]INITIATIVES TYPE COMBINATION'!$A$48:$B$72,2,FALSE)</f>
        <v>#N/A</v>
      </c>
      <c r="CL304" s="82" t="e">
        <f>VLOOKUP(BZ304,'[1]INITIATIVES TYPE COMBINATION'!K$2:L$75,2,FALSE)</f>
        <v>#N/A</v>
      </c>
      <c r="CM304" s="82" t="e">
        <f>VLOOKUP(BZ304,'[1]INITIATIVES TYPE COMBINATION'!K$2:M$75,3,FALSE)</f>
        <v>#N/A</v>
      </c>
      <c r="CN304" s="82" t="e">
        <f>VLOOKUP(K304&amp;BZ304,'[1]INITIATIVES TYPE COMBINATION'!$A$203:$B$227,2,FALSE)</f>
        <v>#N/A</v>
      </c>
      <c r="CP304" s="82" t="e">
        <f>VLOOKUP(BT304&amp;BU304,[1]MPH!BK:BL,2,FALSE)</f>
        <v>#N/A</v>
      </c>
      <c r="CQ304" s="82" t="e">
        <f>VLOOKUP(BT304&amp;BU304,[1]MPH!BK:BL,2,FALSE)</f>
        <v>#N/A</v>
      </c>
      <c r="CR304" s="82" t="e">
        <f>VLOOKUP(BT304&amp;BW304,[1]MPH!BK:BL,2,FALSE)</f>
        <v>#N/A</v>
      </c>
      <c r="CS304" s="82" t="e">
        <f>VLOOKUP(BT304&amp;BW304,[1]MPH!BK:BL,2,FALSE)</f>
        <v>#N/A</v>
      </c>
      <c r="CT304" s="455" t="str">
        <f t="shared" si="195"/>
        <v>Dead-End</v>
      </c>
      <c r="CU304" s="456" t="str">
        <f t="shared" si="195"/>
        <v>Dead-End</v>
      </c>
      <c r="CV304" s="457" t="str">
        <f t="shared" si="195"/>
        <v>Dead-End</v>
      </c>
    </row>
    <row r="305" spans="1:100" ht="12.4" customHeight="1">
      <c r="A305" s="203" t="s">
        <v>1049</v>
      </c>
      <c r="B305" s="143" t="s">
        <v>1066</v>
      </c>
      <c r="C305" s="172">
        <v>44197</v>
      </c>
      <c r="D305" s="172">
        <v>44227</v>
      </c>
      <c r="E305" s="276">
        <f>C305</f>
        <v>44197</v>
      </c>
      <c r="F305" s="139">
        <f>D305+4</f>
        <v>44231</v>
      </c>
      <c r="G305" s="143" t="s">
        <v>473</v>
      </c>
      <c r="H305" s="143" t="s">
        <v>1382</v>
      </c>
      <c r="I305" s="143" t="s">
        <v>1439</v>
      </c>
      <c r="J305" s="203" t="s">
        <v>15</v>
      </c>
      <c r="K305" s="249" t="s">
        <v>1056</v>
      </c>
      <c r="L305" s="203"/>
      <c r="M305" s="203"/>
      <c r="N305" s="203"/>
      <c r="O305" s="203"/>
      <c r="P305" s="249" t="s">
        <v>1057</v>
      </c>
      <c r="Q305" s="205"/>
      <c r="R305" s="203"/>
      <c r="S305" s="279"/>
      <c r="T305" s="207"/>
      <c r="U305" s="208"/>
      <c r="V305" s="209"/>
      <c r="W305" s="209"/>
      <c r="X305" s="208"/>
      <c r="Y305" s="210"/>
      <c r="Z305" s="210"/>
      <c r="AA305" s="208"/>
      <c r="AB305" s="383" t="s">
        <v>1240</v>
      </c>
      <c r="AC305" s="379"/>
      <c r="AD305" s="351" t="s">
        <v>168</v>
      </c>
      <c r="AE305" s="156" t="s">
        <v>1241</v>
      </c>
      <c r="AF305" s="156" t="s">
        <v>1241</v>
      </c>
      <c r="AG305" s="156" t="s">
        <v>1241</v>
      </c>
      <c r="AH305" s="156" t="s">
        <v>1241</v>
      </c>
      <c r="AI305" s="156" t="s">
        <v>1241</v>
      </c>
      <c r="AJ305" s="156" t="s">
        <v>1241</v>
      </c>
      <c r="AK305" s="156" t="s">
        <v>1241</v>
      </c>
      <c r="AL305" s="156" t="s">
        <v>1241</v>
      </c>
      <c r="AM305" s="156" t="s">
        <v>1241</v>
      </c>
      <c r="AN305" s="156" t="s">
        <v>1241</v>
      </c>
      <c r="AO305" s="156" t="s">
        <v>1241</v>
      </c>
      <c r="AP305" s="156" t="s">
        <v>1241</v>
      </c>
      <c r="AQ305" s="156" t="s">
        <v>1241</v>
      </c>
      <c r="AR305" s="156" t="s">
        <v>1241</v>
      </c>
      <c r="AS305" s="156" t="s">
        <v>1241</v>
      </c>
      <c r="AT305" s="156" t="s">
        <v>1241</v>
      </c>
      <c r="AU305" s="156" t="s">
        <v>1241</v>
      </c>
      <c r="AV305" s="156" t="s">
        <v>1241</v>
      </c>
      <c r="AW305" s="156" t="s">
        <v>1241</v>
      </c>
      <c r="AX305" s="156" t="s">
        <v>1241</v>
      </c>
      <c r="AY305" s="156" t="s">
        <v>1241</v>
      </c>
      <c r="AZ305" s="156" t="s">
        <v>1241</v>
      </c>
      <c r="BA305" s="156" t="s">
        <v>1241</v>
      </c>
      <c r="BB305" s="156" t="s">
        <v>1241</v>
      </c>
      <c r="BC305" s="156" t="s">
        <v>1241</v>
      </c>
      <c r="BD305" s="156" t="s">
        <v>1241</v>
      </c>
      <c r="BE305" s="156" t="s">
        <v>1241</v>
      </c>
      <c r="BF305" s="156" t="s">
        <v>1241</v>
      </c>
      <c r="BG305" s="156" t="s">
        <v>1241</v>
      </c>
      <c r="BH305" s="156" t="s">
        <v>1241</v>
      </c>
      <c r="BI305" s="156" t="s">
        <v>1241</v>
      </c>
      <c r="BJ305" s="156" t="s">
        <v>1241</v>
      </c>
      <c r="BK305" s="156" t="s">
        <v>1241</v>
      </c>
      <c r="BL305" s="213"/>
      <c r="BM305" s="39"/>
      <c r="BN305" s="39"/>
      <c r="BO305" s="213"/>
      <c r="BP305" s="213"/>
      <c r="BQ305" s="214"/>
      <c r="BR305" s="214"/>
      <c r="BS305" s="214" t="s">
        <v>1058</v>
      </c>
      <c r="BT305" s="214" t="s">
        <v>1242</v>
      </c>
      <c r="BU305" s="214" t="s">
        <v>1060</v>
      </c>
      <c r="BV305" s="214" t="s">
        <v>1438</v>
      </c>
      <c r="BW305" s="215" t="s">
        <v>1060</v>
      </c>
      <c r="BX305" s="216" t="s">
        <v>1440</v>
      </c>
      <c r="BY305" s="214" t="s">
        <v>1062</v>
      </c>
      <c r="BZ305" s="214" t="s">
        <v>1063</v>
      </c>
      <c r="CA305" s="214" t="s">
        <v>1064</v>
      </c>
      <c r="CB305" s="214" t="s">
        <v>1065</v>
      </c>
      <c r="CC305" s="214" t="s">
        <v>1065</v>
      </c>
      <c r="CD305" s="214" t="s">
        <v>1018</v>
      </c>
      <c r="CE305" s="214" t="s">
        <v>1058</v>
      </c>
      <c r="CF305" s="447">
        <v>5.9299999999999999E-2</v>
      </c>
      <c r="CG305" s="351"/>
      <c r="CH305" s="351"/>
      <c r="CI305" s="156" t="s">
        <v>1058</v>
      </c>
      <c r="CJ305" s="82" t="str">
        <f>VLOOKUP(K305,'[1]INITIATIVES TYPE COMBINATION'!$A$28:$B$39,2,FALSE)</f>
        <v>PCTYPEH</v>
      </c>
      <c r="CK305" s="82" t="str">
        <f>VLOOKUP(K305&amp;BZ305,'[1]INITIATIVES TYPE COMBINATION'!$A$48:$B$72,2,FALSE)</f>
        <v>CCTYPEC</v>
      </c>
      <c r="CL305" s="82" t="str">
        <f>VLOOKUP(BZ305,'[1]INITIATIVES TYPE COMBINATION'!K$2:L$75,2,FALSE)</f>
        <v>DISBB</v>
      </c>
      <c r="CM305" s="82" t="str">
        <f>VLOOKUP(BZ305,'[1]INITIATIVES TYPE COMBINATION'!K$2:M$75,3,FALSE)</f>
        <v>DISBB</v>
      </c>
      <c r="CN305" s="82" t="str">
        <f>VLOOKUP(K305&amp;BZ305,'[1]INITIATIVES TYPE COMBINATION'!$A$203:$B$227,2,FALSE)</f>
        <v>PROPORTIONATEC</v>
      </c>
      <c r="CP305" s="82" t="str">
        <f>VLOOKUP(BT305&amp;BU305,[1]MPH!BK:BL,2,FALSE)</f>
        <v>SubBrandForm4</v>
      </c>
      <c r="CQ305" s="82" t="str">
        <f>VLOOKUP(BT305&amp;BU305,[1]MPH!BK:BL,2,FALSE)</f>
        <v>SubBrandForm4</v>
      </c>
      <c r="CR305" s="82" t="str">
        <f>VLOOKUP(BT305&amp;BW305,[1]MPH!BK:BL,2,FALSE)</f>
        <v>SubBrandForm4</v>
      </c>
      <c r="CS305" s="82" t="str">
        <f>VLOOKUP(BT305&amp;BW305,[1]MPH!BK:BL,2,FALSE)</f>
        <v>SubBrandForm4</v>
      </c>
      <c r="CT305" s="455" t="str">
        <f t="shared" si="195"/>
        <v>Dead-End</v>
      </c>
      <c r="CU305" s="456" t="str">
        <f t="shared" si="195"/>
        <v>Dead-End</v>
      </c>
      <c r="CV305" s="457" t="str">
        <f t="shared" si="195"/>
        <v>Dead-End</v>
      </c>
    </row>
    <row r="306" spans="1:100" ht="12.4" customHeight="1">
      <c r="A306" s="218"/>
      <c r="B306" s="163"/>
      <c r="C306" s="173"/>
      <c r="D306" s="173"/>
      <c r="E306" s="294"/>
      <c r="F306" s="158"/>
      <c r="G306" s="163"/>
      <c r="H306" s="163"/>
      <c r="I306" s="163"/>
      <c r="J306" s="218" t="s">
        <v>15</v>
      </c>
      <c r="K306" s="220"/>
      <c r="L306" s="218"/>
      <c r="M306" s="218"/>
      <c r="N306" s="218"/>
      <c r="O306" s="218"/>
      <c r="P306" s="262"/>
      <c r="Q306" s="221"/>
      <c r="R306" s="218"/>
      <c r="S306" s="279"/>
      <c r="T306" s="222"/>
      <c r="U306" s="223"/>
      <c r="V306" s="224"/>
      <c r="W306" s="224"/>
      <c r="X306" s="223"/>
      <c r="Y306" s="225"/>
      <c r="Z306" s="225"/>
      <c r="AA306" s="223"/>
      <c r="AB306" s="383"/>
      <c r="AC306" s="379"/>
      <c r="AD306" s="227" t="s">
        <v>169</v>
      </c>
      <c r="AE306" s="227"/>
      <c r="AF306" s="227"/>
      <c r="AG306" s="227"/>
      <c r="AH306" s="227"/>
      <c r="AI306" s="227"/>
      <c r="AJ306" s="227"/>
      <c r="AK306" s="227"/>
      <c r="AL306" s="227"/>
      <c r="AM306" s="227"/>
      <c r="AN306" s="227"/>
      <c r="AO306" s="227"/>
      <c r="AP306" s="227"/>
      <c r="AQ306" s="227"/>
      <c r="AR306" s="227"/>
      <c r="AS306" s="227"/>
      <c r="AT306" s="227"/>
      <c r="AU306" s="227"/>
      <c r="AV306" s="227"/>
      <c r="AW306" s="227"/>
      <c r="AX306" s="227"/>
      <c r="AY306" s="227"/>
      <c r="AZ306" s="227"/>
      <c r="BA306" s="227"/>
      <c r="BB306" s="227"/>
      <c r="BC306" s="227"/>
      <c r="BD306" s="227"/>
      <c r="BE306" s="227"/>
      <c r="BF306" s="227"/>
      <c r="BG306" s="227"/>
      <c r="BH306" s="227"/>
      <c r="BI306" s="227"/>
      <c r="BJ306" s="227"/>
      <c r="BK306" s="227"/>
      <c r="BL306" s="227"/>
      <c r="BM306" s="228"/>
      <c r="BN306" s="228"/>
      <c r="BO306" s="227"/>
      <c r="BP306" s="227"/>
      <c r="BQ306" s="214"/>
      <c r="BR306" s="214"/>
      <c r="BS306" s="214"/>
      <c r="BT306" s="214"/>
      <c r="BU306" s="214"/>
      <c r="BV306" s="214"/>
      <c r="BW306" s="215"/>
      <c r="BX306" s="216"/>
      <c r="BY306" s="214"/>
      <c r="BZ306" s="214"/>
      <c r="CA306" s="214"/>
      <c r="CB306" s="214"/>
      <c r="CC306" s="214"/>
      <c r="CD306" s="214"/>
      <c r="CE306" s="214"/>
      <c r="CF306" s="217"/>
      <c r="CG306" s="38"/>
      <c r="CH306" s="38"/>
      <c r="CI306" s="229"/>
      <c r="CJ306" s="82" t="e">
        <f>VLOOKUP(K306,'[1]INITIATIVES TYPE COMBINATION'!$A$28:$B$39,2,FALSE)</f>
        <v>#N/A</v>
      </c>
      <c r="CK306" s="82" t="e">
        <f>VLOOKUP(K306&amp;BZ306,'[1]INITIATIVES TYPE COMBINATION'!$A$48:$B$72,2,FALSE)</f>
        <v>#N/A</v>
      </c>
      <c r="CL306" s="82" t="e">
        <f>VLOOKUP(BZ306,'[1]INITIATIVES TYPE COMBINATION'!K$2:L$75,2,FALSE)</f>
        <v>#N/A</v>
      </c>
      <c r="CM306" s="82" t="e">
        <f>VLOOKUP(BZ306,'[1]INITIATIVES TYPE COMBINATION'!K$2:M$75,3,FALSE)</f>
        <v>#N/A</v>
      </c>
      <c r="CN306" s="82" t="e">
        <f>VLOOKUP(K306&amp;BZ306,'[1]INITIATIVES TYPE COMBINATION'!$A$203:$B$227,2,FALSE)</f>
        <v>#N/A</v>
      </c>
      <c r="CP306" s="82" t="e">
        <f>VLOOKUP(BT306&amp;BU306,[1]MPH!BK:BL,2,FALSE)</f>
        <v>#N/A</v>
      </c>
      <c r="CQ306" s="82" t="e">
        <f>VLOOKUP(BT306&amp;BU306,[1]MPH!BK:BL,2,FALSE)</f>
        <v>#N/A</v>
      </c>
      <c r="CR306" s="82" t="e">
        <f>VLOOKUP(BT306&amp;BW306,[1]MPH!BK:BL,2,FALSE)</f>
        <v>#N/A</v>
      </c>
      <c r="CS306" s="82" t="e">
        <f>VLOOKUP(BT306&amp;BW306,[1]MPH!BK:BL,2,FALSE)</f>
        <v>#N/A</v>
      </c>
      <c r="CT306" s="455" t="str">
        <f t="shared" si="195"/>
        <v>Dead-End</v>
      </c>
      <c r="CU306" s="456" t="str">
        <f t="shared" si="195"/>
        <v>Dead-End</v>
      </c>
      <c r="CV306" s="457" t="str">
        <f t="shared" si="195"/>
        <v>Dead-End</v>
      </c>
    </row>
    <row r="307" spans="1:100" s="82" customFormat="1" ht="12.4" customHeight="1">
      <c r="A307" s="143" t="s">
        <v>1049</v>
      </c>
      <c r="B307" s="143"/>
      <c r="C307" s="139"/>
      <c r="D307" s="139"/>
      <c r="E307" s="276"/>
      <c r="F307" s="139"/>
      <c r="G307" s="143"/>
      <c r="H307" s="143"/>
      <c r="I307" s="143"/>
      <c r="J307" s="143"/>
      <c r="K307" s="249"/>
      <c r="L307" s="143"/>
      <c r="M307" s="143"/>
      <c r="N307" s="143"/>
      <c r="O307" s="143"/>
      <c r="P307" s="249"/>
      <c r="Q307" s="142"/>
      <c r="R307" s="143"/>
      <c r="S307" s="279"/>
      <c r="T307" s="144"/>
      <c r="U307" s="145"/>
      <c r="V307" s="146"/>
      <c r="W307" s="146"/>
      <c r="X307" s="145"/>
      <c r="Y307" s="147"/>
      <c r="Z307" s="147"/>
      <c r="AA307" s="145"/>
      <c r="AB307" s="148"/>
      <c r="AC307" s="149"/>
      <c r="AD307" s="150"/>
      <c r="AE307" s="150"/>
      <c r="AF307" s="150"/>
      <c r="AG307" s="150"/>
      <c r="AH307" s="150"/>
      <c r="AI307" s="150"/>
      <c r="AJ307" s="150"/>
      <c r="AK307" s="150"/>
      <c r="AL307" s="150"/>
      <c r="AM307" s="150"/>
      <c r="AN307" s="150"/>
      <c r="AO307" s="150"/>
      <c r="AP307" s="150"/>
      <c r="AQ307" s="150"/>
      <c r="AR307" s="150"/>
      <c r="AS307" s="150"/>
      <c r="AT307" s="150"/>
      <c r="AU307" s="150"/>
      <c r="AV307" s="150"/>
      <c r="AW307" s="150"/>
      <c r="AX307" s="150"/>
      <c r="AY307" s="150"/>
      <c r="AZ307" s="150"/>
      <c r="BA307" s="150"/>
      <c r="BB307" s="150"/>
      <c r="BC307" s="150"/>
      <c r="BD307" s="150"/>
      <c r="BE307" s="150"/>
      <c r="BF307" s="150"/>
      <c r="BG307" s="150"/>
      <c r="BH307" s="150"/>
      <c r="BI307" s="150"/>
      <c r="BJ307" s="150"/>
      <c r="BK307" s="150"/>
      <c r="BL307" s="150"/>
      <c r="BM307" s="151"/>
      <c r="BN307" s="151"/>
      <c r="BO307" s="150"/>
      <c r="BP307" s="150"/>
      <c r="BQ307" s="152"/>
      <c r="BR307" s="152"/>
      <c r="BS307" s="152"/>
      <c r="BT307" s="152"/>
      <c r="BU307" s="152"/>
      <c r="BV307" s="152"/>
      <c r="BW307" s="153"/>
      <c r="BX307" s="154"/>
      <c r="BY307" s="152"/>
      <c r="BZ307" s="152"/>
      <c r="CA307" s="152"/>
      <c r="CB307" s="152"/>
      <c r="CC307" s="152"/>
      <c r="CD307" s="152"/>
      <c r="CE307" s="152"/>
      <c r="CF307" s="237"/>
      <c r="CG307" s="238"/>
      <c r="CH307" s="238"/>
      <c r="CI307" s="156"/>
      <c r="CJ307" s="86" t="e">
        <f>VLOOKUP(K307,'[1]INITIATIVES TYPE COMBINATION'!$A$28:$B$39,2,FALSE)</f>
        <v>#N/A</v>
      </c>
      <c r="CK307" s="86" t="e">
        <f>VLOOKUP(K307&amp;BZ307,'[1]INITIATIVES TYPE COMBINATION'!$A$48:$B$72,2,FALSE)</f>
        <v>#N/A</v>
      </c>
      <c r="CL307" s="86" t="e">
        <f>VLOOKUP(BZ307,'[1]INITIATIVES TYPE COMBINATION'!K$2:L$75,2,FALSE)</f>
        <v>#N/A</v>
      </c>
      <c r="CM307" s="86" t="e">
        <f>VLOOKUP(BZ307,'[1]INITIATIVES TYPE COMBINATION'!K$2:M$75,3,FALSE)</f>
        <v>#N/A</v>
      </c>
      <c r="CN307" s="86" t="e">
        <f>VLOOKUP(K307&amp;BZ307,'[1]INITIATIVES TYPE COMBINATION'!$A$203:$B$227,2,FALSE)</f>
        <v>#N/A</v>
      </c>
      <c r="CP307" s="87" t="e">
        <f>VLOOKUP(BT307&amp;BU307,[1]MPH!BK:BL,2,FALSE)</f>
        <v>#N/A</v>
      </c>
      <c r="CQ307" s="86" t="e">
        <f>VLOOKUP(BT307&amp;BU307,[1]MPH!BK:BL,2,FALSE)</f>
        <v>#N/A</v>
      </c>
      <c r="CR307" s="86" t="e">
        <f>VLOOKUP(BT307&amp;BW307,[1]MPH!BK:BL,2,FALSE)</f>
        <v>#N/A</v>
      </c>
      <c r="CS307" s="87" t="e">
        <f>VLOOKUP(BT307&amp;BW307,[1]MPH!BK:BL,2,FALSE)</f>
        <v>#N/A</v>
      </c>
      <c r="CT307" s="82" t="str">
        <f t="shared" si="195"/>
        <v>Dead-End</v>
      </c>
      <c r="CU307" s="88" t="str">
        <f t="shared" si="195"/>
        <v>Dead-End</v>
      </c>
      <c r="CV307" s="89" t="str">
        <f t="shared" si="195"/>
        <v>Dead-End</v>
      </c>
    </row>
    <row r="308" spans="1:100" s="82" customFormat="1" ht="12.4" customHeight="1">
      <c r="A308" s="163"/>
      <c r="B308" s="163"/>
      <c r="C308" s="158"/>
      <c r="D308" s="158"/>
      <c r="E308" s="294"/>
      <c r="F308" s="158"/>
      <c r="G308" s="163"/>
      <c r="H308" s="163"/>
      <c r="I308" s="163"/>
      <c r="J308" s="163"/>
      <c r="K308" s="260"/>
      <c r="L308" s="163"/>
      <c r="M308" s="163"/>
      <c r="N308" s="163"/>
      <c r="O308" s="163"/>
      <c r="P308" s="263"/>
      <c r="Q308" s="162"/>
      <c r="R308" s="163"/>
      <c r="S308" s="279"/>
      <c r="T308" s="164"/>
      <c r="U308" s="157"/>
      <c r="V308" s="165"/>
      <c r="W308" s="165"/>
      <c r="X308" s="157"/>
      <c r="Y308" s="166"/>
      <c r="Z308" s="166"/>
      <c r="AA308" s="157"/>
      <c r="AB308" s="167"/>
      <c r="AC308" s="149"/>
      <c r="AD308" s="150"/>
      <c r="AE308" s="168"/>
      <c r="AF308" s="168"/>
      <c r="AG308" s="168"/>
      <c r="AH308" s="168"/>
      <c r="AI308" s="168"/>
      <c r="AJ308" s="168"/>
      <c r="AK308" s="168"/>
      <c r="AL308" s="168"/>
      <c r="AM308" s="168"/>
      <c r="AN308" s="168"/>
      <c r="AO308" s="168"/>
      <c r="AP308" s="168"/>
      <c r="AQ308" s="168"/>
      <c r="AR308" s="168"/>
      <c r="AS308" s="168"/>
      <c r="AT308" s="168"/>
      <c r="AU308" s="168"/>
      <c r="AV308" s="168"/>
      <c r="AW308" s="168"/>
      <c r="AX308" s="168"/>
      <c r="AY308" s="168"/>
      <c r="AZ308" s="168"/>
      <c r="BA308" s="168"/>
      <c r="BB308" s="168"/>
      <c r="BC308" s="168"/>
      <c r="BD308" s="168"/>
      <c r="BE308" s="168"/>
      <c r="BF308" s="168"/>
      <c r="BG308" s="168"/>
      <c r="BH308" s="168"/>
      <c r="BI308" s="168"/>
      <c r="BJ308" s="168"/>
      <c r="BK308" s="168"/>
      <c r="BL308" s="168"/>
      <c r="BM308" s="169"/>
      <c r="BN308" s="169"/>
      <c r="BO308" s="168"/>
      <c r="BP308" s="168"/>
      <c r="BQ308" s="152"/>
      <c r="BR308" s="152"/>
      <c r="BS308" s="152"/>
      <c r="BT308" s="152"/>
      <c r="BU308" s="152"/>
      <c r="BV308" s="152"/>
      <c r="BW308" s="153"/>
      <c r="BX308" s="154"/>
      <c r="BY308" s="152"/>
      <c r="BZ308" s="152"/>
      <c r="CA308" s="152"/>
      <c r="CB308" s="152"/>
      <c r="CC308" s="152"/>
      <c r="CD308" s="152"/>
      <c r="CE308" s="152"/>
      <c r="CF308" s="155"/>
      <c r="CG308" s="150"/>
      <c r="CH308" s="150"/>
      <c r="CI308" s="156"/>
      <c r="CJ308" s="86" t="e">
        <f>VLOOKUP(K308,'[1]INITIATIVES TYPE COMBINATION'!$A$28:$B$39,2,FALSE)</f>
        <v>#N/A</v>
      </c>
      <c r="CK308" s="86" t="e">
        <f>VLOOKUP(K308&amp;BZ308,'[1]INITIATIVES TYPE COMBINATION'!$A$48:$B$72,2,FALSE)</f>
        <v>#N/A</v>
      </c>
      <c r="CL308" s="86" t="e">
        <f>VLOOKUP(BZ308,'[1]INITIATIVES TYPE COMBINATION'!K$2:L$75,2,FALSE)</f>
        <v>#N/A</v>
      </c>
      <c r="CM308" s="86" t="e">
        <f>VLOOKUP(BZ308,'[1]INITIATIVES TYPE COMBINATION'!K$2:M$75,3,FALSE)</f>
        <v>#N/A</v>
      </c>
      <c r="CN308" s="86" t="e">
        <f>VLOOKUP(K308&amp;BZ308,'[1]INITIATIVES TYPE COMBINATION'!$A$203:$B$227,2,FALSE)</f>
        <v>#N/A</v>
      </c>
      <c r="CP308" s="87" t="e">
        <f>VLOOKUP(BT308&amp;BU308,[1]MPH!BK:BL,2,FALSE)</f>
        <v>#N/A</v>
      </c>
      <c r="CQ308" s="86" t="e">
        <f>VLOOKUP(BT308&amp;BU308,[1]MPH!BK:BL,2,FALSE)</f>
        <v>#N/A</v>
      </c>
      <c r="CR308" s="86" t="e">
        <f>VLOOKUP(BT308&amp;BW308,[1]MPH!BK:BL,2,FALSE)</f>
        <v>#N/A</v>
      </c>
      <c r="CS308" s="87" t="e">
        <f>VLOOKUP(BT308&amp;BW308,[1]MPH!BK:BL,2,FALSE)</f>
        <v>#N/A</v>
      </c>
      <c r="CT308" s="82" t="str">
        <f t="shared" si="195"/>
        <v>Dead-End</v>
      </c>
      <c r="CU308" s="88" t="str">
        <f t="shared" si="195"/>
        <v>Dead-End</v>
      </c>
      <c r="CV308" s="89" t="str">
        <f t="shared" si="195"/>
        <v>Dead-End</v>
      </c>
    </row>
    <row r="309" spans="1:100" s="82" customFormat="1" ht="12.4" customHeight="1">
      <c r="A309" s="143" t="s">
        <v>1049</v>
      </c>
      <c r="B309" s="143"/>
      <c r="C309" s="139"/>
      <c r="D309" s="139"/>
      <c r="E309" s="276"/>
      <c r="F309" s="139"/>
      <c r="G309" s="143"/>
      <c r="H309" s="143"/>
      <c r="I309" s="143"/>
      <c r="J309" s="143"/>
      <c r="K309" s="249"/>
      <c r="L309" s="143"/>
      <c r="M309" s="143"/>
      <c r="N309" s="143"/>
      <c r="O309" s="143"/>
      <c r="P309" s="249"/>
      <c r="Q309" s="142"/>
      <c r="R309" s="143"/>
      <c r="S309" s="279"/>
      <c r="T309" s="144"/>
      <c r="U309" s="145"/>
      <c r="V309" s="146"/>
      <c r="W309" s="146"/>
      <c r="X309" s="145"/>
      <c r="Y309" s="147"/>
      <c r="Z309" s="147"/>
      <c r="AA309" s="145"/>
      <c r="AB309" s="148"/>
      <c r="AC309" s="149"/>
      <c r="AD309" s="150"/>
      <c r="AE309" s="150"/>
      <c r="AF309" s="150"/>
      <c r="AG309" s="150"/>
      <c r="AH309" s="150"/>
      <c r="AI309" s="150"/>
      <c r="AJ309" s="150"/>
      <c r="AK309" s="150"/>
      <c r="AL309" s="150"/>
      <c r="AM309" s="150"/>
      <c r="AN309" s="150"/>
      <c r="AO309" s="150"/>
      <c r="AP309" s="150"/>
      <c r="AQ309" s="150"/>
      <c r="AR309" s="150"/>
      <c r="AS309" s="150"/>
      <c r="AT309" s="150"/>
      <c r="AU309" s="150"/>
      <c r="AV309" s="150"/>
      <c r="AW309" s="150"/>
      <c r="AX309" s="150"/>
      <c r="AY309" s="150"/>
      <c r="AZ309" s="150"/>
      <c r="BA309" s="150"/>
      <c r="BB309" s="150"/>
      <c r="BC309" s="150"/>
      <c r="BD309" s="150"/>
      <c r="BE309" s="150"/>
      <c r="BF309" s="150"/>
      <c r="BG309" s="150"/>
      <c r="BH309" s="150"/>
      <c r="BI309" s="150"/>
      <c r="BJ309" s="150"/>
      <c r="BK309" s="150"/>
      <c r="BL309" s="150"/>
      <c r="BM309" s="151"/>
      <c r="BN309" s="151"/>
      <c r="BO309" s="150"/>
      <c r="BP309" s="150"/>
      <c r="BQ309" s="152"/>
      <c r="BR309" s="152"/>
      <c r="BS309" s="152"/>
      <c r="BT309" s="152"/>
      <c r="BU309" s="152"/>
      <c r="BV309" s="152"/>
      <c r="BW309" s="153"/>
      <c r="BX309" s="154"/>
      <c r="BY309" s="152"/>
      <c r="BZ309" s="152"/>
      <c r="CA309" s="152"/>
      <c r="CB309" s="152"/>
      <c r="CC309" s="152"/>
      <c r="CD309" s="152"/>
      <c r="CE309" s="152"/>
      <c r="CF309" s="155"/>
      <c r="CG309" s="150"/>
      <c r="CH309" s="150"/>
      <c r="CI309" s="156"/>
      <c r="CJ309" s="86" t="e">
        <f>VLOOKUP(K309,'[1]INITIATIVES TYPE COMBINATION'!$A$28:$B$39,2,FALSE)</f>
        <v>#N/A</v>
      </c>
      <c r="CK309" s="86" t="e">
        <f>VLOOKUP(K309&amp;BZ309,'[1]INITIATIVES TYPE COMBINATION'!$A$48:$B$72,2,FALSE)</f>
        <v>#N/A</v>
      </c>
      <c r="CL309" s="86" t="e">
        <f>VLOOKUP(BZ309,'[1]INITIATIVES TYPE COMBINATION'!K$2:L$75,2,FALSE)</f>
        <v>#N/A</v>
      </c>
      <c r="CM309" s="86" t="e">
        <f>VLOOKUP(BZ309,'[1]INITIATIVES TYPE COMBINATION'!K$2:M$75,3,FALSE)</f>
        <v>#N/A</v>
      </c>
      <c r="CN309" s="86" t="e">
        <f>VLOOKUP(K309&amp;BZ309,'[1]INITIATIVES TYPE COMBINATION'!$A$203:$B$227,2,FALSE)</f>
        <v>#N/A</v>
      </c>
      <c r="CP309" s="87" t="e">
        <f>VLOOKUP(BT309&amp;BU309,[1]MPH!BK:BL,2,FALSE)</f>
        <v>#N/A</v>
      </c>
      <c r="CQ309" s="86" t="e">
        <f>VLOOKUP(BT309&amp;BU309,[1]MPH!BK:BL,2,FALSE)</f>
        <v>#N/A</v>
      </c>
      <c r="CR309" s="86" t="e">
        <f>VLOOKUP(BT309&amp;BW309,[1]MPH!BK:BL,2,FALSE)</f>
        <v>#N/A</v>
      </c>
      <c r="CS309" s="87" t="e">
        <f>VLOOKUP(BT309&amp;BW309,[1]MPH!BK:BL,2,FALSE)</f>
        <v>#N/A</v>
      </c>
      <c r="CT309" s="82" t="str">
        <f t="shared" si="195"/>
        <v>Dead-End</v>
      </c>
      <c r="CU309" s="88" t="str">
        <f t="shared" si="195"/>
        <v>Dead-End</v>
      </c>
      <c r="CV309" s="89" t="str">
        <f t="shared" si="195"/>
        <v>Dead-End</v>
      </c>
    </row>
    <row r="310" spans="1:100" s="82" customFormat="1" ht="12.4" customHeight="1">
      <c r="A310" s="163"/>
      <c r="B310" s="163"/>
      <c r="C310" s="158"/>
      <c r="D310" s="158"/>
      <c r="E310" s="294"/>
      <c r="F310" s="158"/>
      <c r="G310" s="163"/>
      <c r="H310" s="163"/>
      <c r="I310" s="163"/>
      <c r="J310" s="163"/>
      <c r="K310" s="260"/>
      <c r="L310" s="163"/>
      <c r="M310" s="163"/>
      <c r="N310" s="163"/>
      <c r="O310" s="163"/>
      <c r="P310" s="263"/>
      <c r="Q310" s="162"/>
      <c r="R310" s="163"/>
      <c r="S310" s="279"/>
      <c r="T310" s="164"/>
      <c r="U310" s="157"/>
      <c r="V310" s="165"/>
      <c r="W310" s="165"/>
      <c r="X310" s="157"/>
      <c r="Y310" s="166"/>
      <c r="Z310" s="166"/>
      <c r="AA310" s="157"/>
      <c r="AB310" s="167"/>
      <c r="AC310" s="149"/>
      <c r="AD310" s="150"/>
      <c r="AE310" s="168"/>
      <c r="AF310" s="168"/>
      <c r="AG310" s="168"/>
      <c r="AH310" s="168"/>
      <c r="AI310" s="168"/>
      <c r="AJ310" s="168"/>
      <c r="AK310" s="168"/>
      <c r="AL310" s="168"/>
      <c r="AM310" s="168"/>
      <c r="AN310" s="168"/>
      <c r="AO310" s="168"/>
      <c r="AP310" s="168"/>
      <c r="AQ310" s="168"/>
      <c r="AR310" s="168"/>
      <c r="AS310" s="168"/>
      <c r="AT310" s="168"/>
      <c r="AU310" s="168"/>
      <c r="AV310" s="168"/>
      <c r="AW310" s="168"/>
      <c r="AX310" s="168"/>
      <c r="AY310" s="168"/>
      <c r="AZ310" s="168"/>
      <c r="BA310" s="168"/>
      <c r="BB310" s="168"/>
      <c r="BC310" s="168"/>
      <c r="BD310" s="168"/>
      <c r="BE310" s="168"/>
      <c r="BF310" s="168"/>
      <c r="BG310" s="168"/>
      <c r="BH310" s="168"/>
      <c r="BI310" s="168"/>
      <c r="BJ310" s="168"/>
      <c r="BK310" s="168"/>
      <c r="BL310" s="168"/>
      <c r="BM310" s="169"/>
      <c r="BN310" s="169"/>
      <c r="BO310" s="168"/>
      <c r="BP310" s="168"/>
      <c r="BQ310" s="152"/>
      <c r="BR310" s="152"/>
      <c r="BS310" s="152"/>
      <c r="BT310" s="152"/>
      <c r="BU310" s="152"/>
      <c r="BV310" s="152"/>
      <c r="BW310" s="153"/>
      <c r="BX310" s="154"/>
      <c r="BY310" s="152"/>
      <c r="BZ310" s="152"/>
      <c r="CA310" s="152"/>
      <c r="CB310" s="152"/>
      <c r="CC310" s="152"/>
      <c r="CD310" s="152"/>
      <c r="CE310" s="152"/>
      <c r="CF310" s="155"/>
      <c r="CG310" s="150"/>
      <c r="CH310" s="150"/>
      <c r="CI310" s="156"/>
      <c r="CJ310" s="86" t="e">
        <f>VLOOKUP(K310,'[1]INITIATIVES TYPE COMBINATION'!$A$28:$B$39,2,FALSE)</f>
        <v>#N/A</v>
      </c>
      <c r="CK310" s="86" t="e">
        <f>VLOOKUP(K310&amp;BZ310,'[1]INITIATIVES TYPE COMBINATION'!$A$48:$B$72,2,FALSE)</f>
        <v>#N/A</v>
      </c>
      <c r="CL310" s="86" t="e">
        <f>VLOOKUP(BZ310,'[1]INITIATIVES TYPE COMBINATION'!K$2:L$75,2,FALSE)</f>
        <v>#N/A</v>
      </c>
      <c r="CM310" s="86" t="e">
        <f>VLOOKUP(BZ310,'[1]INITIATIVES TYPE COMBINATION'!K$2:M$75,3,FALSE)</f>
        <v>#N/A</v>
      </c>
      <c r="CN310" s="86" t="e">
        <f>VLOOKUP(K310&amp;BZ310,'[1]INITIATIVES TYPE COMBINATION'!$A$203:$B$227,2,FALSE)</f>
        <v>#N/A</v>
      </c>
      <c r="CP310" s="87" t="e">
        <f>VLOOKUP(BT310&amp;BU310,[1]MPH!BK:BL,2,FALSE)</f>
        <v>#N/A</v>
      </c>
      <c r="CQ310" s="86" t="e">
        <f>VLOOKUP(BT310&amp;BU310,[1]MPH!BK:BL,2,FALSE)</f>
        <v>#N/A</v>
      </c>
      <c r="CR310" s="86" t="e">
        <f>VLOOKUP(BT310&amp;BW310,[1]MPH!BK:BL,2,FALSE)</f>
        <v>#N/A</v>
      </c>
      <c r="CS310" s="87" t="e">
        <f>VLOOKUP(BT310&amp;BW310,[1]MPH!BK:BL,2,FALSE)</f>
        <v>#N/A</v>
      </c>
      <c r="CT310" s="82" t="str">
        <f t="shared" si="195"/>
        <v>Dead-End</v>
      </c>
      <c r="CU310" s="88" t="str">
        <f t="shared" si="195"/>
        <v>Dead-End</v>
      </c>
      <c r="CV310" s="89" t="str">
        <f t="shared" si="195"/>
        <v>Dead-End</v>
      </c>
    </row>
    <row r="311" spans="1:100" s="82" customFormat="1" ht="12.4" customHeight="1">
      <c r="A311" s="138" t="s">
        <v>1049</v>
      </c>
      <c r="B311" s="138"/>
      <c r="C311" s="139"/>
      <c r="D311" s="139"/>
      <c r="E311" s="140"/>
      <c r="F311" s="141"/>
      <c r="G311" s="138"/>
      <c r="H311" s="138"/>
      <c r="I311" s="138"/>
      <c r="J311" s="138"/>
      <c r="K311" s="142"/>
      <c r="L311" s="138"/>
      <c r="M311" s="138"/>
      <c r="N311" s="138"/>
      <c r="O311" s="138"/>
      <c r="P311" s="142"/>
      <c r="Q311" s="142"/>
      <c r="R311" s="143"/>
      <c r="S311" s="279"/>
      <c r="T311" s="144"/>
      <c r="U311" s="145"/>
      <c r="V311" s="146"/>
      <c r="W311" s="146"/>
      <c r="X311" s="145"/>
      <c r="Y311" s="147"/>
      <c r="Z311" s="147"/>
      <c r="AA311" s="145"/>
      <c r="AB311" s="148"/>
      <c r="AC311" s="149"/>
      <c r="AD311" s="150"/>
      <c r="AE311" s="150"/>
      <c r="AF311" s="150"/>
      <c r="AG311" s="150"/>
      <c r="AH311" s="150"/>
      <c r="AI311" s="150"/>
      <c r="AJ311" s="150"/>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150"/>
      <c r="BJ311" s="150"/>
      <c r="BK311" s="150"/>
      <c r="BL311" s="150"/>
      <c r="BM311" s="151"/>
      <c r="BN311" s="151"/>
      <c r="BO311" s="150"/>
      <c r="BP311" s="150"/>
      <c r="BQ311" s="152"/>
      <c r="BR311" s="152"/>
      <c r="BS311" s="152"/>
      <c r="BT311" s="152"/>
      <c r="BU311" s="152"/>
      <c r="BV311" s="152"/>
      <c r="BW311" s="153"/>
      <c r="BX311" s="154"/>
      <c r="BY311" s="152"/>
      <c r="BZ311" s="152"/>
      <c r="CA311" s="152"/>
      <c r="CB311" s="152"/>
      <c r="CC311" s="152"/>
      <c r="CD311" s="152"/>
      <c r="CE311" s="152"/>
      <c r="CF311" s="155"/>
      <c r="CG311" s="150"/>
      <c r="CH311" s="150"/>
      <c r="CI311" s="156"/>
      <c r="CJ311" s="86" t="e">
        <f>VLOOKUP(K311,'[1]INITIATIVES TYPE COMBINATION'!$A$28:$B$39,2,FALSE)</f>
        <v>#N/A</v>
      </c>
      <c r="CK311" s="86" t="e">
        <f>VLOOKUP(K311&amp;BZ311,'[1]INITIATIVES TYPE COMBINATION'!$A$48:$B$72,2,FALSE)</f>
        <v>#N/A</v>
      </c>
      <c r="CL311" s="86" t="e">
        <f>VLOOKUP(BZ311,'[1]INITIATIVES TYPE COMBINATION'!K$2:L$75,2,FALSE)</f>
        <v>#N/A</v>
      </c>
      <c r="CM311" s="86" t="e">
        <f>VLOOKUP(BZ311,'[1]INITIATIVES TYPE COMBINATION'!K$2:M$75,3,FALSE)</f>
        <v>#N/A</v>
      </c>
      <c r="CN311" s="86" t="e">
        <f>VLOOKUP(K311&amp;BZ311,'[1]INITIATIVES TYPE COMBINATION'!$A$203:$B$227,2,FALSE)</f>
        <v>#N/A</v>
      </c>
      <c r="CP311" s="87" t="e">
        <f>VLOOKUP(BT311&amp;BU311,[1]MPH!BK:BL,2,FALSE)</f>
        <v>#N/A</v>
      </c>
      <c r="CQ311" s="86" t="e">
        <f>VLOOKUP(BT311&amp;BU311,[1]MPH!BK:BL,2,FALSE)</f>
        <v>#N/A</v>
      </c>
      <c r="CR311" s="86" t="e">
        <f>VLOOKUP(BT311&amp;BW311,[1]MPH!BK:BL,2,FALSE)</f>
        <v>#N/A</v>
      </c>
      <c r="CS311" s="87" t="e">
        <f>VLOOKUP(BT311&amp;BW311,[1]MPH!BK:BL,2,FALSE)</f>
        <v>#N/A</v>
      </c>
      <c r="CT311" s="82" t="str">
        <f t="shared" si="195"/>
        <v>Dead-End</v>
      </c>
      <c r="CU311" s="88" t="str">
        <f t="shared" si="195"/>
        <v>Dead-End</v>
      </c>
      <c r="CV311" s="89" t="str">
        <f t="shared" si="195"/>
        <v>Dead-End</v>
      </c>
    </row>
    <row r="312" spans="1:100" s="82" customFormat="1" ht="12.4" customHeight="1">
      <c r="A312" s="157"/>
      <c r="B312" s="157"/>
      <c r="C312" s="158"/>
      <c r="D312" s="158"/>
      <c r="E312" s="159"/>
      <c r="F312" s="160"/>
      <c r="G312" s="157"/>
      <c r="H312" s="157"/>
      <c r="I312" s="157"/>
      <c r="J312" s="157"/>
      <c r="K312" s="161"/>
      <c r="L312" s="157"/>
      <c r="M312" s="157"/>
      <c r="N312" s="157"/>
      <c r="O312" s="157"/>
      <c r="P312" s="162"/>
      <c r="Q312" s="162"/>
      <c r="R312" s="163"/>
      <c r="S312" s="78"/>
      <c r="T312" s="164"/>
      <c r="U312" s="157"/>
      <c r="V312" s="165"/>
      <c r="W312" s="165"/>
      <c r="X312" s="157"/>
      <c r="Y312" s="166"/>
      <c r="Z312" s="166"/>
      <c r="AA312" s="157"/>
      <c r="AB312" s="167"/>
      <c r="AC312" s="149"/>
      <c r="AD312" s="150"/>
      <c r="AE312" s="168"/>
      <c r="AF312" s="168"/>
      <c r="AG312" s="168"/>
      <c r="AH312" s="168"/>
      <c r="AI312" s="168"/>
      <c r="AJ312" s="168"/>
      <c r="AK312" s="168"/>
      <c r="AL312" s="168"/>
      <c r="AM312" s="168"/>
      <c r="AN312" s="168"/>
      <c r="AO312" s="168"/>
      <c r="AP312" s="168"/>
      <c r="AQ312" s="168"/>
      <c r="AR312" s="168"/>
      <c r="AS312" s="168"/>
      <c r="AT312" s="168"/>
      <c r="AU312" s="168"/>
      <c r="AV312" s="168"/>
      <c r="AW312" s="168"/>
      <c r="AX312" s="168"/>
      <c r="AY312" s="168"/>
      <c r="AZ312" s="168"/>
      <c r="BA312" s="168"/>
      <c r="BB312" s="168"/>
      <c r="BC312" s="168"/>
      <c r="BD312" s="168"/>
      <c r="BE312" s="168"/>
      <c r="BF312" s="168"/>
      <c r="BG312" s="168"/>
      <c r="BH312" s="168"/>
      <c r="BI312" s="168"/>
      <c r="BJ312" s="168"/>
      <c r="BK312" s="168"/>
      <c r="BL312" s="168"/>
      <c r="BM312" s="169"/>
      <c r="BN312" s="169"/>
      <c r="BO312" s="168"/>
      <c r="BP312" s="168"/>
      <c r="BQ312" s="152"/>
      <c r="BR312" s="152"/>
      <c r="BS312" s="152"/>
      <c r="BT312" s="152"/>
      <c r="BU312" s="152"/>
      <c r="BV312" s="152"/>
      <c r="BW312" s="153"/>
      <c r="BX312" s="154"/>
      <c r="BY312" s="152"/>
      <c r="BZ312" s="152"/>
      <c r="CA312" s="152"/>
      <c r="CB312" s="152"/>
      <c r="CC312" s="152"/>
      <c r="CD312" s="152"/>
      <c r="CE312" s="152"/>
      <c r="CF312" s="155"/>
      <c r="CG312" s="150"/>
      <c r="CH312" s="150"/>
      <c r="CI312" s="156"/>
      <c r="CJ312" s="86" t="e">
        <f>VLOOKUP(K312,'[1]INITIATIVES TYPE COMBINATION'!$A$28:$B$39,2,FALSE)</f>
        <v>#N/A</v>
      </c>
      <c r="CK312" s="86" t="e">
        <f>VLOOKUP(K312&amp;BZ312,'[1]INITIATIVES TYPE COMBINATION'!$A$48:$B$72,2,FALSE)</f>
        <v>#N/A</v>
      </c>
      <c r="CL312" s="86" t="e">
        <f>VLOOKUP(BZ312,'[1]INITIATIVES TYPE COMBINATION'!K$2:L$75,2,FALSE)</f>
        <v>#N/A</v>
      </c>
      <c r="CM312" s="86" t="e">
        <f>VLOOKUP(BZ312,'[1]INITIATIVES TYPE COMBINATION'!K$2:M$75,3,FALSE)</f>
        <v>#N/A</v>
      </c>
      <c r="CN312" s="86" t="e">
        <f>VLOOKUP(K312&amp;BZ312,'[1]INITIATIVES TYPE COMBINATION'!$A$203:$B$227,2,FALSE)</f>
        <v>#N/A</v>
      </c>
      <c r="CP312" s="87" t="e">
        <f>VLOOKUP(BT312&amp;BU312,[1]MPH!BK:BL,2,FALSE)</f>
        <v>#N/A</v>
      </c>
      <c r="CQ312" s="86" t="e">
        <f>VLOOKUP(BT312&amp;BU312,[1]MPH!BK:BL,2,FALSE)</f>
        <v>#N/A</v>
      </c>
      <c r="CR312" s="86" t="e">
        <f>VLOOKUP(BT312&amp;BW312,[1]MPH!BK:BL,2,FALSE)</f>
        <v>#N/A</v>
      </c>
      <c r="CS312" s="87" t="e">
        <f>VLOOKUP(BT312&amp;BW312,[1]MPH!BK:BL,2,FALSE)</f>
        <v>#N/A</v>
      </c>
      <c r="CT312" s="82" t="str">
        <f t="shared" si="195"/>
        <v>Dead-End</v>
      </c>
      <c r="CU312" s="88" t="str">
        <f t="shared" si="195"/>
        <v>Dead-End</v>
      </c>
      <c r="CV312" s="89" t="str">
        <f t="shared" si="195"/>
        <v>Dead-End</v>
      </c>
    </row>
    <row r="313" spans="1:100" ht="12.4" customHeight="1">
      <c r="CJ313" s="82" t="e">
        <f>VLOOKUP(K313,'[1]INITIATIVES TYPE COMBINATION'!$A$28:$B$39,2,FALSE)</f>
        <v>#N/A</v>
      </c>
      <c r="CK313" s="82" t="e">
        <f>VLOOKUP(K313&amp;BZ313,'[1]INITIATIVES TYPE COMBINATION'!$A$48:$B$72,2,FALSE)</f>
        <v>#N/A</v>
      </c>
      <c r="CL313" s="82" t="e">
        <f>VLOOKUP(BZ313,'[1]INITIATIVES TYPE COMBINATION'!K$2:L$75,2,FALSE)</f>
        <v>#N/A</v>
      </c>
      <c r="CM313" s="82" t="e">
        <f>VLOOKUP(BZ313,'[1]INITIATIVES TYPE COMBINATION'!K$2:M$75,3,FALSE)</f>
        <v>#N/A</v>
      </c>
      <c r="CN313" s="82" t="e">
        <f>VLOOKUP(K313&amp;BZ313,'[1]INITIATIVES TYPE COMBINATION'!$A$203:$B$227,2,FALSE)</f>
        <v>#N/A</v>
      </c>
      <c r="CP313" s="82" t="e">
        <f>VLOOKUP(BT313&amp;BU313,[1]MPH!BK:BL,2,FALSE)</f>
        <v>#N/A</v>
      </c>
      <c r="CQ313" s="82" t="e">
        <f>VLOOKUP(BT313&amp;BU313,[1]MPH!BK:BL,2,FALSE)</f>
        <v>#N/A</v>
      </c>
      <c r="CR313" s="82" t="e">
        <f>VLOOKUP(BT313&amp;BW313,[1]MPH!BK:BL,2,FALSE)</f>
        <v>#N/A</v>
      </c>
      <c r="CS313" s="82" t="e">
        <f>VLOOKUP(BT313&amp;BW313,[1]MPH!BK:BL,2,FALSE)</f>
        <v>#N/A</v>
      </c>
      <c r="CT313" s="455" t="str">
        <f t="shared" si="195"/>
        <v>Dead-End</v>
      </c>
      <c r="CU313" s="456" t="str">
        <f t="shared" si="195"/>
        <v>Dead-End</v>
      </c>
      <c r="CV313" s="457" t="str">
        <f t="shared" si="195"/>
        <v>Dead-End</v>
      </c>
    </row>
    <row r="314" spans="1:100" ht="12.4" customHeight="1">
      <c r="CJ314" s="82" t="e">
        <f>VLOOKUP(K314,'[1]INITIATIVES TYPE COMBINATION'!$A$28:$B$39,2,FALSE)</f>
        <v>#N/A</v>
      </c>
      <c r="CK314" s="82" t="e">
        <f>VLOOKUP(K314&amp;BZ314,'[1]INITIATIVES TYPE COMBINATION'!$A$48:$B$72,2,FALSE)</f>
        <v>#N/A</v>
      </c>
      <c r="CL314" s="82" t="e">
        <f>VLOOKUP(BZ314,'[1]INITIATIVES TYPE COMBINATION'!K$2:L$75,2,FALSE)</f>
        <v>#N/A</v>
      </c>
      <c r="CM314" s="82" t="e">
        <f>VLOOKUP(BZ314,'[1]INITIATIVES TYPE COMBINATION'!K$2:M$75,3,FALSE)</f>
        <v>#N/A</v>
      </c>
      <c r="CN314" s="82" t="e">
        <f>VLOOKUP(K314&amp;BZ314,'[1]INITIATIVES TYPE COMBINATION'!$A$203:$B$227,2,FALSE)</f>
        <v>#N/A</v>
      </c>
      <c r="CP314" s="82" t="e">
        <f>VLOOKUP(BT314&amp;BU314,[1]MPH!BK:BL,2,FALSE)</f>
        <v>#N/A</v>
      </c>
      <c r="CQ314" s="82" t="e">
        <f>VLOOKUP(BT314&amp;BU314,[1]MPH!BK:BL,2,FALSE)</f>
        <v>#N/A</v>
      </c>
      <c r="CR314" s="82" t="e">
        <f>VLOOKUP(BT314&amp;BW314,[1]MPH!BK:BL,2,FALSE)</f>
        <v>#N/A</v>
      </c>
      <c r="CS314" s="82" t="e">
        <f>VLOOKUP(BT314&amp;BW314,[1]MPH!BK:BL,2,FALSE)</f>
        <v>#N/A</v>
      </c>
      <c r="CT314" s="455" t="str">
        <f t="shared" si="195"/>
        <v>Dead-End</v>
      </c>
      <c r="CU314" s="456" t="str">
        <f t="shared" si="195"/>
        <v>Dead-End</v>
      </c>
      <c r="CV314" s="457" t="str">
        <f t="shared" si="195"/>
        <v>Dead-End</v>
      </c>
    </row>
    <row r="315" spans="1:100" ht="12.4" customHeight="1">
      <c r="CJ315" s="82" t="e">
        <f>VLOOKUP(K315,'[1]INITIATIVES TYPE COMBINATION'!$A$28:$B$39,2,FALSE)</f>
        <v>#N/A</v>
      </c>
      <c r="CK315" s="82" t="e">
        <f>VLOOKUP(K315&amp;BZ315,'[1]INITIATIVES TYPE COMBINATION'!$A$48:$B$72,2,FALSE)</f>
        <v>#N/A</v>
      </c>
      <c r="CL315" s="82" t="e">
        <f>VLOOKUP(BZ315,'[1]INITIATIVES TYPE COMBINATION'!K$2:L$75,2,FALSE)</f>
        <v>#N/A</v>
      </c>
      <c r="CM315" s="82" t="e">
        <f>VLOOKUP(BZ315,'[1]INITIATIVES TYPE COMBINATION'!K$2:M$75,3,FALSE)</f>
        <v>#N/A</v>
      </c>
      <c r="CN315" s="82" t="e">
        <f>VLOOKUP(K315&amp;BZ315,'[1]INITIATIVES TYPE COMBINATION'!$A$203:$B$227,2,FALSE)</f>
        <v>#N/A</v>
      </c>
      <c r="CP315" s="82" t="e">
        <f>VLOOKUP(BT315&amp;BU315,[1]MPH!BK:BL,2,FALSE)</f>
        <v>#N/A</v>
      </c>
      <c r="CQ315" s="82" t="e">
        <f>VLOOKUP(BT315&amp;BU315,[1]MPH!BK:BL,2,FALSE)</f>
        <v>#N/A</v>
      </c>
      <c r="CR315" s="82" t="e">
        <f>VLOOKUP(BT315&amp;BW315,[1]MPH!BK:BL,2,FALSE)</f>
        <v>#N/A</v>
      </c>
      <c r="CS315" s="82" t="e">
        <f>VLOOKUP(BT315&amp;BW315,[1]MPH!BK:BL,2,FALSE)</f>
        <v>#N/A</v>
      </c>
      <c r="CT315" s="455" t="str">
        <f t="shared" si="195"/>
        <v>Dead-End</v>
      </c>
      <c r="CU315" s="456" t="str">
        <f t="shared" si="195"/>
        <v>Dead-End</v>
      </c>
      <c r="CV315" s="457" t="str">
        <f t="shared" si="195"/>
        <v>Dead-End</v>
      </c>
    </row>
    <row r="316" spans="1:100" ht="12.4" customHeight="1">
      <c r="CJ316" s="82" t="e">
        <f>VLOOKUP(K316,'[1]INITIATIVES TYPE COMBINATION'!$A$28:$B$39,2,FALSE)</f>
        <v>#N/A</v>
      </c>
      <c r="CK316" s="82" t="e">
        <f>VLOOKUP(K316&amp;BZ316,'[1]INITIATIVES TYPE COMBINATION'!$A$48:$B$72,2,FALSE)</f>
        <v>#N/A</v>
      </c>
      <c r="CL316" s="82" t="e">
        <f>VLOOKUP(BZ316,'[1]INITIATIVES TYPE COMBINATION'!K$2:L$75,2,FALSE)</f>
        <v>#N/A</v>
      </c>
      <c r="CM316" s="82" t="e">
        <f>VLOOKUP(BZ316,'[1]INITIATIVES TYPE COMBINATION'!K$2:M$75,3,FALSE)</f>
        <v>#N/A</v>
      </c>
      <c r="CN316" s="82" t="e">
        <f>VLOOKUP(K316&amp;BZ316,'[1]INITIATIVES TYPE COMBINATION'!$A$203:$B$227,2,FALSE)</f>
        <v>#N/A</v>
      </c>
      <c r="CP316" s="82" t="e">
        <f>VLOOKUP(BT316&amp;BU316,[1]MPH!BK:BL,2,FALSE)</f>
        <v>#N/A</v>
      </c>
      <c r="CQ316" s="82" t="e">
        <f>VLOOKUP(BT316&amp;BU316,[1]MPH!BK:BL,2,FALSE)</f>
        <v>#N/A</v>
      </c>
      <c r="CR316" s="82" t="e">
        <f>VLOOKUP(BT316&amp;BW316,[1]MPH!BK:BL,2,FALSE)</f>
        <v>#N/A</v>
      </c>
      <c r="CS316" s="82" t="e">
        <f>VLOOKUP(BT316&amp;BW316,[1]MPH!BK:BL,2,FALSE)</f>
        <v>#N/A</v>
      </c>
      <c r="CT316" s="455" t="str">
        <f t="shared" si="195"/>
        <v>Dead-End</v>
      </c>
      <c r="CU316" s="456" t="str">
        <f t="shared" si="195"/>
        <v>Dead-End</v>
      </c>
      <c r="CV316" s="457" t="str">
        <f t="shared" si="195"/>
        <v>Dead-End</v>
      </c>
    </row>
    <row r="317" spans="1:100" ht="12.4" customHeight="1">
      <c r="CJ317" s="82" t="e">
        <f>VLOOKUP(K317,'[1]INITIATIVES TYPE COMBINATION'!$A$28:$B$39,2,FALSE)</f>
        <v>#N/A</v>
      </c>
      <c r="CK317" s="82" t="e">
        <f>VLOOKUP(K317&amp;BZ317,'[1]INITIATIVES TYPE COMBINATION'!$A$48:$B$72,2,FALSE)</f>
        <v>#N/A</v>
      </c>
      <c r="CL317" s="82" t="e">
        <f>VLOOKUP(BZ317,'[1]INITIATIVES TYPE COMBINATION'!K$2:L$75,2,FALSE)</f>
        <v>#N/A</v>
      </c>
      <c r="CM317" s="82" t="e">
        <f>VLOOKUP(BZ317,'[1]INITIATIVES TYPE COMBINATION'!K$2:M$75,3,FALSE)</f>
        <v>#N/A</v>
      </c>
      <c r="CN317" s="82" t="e">
        <f>VLOOKUP(K317&amp;BZ317,'[1]INITIATIVES TYPE COMBINATION'!$A$203:$B$227,2,FALSE)</f>
        <v>#N/A</v>
      </c>
      <c r="CP317" s="82" t="e">
        <f>VLOOKUP(BT317&amp;BU317,[1]MPH!BK:BL,2,FALSE)</f>
        <v>#N/A</v>
      </c>
      <c r="CQ317" s="82" t="e">
        <f>VLOOKUP(BT317&amp;BU317,[1]MPH!BK:BL,2,FALSE)</f>
        <v>#N/A</v>
      </c>
      <c r="CR317" s="82" t="e">
        <f>VLOOKUP(BT317&amp;BW317,[1]MPH!BK:BL,2,FALSE)</f>
        <v>#N/A</v>
      </c>
      <c r="CS317" s="82" t="e">
        <f>VLOOKUP(BT317&amp;BW317,[1]MPH!BK:BL,2,FALSE)</f>
        <v>#N/A</v>
      </c>
      <c r="CT317" s="455" t="str">
        <f t="shared" si="195"/>
        <v>Dead-End</v>
      </c>
      <c r="CU317" s="456" t="str">
        <f t="shared" si="195"/>
        <v>Dead-End</v>
      </c>
      <c r="CV317" s="457" t="str">
        <f t="shared" si="195"/>
        <v>Dead-End</v>
      </c>
    </row>
    <row r="318" spans="1:100" ht="12.4" customHeight="1">
      <c r="CJ318" s="82" t="e">
        <f>VLOOKUP(K318,'[1]INITIATIVES TYPE COMBINATION'!$A$28:$B$39,2,FALSE)</f>
        <v>#N/A</v>
      </c>
      <c r="CK318" s="82" t="e">
        <f>VLOOKUP(K318&amp;BZ318,'[1]INITIATIVES TYPE COMBINATION'!$A$48:$B$72,2,FALSE)</f>
        <v>#N/A</v>
      </c>
      <c r="CL318" s="82" t="e">
        <f>VLOOKUP(BZ318,'[1]INITIATIVES TYPE COMBINATION'!K$2:L$75,2,FALSE)</f>
        <v>#N/A</v>
      </c>
      <c r="CM318" s="82" t="e">
        <f>VLOOKUP(BZ318,'[1]INITIATIVES TYPE COMBINATION'!K$2:M$75,3,FALSE)</f>
        <v>#N/A</v>
      </c>
      <c r="CN318" s="82" t="e">
        <f>VLOOKUP(K318&amp;BZ318,'[1]INITIATIVES TYPE COMBINATION'!$A$203:$B$227,2,FALSE)</f>
        <v>#N/A</v>
      </c>
      <c r="CP318" s="82" t="e">
        <f>VLOOKUP(BT318&amp;BU318,[1]MPH!BK:BL,2,FALSE)</f>
        <v>#N/A</v>
      </c>
      <c r="CQ318" s="82" t="e">
        <f>VLOOKUP(BT318&amp;BU318,[1]MPH!BK:BL,2,FALSE)</f>
        <v>#N/A</v>
      </c>
      <c r="CR318" s="82" t="e">
        <f>VLOOKUP(BT318&amp;BW318,[1]MPH!BK:BL,2,FALSE)</f>
        <v>#N/A</v>
      </c>
      <c r="CS318" s="82" t="e">
        <f>VLOOKUP(BT318&amp;BW318,[1]MPH!BK:BL,2,FALSE)</f>
        <v>#N/A</v>
      </c>
      <c r="CT318" s="455" t="str">
        <f t="shared" si="195"/>
        <v>Dead-End</v>
      </c>
      <c r="CU318" s="456" t="str">
        <f t="shared" si="195"/>
        <v>Dead-End</v>
      </c>
      <c r="CV318" s="457" t="str">
        <f t="shared" si="195"/>
        <v>Dead-End</v>
      </c>
    </row>
    <row r="319" spans="1:100" ht="12.4" customHeight="1">
      <c r="CJ319" s="82" t="e">
        <f>VLOOKUP(K319,'[1]INITIATIVES TYPE COMBINATION'!$A$28:$B$39,2,FALSE)</f>
        <v>#N/A</v>
      </c>
      <c r="CK319" s="82" t="e">
        <f>VLOOKUP(K319&amp;BZ319,'[1]INITIATIVES TYPE COMBINATION'!$A$48:$B$72,2,FALSE)</f>
        <v>#N/A</v>
      </c>
      <c r="CL319" s="82" t="e">
        <f>VLOOKUP(BZ319,'[1]INITIATIVES TYPE COMBINATION'!K$2:L$75,2,FALSE)</f>
        <v>#N/A</v>
      </c>
      <c r="CM319" s="82" t="e">
        <f>VLOOKUP(BZ319,'[1]INITIATIVES TYPE COMBINATION'!K$2:M$75,3,FALSE)</f>
        <v>#N/A</v>
      </c>
      <c r="CN319" s="82" t="e">
        <f>VLOOKUP(K319&amp;BZ319,'[1]INITIATIVES TYPE COMBINATION'!$A$203:$B$227,2,FALSE)</f>
        <v>#N/A</v>
      </c>
      <c r="CP319" s="82" t="e">
        <f>VLOOKUP(BT319&amp;BU319,[1]MPH!BK:BL,2,FALSE)</f>
        <v>#N/A</v>
      </c>
      <c r="CQ319" s="82" t="e">
        <f>VLOOKUP(BT319&amp;BU319,[1]MPH!BK:BL,2,FALSE)</f>
        <v>#N/A</v>
      </c>
      <c r="CR319" s="82" t="e">
        <f>VLOOKUP(BT319&amp;BW319,[1]MPH!BK:BL,2,FALSE)</f>
        <v>#N/A</v>
      </c>
      <c r="CS319" s="82" t="e">
        <f>VLOOKUP(BT319&amp;BW319,[1]MPH!BK:BL,2,FALSE)</f>
        <v>#N/A</v>
      </c>
      <c r="CT319" s="455" t="str">
        <f t="shared" si="195"/>
        <v>Dead-End</v>
      </c>
      <c r="CU319" s="456" t="str">
        <f t="shared" si="195"/>
        <v>Dead-End</v>
      </c>
      <c r="CV319" s="457" t="str">
        <f t="shared" si="195"/>
        <v>Dead-End</v>
      </c>
    </row>
    <row r="320" spans="1:100" ht="12.4" customHeight="1">
      <c r="CJ320" s="82" t="e">
        <f>VLOOKUP(K320,'[1]INITIATIVES TYPE COMBINATION'!$A$28:$B$39,2,FALSE)</f>
        <v>#N/A</v>
      </c>
      <c r="CK320" s="82" t="e">
        <f>VLOOKUP(K320&amp;BZ320,'[1]INITIATIVES TYPE COMBINATION'!$A$48:$B$72,2,FALSE)</f>
        <v>#N/A</v>
      </c>
      <c r="CL320" s="82" t="e">
        <f>VLOOKUP(BZ320,'[1]INITIATIVES TYPE COMBINATION'!K$2:L$75,2,FALSE)</f>
        <v>#N/A</v>
      </c>
      <c r="CM320" s="82" t="e">
        <f>VLOOKUP(BZ320,'[1]INITIATIVES TYPE COMBINATION'!K$2:M$75,3,FALSE)</f>
        <v>#N/A</v>
      </c>
      <c r="CN320" s="82" t="e">
        <f>VLOOKUP(K320&amp;BZ320,'[1]INITIATIVES TYPE COMBINATION'!$A$203:$B$227,2,FALSE)</f>
        <v>#N/A</v>
      </c>
      <c r="CP320" s="82" t="e">
        <f>VLOOKUP(BT320&amp;BU320,[1]MPH!BK:BL,2,FALSE)</f>
        <v>#N/A</v>
      </c>
      <c r="CQ320" s="82" t="e">
        <f>VLOOKUP(BT320&amp;BU320,[1]MPH!BK:BL,2,FALSE)</f>
        <v>#N/A</v>
      </c>
      <c r="CR320" s="82" t="e">
        <f>VLOOKUP(BT320&amp;BW320,[1]MPH!BK:BL,2,FALSE)</f>
        <v>#N/A</v>
      </c>
      <c r="CS320" s="82" t="e">
        <f>VLOOKUP(BT320&amp;BW320,[1]MPH!BK:BL,2,FALSE)</f>
        <v>#N/A</v>
      </c>
      <c r="CT320" s="455" t="str">
        <f t="shared" si="195"/>
        <v>Dead-End</v>
      </c>
      <c r="CU320" s="456" t="str">
        <f t="shared" si="195"/>
        <v>Dead-End</v>
      </c>
      <c r="CV320" s="457" t="str">
        <f t="shared" si="195"/>
        <v>Dead-End</v>
      </c>
    </row>
    <row r="321" spans="88:100" ht="12.4" customHeight="1">
      <c r="CJ321" s="82" t="e">
        <f>VLOOKUP(K321,'[1]INITIATIVES TYPE COMBINATION'!$A$28:$B$39,2,FALSE)</f>
        <v>#N/A</v>
      </c>
      <c r="CK321" s="82" t="e">
        <f>VLOOKUP(K321&amp;BZ321,'[1]INITIATIVES TYPE COMBINATION'!$A$48:$B$72,2,FALSE)</f>
        <v>#N/A</v>
      </c>
      <c r="CL321" s="82" t="e">
        <f>VLOOKUP(BZ321,'[1]INITIATIVES TYPE COMBINATION'!K$2:L$75,2,FALSE)</f>
        <v>#N/A</v>
      </c>
      <c r="CM321" s="82" t="e">
        <f>VLOOKUP(BZ321,'[1]INITIATIVES TYPE COMBINATION'!K$2:M$75,3,FALSE)</f>
        <v>#N/A</v>
      </c>
      <c r="CN321" s="82" t="e">
        <f>VLOOKUP(K321&amp;BZ321,'[1]INITIATIVES TYPE COMBINATION'!$A$203:$B$227,2,FALSE)</f>
        <v>#N/A</v>
      </c>
      <c r="CP321" s="82" t="e">
        <f>VLOOKUP(BT321&amp;BU321,[1]MPH!BK:BL,2,FALSE)</f>
        <v>#N/A</v>
      </c>
      <c r="CQ321" s="82" t="e">
        <f>VLOOKUP(BT321&amp;BU321,[1]MPH!BK:BL,2,FALSE)</f>
        <v>#N/A</v>
      </c>
      <c r="CR321" s="82" t="e">
        <f>VLOOKUP(BT321&amp;BW321,[1]MPH!BK:BL,2,FALSE)</f>
        <v>#N/A</v>
      </c>
      <c r="CS321" s="82" t="e">
        <f>VLOOKUP(BT321&amp;BW321,[1]MPH!BK:BL,2,FALSE)</f>
        <v>#N/A</v>
      </c>
      <c r="CT321" s="455" t="str">
        <f t="shared" si="195"/>
        <v>Dead-End</v>
      </c>
      <c r="CU321" s="456" t="str">
        <f t="shared" si="195"/>
        <v>Dead-End</v>
      </c>
      <c r="CV321" s="457" t="str">
        <f t="shared" si="195"/>
        <v>Dead-End</v>
      </c>
    </row>
    <row r="322" spans="88:100" ht="12.4" customHeight="1">
      <c r="CJ322" s="82" t="e">
        <f>VLOOKUP(K322,'[1]INITIATIVES TYPE COMBINATION'!$A$28:$B$39,2,FALSE)</f>
        <v>#N/A</v>
      </c>
      <c r="CK322" s="82" t="e">
        <f>VLOOKUP(K322&amp;BZ322,'[1]INITIATIVES TYPE COMBINATION'!$A$48:$B$72,2,FALSE)</f>
        <v>#N/A</v>
      </c>
      <c r="CL322" s="82" t="e">
        <f>VLOOKUP(BZ322,'[1]INITIATIVES TYPE COMBINATION'!K$2:L$75,2,FALSE)</f>
        <v>#N/A</v>
      </c>
      <c r="CM322" s="82" t="e">
        <f>VLOOKUP(BZ322,'[1]INITIATIVES TYPE COMBINATION'!K$2:M$75,3,FALSE)</f>
        <v>#N/A</v>
      </c>
      <c r="CN322" s="82" t="e">
        <f>VLOOKUP(K322&amp;BZ322,'[1]INITIATIVES TYPE COMBINATION'!$A$203:$B$227,2,FALSE)</f>
        <v>#N/A</v>
      </c>
      <c r="CP322" s="82" t="e">
        <f>VLOOKUP(BT322&amp;BU322,[1]MPH!BK:BL,2,FALSE)</f>
        <v>#N/A</v>
      </c>
      <c r="CQ322" s="82" t="e">
        <f>VLOOKUP(BT322&amp;BU322,[1]MPH!BK:BL,2,FALSE)</f>
        <v>#N/A</v>
      </c>
      <c r="CR322" s="82" t="e">
        <f>VLOOKUP(BT322&amp;BW322,[1]MPH!BK:BL,2,FALSE)</f>
        <v>#N/A</v>
      </c>
      <c r="CS322" s="82" t="e">
        <f>VLOOKUP(BT322&amp;BW322,[1]MPH!BK:BL,2,FALSE)</f>
        <v>#N/A</v>
      </c>
      <c r="CT322" s="455" t="str">
        <f t="shared" si="195"/>
        <v>Dead-End</v>
      </c>
      <c r="CU322" s="456" t="str">
        <f t="shared" si="195"/>
        <v>Dead-End</v>
      </c>
      <c r="CV322" s="457" t="str">
        <f t="shared" si="195"/>
        <v>Dead-End</v>
      </c>
    </row>
    <row r="323" spans="88:100" ht="12.4" customHeight="1">
      <c r="CJ323" s="82" t="e">
        <f>VLOOKUP(K323,'[1]INITIATIVES TYPE COMBINATION'!$A$28:$B$39,2,FALSE)</f>
        <v>#N/A</v>
      </c>
      <c r="CK323" s="82" t="e">
        <f>VLOOKUP(K323&amp;BZ323,'[1]INITIATIVES TYPE COMBINATION'!$A$48:$B$72,2,FALSE)</f>
        <v>#N/A</v>
      </c>
      <c r="CL323" s="82" t="e">
        <f>VLOOKUP(BZ323,'[1]INITIATIVES TYPE COMBINATION'!K$2:L$75,2,FALSE)</f>
        <v>#N/A</v>
      </c>
      <c r="CM323" s="82" t="e">
        <f>VLOOKUP(BZ323,'[1]INITIATIVES TYPE COMBINATION'!K$2:M$75,3,FALSE)</f>
        <v>#N/A</v>
      </c>
      <c r="CN323" s="82" t="e">
        <f>VLOOKUP(K323&amp;BZ323,'[1]INITIATIVES TYPE COMBINATION'!$A$203:$B$227,2,FALSE)</f>
        <v>#N/A</v>
      </c>
      <c r="CP323" s="82" t="e">
        <f>VLOOKUP(BT323&amp;BU323,[1]MPH!BK:BL,2,FALSE)</f>
        <v>#N/A</v>
      </c>
      <c r="CQ323" s="82" t="e">
        <f>VLOOKUP(BT323&amp;BU323,[1]MPH!BK:BL,2,FALSE)</f>
        <v>#N/A</v>
      </c>
      <c r="CR323" s="82" t="e">
        <f>VLOOKUP(BT323&amp;BW323,[1]MPH!BK:BL,2,FALSE)</f>
        <v>#N/A</v>
      </c>
      <c r="CS323" s="82" t="e">
        <f>VLOOKUP(BT323&amp;BW323,[1]MPH!BK:BL,2,FALSE)</f>
        <v>#N/A</v>
      </c>
      <c r="CT323" s="455" t="str">
        <f t="shared" ref="CT323:CV342" si="196">$CV$1</f>
        <v>Dead-End</v>
      </c>
      <c r="CU323" s="456" t="str">
        <f t="shared" si="196"/>
        <v>Dead-End</v>
      </c>
      <c r="CV323" s="457" t="str">
        <f t="shared" si="196"/>
        <v>Dead-End</v>
      </c>
    </row>
    <row r="324" spans="88:100" ht="12.4" customHeight="1">
      <c r="CJ324" s="82" t="e">
        <f>VLOOKUP(K324,'[1]INITIATIVES TYPE COMBINATION'!$A$28:$B$39,2,FALSE)</f>
        <v>#N/A</v>
      </c>
      <c r="CK324" s="82" t="e">
        <f>VLOOKUP(K324&amp;BZ324,'[1]INITIATIVES TYPE COMBINATION'!$A$48:$B$72,2,FALSE)</f>
        <v>#N/A</v>
      </c>
      <c r="CL324" s="82" t="e">
        <f>VLOOKUP(BZ324,'[1]INITIATIVES TYPE COMBINATION'!K$2:L$75,2,FALSE)</f>
        <v>#N/A</v>
      </c>
      <c r="CM324" s="82" t="e">
        <f>VLOOKUP(BZ324,'[1]INITIATIVES TYPE COMBINATION'!K$2:M$75,3,FALSE)</f>
        <v>#N/A</v>
      </c>
      <c r="CN324" s="82" t="e">
        <f>VLOOKUP(K324&amp;BZ324,'[1]INITIATIVES TYPE COMBINATION'!$A$203:$B$227,2,FALSE)</f>
        <v>#N/A</v>
      </c>
      <c r="CP324" s="82" t="e">
        <f>VLOOKUP(BT324&amp;BU324,[1]MPH!BK:BL,2,FALSE)</f>
        <v>#N/A</v>
      </c>
      <c r="CQ324" s="82" t="e">
        <f>VLOOKUP(BT324&amp;BU324,[1]MPH!BK:BL,2,FALSE)</f>
        <v>#N/A</v>
      </c>
      <c r="CR324" s="82" t="e">
        <f>VLOOKUP(BT324&amp;BW324,[1]MPH!BK:BL,2,FALSE)</f>
        <v>#N/A</v>
      </c>
      <c r="CS324" s="82" t="e">
        <f>VLOOKUP(BT324&amp;BW324,[1]MPH!BK:BL,2,FALSE)</f>
        <v>#N/A</v>
      </c>
      <c r="CT324" s="455" t="str">
        <f t="shared" si="196"/>
        <v>Dead-End</v>
      </c>
      <c r="CU324" s="456" t="str">
        <f t="shared" si="196"/>
        <v>Dead-End</v>
      </c>
      <c r="CV324" s="457" t="str">
        <f t="shared" si="196"/>
        <v>Dead-End</v>
      </c>
    </row>
    <row r="325" spans="88:100" ht="12.4" customHeight="1">
      <c r="CJ325" s="82" t="e">
        <f>VLOOKUP(K325,'[1]INITIATIVES TYPE COMBINATION'!$A$28:$B$39,2,FALSE)</f>
        <v>#N/A</v>
      </c>
      <c r="CK325" s="82" t="e">
        <f>VLOOKUP(K325&amp;BZ325,'[1]INITIATIVES TYPE COMBINATION'!$A$48:$B$72,2,FALSE)</f>
        <v>#N/A</v>
      </c>
      <c r="CL325" s="82" t="e">
        <f>VLOOKUP(BZ325,'[1]INITIATIVES TYPE COMBINATION'!K$2:L$75,2,FALSE)</f>
        <v>#N/A</v>
      </c>
      <c r="CM325" s="82" t="e">
        <f>VLOOKUP(BZ325,'[1]INITIATIVES TYPE COMBINATION'!K$2:M$75,3,FALSE)</f>
        <v>#N/A</v>
      </c>
      <c r="CN325" s="82" t="e">
        <f>VLOOKUP(K325&amp;BZ325,'[1]INITIATIVES TYPE COMBINATION'!$A$203:$B$227,2,FALSE)</f>
        <v>#N/A</v>
      </c>
      <c r="CP325" s="82" t="e">
        <f>VLOOKUP(BT325&amp;BU325,[1]MPH!BK:BL,2,FALSE)</f>
        <v>#N/A</v>
      </c>
      <c r="CQ325" s="82" t="e">
        <f>VLOOKUP(BT325&amp;BU325,[1]MPH!BK:BL,2,FALSE)</f>
        <v>#N/A</v>
      </c>
      <c r="CR325" s="82" t="e">
        <f>VLOOKUP(BT325&amp;BW325,[1]MPH!BK:BL,2,FALSE)</f>
        <v>#N/A</v>
      </c>
      <c r="CS325" s="82" t="e">
        <f>VLOOKUP(BT325&amp;BW325,[1]MPH!BK:BL,2,FALSE)</f>
        <v>#N/A</v>
      </c>
      <c r="CT325" s="455" t="str">
        <f t="shared" si="196"/>
        <v>Dead-End</v>
      </c>
      <c r="CU325" s="456" t="str">
        <f t="shared" si="196"/>
        <v>Dead-End</v>
      </c>
      <c r="CV325" s="457" t="str">
        <f t="shared" si="196"/>
        <v>Dead-End</v>
      </c>
    </row>
    <row r="326" spans="88:100" ht="12.4" customHeight="1">
      <c r="CJ326" s="82" t="e">
        <f>VLOOKUP(K326,'[1]INITIATIVES TYPE COMBINATION'!$A$28:$B$39,2,FALSE)</f>
        <v>#N/A</v>
      </c>
      <c r="CK326" s="82" t="e">
        <f>VLOOKUP(K326&amp;BZ326,'[1]INITIATIVES TYPE COMBINATION'!$A$48:$B$72,2,FALSE)</f>
        <v>#N/A</v>
      </c>
      <c r="CL326" s="82" t="e">
        <f>VLOOKUP(BZ326,'[1]INITIATIVES TYPE COMBINATION'!K$2:L$75,2,FALSE)</f>
        <v>#N/A</v>
      </c>
      <c r="CM326" s="82" t="e">
        <f>VLOOKUP(BZ326,'[1]INITIATIVES TYPE COMBINATION'!K$2:M$75,3,FALSE)</f>
        <v>#N/A</v>
      </c>
      <c r="CN326" s="82" t="e">
        <f>VLOOKUP(K326&amp;BZ326,'[1]INITIATIVES TYPE COMBINATION'!$A$203:$B$227,2,FALSE)</f>
        <v>#N/A</v>
      </c>
      <c r="CP326" s="82" t="e">
        <f>VLOOKUP(BT326&amp;BU326,[1]MPH!BK:BL,2,FALSE)</f>
        <v>#N/A</v>
      </c>
      <c r="CQ326" s="82" t="e">
        <f>VLOOKUP(BT326&amp;BU326,[1]MPH!BK:BL,2,FALSE)</f>
        <v>#N/A</v>
      </c>
      <c r="CR326" s="82" t="e">
        <f>VLOOKUP(BT326&amp;BW326,[1]MPH!BK:BL,2,FALSE)</f>
        <v>#N/A</v>
      </c>
      <c r="CS326" s="82" t="e">
        <f>VLOOKUP(BT326&amp;BW326,[1]MPH!BK:BL,2,FALSE)</f>
        <v>#N/A</v>
      </c>
      <c r="CT326" s="455" t="str">
        <f t="shared" si="196"/>
        <v>Dead-End</v>
      </c>
      <c r="CU326" s="456" t="str">
        <f t="shared" si="196"/>
        <v>Dead-End</v>
      </c>
      <c r="CV326" s="457" t="str">
        <f t="shared" si="196"/>
        <v>Dead-End</v>
      </c>
    </row>
    <row r="327" spans="88:100" ht="12.4" customHeight="1">
      <c r="CJ327" s="82" t="e">
        <f>VLOOKUP(K327,'[1]INITIATIVES TYPE COMBINATION'!$A$28:$B$39,2,FALSE)</f>
        <v>#N/A</v>
      </c>
      <c r="CK327" s="82" t="e">
        <f>VLOOKUP(K327&amp;BZ327,'[1]INITIATIVES TYPE COMBINATION'!$A$48:$B$72,2,FALSE)</f>
        <v>#N/A</v>
      </c>
      <c r="CL327" s="82" t="e">
        <f>VLOOKUP(BZ327,'[1]INITIATIVES TYPE COMBINATION'!K$2:L$75,2,FALSE)</f>
        <v>#N/A</v>
      </c>
      <c r="CM327" s="82" t="e">
        <f>VLOOKUP(BZ327,'[1]INITIATIVES TYPE COMBINATION'!K$2:M$75,3,FALSE)</f>
        <v>#N/A</v>
      </c>
      <c r="CN327" s="82" t="e">
        <f>VLOOKUP(K327&amp;BZ327,'[1]INITIATIVES TYPE COMBINATION'!$A$203:$B$227,2,FALSE)</f>
        <v>#N/A</v>
      </c>
      <c r="CP327" s="82" t="e">
        <f>VLOOKUP(BT327&amp;BU327,[1]MPH!BK:BL,2,FALSE)</f>
        <v>#N/A</v>
      </c>
      <c r="CQ327" s="82" t="e">
        <f>VLOOKUP(BT327&amp;BU327,[1]MPH!BK:BL,2,FALSE)</f>
        <v>#N/A</v>
      </c>
      <c r="CR327" s="82" t="e">
        <f>VLOOKUP(BT327&amp;BW327,[1]MPH!BK:BL,2,FALSE)</f>
        <v>#N/A</v>
      </c>
      <c r="CS327" s="82" t="e">
        <f>VLOOKUP(BT327&amp;BW327,[1]MPH!BK:BL,2,FALSE)</f>
        <v>#N/A</v>
      </c>
      <c r="CT327" s="455" t="str">
        <f t="shared" si="196"/>
        <v>Dead-End</v>
      </c>
      <c r="CU327" s="456" t="str">
        <f t="shared" si="196"/>
        <v>Dead-End</v>
      </c>
      <c r="CV327" s="457" t="str">
        <f t="shared" si="196"/>
        <v>Dead-End</v>
      </c>
    </row>
    <row r="328" spans="88:100" ht="12.4" customHeight="1">
      <c r="CJ328" s="82" t="e">
        <f>VLOOKUP(K328,'[1]INITIATIVES TYPE COMBINATION'!$A$28:$B$39,2,FALSE)</f>
        <v>#N/A</v>
      </c>
      <c r="CK328" s="82" t="e">
        <f>VLOOKUP(K328&amp;BZ328,'[1]INITIATIVES TYPE COMBINATION'!$A$48:$B$72,2,FALSE)</f>
        <v>#N/A</v>
      </c>
      <c r="CL328" s="82" t="e">
        <f>VLOOKUP(BZ328,'[1]INITIATIVES TYPE COMBINATION'!K$2:L$75,2,FALSE)</f>
        <v>#N/A</v>
      </c>
      <c r="CM328" s="82" t="e">
        <f>VLOOKUP(BZ328,'[1]INITIATIVES TYPE COMBINATION'!K$2:M$75,3,FALSE)</f>
        <v>#N/A</v>
      </c>
      <c r="CN328" s="82" t="e">
        <f>VLOOKUP(K328&amp;BZ328,'[1]INITIATIVES TYPE COMBINATION'!$A$203:$B$227,2,FALSE)</f>
        <v>#N/A</v>
      </c>
      <c r="CP328" s="82" t="e">
        <f>VLOOKUP(BT328&amp;BU328,[1]MPH!BK:BL,2,FALSE)</f>
        <v>#N/A</v>
      </c>
      <c r="CQ328" s="82" t="e">
        <f>VLOOKUP(BT328&amp;BU328,[1]MPH!BK:BL,2,FALSE)</f>
        <v>#N/A</v>
      </c>
      <c r="CR328" s="82" t="e">
        <f>VLOOKUP(BT328&amp;BW328,[1]MPH!BK:BL,2,FALSE)</f>
        <v>#N/A</v>
      </c>
      <c r="CS328" s="82" t="e">
        <f>VLOOKUP(BT328&amp;BW328,[1]MPH!BK:BL,2,FALSE)</f>
        <v>#N/A</v>
      </c>
      <c r="CT328" s="455" t="str">
        <f t="shared" si="196"/>
        <v>Dead-End</v>
      </c>
      <c r="CU328" s="456" t="str">
        <f t="shared" si="196"/>
        <v>Dead-End</v>
      </c>
      <c r="CV328" s="457" t="str">
        <f t="shared" si="196"/>
        <v>Dead-End</v>
      </c>
    </row>
    <row r="329" spans="88:100" ht="12.4" customHeight="1">
      <c r="CJ329" s="82" t="e">
        <f>VLOOKUP(K329,'[1]INITIATIVES TYPE COMBINATION'!$A$28:$B$39,2,FALSE)</f>
        <v>#N/A</v>
      </c>
      <c r="CK329" s="82" t="e">
        <f>VLOOKUP(K329&amp;BZ329,'[1]INITIATIVES TYPE COMBINATION'!$A$48:$B$72,2,FALSE)</f>
        <v>#N/A</v>
      </c>
      <c r="CL329" s="82" t="e">
        <f>VLOOKUP(BZ329,'[1]INITIATIVES TYPE COMBINATION'!K$2:L$75,2,FALSE)</f>
        <v>#N/A</v>
      </c>
      <c r="CM329" s="82" t="e">
        <f>VLOOKUP(BZ329,'[1]INITIATIVES TYPE COMBINATION'!K$2:M$75,3,FALSE)</f>
        <v>#N/A</v>
      </c>
      <c r="CN329" s="82" t="e">
        <f>VLOOKUP(K329&amp;BZ329,'[1]INITIATIVES TYPE COMBINATION'!$A$203:$B$227,2,FALSE)</f>
        <v>#N/A</v>
      </c>
      <c r="CP329" s="82" t="e">
        <f>VLOOKUP(BT329&amp;BU329,[1]MPH!BK:BL,2,FALSE)</f>
        <v>#N/A</v>
      </c>
      <c r="CQ329" s="82" t="e">
        <f>VLOOKUP(BT329&amp;BU329,[1]MPH!BK:BL,2,FALSE)</f>
        <v>#N/A</v>
      </c>
      <c r="CR329" s="82" t="e">
        <f>VLOOKUP(BT329&amp;BW329,[1]MPH!BK:BL,2,FALSE)</f>
        <v>#N/A</v>
      </c>
      <c r="CS329" s="82" t="e">
        <f>VLOOKUP(BT329&amp;BW329,[1]MPH!BK:BL,2,FALSE)</f>
        <v>#N/A</v>
      </c>
      <c r="CT329" s="455" t="str">
        <f t="shared" si="196"/>
        <v>Dead-End</v>
      </c>
      <c r="CU329" s="456" t="str">
        <f t="shared" si="196"/>
        <v>Dead-End</v>
      </c>
      <c r="CV329" s="457" t="str">
        <f t="shared" si="196"/>
        <v>Dead-End</v>
      </c>
    </row>
    <row r="330" spans="88:100" ht="12.4" customHeight="1">
      <c r="CJ330" s="82" t="e">
        <f>VLOOKUP(K330,'[1]INITIATIVES TYPE COMBINATION'!$A$28:$B$39,2,FALSE)</f>
        <v>#N/A</v>
      </c>
      <c r="CK330" s="82" t="e">
        <f>VLOOKUP(K330&amp;BZ330,'[1]INITIATIVES TYPE COMBINATION'!$A$48:$B$72,2,FALSE)</f>
        <v>#N/A</v>
      </c>
      <c r="CL330" s="82" t="e">
        <f>VLOOKUP(BZ330,'[1]INITIATIVES TYPE COMBINATION'!K$2:L$75,2,FALSE)</f>
        <v>#N/A</v>
      </c>
      <c r="CM330" s="82" t="e">
        <f>VLOOKUP(BZ330,'[1]INITIATIVES TYPE COMBINATION'!K$2:M$75,3,FALSE)</f>
        <v>#N/A</v>
      </c>
      <c r="CN330" s="82" t="e">
        <f>VLOOKUP(K330&amp;BZ330,'[1]INITIATIVES TYPE COMBINATION'!$A$203:$B$227,2,FALSE)</f>
        <v>#N/A</v>
      </c>
      <c r="CP330" s="82" t="e">
        <f>VLOOKUP(BT330&amp;BU330,[1]MPH!BK:BL,2,FALSE)</f>
        <v>#N/A</v>
      </c>
      <c r="CQ330" s="82" t="e">
        <f>VLOOKUP(BT330&amp;BU330,[1]MPH!BK:BL,2,FALSE)</f>
        <v>#N/A</v>
      </c>
      <c r="CR330" s="82" t="e">
        <f>VLOOKUP(BT330&amp;BW330,[1]MPH!BK:BL,2,FALSE)</f>
        <v>#N/A</v>
      </c>
      <c r="CS330" s="82" t="e">
        <f>VLOOKUP(BT330&amp;BW330,[1]MPH!BK:BL,2,FALSE)</f>
        <v>#N/A</v>
      </c>
      <c r="CT330" s="455" t="str">
        <f t="shared" si="196"/>
        <v>Dead-End</v>
      </c>
      <c r="CU330" s="456" t="str">
        <f t="shared" si="196"/>
        <v>Dead-End</v>
      </c>
      <c r="CV330" s="457" t="str">
        <f t="shared" si="196"/>
        <v>Dead-End</v>
      </c>
    </row>
    <row r="331" spans="88:100" ht="12.4" customHeight="1">
      <c r="CJ331" s="82" t="e">
        <f>VLOOKUP(K331,'[1]INITIATIVES TYPE COMBINATION'!$A$28:$B$39,2,FALSE)</f>
        <v>#N/A</v>
      </c>
      <c r="CK331" s="82" t="e">
        <f>VLOOKUP(K331&amp;BZ331,'[1]INITIATIVES TYPE COMBINATION'!$A$48:$B$72,2,FALSE)</f>
        <v>#N/A</v>
      </c>
      <c r="CL331" s="82" t="e">
        <f>VLOOKUP(BZ331,'[1]INITIATIVES TYPE COMBINATION'!K$2:L$75,2,FALSE)</f>
        <v>#N/A</v>
      </c>
      <c r="CM331" s="82" t="e">
        <f>VLOOKUP(BZ331,'[1]INITIATIVES TYPE COMBINATION'!K$2:M$75,3,FALSE)</f>
        <v>#N/A</v>
      </c>
      <c r="CN331" s="82" t="e">
        <f>VLOOKUP(K331&amp;BZ331,'[1]INITIATIVES TYPE COMBINATION'!$A$203:$B$227,2,FALSE)</f>
        <v>#N/A</v>
      </c>
      <c r="CP331" s="82" t="e">
        <f>VLOOKUP(BT331&amp;BU331,[1]MPH!BK:BL,2,FALSE)</f>
        <v>#N/A</v>
      </c>
      <c r="CQ331" s="82" t="e">
        <f>VLOOKUP(BT331&amp;BU331,[1]MPH!BK:BL,2,FALSE)</f>
        <v>#N/A</v>
      </c>
      <c r="CR331" s="82" t="e">
        <f>VLOOKUP(BT331&amp;BW331,[1]MPH!BK:BL,2,FALSE)</f>
        <v>#N/A</v>
      </c>
      <c r="CS331" s="82" t="e">
        <f>VLOOKUP(BT331&amp;BW331,[1]MPH!BK:BL,2,FALSE)</f>
        <v>#N/A</v>
      </c>
      <c r="CT331" s="455" t="str">
        <f t="shared" si="196"/>
        <v>Dead-End</v>
      </c>
      <c r="CU331" s="456" t="str">
        <f t="shared" si="196"/>
        <v>Dead-End</v>
      </c>
      <c r="CV331" s="457" t="str">
        <f t="shared" si="196"/>
        <v>Dead-End</v>
      </c>
    </row>
    <row r="332" spans="88:100" ht="12.4" customHeight="1">
      <c r="CJ332" s="82" t="e">
        <f>VLOOKUP(K332,'[1]INITIATIVES TYPE COMBINATION'!$A$28:$B$39,2,FALSE)</f>
        <v>#N/A</v>
      </c>
      <c r="CK332" s="82" t="e">
        <f>VLOOKUP(K332&amp;BZ332,'[1]INITIATIVES TYPE COMBINATION'!$A$48:$B$72,2,FALSE)</f>
        <v>#N/A</v>
      </c>
      <c r="CL332" s="82" t="e">
        <f>VLOOKUP(BZ332,'[1]INITIATIVES TYPE COMBINATION'!K$2:L$75,2,FALSE)</f>
        <v>#N/A</v>
      </c>
      <c r="CM332" s="82" t="e">
        <f>VLOOKUP(BZ332,'[1]INITIATIVES TYPE COMBINATION'!K$2:M$75,3,FALSE)</f>
        <v>#N/A</v>
      </c>
      <c r="CN332" s="82" t="e">
        <f>VLOOKUP(K332&amp;BZ332,'[1]INITIATIVES TYPE COMBINATION'!$A$203:$B$227,2,FALSE)</f>
        <v>#N/A</v>
      </c>
      <c r="CP332" s="82" t="e">
        <f>VLOOKUP(BT332&amp;BU332,[1]MPH!BK:BL,2,FALSE)</f>
        <v>#N/A</v>
      </c>
      <c r="CQ332" s="82" t="e">
        <f>VLOOKUP(BT332&amp;BU332,[1]MPH!BK:BL,2,FALSE)</f>
        <v>#N/A</v>
      </c>
      <c r="CR332" s="82" t="e">
        <f>VLOOKUP(BT332&amp;BW332,[1]MPH!BK:BL,2,FALSE)</f>
        <v>#N/A</v>
      </c>
      <c r="CS332" s="82" t="e">
        <f>VLOOKUP(BT332&amp;BW332,[1]MPH!BK:BL,2,FALSE)</f>
        <v>#N/A</v>
      </c>
      <c r="CT332" s="455" t="str">
        <f t="shared" si="196"/>
        <v>Dead-End</v>
      </c>
      <c r="CU332" s="456" t="str">
        <f t="shared" si="196"/>
        <v>Dead-End</v>
      </c>
      <c r="CV332" s="457" t="str">
        <f t="shared" si="196"/>
        <v>Dead-End</v>
      </c>
    </row>
    <row r="333" spans="88:100" ht="12.4" customHeight="1">
      <c r="CJ333" s="82" t="e">
        <f>VLOOKUP(K333,'[1]INITIATIVES TYPE COMBINATION'!$A$28:$B$39,2,FALSE)</f>
        <v>#N/A</v>
      </c>
      <c r="CK333" s="82" t="e">
        <f>VLOOKUP(K333&amp;BZ333,'[1]INITIATIVES TYPE COMBINATION'!$A$48:$B$72,2,FALSE)</f>
        <v>#N/A</v>
      </c>
      <c r="CL333" s="82" t="e">
        <f>VLOOKUP(BZ333,'[1]INITIATIVES TYPE COMBINATION'!K$2:L$75,2,FALSE)</f>
        <v>#N/A</v>
      </c>
      <c r="CM333" s="82" t="e">
        <f>VLOOKUP(BZ333,'[1]INITIATIVES TYPE COMBINATION'!K$2:M$75,3,FALSE)</f>
        <v>#N/A</v>
      </c>
      <c r="CN333" s="82" t="e">
        <f>VLOOKUP(K333&amp;BZ333,'[1]INITIATIVES TYPE COMBINATION'!$A$203:$B$227,2,FALSE)</f>
        <v>#N/A</v>
      </c>
      <c r="CP333" s="82" t="e">
        <f>VLOOKUP(BT333&amp;BU333,[1]MPH!BK:BL,2,FALSE)</f>
        <v>#N/A</v>
      </c>
      <c r="CQ333" s="82" t="e">
        <f>VLOOKUP(BT333&amp;BU333,[1]MPH!BK:BL,2,FALSE)</f>
        <v>#N/A</v>
      </c>
      <c r="CR333" s="82" t="e">
        <f>VLOOKUP(BT333&amp;BW333,[1]MPH!BK:BL,2,FALSE)</f>
        <v>#N/A</v>
      </c>
      <c r="CS333" s="82" t="e">
        <f>VLOOKUP(BT333&amp;BW333,[1]MPH!BK:BL,2,FALSE)</f>
        <v>#N/A</v>
      </c>
      <c r="CT333" s="455" t="str">
        <f t="shared" si="196"/>
        <v>Dead-End</v>
      </c>
      <c r="CU333" s="456" t="str">
        <f t="shared" si="196"/>
        <v>Dead-End</v>
      </c>
      <c r="CV333" s="457" t="str">
        <f t="shared" si="196"/>
        <v>Dead-End</v>
      </c>
    </row>
    <row r="334" spans="88:100" ht="12.4" customHeight="1">
      <c r="CJ334" s="82" t="e">
        <f>VLOOKUP(K334,'[1]INITIATIVES TYPE COMBINATION'!$A$28:$B$39,2,FALSE)</f>
        <v>#N/A</v>
      </c>
      <c r="CK334" s="82" t="e">
        <f>VLOOKUP(K334&amp;BZ334,'[1]INITIATIVES TYPE COMBINATION'!$A$48:$B$72,2,FALSE)</f>
        <v>#N/A</v>
      </c>
      <c r="CL334" s="82" t="e">
        <f>VLOOKUP(BZ334,'[1]INITIATIVES TYPE COMBINATION'!K$2:L$75,2,FALSE)</f>
        <v>#N/A</v>
      </c>
      <c r="CM334" s="82" t="e">
        <f>VLOOKUP(BZ334,'[1]INITIATIVES TYPE COMBINATION'!K$2:M$75,3,FALSE)</f>
        <v>#N/A</v>
      </c>
      <c r="CN334" s="82" t="e">
        <f>VLOOKUP(K334&amp;BZ334,'[1]INITIATIVES TYPE COMBINATION'!$A$203:$B$227,2,FALSE)</f>
        <v>#N/A</v>
      </c>
      <c r="CP334" s="82" t="e">
        <f>VLOOKUP(BT334&amp;BU334,[1]MPH!BK:BL,2,FALSE)</f>
        <v>#N/A</v>
      </c>
      <c r="CQ334" s="82" t="e">
        <f>VLOOKUP(BT334&amp;BU334,[1]MPH!BK:BL,2,FALSE)</f>
        <v>#N/A</v>
      </c>
      <c r="CR334" s="82" t="e">
        <f>VLOOKUP(BT334&amp;BW334,[1]MPH!BK:BL,2,FALSE)</f>
        <v>#N/A</v>
      </c>
      <c r="CS334" s="82" t="e">
        <f>VLOOKUP(BT334&amp;BW334,[1]MPH!BK:BL,2,FALSE)</f>
        <v>#N/A</v>
      </c>
      <c r="CT334" s="455" t="str">
        <f t="shared" si="196"/>
        <v>Dead-End</v>
      </c>
      <c r="CU334" s="456" t="str">
        <f t="shared" si="196"/>
        <v>Dead-End</v>
      </c>
      <c r="CV334" s="457" t="str">
        <f t="shared" si="196"/>
        <v>Dead-End</v>
      </c>
    </row>
    <row r="335" spans="88:100" ht="12.4" customHeight="1">
      <c r="CJ335" s="82" t="e">
        <f>VLOOKUP(K335,'[1]INITIATIVES TYPE COMBINATION'!$A$28:$B$39,2,FALSE)</f>
        <v>#N/A</v>
      </c>
      <c r="CK335" s="82" t="e">
        <f>VLOOKUP(K335&amp;BZ335,'[1]INITIATIVES TYPE COMBINATION'!$A$48:$B$72,2,FALSE)</f>
        <v>#N/A</v>
      </c>
      <c r="CL335" s="82" t="e">
        <f>VLOOKUP(BZ335,'[1]INITIATIVES TYPE COMBINATION'!K$2:L$75,2,FALSE)</f>
        <v>#N/A</v>
      </c>
      <c r="CM335" s="82" t="e">
        <f>VLOOKUP(BZ335,'[1]INITIATIVES TYPE COMBINATION'!K$2:M$75,3,FALSE)</f>
        <v>#N/A</v>
      </c>
      <c r="CN335" s="82" t="e">
        <f>VLOOKUP(K335&amp;BZ335,'[1]INITIATIVES TYPE COMBINATION'!$A$203:$B$227,2,FALSE)</f>
        <v>#N/A</v>
      </c>
      <c r="CP335" s="82" t="e">
        <f>VLOOKUP(BT335&amp;BU335,[1]MPH!BK:BL,2,FALSE)</f>
        <v>#N/A</v>
      </c>
      <c r="CQ335" s="82" t="e">
        <f>VLOOKUP(BT335&amp;BU335,[1]MPH!BK:BL,2,FALSE)</f>
        <v>#N/A</v>
      </c>
      <c r="CR335" s="82" t="e">
        <f>VLOOKUP(BT335&amp;BW335,[1]MPH!BK:BL,2,FALSE)</f>
        <v>#N/A</v>
      </c>
      <c r="CS335" s="82" t="e">
        <f>VLOOKUP(BT335&amp;BW335,[1]MPH!BK:BL,2,FALSE)</f>
        <v>#N/A</v>
      </c>
      <c r="CT335" s="455" t="str">
        <f t="shared" si="196"/>
        <v>Dead-End</v>
      </c>
      <c r="CU335" s="456" t="str">
        <f t="shared" si="196"/>
        <v>Dead-End</v>
      </c>
      <c r="CV335" s="457" t="str">
        <f t="shared" si="196"/>
        <v>Dead-End</v>
      </c>
    </row>
    <row r="336" spans="88:100" ht="12.4" customHeight="1">
      <c r="CJ336" s="82" t="e">
        <f>VLOOKUP(K336,'[1]INITIATIVES TYPE COMBINATION'!$A$28:$B$39,2,FALSE)</f>
        <v>#N/A</v>
      </c>
      <c r="CK336" s="82" t="e">
        <f>VLOOKUP(K336&amp;BZ336,'[1]INITIATIVES TYPE COMBINATION'!$A$48:$B$72,2,FALSE)</f>
        <v>#N/A</v>
      </c>
      <c r="CL336" s="82" t="e">
        <f>VLOOKUP(BZ336,'[1]INITIATIVES TYPE COMBINATION'!K$2:L$75,2,FALSE)</f>
        <v>#N/A</v>
      </c>
      <c r="CM336" s="82" t="e">
        <f>VLOOKUP(BZ336,'[1]INITIATIVES TYPE COMBINATION'!K$2:M$75,3,FALSE)</f>
        <v>#N/A</v>
      </c>
      <c r="CN336" s="82" t="e">
        <f>VLOOKUP(K336&amp;BZ336,'[1]INITIATIVES TYPE COMBINATION'!$A$203:$B$227,2,FALSE)</f>
        <v>#N/A</v>
      </c>
      <c r="CP336" s="82" t="e">
        <f>VLOOKUP(BT336&amp;BU336,[1]MPH!BK:BL,2,FALSE)</f>
        <v>#N/A</v>
      </c>
      <c r="CQ336" s="82" t="e">
        <f>VLOOKUP(BT336&amp;BU336,[1]MPH!BK:BL,2,FALSE)</f>
        <v>#N/A</v>
      </c>
      <c r="CR336" s="82" t="e">
        <f>VLOOKUP(BT336&amp;BW336,[1]MPH!BK:BL,2,FALSE)</f>
        <v>#N/A</v>
      </c>
      <c r="CS336" s="82" t="e">
        <f>VLOOKUP(BT336&amp;BW336,[1]MPH!BK:BL,2,FALSE)</f>
        <v>#N/A</v>
      </c>
      <c r="CT336" s="455" t="str">
        <f t="shared" si="196"/>
        <v>Dead-End</v>
      </c>
      <c r="CU336" s="456" t="str">
        <f t="shared" si="196"/>
        <v>Dead-End</v>
      </c>
      <c r="CV336" s="457" t="str">
        <f t="shared" si="196"/>
        <v>Dead-End</v>
      </c>
    </row>
    <row r="337" spans="88:100" ht="12.4" customHeight="1">
      <c r="CJ337" s="82" t="e">
        <f>VLOOKUP(K337,'[1]INITIATIVES TYPE COMBINATION'!$A$28:$B$39,2,FALSE)</f>
        <v>#N/A</v>
      </c>
      <c r="CK337" s="82" t="e">
        <f>VLOOKUP(K337&amp;BZ337,'[1]INITIATIVES TYPE COMBINATION'!$A$48:$B$72,2,FALSE)</f>
        <v>#N/A</v>
      </c>
      <c r="CL337" s="82" t="e">
        <f>VLOOKUP(BZ337,'[1]INITIATIVES TYPE COMBINATION'!K$2:L$75,2,FALSE)</f>
        <v>#N/A</v>
      </c>
      <c r="CM337" s="82" t="e">
        <f>VLOOKUP(BZ337,'[1]INITIATIVES TYPE COMBINATION'!K$2:M$75,3,FALSE)</f>
        <v>#N/A</v>
      </c>
      <c r="CN337" s="82" t="e">
        <f>VLOOKUP(K337&amp;BZ337,'[1]INITIATIVES TYPE COMBINATION'!$A$203:$B$227,2,FALSE)</f>
        <v>#N/A</v>
      </c>
      <c r="CP337" s="82" t="e">
        <f>VLOOKUP(BT337&amp;BU337,[1]MPH!BK:BL,2,FALSE)</f>
        <v>#N/A</v>
      </c>
      <c r="CQ337" s="82" t="e">
        <f>VLOOKUP(BT337&amp;BU337,[1]MPH!BK:BL,2,FALSE)</f>
        <v>#N/A</v>
      </c>
      <c r="CR337" s="82" t="e">
        <f>VLOOKUP(BT337&amp;BW337,[1]MPH!BK:BL,2,FALSE)</f>
        <v>#N/A</v>
      </c>
      <c r="CS337" s="82" t="e">
        <f>VLOOKUP(BT337&amp;BW337,[1]MPH!BK:BL,2,FALSE)</f>
        <v>#N/A</v>
      </c>
      <c r="CT337" s="455" t="str">
        <f t="shared" si="196"/>
        <v>Dead-End</v>
      </c>
      <c r="CU337" s="456" t="str">
        <f t="shared" si="196"/>
        <v>Dead-End</v>
      </c>
      <c r="CV337" s="457" t="str">
        <f t="shared" si="196"/>
        <v>Dead-End</v>
      </c>
    </row>
    <row r="338" spans="88:100" ht="12.4" customHeight="1">
      <c r="CJ338" s="82" t="e">
        <f>VLOOKUP(K338,'[1]INITIATIVES TYPE COMBINATION'!$A$28:$B$39,2,FALSE)</f>
        <v>#N/A</v>
      </c>
      <c r="CK338" s="82" t="e">
        <f>VLOOKUP(K338&amp;BZ338,'[1]INITIATIVES TYPE COMBINATION'!$A$48:$B$72,2,FALSE)</f>
        <v>#N/A</v>
      </c>
      <c r="CL338" s="82" t="e">
        <f>VLOOKUP(BZ338,'[1]INITIATIVES TYPE COMBINATION'!K$2:L$75,2,FALSE)</f>
        <v>#N/A</v>
      </c>
      <c r="CM338" s="82" t="e">
        <f>VLOOKUP(BZ338,'[1]INITIATIVES TYPE COMBINATION'!K$2:M$75,3,FALSE)</f>
        <v>#N/A</v>
      </c>
      <c r="CN338" s="82" t="e">
        <f>VLOOKUP(K338&amp;BZ338,'[1]INITIATIVES TYPE COMBINATION'!$A$203:$B$227,2,FALSE)</f>
        <v>#N/A</v>
      </c>
      <c r="CP338" s="82" t="e">
        <f>VLOOKUP(BT338&amp;BU338,[1]MPH!BK:BL,2,FALSE)</f>
        <v>#N/A</v>
      </c>
      <c r="CQ338" s="82" t="e">
        <f>VLOOKUP(BT338&amp;BU338,[1]MPH!BK:BL,2,FALSE)</f>
        <v>#N/A</v>
      </c>
      <c r="CR338" s="82" t="e">
        <f>VLOOKUP(BT338&amp;BW338,[1]MPH!BK:BL,2,FALSE)</f>
        <v>#N/A</v>
      </c>
      <c r="CS338" s="82" t="e">
        <f>VLOOKUP(BT338&amp;BW338,[1]MPH!BK:BL,2,FALSE)</f>
        <v>#N/A</v>
      </c>
      <c r="CT338" s="455" t="str">
        <f t="shared" si="196"/>
        <v>Dead-End</v>
      </c>
      <c r="CU338" s="456" t="str">
        <f t="shared" si="196"/>
        <v>Dead-End</v>
      </c>
      <c r="CV338" s="457" t="str">
        <f t="shared" si="196"/>
        <v>Dead-End</v>
      </c>
    </row>
    <row r="339" spans="88:100" ht="12.4" customHeight="1">
      <c r="CJ339" s="82" t="e">
        <f>VLOOKUP(K339,'[1]INITIATIVES TYPE COMBINATION'!$A$28:$B$39,2,FALSE)</f>
        <v>#N/A</v>
      </c>
      <c r="CK339" s="82" t="e">
        <f>VLOOKUP(K339&amp;BZ339,'[1]INITIATIVES TYPE COMBINATION'!$A$48:$B$72,2,FALSE)</f>
        <v>#N/A</v>
      </c>
      <c r="CL339" s="82" t="e">
        <f>VLOOKUP(BZ339,'[1]INITIATIVES TYPE COMBINATION'!K$2:L$75,2,FALSE)</f>
        <v>#N/A</v>
      </c>
      <c r="CM339" s="82" t="e">
        <f>VLOOKUP(BZ339,'[1]INITIATIVES TYPE COMBINATION'!K$2:M$75,3,FALSE)</f>
        <v>#N/A</v>
      </c>
      <c r="CN339" s="82" t="e">
        <f>VLOOKUP(K339&amp;BZ339,'[1]INITIATIVES TYPE COMBINATION'!$A$203:$B$227,2,FALSE)</f>
        <v>#N/A</v>
      </c>
      <c r="CP339" s="82" t="e">
        <f>VLOOKUP(BT339&amp;BU339,[1]MPH!BK:BL,2,FALSE)</f>
        <v>#N/A</v>
      </c>
      <c r="CQ339" s="82" t="e">
        <f>VLOOKUP(BT339&amp;BU339,[1]MPH!BK:BL,2,FALSE)</f>
        <v>#N/A</v>
      </c>
      <c r="CR339" s="82" t="e">
        <f>VLOOKUP(BT339&amp;BW339,[1]MPH!BK:BL,2,FALSE)</f>
        <v>#N/A</v>
      </c>
      <c r="CS339" s="82" t="e">
        <f>VLOOKUP(BT339&amp;BW339,[1]MPH!BK:BL,2,FALSE)</f>
        <v>#N/A</v>
      </c>
      <c r="CT339" s="455" t="str">
        <f t="shared" si="196"/>
        <v>Dead-End</v>
      </c>
      <c r="CU339" s="456" t="str">
        <f t="shared" si="196"/>
        <v>Dead-End</v>
      </c>
      <c r="CV339" s="457" t="str">
        <f t="shared" si="196"/>
        <v>Dead-End</v>
      </c>
    </row>
    <row r="340" spans="88:100" ht="12.4" customHeight="1">
      <c r="CJ340" s="82" t="e">
        <f>VLOOKUP(K340,'[1]INITIATIVES TYPE COMBINATION'!$A$28:$B$39,2,FALSE)</f>
        <v>#N/A</v>
      </c>
      <c r="CK340" s="82" t="e">
        <f>VLOOKUP(K340&amp;BZ340,'[1]INITIATIVES TYPE COMBINATION'!$A$48:$B$72,2,FALSE)</f>
        <v>#N/A</v>
      </c>
      <c r="CL340" s="82" t="e">
        <f>VLOOKUP(BZ340,'[1]INITIATIVES TYPE COMBINATION'!K$2:L$75,2,FALSE)</f>
        <v>#N/A</v>
      </c>
      <c r="CM340" s="82" t="e">
        <f>VLOOKUP(BZ340,'[1]INITIATIVES TYPE COMBINATION'!K$2:M$75,3,FALSE)</f>
        <v>#N/A</v>
      </c>
      <c r="CN340" s="82" t="e">
        <f>VLOOKUP(K340&amp;BZ340,'[1]INITIATIVES TYPE COMBINATION'!$A$203:$B$227,2,FALSE)</f>
        <v>#N/A</v>
      </c>
      <c r="CP340" s="82" t="e">
        <f>VLOOKUP(BT340&amp;BU340,[1]MPH!BK:BL,2,FALSE)</f>
        <v>#N/A</v>
      </c>
      <c r="CQ340" s="82" t="e">
        <f>VLOOKUP(BT340&amp;BU340,[1]MPH!BK:BL,2,FALSE)</f>
        <v>#N/A</v>
      </c>
      <c r="CR340" s="82" t="e">
        <f>VLOOKUP(BT340&amp;BW340,[1]MPH!BK:BL,2,FALSE)</f>
        <v>#N/A</v>
      </c>
      <c r="CS340" s="82" t="e">
        <f>VLOOKUP(BT340&amp;BW340,[1]MPH!BK:BL,2,FALSE)</f>
        <v>#N/A</v>
      </c>
      <c r="CT340" s="455" t="str">
        <f t="shared" si="196"/>
        <v>Dead-End</v>
      </c>
      <c r="CU340" s="456" t="str">
        <f t="shared" si="196"/>
        <v>Dead-End</v>
      </c>
      <c r="CV340" s="457" t="str">
        <f t="shared" si="196"/>
        <v>Dead-End</v>
      </c>
    </row>
    <row r="341" spans="88:100" ht="12.4" customHeight="1">
      <c r="CJ341" s="82" t="e">
        <f>VLOOKUP(K341,'[1]INITIATIVES TYPE COMBINATION'!$A$28:$B$39,2,FALSE)</f>
        <v>#N/A</v>
      </c>
      <c r="CK341" s="82" t="e">
        <f>VLOOKUP(K341&amp;BZ341,'[1]INITIATIVES TYPE COMBINATION'!$A$48:$B$72,2,FALSE)</f>
        <v>#N/A</v>
      </c>
      <c r="CL341" s="82" t="e">
        <f>VLOOKUP(BZ341,'[1]INITIATIVES TYPE COMBINATION'!K$2:L$75,2,FALSE)</f>
        <v>#N/A</v>
      </c>
      <c r="CM341" s="82" t="e">
        <f>VLOOKUP(BZ341,'[1]INITIATIVES TYPE COMBINATION'!K$2:M$75,3,FALSE)</f>
        <v>#N/A</v>
      </c>
      <c r="CN341" s="82" t="e">
        <f>VLOOKUP(K341&amp;BZ341,'[1]INITIATIVES TYPE COMBINATION'!$A$203:$B$227,2,FALSE)</f>
        <v>#N/A</v>
      </c>
      <c r="CP341" s="82" t="e">
        <f>VLOOKUP(BT341&amp;BU341,[1]MPH!BK:BL,2,FALSE)</f>
        <v>#N/A</v>
      </c>
      <c r="CQ341" s="82" t="e">
        <f>VLOOKUP(BT341&amp;BU341,[1]MPH!BK:BL,2,FALSE)</f>
        <v>#N/A</v>
      </c>
      <c r="CR341" s="82" t="e">
        <f>VLOOKUP(BT341&amp;BW341,[1]MPH!BK:BL,2,FALSE)</f>
        <v>#N/A</v>
      </c>
      <c r="CS341" s="82" t="e">
        <f>VLOOKUP(BT341&amp;BW341,[1]MPH!BK:BL,2,FALSE)</f>
        <v>#N/A</v>
      </c>
      <c r="CT341" s="455" t="str">
        <f t="shared" si="196"/>
        <v>Dead-End</v>
      </c>
      <c r="CU341" s="456" t="str">
        <f t="shared" si="196"/>
        <v>Dead-End</v>
      </c>
      <c r="CV341" s="457" t="str">
        <f t="shared" si="196"/>
        <v>Dead-End</v>
      </c>
    </row>
    <row r="342" spans="88:100" ht="12.4" customHeight="1">
      <c r="CJ342" s="82" t="e">
        <f>VLOOKUP(K342,'[1]INITIATIVES TYPE COMBINATION'!$A$28:$B$39,2,FALSE)</f>
        <v>#N/A</v>
      </c>
      <c r="CK342" s="82" t="e">
        <f>VLOOKUP(K342&amp;BZ342,'[1]INITIATIVES TYPE COMBINATION'!$A$48:$B$72,2,FALSE)</f>
        <v>#N/A</v>
      </c>
      <c r="CL342" s="82" t="e">
        <f>VLOOKUP(BZ342,'[1]INITIATIVES TYPE COMBINATION'!K$2:L$75,2,FALSE)</f>
        <v>#N/A</v>
      </c>
      <c r="CM342" s="82" t="e">
        <f>VLOOKUP(BZ342,'[1]INITIATIVES TYPE COMBINATION'!K$2:M$75,3,FALSE)</f>
        <v>#N/A</v>
      </c>
      <c r="CN342" s="82" t="e">
        <f>VLOOKUP(K342&amp;BZ342,'[1]INITIATIVES TYPE COMBINATION'!$A$203:$B$227,2,FALSE)</f>
        <v>#N/A</v>
      </c>
      <c r="CP342" s="82" t="e">
        <f>VLOOKUP(BT342&amp;BU342,[1]MPH!BK:BL,2,FALSE)</f>
        <v>#N/A</v>
      </c>
      <c r="CQ342" s="82" t="e">
        <f>VLOOKUP(BT342&amp;BU342,[1]MPH!BK:BL,2,FALSE)</f>
        <v>#N/A</v>
      </c>
      <c r="CR342" s="82" t="e">
        <f>VLOOKUP(BT342&amp;BW342,[1]MPH!BK:BL,2,FALSE)</f>
        <v>#N/A</v>
      </c>
      <c r="CS342" s="82" t="e">
        <f>VLOOKUP(BT342&amp;BW342,[1]MPH!BK:BL,2,FALSE)</f>
        <v>#N/A</v>
      </c>
      <c r="CT342" s="455" t="str">
        <f t="shared" si="196"/>
        <v>Dead-End</v>
      </c>
      <c r="CU342" s="456" t="str">
        <f t="shared" si="196"/>
        <v>Dead-End</v>
      </c>
      <c r="CV342" s="457" t="str">
        <f t="shared" si="196"/>
        <v>Dead-End</v>
      </c>
    </row>
    <row r="343" spans="88:100" ht="12.4" customHeight="1">
      <c r="CJ343" s="82" t="e">
        <f>VLOOKUP(K343,'[1]INITIATIVES TYPE COMBINATION'!$A$28:$B$39,2,FALSE)</f>
        <v>#N/A</v>
      </c>
      <c r="CK343" s="82" t="e">
        <f>VLOOKUP(K343&amp;BZ343,'[1]INITIATIVES TYPE COMBINATION'!$A$48:$B$72,2,FALSE)</f>
        <v>#N/A</v>
      </c>
      <c r="CL343" s="82" t="e">
        <f>VLOOKUP(BZ343,'[1]INITIATIVES TYPE COMBINATION'!K$2:L$75,2,FALSE)</f>
        <v>#N/A</v>
      </c>
      <c r="CM343" s="82" t="e">
        <f>VLOOKUP(BZ343,'[1]INITIATIVES TYPE COMBINATION'!K$2:M$75,3,FALSE)</f>
        <v>#N/A</v>
      </c>
      <c r="CN343" s="82" t="e">
        <f>VLOOKUP(K343&amp;BZ343,'[1]INITIATIVES TYPE COMBINATION'!$A$203:$B$227,2,FALSE)</f>
        <v>#N/A</v>
      </c>
      <c r="CP343" s="82" t="e">
        <f>VLOOKUP(BT343&amp;BU343,[1]MPH!BK:BL,2,FALSE)</f>
        <v>#N/A</v>
      </c>
      <c r="CQ343" s="82" t="e">
        <f>VLOOKUP(BT343&amp;BU343,[1]MPH!BK:BL,2,FALSE)</f>
        <v>#N/A</v>
      </c>
      <c r="CR343" s="82" t="e">
        <f>VLOOKUP(BT343&amp;BW343,[1]MPH!BK:BL,2,FALSE)</f>
        <v>#N/A</v>
      </c>
      <c r="CS343" s="82" t="e">
        <f>VLOOKUP(BT343&amp;BW343,[1]MPH!BK:BL,2,FALSE)</f>
        <v>#N/A</v>
      </c>
      <c r="CT343" s="455" t="str">
        <f t="shared" ref="CT343:CV362" si="197">$CV$1</f>
        <v>Dead-End</v>
      </c>
      <c r="CU343" s="456" t="str">
        <f t="shared" si="197"/>
        <v>Dead-End</v>
      </c>
      <c r="CV343" s="457" t="str">
        <f t="shared" si="197"/>
        <v>Dead-End</v>
      </c>
    </row>
    <row r="344" spans="88:100" ht="12.4" customHeight="1">
      <c r="CJ344" s="82" t="e">
        <f>VLOOKUP(K344,'[1]INITIATIVES TYPE COMBINATION'!$A$28:$B$39,2,FALSE)</f>
        <v>#N/A</v>
      </c>
      <c r="CK344" s="82" t="e">
        <f>VLOOKUP(K344&amp;BZ344,'[1]INITIATIVES TYPE COMBINATION'!$A$48:$B$72,2,FALSE)</f>
        <v>#N/A</v>
      </c>
      <c r="CL344" s="82" t="e">
        <f>VLOOKUP(BZ344,'[1]INITIATIVES TYPE COMBINATION'!K$2:L$75,2,FALSE)</f>
        <v>#N/A</v>
      </c>
      <c r="CM344" s="82" t="e">
        <f>VLOOKUP(BZ344,'[1]INITIATIVES TYPE COMBINATION'!K$2:M$75,3,FALSE)</f>
        <v>#N/A</v>
      </c>
      <c r="CN344" s="82" t="e">
        <f>VLOOKUP(K344&amp;BZ344,'[1]INITIATIVES TYPE COMBINATION'!$A$203:$B$227,2,FALSE)</f>
        <v>#N/A</v>
      </c>
      <c r="CP344" s="82" t="e">
        <f>VLOOKUP(BT344&amp;BU344,[1]MPH!BK:BL,2,FALSE)</f>
        <v>#N/A</v>
      </c>
      <c r="CQ344" s="82" t="e">
        <f>VLOOKUP(BT344&amp;BU344,[1]MPH!BK:BL,2,FALSE)</f>
        <v>#N/A</v>
      </c>
      <c r="CR344" s="82" t="e">
        <f>VLOOKUP(BT344&amp;BW344,[1]MPH!BK:BL,2,FALSE)</f>
        <v>#N/A</v>
      </c>
      <c r="CS344" s="82" t="e">
        <f>VLOOKUP(BT344&amp;BW344,[1]MPH!BK:BL,2,FALSE)</f>
        <v>#N/A</v>
      </c>
      <c r="CT344" s="455" t="str">
        <f t="shared" si="197"/>
        <v>Dead-End</v>
      </c>
      <c r="CU344" s="456" t="str">
        <f t="shared" si="197"/>
        <v>Dead-End</v>
      </c>
      <c r="CV344" s="457" t="str">
        <f t="shared" si="197"/>
        <v>Dead-End</v>
      </c>
    </row>
    <row r="345" spans="88:100" ht="12.4" customHeight="1">
      <c r="CJ345" s="82" t="e">
        <f>VLOOKUP(K345,'[1]INITIATIVES TYPE COMBINATION'!$A$28:$B$39,2,FALSE)</f>
        <v>#N/A</v>
      </c>
      <c r="CK345" s="82" t="e">
        <f>VLOOKUP(K345&amp;BZ345,'[1]INITIATIVES TYPE COMBINATION'!$A$48:$B$72,2,FALSE)</f>
        <v>#N/A</v>
      </c>
      <c r="CL345" s="82" t="e">
        <f>VLOOKUP(BZ345,'[1]INITIATIVES TYPE COMBINATION'!K$2:L$75,2,FALSE)</f>
        <v>#N/A</v>
      </c>
      <c r="CM345" s="82" t="e">
        <f>VLOOKUP(BZ345,'[1]INITIATIVES TYPE COMBINATION'!K$2:M$75,3,FALSE)</f>
        <v>#N/A</v>
      </c>
      <c r="CN345" s="82" t="e">
        <f>VLOOKUP(K345&amp;BZ345,'[1]INITIATIVES TYPE COMBINATION'!$A$203:$B$227,2,FALSE)</f>
        <v>#N/A</v>
      </c>
      <c r="CP345" s="82" t="e">
        <f>VLOOKUP(BT345&amp;BU345,[1]MPH!BK:BL,2,FALSE)</f>
        <v>#N/A</v>
      </c>
      <c r="CQ345" s="82" t="e">
        <f>VLOOKUP(BT345&amp;BU345,[1]MPH!BK:BL,2,FALSE)</f>
        <v>#N/A</v>
      </c>
      <c r="CR345" s="82" t="e">
        <f>VLOOKUP(BT345&amp;BW345,[1]MPH!BK:BL,2,FALSE)</f>
        <v>#N/A</v>
      </c>
      <c r="CS345" s="82" t="e">
        <f>VLOOKUP(BT345&amp;BW345,[1]MPH!BK:BL,2,FALSE)</f>
        <v>#N/A</v>
      </c>
      <c r="CT345" s="455" t="str">
        <f t="shared" si="197"/>
        <v>Dead-End</v>
      </c>
      <c r="CU345" s="456" t="str">
        <f t="shared" si="197"/>
        <v>Dead-End</v>
      </c>
      <c r="CV345" s="457" t="str">
        <f t="shared" si="197"/>
        <v>Dead-End</v>
      </c>
    </row>
    <row r="346" spans="88:100" ht="12.4" customHeight="1">
      <c r="CJ346" s="82" t="e">
        <f>VLOOKUP(K346,'[1]INITIATIVES TYPE COMBINATION'!$A$28:$B$39,2,FALSE)</f>
        <v>#N/A</v>
      </c>
      <c r="CK346" s="82" t="e">
        <f>VLOOKUP(K346&amp;BZ346,'[1]INITIATIVES TYPE COMBINATION'!$A$48:$B$72,2,FALSE)</f>
        <v>#N/A</v>
      </c>
      <c r="CL346" s="82" t="e">
        <f>VLOOKUP(BZ346,'[1]INITIATIVES TYPE COMBINATION'!K$2:L$75,2,FALSE)</f>
        <v>#N/A</v>
      </c>
      <c r="CM346" s="82" t="e">
        <f>VLOOKUP(BZ346,'[1]INITIATIVES TYPE COMBINATION'!K$2:M$75,3,FALSE)</f>
        <v>#N/A</v>
      </c>
      <c r="CN346" s="82" t="e">
        <f>VLOOKUP(K346&amp;BZ346,'[1]INITIATIVES TYPE COMBINATION'!$A$203:$B$227,2,FALSE)</f>
        <v>#N/A</v>
      </c>
      <c r="CP346" s="82" t="e">
        <f>VLOOKUP(BT346&amp;BU346,[1]MPH!BK:BL,2,FALSE)</f>
        <v>#N/A</v>
      </c>
      <c r="CQ346" s="82" t="e">
        <f>VLOOKUP(BT346&amp;BU346,[1]MPH!BK:BL,2,FALSE)</f>
        <v>#N/A</v>
      </c>
      <c r="CR346" s="82" t="e">
        <f>VLOOKUP(BT346&amp;BW346,[1]MPH!BK:BL,2,FALSE)</f>
        <v>#N/A</v>
      </c>
      <c r="CS346" s="82" t="e">
        <f>VLOOKUP(BT346&amp;BW346,[1]MPH!BK:BL,2,FALSE)</f>
        <v>#N/A</v>
      </c>
      <c r="CT346" s="455" t="str">
        <f t="shared" si="197"/>
        <v>Dead-End</v>
      </c>
      <c r="CU346" s="456" t="str">
        <f t="shared" si="197"/>
        <v>Dead-End</v>
      </c>
      <c r="CV346" s="457" t="str">
        <f t="shared" si="197"/>
        <v>Dead-End</v>
      </c>
    </row>
    <row r="347" spans="88:100" ht="12.4" customHeight="1">
      <c r="CJ347" s="82" t="e">
        <f>VLOOKUP(K347,'[1]INITIATIVES TYPE COMBINATION'!$A$28:$B$39,2,FALSE)</f>
        <v>#N/A</v>
      </c>
      <c r="CK347" s="82" t="e">
        <f>VLOOKUP(K347&amp;BZ347,'[1]INITIATIVES TYPE COMBINATION'!$A$48:$B$72,2,FALSE)</f>
        <v>#N/A</v>
      </c>
      <c r="CL347" s="82" t="e">
        <f>VLOOKUP(BZ347,'[1]INITIATIVES TYPE COMBINATION'!K$2:L$75,2,FALSE)</f>
        <v>#N/A</v>
      </c>
      <c r="CM347" s="82" t="e">
        <f>VLOOKUP(BZ347,'[1]INITIATIVES TYPE COMBINATION'!K$2:M$75,3,FALSE)</f>
        <v>#N/A</v>
      </c>
      <c r="CN347" s="82" t="e">
        <f>VLOOKUP(K347&amp;BZ347,'[1]INITIATIVES TYPE COMBINATION'!$A$203:$B$227,2,FALSE)</f>
        <v>#N/A</v>
      </c>
      <c r="CP347" s="82" t="e">
        <f>VLOOKUP(BT347&amp;BU347,[1]MPH!BK:BL,2,FALSE)</f>
        <v>#N/A</v>
      </c>
      <c r="CQ347" s="82" t="e">
        <f>VLOOKUP(BT347&amp;BU347,[1]MPH!BK:BL,2,FALSE)</f>
        <v>#N/A</v>
      </c>
      <c r="CR347" s="82" t="e">
        <f>VLOOKUP(BT347&amp;BW347,[1]MPH!BK:BL,2,FALSE)</f>
        <v>#N/A</v>
      </c>
      <c r="CS347" s="82" t="e">
        <f>VLOOKUP(BT347&amp;BW347,[1]MPH!BK:BL,2,FALSE)</f>
        <v>#N/A</v>
      </c>
      <c r="CT347" s="455" t="str">
        <f t="shared" si="197"/>
        <v>Dead-End</v>
      </c>
      <c r="CU347" s="456" t="str">
        <f t="shared" si="197"/>
        <v>Dead-End</v>
      </c>
      <c r="CV347" s="457" t="str">
        <f t="shared" si="197"/>
        <v>Dead-End</v>
      </c>
    </row>
    <row r="348" spans="88:100" ht="12.4" customHeight="1">
      <c r="CJ348" s="82" t="e">
        <f>VLOOKUP(K348,'[1]INITIATIVES TYPE COMBINATION'!$A$28:$B$39,2,FALSE)</f>
        <v>#N/A</v>
      </c>
      <c r="CK348" s="82" t="e">
        <f>VLOOKUP(K348&amp;BZ348,'[1]INITIATIVES TYPE COMBINATION'!$A$48:$B$72,2,FALSE)</f>
        <v>#N/A</v>
      </c>
      <c r="CL348" s="82" t="e">
        <f>VLOOKUP(BZ348,'[1]INITIATIVES TYPE COMBINATION'!K$2:L$75,2,FALSE)</f>
        <v>#N/A</v>
      </c>
      <c r="CM348" s="82" t="e">
        <f>VLOOKUP(BZ348,'[1]INITIATIVES TYPE COMBINATION'!K$2:M$75,3,FALSE)</f>
        <v>#N/A</v>
      </c>
      <c r="CN348" s="82" t="e">
        <f>VLOOKUP(K348&amp;BZ348,'[1]INITIATIVES TYPE COMBINATION'!$A$203:$B$227,2,FALSE)</f>
        <v>#N/A</v>
      </c>
      <c r="CP348" s="82" t="e">
        <f>VLOOKUP(BT348&amp;BU348,[1]MPH!BK:BL,2,FALSE)</f>
        <v>#N/A</v>
      </c>
      <c r="CQ348" s="82" t="e">
        <f>VLOOKUP(BT348&amp;BU348,[1]MPH!BK:BL,2,FALSE)</f>
        <v>#N/A</v>
      </c>
      <c r="CR348" s="82" t="e">
        <f>VLOOKUP(BT348&amp;BW348,[1]MPH!BK:BL,2,FALSE)</f>
        <v>#N/A</v>
      </c>
      <c r="CS348" s="82" t="e">
        <f>VLOOKUP(BT348&amp;BW348,[1]MPH!BK:BL,2,FALSE)</f>
        <v>#N/A</v>
      </c>
      <c r="CT348" s="455" t="str">
        <f t="shared" si="197"/>
        <v>Dead-End</v>
      </c>
      <c r="CU348" s="456" t="str">
        <f t="shared" si="197"/>
        <v>Dead-End</v>
      </c>
      <c r="CV348" s="457" t="str">
        <f t="shared" si="197"/>
        <v>Dead-End</v>
      </c>
    </row>
    <row r="349" spans="88:100" ht="12.4" customHeight="1">
      <c r="CJ349" s="82" t="e">
        <f>VLOOKUP(K349,'[1]INITIATIVES TYPE COMBINATION'!$A$28:$B$39,2,FALSE)</f>
        <v>#N/A</v>
      </c>
      <c r="CK349" s="82" t="e">
        <f>VLOOKUP(K349&amp;BZ349,'[1]INITIATIVES TYPE COMBINATION'!$A$48:$B$72,2,FALSE)</f>
        <v>#N/A</v>
      </c>
      <c r="CL349" s="82" t="e">
        <f>VLOOKUP(BZ349,'[1]INITIATIVES TYPE COMBINATION'!K$2:L$75,2,FALSE)</f>
        <v>#N/A</v>
      </c>
      <c r="CM349" s="82" t="e">
        <f>VLOOKUP(BZ349,'[1]INITIATIVES TYPE COMBINATION'!K$2:M$75,3,FALSE)</f>
        <v>#N/A</v>
      </c>
      <c r="CN349" s="82" t="e">
        <f>VLOOKUP(K349&amp;BZ349,'[1]INITIATIVES TYPE COMBINATION'!$A$203:$B$227,2,FALSE)</f>
        <v>#N/A</v>
      </c>
      <c r="CP349" s="82" t="e">
        <f>VLOOKUP(BT349&amp;BU349,[1]MPH!BK:BL,2,FALSE)</f>
        <v>#N/A</v>
      </c>
      <c r="CQ349" s="82" t="e">
        <f>VLOOKUP(BT349&amp;BU349,[1]MPH!BK:BL,2,FALSE)</f>
        <v>#N/A</v>
      </c>
      <c r="CR349" s="82" t="e">
        <f>VLOOKUP(BT349&amp;BW349,[1]MPH!BK:BL,2,FALSE)</f>
        <v>#N/A</v>
      </c>
      <c r="CS349" s="82" t="e">
        <f>VLOOKUP(BT349&amp;BW349,[1]MPH!BK:BL,2,FALSE)</f>
        <v>#N/A</v>
      </c>
      <c r="CT349" s="455" t="str">
        <f t="shared" si="197"/>
        <v>Dead-End</v>
      </c>
      <c r="CU349" s="456" t="str">
        <f t="shared" si="197"/>
        <v>Dead-End</v>
      </c>
      <c r="CV349" s="457" t="str">
        <f t="shared" si="197"/>
        <v>Dead-End</v>
      </c>
    </row>
    <row r="350" spans="88:100" ht="12.4" customHeight="1">
      <c r="CJ350" s="82" t="e">
        <f>VLOOKUP(K350,'[1]INITIATIVES TYPE COMBINATION'!$A$28:$B$39,2,FALSE)</f>
        <v>#N/A</v>
      </c>
      <c r="CK350" s="82" t="e">
        <f>VLOOKUP(K350&amp;BZ350,'[1]INITIATIVES TYPE COMBINATION'!$A$48:$B$72,2,FALSE)</f>
        <v>#N/A</v>
      </c>
      <c r="CL350" s="82" t="e">
        <f>VLOOKUP(BZ350,'[1]INITIATIVES TYPE COMBINATION'!K$2:L$75,2,FALSE)</f>
        <v>#N/A</v>
      </c>
      <c r="CM350" s="82" t="e">
        <f>VLOOKUP(BZ350,'[1]INITIATIVES TYPE COMBINATION'!K$2:M$75,3,FALSE)</f>
        <v>#N/A</v>
      </c>
      <c r="CN350" s="82" t="e">
        <f>VLOOKUP(K350&amp;BZ350,'[1]INITIATIVES TYPE COMBINATION'!$A$203:$B$227,2,FALSE)</f>
        <v>#N/A</v>
      </c>
      <c r="CP350" s="82" t="e">
        <f>VLOOKUP(BT350&amp;BU350,[1]MPH!BK:BL,2,FALSE)</f>
        <v>#N/A</v>
      </c>
      <c r="CQ350" s="82" t="e">
        <f>VLOOKUP(BT350&amp;BU350,[1]MPH!BK:BL,2,FALSE)</f>
        <v>#N/A</v>
      </c>
      <c r="CR350" s="82" t="e">
        <f>VLOOKUP(BT350&amp;BW350,[1]MPH!BK:BL,2,FALSE)</f>
        <v>#N/A</v>
      </c>
      <c r="CS350" s="82" t="e">
        <f>VLOOKUP(BT350&amp;BW350,[1]MPH!BK:BL,2,FALSE)</f>
        <v>#N/A</v>
      </c>
      <c r="CT350" s="455" t="str">
        <f t="shared" si="197"/>
        <v>Dead-End</v>
      </c>
      <c r="CU350" s="456" t="str">
        <f t="shared" si="197"/>
        <v>Dead-End</v>
      </c>
      <c r="CV350" s="457" t="str">
        <f t="shared" si="197"/>
        <v>Dead-End</v>
      </c>
    </row>
    <row r="351" spans="88:100" ht="12.4" customHeight="1">
      <c r="CJ351" s="82" t="e">
        <f>VLOOKUP(K351,'[1]INITIATIVES TYPE COMBINATION'!$A$28:$B$39,2,FALSE)</f>
        <v>#N/A</v>
      </c>
      <c r="CK351" s="82" t="e">
        <f>VLOOKUP(K351&amp;BZ351,'[1]INITIATIVES TYPE COMBINATION'!$A$48:$B$72,2,FALSE)</f>
        <v>#N/A</v>
      </c>
      <c r="CL351" s="82" t="e">
        <f>VLOOKUP(BZ351,'[1]INITIATIVES TYPE COMBINATION'!K$2:L$75,2,FALSE)</f>
        <v>#N/A</v>
      </c>
      <c r="CM351" s="82" t="e">
        <f>VLOOKUP(BZ351,'[1]INITIATIVES TYPE COMBINATION'!K$2:M$75,3,FALSE)</f>
        <v>#N/A</v>
      </c>
      <c r="CN351" s="82" t="e">
        <f>VLOOKUP(K351&amp;BZ351,'[1]INITIATIVES TYPE COMBINATION'!$A$203:$B$227,2,FALSE)</f>
        <v>#N/A</v>
      </c>
      <c r="CP351" s="82" t="e">
        <f>VLOOKUP(BT351&amp;BU351,[1]MPH!BK:BL,2,FALSE)</f>
        <v>#N/A</v>
      </c>
      <c r="CQ351" s="82" t="e">
        <f>VLOOKUP(BT351&amp;BU351,[1]MPH!BK:BL,2,FALSE)</f>
        <v>#N/A</v>
      </c>
      <c r="CR351" s="82" t="e">
        <f>VLOOKUP(BT351&amp;BW351,[1]MPH!BK:BL,2,FALSE)</f>
        <v>#N/A</v>
      </c>
      <c r="CS351" s="82" t="e">
        <f>VLOOKUP(BT351&amp;BW351,[1]MPH!BK:BL,2,FALSE)</f>
        <v>#N/A</v>
      </c>
      <c r="CT351" s="455" t="str">
        <f t="shared" si="197"/>
        <v>Dead-End</v>
      </c>
      <c r="CU351" s="456" t="str">
        <f t="shared" si="197"/>
        <v>Dead-End</v>
      </c>
      <c r="CV351" s="457" t="str">
        <f t="shared" si="197"/>
        <v>Dead-End</v>
      </c>
    </row>
    <row r="352" spans="88:100" ht="12.4" customHeight="1">
      <c r="CJ352" s="82" t="e">
        <f>VLOOKUP(K352,'[1]INITIATIVES TYPE COMBINATION'!$A$28:$B$39,2,FALSE)</f>
        <v>#N/A</v>
      </c>
      <c r="CK352" s="82" t="e">
        <f>VLOOKUP(K352&amp;BZ352,'[1]INITIATIVES TYPE COMBINATION'!$A$48:$B$72,2,FALSE)</f>
        <v>#N/A</v>
      </c>
      <c r="CL352" s="82" t="e">
        <f>VLOOKUP(BZ352,'[1]INITIATIVES TYPE COMBINATION'!K$2:L$75,2,FALSE)</f>
        <v>#N/A</v>
      </c>
      <c r="CM352" s="82" t="e">
        <f>VLOOKUP(BZ352,'[1]INITIATIVES TYPE COMBINATION'!K$2:M$75,3,FALSE)</f>
        <v>#N/A</v>
      </c>
      <c r="CN352" s="82" t="e">
        <f>VLOOKUP(K352&amp;BZ352,'[1]INITIATIVES TYPE COMBINATION'!$A$203:$B$227,2,FALSE)</f>
        <v>#N/A</v>
      </c>
      <c r="CP352" s="82" t="e">
        <f>VLOOKUP(BT352&amp;BU352,[1]MPH!BK:BL,2,FALSE)</f>
        <v>#N/A</v>
      </c>
      <c r="CQ352" s="82" t="e">
        <f>VLOOKUP(BT352&amp;BU352,[1]MPH!BK:BL,2,FALSE)</f>
        <v>#N/A</v>
      </c>
      <c r="CR352" s="82" t="e">
        <f>VLOOKUP(BT352&amp;BW352,[1]MPH!BK:BL,2,FALSE)</f>
        <v>#N/A</v>
      </c>
      <c r="CS352" s="82" t="e">
        <f>VLOOKUP(BT352&amp;BW352,[1]MPH!BK:BL,2,FALSE)</f>
        <v>#N/A</v>
      </c>
      <c r="CT352" s="455" t="str">
        <f t="shared" si="197"/>
        <v>Dead-End</v>
      </c>
      <c r="CU352" s="456" t="str">
        <f t="shared" si="197"/>
        <v>Dead-End</v>
      </c>
      <c r="CV352" s="457" t="str">
        <f t="shared" si="197"/>
        <v>Dead-End</v>
      </c>
    </row>
    <row r="353" spans="88:100" ht="12.4" customHeight="1">
      <c r="CJ353" s="82" t="e">
        <f>VLOOKUP(K353,'[1]INITIATIVES TYPE COMBINATION'!$A$28:$B$39,2,FALSE)</f>
        <v>#N/A</v>
      </c>
      <c r="CK353" s="82" t="e">
        <f>VLOOKUP(K353&amp;BZ353,'[1]INITIATIVES TYPE COMBINATION'!$A$48:$B$72,2,FALSE)</f>
        <v>#N/A</v>
      </c>
      <c r="CL353" s="82" t="e">
        <f>VLOOKUP(BZ353,'[1]INITIATIVES TYPE COMBINATION'!K$2:L$75,2,FALSE)</f>
        <v>#N/A</v>
      </c>
      <c r="CM353" s="82" t="e">
        <f>VLOOKUP(BZ353,'[1]INITIATIVES TYPE COMBINATION'!K$2:M$75,3,FALSE)</f>
        <v>#N/A</v>
      </c>
      <c r="CN353" s="82" t="e">
        <f>VLOOKUP(K353&amp;BZ353,'[1]INITIATIVES TYPE COMBINATION'!$A$203:$B$227,2,FALSE)</f>
        <v>#N/A</v>
      </c>
      <c r="CP353" s="82" t="e">
        <f>VLOOKUP(BT353&amp;BU353,[1]MPH!BK:BL,2,FALSE)</f>
        <v>#N/A</v>
      </c>
      <c r="CQ353" s="82" t="e">
        <f>VLOOKUP(BT353&amp;BU353,[1]MPH!BK:BL,2,FALSE)</f>
        <v>#N/A</v>
      </c>
      <c r="CR353" s="82" t="e">
        <f>VLOOKUP(BT353&amp;BW353,[1]MPH!BK:BL,2,FALSE)</f>
        <v>#N/A</v>
      </c>
      <c r="CS353" s="82" t="e">
        <f>VLOOKUP(BT353&amp;BW353,[1]MPH!BK:BL,2,FALSE)</f>
        <v>#N/A</v>
      </c>
      <c r="CT353" s="455" t="str">
        <f t="shared" si="197"/>
        <v>Dead-End</v>
      </c>
      <c r="CU353" s="456" t="str">
        <f t="shared" si="197"/>
        <v>Dead-End</v>
      </c>
      <c r="CV353" s="457" t="str">
        <f t="shared" si="197"/>
        <v>Dead-End</v>
      </c>
    </row>
    <row r="354" spans="88:100" ht="12.4" customHeight="1">
      <c r="CJ354" s="82" t="e">
        <f>VLOOKUP(K354,'[1]INITIATIVES TYPE COMBINATION'!$A$28:$B$39,2,FALSE)</f>
        <v>#N/A</v>
      </c>
      <c r="CK354" s="82" t="e">
        <f>VLOOKUP(K354&amp;BZ354,'[1]INITIATIVES TYPE COMBINATION'!$A$48:$B$72,2,FALSE)</f>
        <v>#N/A</v>
      </c>
      <c r="CL354" s="82" t="e">
        <f>VLOOKUP(BZ354,'[1]INITIATIVES TYPE COMBINATION'!K$2:L$75,2,FALSE)</f>
        <v>#N/A</v>
      </c>
      <c r="CM354" s="82" t="e">
        <f>VLOOKUP(BZ354,'[1]INITIATIVES TYPE COMBINATION'!K$2:M$75,3,FALSE)</f>
        <v>#N/A</v>
      </c>
      <c r="CN354" s="82" t="e">
        <f>VLOOKUP(K354&amp;BZ354,'[1]INITIATIVES TYPE COMBINATION'!$A$203:$B$227,2,FALSE)</f>
        <v>#N/A</v>
      </c>
      <c r="CP354" s="82" t="e">
        <f>VLOOKUP(BT354&amp;BU354,[1]MPH!BK:BL,2,FALSE)</f>
        <v>#N/A</v>
      </c>
      <c r="CQ354" s="82" t="e">
        <f>VLOOKUP(BT354&amp;BU354,[1]MPH!BK:BL,2,FALSE)</f>
        <v>#N/A</v>
      </c>
      <c r="CR354" s="82" t="e">
        <f>VLOOKUP(BT354&amp;BW354,[1]MPH!BK:BL,2,FALSE)</f>
        <v>#N/A</v>
      </c>
      <c r="CS354" s="82" t="e">
        <f>VLOOKUP(BT354&amp;BW354,[1]MPH!BK:BL,2,FALSE)</f>
        <v>#N/A</v>
      </c>
      <c r="CT354" s="455" t="str">
        <f t="shared" si="197"/>
        <v>Dead-End</v>
      </c>
      <c r="CU354" s="456" t="str">
        <f t="shared" si="197"/>
        <v>Dead-End</v>
      </c>
      <c r="CV354" s="457" t="str">
        <f t="shared" si="197"/>
        <v>Dead-End</v>
      </c>
    </row>
    <row r="355" spans="88:100" ht="12.4" customHeight="1">
      <c r="CJ355" s="82" t="e">
        <f>VLOOKUP(K355,'[1]INITIATIVES TYPE COMBINATION'!$A$28:$B$39,2,FALSE)</f>
        <v>#N/A</v>
      </c>
      <c r="CK355" s="82" t="e">
        <f>VLOOKUP(K355&amp;BZ355,'[1]INITIATIVES TYPE COMBINATION'!$A$48:$B$72,2,FALSE)</f>
        <v>#N/A</v>
      </c>
      <c r="CL355" s="82" t="e">
        <f>VLOOKUP(BZ355,'[1]INITIATIVES TYPE COMBINATION'!K$2:L$75,2,FALSE)</f>
        <v>#N/A</v>
      </c>
      <c r="CM355" s="82" t="e">
        <f>VLOOKUP(BZ355,'[1]INITIATIVES TYPE COMBINATION'!K$2:M$75,3,FALSE)</f>
        <v>#N/A</v>
      </c>
      <c r="CN355" s="82" t="e">
        <f>VLOOKUP(K355&amp;BZ355,'[1]INITIATIVES TYPE COMBINATION'!$A$203:$B$227,2,FALSE)</f>
        <v>#N/A</v>
      </c>
      <c r="CP355" s="82" t="e">
        <f>VLOOKUP(BT355&amp;BU355,[1]MPH!BK:BL,2,FALSE)</f>
        <v>#N/A</v>
      </c>
      <c r="CQ355" s="82" t="e">
        <f>VLOOKUP(BT355&amp;BU355,[1]MPH!BK:BL,2,FALSE)</f>
        <v>#N/A</v>
      </c>
      <c r="CR355" s="82" t="e">
        <f>VLOOKUP(BT355&amp;BW355,[1]MPH!BK:BL,2,FALSE)</f>
        <v>#N/A</v>
      </c>
      <c r="CS355" s="82" t="e">
        <f>VLOOKUP(BT355&amp;BW355,[1]MPH!BK:BL,2,FALSE)</f>
        <v>#N/A</v>
      </c>
      <c r="CT355" s="455" t="str">
        <f t="shared" si="197"/>
        <v>Dead-End</v>
      </c>
      <c r="CU355" s="456" t="str">
        <f t="shared" si="197"/>
        <v>Dead-End</v>
      </c>
      <c r="CV355" s="457" t="str">
        <f t="shared" si="197"/>
        <v>Dead-End</v>
      </c>
    </row>
    <row r="356" spans="88:100" ht="12.4" customHeight="1">
      <c r="CJ356" s="82" t="e">
        <f>VLOOKUP(K356,'[1]INITIATIVES TYPE COMBINATION'!$A$28:$B$39,2,FALSE)</f>
        <v>#N/A</v>
      </c>
      <c r="CK356" s="82" t="e">
        <f>VLOOKUP(K356&amp;BZ356,'[1]INITIATIVES TYPE COMBINATION'!$A$48:$B$72,2,FALSE)</f>
        <v>#N/A</v>
      </c>
      <c r="CL356" s="82" t="e">
        <f>VLOOKUP(BZ356,'[1]INITIATIVES TYPE COMBINATION'!K$2:L$75,2,FALSE)</f>
        <v>#N/A</v>
      </c>
      <c r="CM356" s="82" t="e">
        <f>VLOOKUP(BZ356,'[1]INITIATIVES TYPE COMBINATION'!K$2:M$75,3,FALSE)</f>
        <v>#N/A</v>
      </c>
      <c r="CN356" s="82" t="e">
        <f>VLOOKUP(K356&amp;BZ356,'[1]INITIATIVES TYPE COMBINATION'!$A$203:$B$227,2,FALSE)</f>
        <v>#N/A</v>
      </c>
      <c r="CP356" s="82" t="e">
        <f>VLOOKUP(BT356&amp;BU356,[1]MPH!BK:BL,2,FALSE)</f>
        <v>#N/A</v>
      </c>
      <c r="CQ356" s="82" t="e">
        <f>VLOOKUP(BT356&amp;BU356,[1]MPH!BK:BL,2,FALSE)</f>
        <v>#N/A</v>
      </c>
      <c r="CR356" s="82" t="e">
        <f>VLOOKUP(BT356&amp;BW356,[1]MPH!BK:BL,2,FALSE)</f>
        <v>#N/A</v>
      </c>
      <c r="CS356" s="82" t="e">
        <f>VLOOKUP(BT356&amp;BW356,[1]MPH!BK:BL,2,FALSE)</f>
        <v>#N/A</v>
      </c>
      <c r="CT356" s="455" t="str">
        <f t="shared" si="197"/>
        <v>Dead-End</v>
      </c>
      <c r="CU356" s="456" t="str">
        <f t="shared" si="197"/>
        <v>Dead-End</v>
      </c>
      <c r="CV356" s="457" t="str">
        <f t="shared" si="197"/>
        <v>Dead-End</v>
      </c>
    </row>
    <row r="357" spans="88:100" ht="12.4" customHeight="1">
      <c r="CJ357" s="82" t="e">
        <f>VLOOKUP(K357,'[1]INITIATIVES TYPE COMBINATION'!$A$28:$B$39,2,FALSE)</f>
        <v>#N/A</v>
      </c>
      <c r="CK357" s="82" t="e">
        <f>VLOOKUP(K357&amp;BZ357,'[1]INITIATIVES TYPE COMBINATION'!$A$48:$B$72,2,FALSE)</f>
        <v>#N/A</v>
      </c>
      <c r="CL357" s="82" t="e">
        <f>VLOOKUP(BZ357,'[1]INITIATIVES TYPE COMBINATION'!K$2:L$75,2,FALSE)</f>
        <v>#N/A</v>
      </c>
      <c r="CM357" s="82" t="e">
        <f>VLOOKUP(BZ357,'[1]INITIATIVES TYPE COMBINATION'!K$2:M$75,3,FALSE)</f>
        <v>#N/A</v>
      </c>
      <c r="CN357" s="82" t="e">
        <f>VLOOKUP(K357&amp;BZ357,'[1]INITIATIVES TYPE COMBINATION'!$A$203:$B$227,2,FALSE)</f>
        <v>#N/A</v>
      </c>
      <c r="CP357" s="82" t="e">
        <f>VLOOKUP(BT357&amp;BU357,[1]MPH!BK:BL,2,FALSE)</f>
        <v>#N/A</v>
      </c>
      <c r="CQ357" s="82" t="e">
        <f>VLOOKUP(BT357&amp;BU357,[1]MPH!BK:BL,2,FALSE)</f>
        <v>#N/A</v>
      </c>
      <c r="CR357" s="82" t="e">
        <f>VLOOKUP(BT357&amp;BW357,[1]MPH!BK:BL,2,FALSE)</f>
        <v>#N/A</v>
      </c>
      <c r="CS357" s="82" t="e">
        <f>VLOOKUP(BT357&amp;BW357,[1]MPH!BK:BL,2,FALSE)</f>
        <v>#N/A</v>
      </c>
      <c r="CT357" s="455" t="str">
        <f t="shared" si="197"/>
        <v>Dead-End</v>
      </c>
      <c r="CU357" s="456" t="str">
        <f t="shared" si="197"/>
        <v>Dead-End</v>
      </c>
      <c r="CV357" s="457" t="str">
        <f t="shared" si="197"/>
        <v>Dead-End</v>
      </c>
    </row>
    <row r="358" spans="88:100" ht="12.4" customHeight="1">
      <c r="CJ358" s="82" t="e">
        <f>VLOOKUP(K358,'[1]INITIATIVES TYPE COMBINATION'!$A$28:$B$39,2,FALSE)</f>
        <v>#N/A</v>
      </c>
      <c r="CK358" s="82" t="e">
        <f>VLOOKUP(K358&amp;BZ358,'[1]INITIATIVES TYPE COMBINATION'!$A$48:$B$72,2,FALSE)</f>
        <v>#N/A</v>
      </c>
      <c r="CL358" s="82" t="e">
        <f>VLOOKUP(BZ358,'[1]INITIATIVES TYPE COMBINATION'!K$2:L$75,2,FALSE)</f>
        <v>#N/A</v>
      </c>
      <c r="CM358" s="82" t="e">
        <f>VLOOKUP(BZ358,'[1]INITIATIVES TYPE COMBINATION'!K$2:M$75,3,FALSE)</f>
        <v>#N/A</v>
      </c>
      <c r="CN358" s="82" t="e">
        <f>VLOOKUP(K358&amp;BZ358,'[1]INITIATIVES TYPE COMBINATION'!$A$203:$B$227,2,FALSE)</f>
        <v>#N/A</v>
      </c>
      <c r="CP358" s="82" t="e">
        <f>VLOOKUP(BT358&amp;BU358,[1]MPH!BK:BL,2,FALSE)</f>
        <v>#N/A</v>
      </c>
      <c r="CQ358" s="82" t="e">
        <f>VLOOKUP(BT358&amp;BU358,[1]MPH!BK:BL,2,FALSE)</f>
        <v>#N/A</v>
      </c>
      <c r="CR358" s="82" t="e">
        <f>VLOOKUP(BT358&amp;BW358,[1]MPH!BK:BL,2,FALSE)</f>
        <v>#N/A</v>
      </c>
      <c r="CS358" s="82" t="e">
        <f>VLOOKUP(BT358&amp;BW358,[1]MPH!BK:BL,2,FALSE)</f>
        <v>#N/A</v>
      </c>
      <c r="CT358" s="455" t="str">
        <f t="shared" si="197"/>
        <v>Dead-End</v>
      </c>
      <c r="CU358" s="456" t="str">
        <f t="shared" si="197"/>
        <v>Dead-End</v>
      </c>
      <c r="CV358" s="457" t="str">
        <f t="shared" si="197"/>
        <v>Dead-End</v>
      </c>
    </row>
    <row r="359" spans="88:100" ht="12.4" customHeight="1">
      <c r="CJ359" s="82" t="e">
        <f>VLOOKUP(K359,'[1]INITIATIVES TYPE COMBINATION'!$A$28:$B$39,2,FALSE)</f>
        <v>#N/A</v>
      </c>
      <c r="CK359" s="82" t="e">
        <f>VLOOKUP(K359&amp;BZ359,'[1]INITIATIVES TYPE COMBINATION'!$A$48:$B$72,2,FALSE)</f>
        <v>#N/A</v>
      </c>
      <c r="CL359" s="82" t="e">
        <f>VLOOKUP(BZ359,'[1]INITIATIVES TYPE COMBINATION'!K$2:L$75,2,FALSE)</f>
        <v>#N/A</v>
      </c>
      <c r="CM359" s="82" t="e">
        <f>VLOOKUP(BZ359,'[1]INITIATIVES TYPE COMBINATION'!K$2:M$75,3,FALSE)</f>
        <v>#N/A</v>
      </c>
      <c r="CN359" s="82" t="e">
        <f>VLOOKUP(K359&amp;BZ359,'[1]INITIATIVES TYPE COMBINATION'!$A$203:$B$227,2,FALSE)</f>
        <v>#N/A</v>
      </c>
      <c r="CP359" s="82" t="e">
        <f>VLOOKUP(BT359&amp;BU359,[1]MPH!BK:BL,2,FALSE)</f>
        <v>#N/A</v>
      </c>
      <c r="CQ359" s="82" t="e">
        <f>VLOOKUP(BT359&amp;BU359,[1]MPH!BK:BL,2,FALSE)</f>
        <v>#N/A</v>
      </c>
      <c r="CR359" s="82" t="e">
        <f>VLOOKUP(BT359&amp;BW359,[1]MPH!BK:BL,2,FALSE)</f>
        <v>#N/A</v>
      </c>
      <c r="CS359" s="82" t="e">
        <f>VLOOKUP(BT359&amp;BW359,[1]MPH!BK:BL,2,FALSE)</f>
        <v>#N/A</v>
      </c>
      <c r="CT359" s="455" t="str">
        <f t="shared" si="197"/>
        <v>Dead-End</v>
      </c>
      <c r="CU359" s="456" t="str">
        <f t="shared" si="197"/>
        <v>Dead-End</v>
      </c>
      <c r="CV359" s="457" t="str">
        <f t="shared" si="197"/>
        <v>Dead-End</v>
      </c>
    </row>
    <row r="360" spans="88:100" ht="12.4" customHeight="1">
      <c r="CJ360" s="82" t="e">
        <f>VLOOKUP(K360,'[1]INITIATIVES TYPE COMBINATION'!$A$28:$B$39,2,FALSE)</f>
        <v>#N/A</v>
      </c>
      <c r="CK360" s="82" t="e">
        <f>VLOOKUP(K360&amp;BZ360,'[1]INITIATIVES TYPE COMBINATION'!$A$48:$B$72,2,FALSE)</f>
        <v>#N/A</v>
      </c>
      <c r="CL360" s="82" t="e">
        <f>VLOOKUP(BZ360,'[1]INITIATIVES TYPE COMBINATION'!K$2:L$75,2,FALSE)</f>
        <v>#N/A</v>
      </c>
      <c r="CM360" s="82" t="e">
        <f>VLOOKUP(BZ360,'[1]INITIATIVES TYPE COMBINATION'!K$2:M$75,3,FALSE)</f>
        <v>#N/A</v>
      </c>
      <c r="CN360" s="82" t="e">
        <f>VLOOKUP(K360&amp;BZ360,'[1]INITIATIVES TYPE COMBINATION'!$A$203:$B$227,2,FALSE)</f>
        <v>#N/A</v>
      </c>
      <c r="CP360" s="82" t="e">
        <f>VLOOKUP(BT360&amp;BU360,[1]MPH!BK:BL,2,FALSE)</f>
        <v>#N/A</v>
      </c>
      <c r="CQ360" s="82" t="e">
        <f>VLOOKUP(BT360&amp;BU360,[1]MPH!BK:BL,2,FALSE)</f>
        <v>#N/A</v>
      </c>
      <c r="CR360" s="82" t="e">
        <f>VLOOKUP(BT360&amp;BW360,[1]MPH!BK:BL,2,FALSE)</f>
        <v>#N/A</v>
      </c>
      <c r="CS360" s="82" t="e">
        <f>VLOOKUP(BT360&amp;BW360,[1]MPH!BK:BL,2,FALSE)</f>
        <v>#N/A</v>
      </c>
      <c r="CT360" s="455" t="str">
        <f t="shared" si="197"/>
        <v>Dead-End</v>
      </c>
      <c r="CU360" s="456" t="str">
        <f t="shared" si="197"/>
        <v>Dead-End</v>
      </c>
      <c r="CV360" s="457" t="str">
        <f t="shared" si="197"/>
        <v>Dead-End</v>
      </c>
    </row>
    <row r="361" spans="88:100" ht="12.4" customHeight="1">
      <c r="CJ361" s="82" t="e">
        <f>VLOOKUP(K361,'[1]INITIATIVES TYPE COMBINATION'!$A$28:$B$39,2,FALSE)</f>
        <v>#N/A</v>
      </c>
      <c r="CK361" s="82" t="e">
        <f>VLOOKUP(K361&amp;BZ361,'[1]INITIATIVES TYPE COMBINATION'!$A$48:$B$72,2,FALSE)</f>
        <v>#N/A</v>
      </c>
      <c r="CL361" s="82" t="e">
        <f>VLOOKUP(BZ361,'[1]INITIATIVES TYPE COMBINATION'!K$2:L$75,2,FALSE)</f>
        <v>#N/A</v>
      </c>
      <c r="CM361" s="82" t="e">
        <f>VLOOKUP(BZ361,'[1]INITIATIVES TYPE COMBINATION'!K$2:M$75,3,FALSE)</f>
        <v>#N/A</v>
      </c>
      <c r="CN361" s="82" t="e">
        <f>VLOOKUP(K361&amp;BZ361,'[1]INITIATIVES TYPE COMBINATION'!$A$203:$B$227,2,FALSE)</f>
        <v>#N/A</v>
      </c>
      <c r="CP361" s="82" t="e">
        <f>VLOOKUP(BT361&amp;BU361,[1]MPH!BK:BL,2,FALSE)</f>
        <v>#N/A</v>
      </c>
      <c r="CQ361" s="82" t="e">
        <f>VLOOKUP(BT361&amp;BU361,[1]MPH!BK:BL,2,FALSE)</f>
        <v>#N/A</v>
      </c>
      <c r="CR361" s="82" t="e">
        <f>VLOOKUP(BT361&amp;BW361,[1]MPH!BK:BL,2,FALSE)</f>
        <v>#N/A</v>
      </c>
      <c r="CS361" s="82" t="e">
        <f>VLOOKUP(BT361&amp;BW361,[1]MPH!BK:BL,2,FALSE)</f>
        <v>#N/A</v>
      </c>
      <c r="CT361" s="455" t="str">
        <f t="shared" si="197"/>
        <v>Dead-End</v>
      </c>
      <c r="CU361" s="456" t="str">
        <f t="shared" si="197"/>
        <v>Dead-End</v>
      </c>
      <c r="CV361" s="457" t="str">
        <f t="shared" si="197"/>
        <v>Dead-End</v>
      </c>
    </row>
    <row r="362" spans="88:100" ht="12.4" customHeight="1">
      <c r="CJ362" s="82" t="e">
        <f>VLOOKUP(K362,'[1]INITIATIVES TYPE COMBINATION'!$A$28:$B$39,2,FALSE)</f>
        <v>#N/A</v>
      </c>
      <c r="CK362" s="82" t="e">
        <f>VLOOKUP(K362&amp;BZ362,'[1]INITIATIVES TYPE COMBINATION'!$A$48:$B$72,2,FALSE)</f>
        <v>#N/A</v>
      </c>
      <c r="CL362" s="82" t="e">
        <f>VLOOKUP(BZ362,'[1]INITIATIVES TYPE COMBINATION'!K$2:L$75,2,FALSE)</f>
        <v>#N/A</v>
      </c>
      <c r="CM362" s="82" t="e">
        <f>VLOOKUP(BZ362,'[1]INITIATIVES TYPE COMBINATION'!K$2:M$75,3,FALSE)</f>
        <v>#N/A</v>
      </c>
      <c r="CN362" s="82" t="e">
        <f>VLOOKUP(K362&amp;BZ362,'[1]INITIATIVES TYPE COMBINATION'!$A$203:$B$227,2,FALSE)</f>
        <v>#N/A</v>
      </c>
      <c r="CP362" s="82" t="e">
        <f>VLOOKUP(BT362&amp;BU362,[1]MPH!BK:BL,2,FALSE)</f>
        <v>#N/A</v>
      </c>
      <c r="CQ362" s="82" t="e">
        <f>VLOOKUP(BT362&amp;BU362,[1]MPH!BK:BL,2,FALSE)</f>
        <v>#N/A</v>
      </c>
      <c r="CR362" s="82" t="e">
        <f>VLOOKUP(BT362&amp;BW362,[1]MPH!BK:BL,2,FALSE)</f>
        <v>#N/A</v>
      </c>
      <c r="CS362" s="82" t="e">
        <f>VLOOKUP(BT362&amp;BW362,[1]MPH!BK:BL,2,FALSE)</f>
        <v>#N/A</v>
      </c>
      <c r="CT362" s="455" t="str">
        <f t="shared" si="197"/>
        <v>Dead-End</v>
      </c>
      <c r="CU362" s="456" t="str">
        <f t="shared" si="197"/>
        <v>Dead-End</v>
      </c>
      <c r="CV362" s="457" t="str">
        <f t="shared" si="197"/>
        <v>Dead-End</v>
      </c>
    </row>
    <row r="363" spans="88:100" ht="12.4" customHeight="1">
      <c r="CJ363" s="82" t="e">
        <f>VLOOKUP(K363,'[1]INITIATIVES TYPE COMBINATION'!$A$28:$B$39,2,FALSE)</f>
        <v>#N/A</v>
      </c>
      <c r="CK363" s="82" t="e">
        <f>VLOOKUP(K363&amp;BZ363,'[1]INITIATIVES TYPE COMBINATION'!$A$48:$B$72,2,FALSE)</f>
        <v>#N/A</v>
      </c>
      <c r="CL363" s="82" t="e">
        <f>VLOOKUP(BZ363,'[1]INITIATIVES TYPE COMBINATION'!K$2:L$75,2,FALSE)</f>
        <v>#N/A</v>
      </c>
      <c r="CM363" s="82" t="e">
        <f>VLOOKUP(BZ363,'[1]INITIATIVES TYPE COMBINATION'!K$2:M$75,3,FALSE)</f>
        <v>#N/A</v>
      </c>
      <c r="CN363" s="82" t="e">
        <f>VLOOKUP(K363&amp;BZ363,'[1]INITIATIVES TYPE COMBINATION'!$A$203:$B$227,2,FALSE)</f>
        <v>#N/A</v>
      </c>
      <c r="CP363" s="82" t="e">
        <f>VLOOKUP(BT363&amp;BU363,[1]MPH!BK:BL,2,FALSE)</f>
        <v>#N/A</v>
      </c>
      <c r="CQ363" s="82" t="e">
        <f>VLOOKUP(BT363&amp;BU363,[1]MPH!BK:BL,2,FALSE)</f>
        <v>#N/A</v>
      </c>
      <c r="CR363" s="82" t="e">
        <f>VLOOKUP(BT363&amp;BW363,[1]MPH!BK:BL,2,FALSE)</f>
        <v>#N/A</v>
      </c>
      <c r="CS363" s="82" t="e">
        <f>VLOOKUP(BT363&amp;BW363,[1]MPH!BK:BL,2,FALSE)</f>
        <v>#N/A</v>
      </c>
      <c r="CT363" s="455" t="str">
        <f t="shared" ref="CT363:CV382" si="198">$CV$1</f>
        <v>Dead-End</v>
      </c>
      <c r="CU363" s="456" t="str">
        <f t="shared" si="198"/>
        <v>Dead-End</v>
      </c>
      <c r="CV363" s="457" t="str">
        <f t="shared" si="198"/>
        <v>Dead-End</v>
      </c>
    </row>
    <row r="364" spans="88:100" ht="12.4" customHeight="1">
      <c r="CJ364" s="82" t="e">
        <f>VLOOKUP(K364,'[1]INITIATIVES TYPE COMBINATION'!$A$28:$B$39,2,FALSE)</f>
        <v>#N/A</v>
      </c>
      <c r="CK364" s="82" t="e">
        <f>VLOOKUP(K364&amp;BZ364,'[1]INITIATIVES TYPE COMBINATION'!$A$48:$B$72,2,FALSE)</f>
        <v>#N/A</v>
      </c>
      <c r="CL364" s="82" t="e">
        <f>VLOOKUP(BZ364,'[1]INITIATIVES TYPE COMBINATION'!K$2:L$75,2,FALSE)</f>
        <v>#N/A</v>
      </c>
      <c r="CM364" s="82" t="e">
        <f>VLOOKUP(BZ364,'[1]INITIATIVES TYPE COMBINATION'!K$2:M$75,3,FALSE)</f>
        <v>#N/A</v>
      </c>
      <c r="CN364" s="82" t="e">
        <f>VLOOKUP(K364&amp;BZ364,'[1]INITIATIVES TYPE COMBINATION'!$A$203:$B$227,2,FALSE)</f>
        <v>#N/A</v>
      </c>
      <c r="CP364" s="82" t="e">
        <f>VLOOKUP(BT364&amp;BU364,[1]MPH!BK:BL,2,FALSE)</f>
        <v>#N/A</v>
      </c>
      <c r="CQ364" s="82" t="e">
        <f>VLOOKUP(BT364&amp;BU364,[1]MPH!BK:BL,2,FALSE)</f>
        <v>#N/A</v>
      </c>
      <c r="CR364" s="82" t="e">
        <f>VLOOKUP(BT364&amp;BW364,[1]MPH!BK:BL,2,FALSE)</f>
        <v>#N/A</v>
      </c>
      <c r="CS364" s="82" t="e">
        <f>VLOOKUP(BT364&amp;BW364,[1]MPH!BK:BL,2,FALSE)</f>
        <v>#N/A</v>
      </c>
      <c r="CT364" s="455" t="str">
        <f t="shared" si="198"/>
        <v>Dead-End</v>
      </c>
      <c r="CU364" s="456" t="str">
        <f t="shared" si="198"/>
        <v>Dead-End</v>
      </c>
      <c r="CV364" s="457" t="str">
        <f t="shared" si="198"/>
        <v>Dead-End</v>
      </c>
    </row>
    <row r="365" spans="88:100" ht="12.4" customHeight="1">
      <c r="CJ365" s="82" t="e">
        <f>VLOOKUP(K365,'[1]INITIATIVES TYPE COMBINATION'!$A$28:$B$39,2,FALSE)</f>
        <v>#N/A</v>
      </c>
      <c r="CK365" s="82" t="e">
        <f>VLOOKUP(K365&amp;BZ365,'[1]INITIATIVES TYPE COMBINATION'!$A$48:$B$72,2,FALSE)</f>
        <v>#N/A</v>
      </c>
      <c r="CL365" s="82" t="e">
        <f>VLOOKUP(BZ365,'[1]INITIATIVES TYPE COMBINATION'!K$2:L$75,2,FALSE)</f>
        <v>#N/A</v>
      </c>
      <c r="CM365" s="82" t="e">
        <f>VLOOKUP(BZ365,'[1]INITIATIVES TYPE COMBINATION'!K$2:M$75,3,FALSE)</f>
        <v>#N/A</v>
      </c>
      <c r="CN365" s="82" t="e">
        <f>VLOOKUP(K365&amp;BZ365,'[1]INITIATIVES TYPE COMBINATION'!$A$203:$B$227,2,FALSE)</f>
        <v>#N/A</v>
      </c>
      <c r="CP365" s="82" t="e">
        <f>VLOOKUP(BT365&amp;BU365,[1]MPH!BK:BL,2,FALSE)</f>
        <v>#N/A</v>
      </c>
      <c r="CQ365" s="82" t="e">
        <f>VLOOKUP(BT365&amp;BU365,[1]MPH!BK:BL,2,FALSE)</f>
        <v>#N/A</v>
      </c>
      <c r="CR365" s="82" t="e">
        <f>VLOOKUP(BT365&amp;BW365,[1]MPH!BK:BL,2,FALSE)</f>
        <v>#N/A</v>
      </c>
      <c r="CS365" s="82" t="e">
        <f>VLOOKUP(BT365&amp;BW365,[1]MPH!BK:BL,2,FALSE)</f>
        <v>#N/A</v>
      </c>
      <c r="CT365" s="455" t="str">
        <f t="shared" si="198"/>
        <v>Dead-End</v>
      </c>
      <c r="CU365" s="456" t="str">
        <f t="shared" si="198"/>
        <v>Dead-End</v>
      </c>
      <c r="CV365" s="457" t="str">
        <f t="shared" si="198"/>
        <v>Dead-End</v>
      </c>
    </row>
    <row r="366" spans="88:100" ht="12.4" customHeight="1">
      <c r="CJ366" s="82" t="e">
        <f>VLOOKUP(K366,'[1]INITIATIVES TYPE COMBINATION'!$A$28:$B$39,2,FALSE)</f>
        <v>#N/A</v>
      </c>
      <c r="CK366" s="82" t="e">
        <f>VLOOKUP(K366&amp;BZ366,'[1]INITIATIVES TYPE COMBINATION'!$A$48:$B$72,2,FALSE)</f>
        <v>#N/A</v>
      </c>
      <c r="CL366" s="82" t="e">
        <f>VLOOKUP(BZ366,'[1]INITIATIVES TYPE COMBINATION'!K$2:L$75,2,FALSE)</f>
        <v>#N/A</v>
      </c>
      <c r="CM366" s="82" t="e">
        <f>VLOOKUP(BZ366,'[1]INITIATIVES TYPE COMBINATION'!K$2:M$75,3,FALSE)</f>
        <v>#N/A</v>
      </c>
      <c r="CN366" s="82" t="e">
        <f>VLOOKUP(K366&amp;BZ366,'[1]INITIATIVES TYPE COMBINATION'!$A$203:$B$227,2,FALSE)</f>
        <v>#N/A</v>
      </c>
      <c r="CP366" s="82" t="e">
        <f>VLOOKUP(BT366&amp;BU366,[1]MPH!BK:BL,2,FALSE)</f>
        <v>#N/A</v>
      </c>
      <c r="CQ366" s="82" t="e">
        <f>VLOOKUP(BT366&amp;BU366,[1]MPH!BK:BL,2,FALSE)</f>
        <v>#N/A</v>
      </c>
      <c r="CR366" s="82" t="e">
        <f>VLOOKUP(BT366&amp;BW366,[1]MPH!BK:BL,2,FALSE)</f>
        <v>#N/A</v>
      </c>
      <c r="CS366" s="82" t="e">
        <f>VLOOKUP(BT366&amp;BW366,[1]MPH!BK:BL,2,FALSE)</f>
        <v>#N/A</v>
      </c>
      <c r="CT366" s="455" t="str">
        <f t="shared" si="198"/>
        <v>Dead-End</v>
      </c>
      <c r="CU366" s="456" t="str">
        <f t="shared" si="198"/>
        <v>Dead-End</v>
      </c>
      <c r="CV366" s="457" t="str">
        <f t="shared" si="198"/>
        <v>Dead-End</v>
      </c>
    </row>
    <row r="367" spans="88:100" ht="12.4" customHeight="1">
      <c r="CJ367" s="82" t="e">
        <f>VLOOKUP(K367,'[1]INITIATIVES TYPE COMBINATION'!$A$28:$B$39,2,FALSE)</f>
        <v>#N/A</v>
      </c>
      <c r="CK367" s="82" t="e">
        <f>VLOOKUP(K367&amp;BZ367,'[1]INITIATIVES TYPE COMBINATION'!$A$48:$B$72,2,FALSE)</f>
        <v>#N/A</v>
      </c>
      <c r="CL367" s="82" t="e">
        <f>VLOOKUP(BZ367,'[1]INITIATIVES TYPE COMBINATION'!K$2:L$75,2,FALSE)</f>
        <v>#N/A</v>
      </c>
      <c r="CM367" s="82" t="e">
        <f>VLOOKUP(BZ367,'[1]INITIATIVES TYPE COMBINATION'!K$2:M$75,3,FALSE)</f>
        <v>#N/A</v>
      </c>
      <c r="CN367" s="82" t="e">
        <f>VLOOKUP(K367&amp;BZ367,'[1]INITIATIVES TYPE COMBINATION'!$A$203:$B$227,2,FALSE)</f>
        <v>#N/A</v>
      </c>
      <c r="CP367" s="82" t="e">
        <f>VLOOKUP(BT367&amp;BU367,[1]MPH!BK:BL,2,FALSE)</f>
        <v>#N/A</v>
      </c>
      <c r="CQ367" s="82" t="e">
        <f>VLOOKUP(BT367&amp;BU367,[1]MPH!BK:BL,2,FALSE)</f>
        <v>#N/A</v>
      </c>
      <c r="CR367" s="82" t="e">
        <f>VLOOKUP(BT367&amp;BW367,[1]MPH!BK:BL,2,FALSE)</f>
        <v>#N/A</v>
      </c>
      <c r="CS367" s="82" t="e">
        <f>VLOOKUP(BT367&amp;BW367,[1]MPH!BK:BL,2,FALSE)</f>
        <v>#N/A</v>
      </c>
      <c r="CT367" s="455" t="str">
        <f t="shared" si="198"/>
        <v>Dead-End</v>
      </c>
      <c r="CU367" s="456" t="str">
        <f t="shared" si="198"/>
        <v>Dead-End</v>
      </c>
      <c r="CV367" s="457" t="str">
        <f t="shared" si="198"/>
        <v>Dead-End</v>
      </c>
    </row>
    <row r="368" spans="88:100" ht="12.4" customHeight="1">
      <c r="CJ368" s="82" t="e">
        <f>VLOOKUP(K368,'[1]INITIATIVES TYPE COMBINATION'!$A$28:$B$39,2,FALSE)</f>
        <v>#N/A</v>
      </c>
      <c r="CK368" s="82" t="e">
        <f>VLOOKUP(K368&amp;BZ368,'[1]INITIATIVES TYPE COMBINATION'!$A$48:$B$72,2,FALSE)</f>
        <v>#N/A</v>
      </c>
      <c r="CL368" s="82" t="e">
        <f>VLOOKUP(BZ368,'[1]INITIATIVES TYPE COMBINATION'!K$2:L$75,2,FALSE)</f>
        <v>#N/A</v>
      </c>
      <c r="CM368" s="82" t="e">
        <f>VLOOKUP(BZ368,'[1]INITIATIVES TYPE COMBINATION'!K$2:M$75,3,FALSE)</f>
        <v>#N/A</v>
      </c>
      <c r="CN368" s="82" t="e">
        <f>VLOOKUP(K368&amp;BZ368,'[1]INITIATIVES TYPE COMBINATION'!$A$203:$B$227,2,FALSE)</f>
        <v>#N/A</v>
      </c>
      <c r="CP368" s="82" t="e">
        <f>VLOOKUP(BT368&amp;BU368,[1]MPH!BK:BL,2,FALSE)</f>
        <v>#N/A</v>
      </c>
      <c r="CQ368" s="82" t="e">
        <f>VLOOKUP(BT368&amp;BU368,[1]MPH!BK:BL,2,FALSE)</f>
        <v>#N/A</v>
      </c>
      <c r="CR368" s="82" t="e">
        <f>VLOOKUP(BT368&amp;BW368,[1]MPH!BK:BL,2,FALSE)</f>
        <v>#N/A</v>
      </c>
      <c r="CS368" s="82" t="e">
        <f>VLOOKUP(BT368&amp;BW368,[1]MPH!BK:BL,2,FALSE)</f>
        <v>#N/A</v>
      </c>
      <c r="CT368" s="455" t="str">
        <f t="shared" si="198"/>
        <v>Dead-End</v>
      </c>
      <c r="CU368" s="456" t="str">
        <f t="shared" si="198"/>
        <v>Dead-End</v>
      </c>
      <c r="CV368" s="457" t="str">
        <f t="shared" si="198"/>
        <v>Dead-End</v>
      </c>
    </row>
    <row r="369" spans="88:100" ht="12.4" customHeight="1">
      <c r="CJ369" s="82" t="e">
        <f>VLOOKUP(K369,'[1]INITIATIVES TYPE COMBINATION'!$A$28:$B$39,2,FALSE)</f>
        <v>#N/A</v>
      </c>
      <c r="CK369" s="82" t="e">
        <f>VLOOKUP(K369&amp;BZ369,'[1]INITIATIVES TYPE COMBINATION'!$A$48:$B$72,2,FALSE)</f>
        <v>#N/A</v>
      </c>
      <c r="CL369" s="82" t="e">
        <f>VLOOKUP(BZ369,'[1]INITIATIVES TYPE COMBINATION'!K$2:L$75,2,FALSE)</f>
        <v>#N/A</v>
      </c>
      <c r="CM369" s="82" t="e">
        <f>VLOOKUP(BZ369,'[1]INITIATIVES TYPE COMBINATION'!K$2:M$75,3,FALSE)</f>
        <v>#N/A</v>
      </c>
      <c r="CN369" s="82" t="e">
        <f>VLOOKUP(K369&amp;BZ369,'[1]INITIATIVES TYPE COMBINATION'!$A$203:$B$227,2,FALSE)</f>
        <v>#N/A</v>
      </c>
      <c r="CP369" s="82" t="e">
        <f>VLOOKUP(BT369&amp;BU369,[1]MPH!BK:BL,2,FALSE)</f>
        <v>#N/A</v>
      </c>
      <c r="CQ369" s="82" t="e">
        <f>VLOOKUP(BT369&amp;BU369,[1]MPH!BK:BL,2,FALSE)</f>
        <v>#N/A</v>
      </c>
      <c r="CR369" s="82" t="e">
        <f>VLOOKUP(BT369&amp;BW369,[1]MPH!BK:BL,2,FALSE)</f>
        <v>#N/A</v>
      </c>
      <c r="CS369" s="82" t="e">
        <f>VLOOKUP(BT369&amp;BW369,[1]MPH!BK:BL,2,FALSE)</f>
        <v>#N/A</v>
      </c>
      <c r="CT369" s="455" t="str">
        <f t="shared" si="198"/>
        <v>Dead-End</v>
      </c>
      <c r="CU369" s="456" t="str">
        <f t="shared" si="198"/>
        <v>Dead-End</v>
      </c>
      <c r="CV369" s="457" t="str">
        <f t="shared" si="198"/>
        <v>Dead-End</v>
      </c>
    </row>
    <row r="370" spans="88:100" ht="12.4" customHeight="1">
      <c r="CJ370" s="82" t="e">
        <f>VLOOKUP(K370,'[1]INITIATIVES TYPE COMBINATION'!$A$28:$B$39,2,FALSE)</f>
        <v>#N/A</v>
      </c>
      <c r="CK370" s="82" t="e">
        <f>VLOOKUP(K370&amp;BZ370,'[1]INITIATIVES TYPE COMBINATION'!$A$48:$B$72,2,FALSE)</f>
        <v>#N/A</v>
      </c>
      <c r="CL370" s="82" t="e">
        <f>VLOOKUP(BZ370,'[1]INITIATIVES TYPE COMBINATION'!K$2:L$75,2,FALSE)</f>
        <v>#N/A</v>
      </c>
      <c r="CM370" s="82" t="e">
        <f>VLOOKUP(BZ370,'[1]INITIATIVES TYPE COMBINATION'!K$2:M$75,3,FALSE)</f>
        <v>#N/A</v>
      </c>
      <c r="CN370" s="82" t="e">
        <f>VLOOKUP(K370&amp;BZ370,'[1]INITIATIVES TYPE COMBINATION'!$A$203:$B$227,2,FALSE)</f>
        <v>#N/A</v>
      </c>
      <c r="CP370" s="82" t="e">
        <f>VLOOKUP(BT370&amp;BU370,[1]MPH!BK:BL,2,FALSE)</f>
        <v>#N/A</v>
      </c>
      <c r="CQ370" s="82" t="e">
        <f>VLOOKUP(BT370&amp;BU370,[1]MPH!BK:BL,2,FALSE)</f>
        <v>#N/A</v>
      </c>
      <c r="CR370" s="82" t="e">
        <f>VLOOKUP(BT370&amp;BW370,[1]MPH!BK:BL,2,FALSE)</f>
        <v>#N/A</v>
      </c>
      <c r="CS370" s="82" t="e">
        <f>VLOOKUP(BT370&amp;BW370,[1]MPH!BK:BL,2,FALSE)</f>
        <v>#N/A</v>
      </c>
      <c r="CT370" s="455" t="str">
        <f t="shared" si="198"/>
        <v>Dead-End</v>
      </c>
      <c r="CU370" s="456" t="str">
        <f t="shared" si="198"/>
        <v>Dead-End</v>
      </c>
      <c r="CV370" s="457" t="str">
        <f t="shared" si="198"/>
        <v>Dead-End</v>
      </c>
    </row>
    <row r="371" spans="88:100" ht="12.4" customHeight="1">
      <c r="CJ371" s="82" t="e">
        <f>VLOOKUP(K371,'[1]INITIATIVES TYPE COMBINATION'!$A$28:$B$39,2,FALSE)</f>
        <v>#N/A</v>
      </c>
      <c r="CK371" s="82" t="e">
        <f>VLOOKUP(K371&amp;BZ371,'[1]INITIATIVES TYPE COMBINATION'!$A$48:$B$72,2,FALSE)</f>
        <v>#N/A</v>
      </c>
      <c r="CL371" s="82" t="e">
        <f>VLOOKUP(BZ371,'[1]INITIATIVES TYPE COMBINATION'!K$2:L$75,2,FALSE)</f>
        <v>#N/A</v>
      </c>
      <c r="CM371" s="82" t="e">
        <f>VLOOKUP(BZ371,'[1]INITIATIVES TYPE COMBINATION'!K$2:M$75,3,FALSE)</f>
        <v>#N/A</v>
      </c>
      <c r="CN371" s="82" t="e">
        <f>VLOOKUP(K371&amp;BZ371,'[1]INITIATIVES TYPE COMBINATION'!$A$203:$B$227,2,FALSE)</f>
        <v>#N/A</v>
      </c>
      <c r="CP371" s="82" t="e">
        <f>VLOOKUP(BT371&amp;BU371,[1]MPH!BK:BL,2,FALSE)</f>
        <v>#N/A</v>
      </c>
      <c r="CQ371" s="82" t="e">
        <f>VLOOKUP(BT371&amp;BU371,[1]MPH!BK:BL,2,FALSE)</f>
        <v>#N/A</v>
      </c>
      <c r="CR371" s="82" t="e">
        <f>VLOOKUP(BT371&amp;BW371,[1]MPH!BK:BL,2,FALSE)</f>
        <v>#N/A</v>
      </c>
      <c r="CS371" s="82" t="e">
        <f>VLOOKUP(BT371&amp;BW371,[1]MPH!BK:BL,2,FALSE)</f>
        <v>#N/A</v>
      </c>
      <c r="CT371" s="455" t="str">
        <f t="shared" si="198"/>
        <v>Dead-End</v>
      </c>
      <c r="CU371" s="456" t="str">
        <f t="shared" si="198"/>
        <v>Dead-End</v>
      </c>
      <c r="CV371" s="457" t="str">
        <f t="shared" si="198"/>
        <v>Dead-End</v>
      </c>
    </row>
    <row r="372" spans="88:100" ht="12.4" customHeight="1">
      <c r="CJ372" s="82" t="e">
        <f>VLOOKUP(K372,'[1]INITIATIVES TYPE COMBINATION'!$A$28:$B$39,2,FALSE)</f>
        <v>#N/A</v>
      </c>
      <c r="CK372" s="82" t="e">
        <f>VLOOKUP(K372&amp;BZ372,'[1]INITIATIVES TYPE COMBINATION'!$A$48:$B$72,2,FALSE)</f>
        <v>#N/A</v>
      </c>
      <c r="CL372" s="82" t="e">
        <f>VLOOKUP(BZ372,'[1]INITIATIVES TYPE COMBINATION'!K$2:L$75,2,FALSE)</f>
        <v>#N/A</v>
      </c>
      <c r="CM372" s="82" t="e">
        <f>VLOOKUP(BZ372,'[1]INITIATIVES TYPE COMBINATION'!K$2:M$75,3,FALSE)</f>
        <v>#N/A</v>
      </c>
      <c r="CN372" s="82" t="e">
        <f>VLOOKUP(K372&amp;BZ372,'[1]INITIATIVES TYPE COMBINATION'!$A$203:$B$227,2,FALSE)</f>
        <v>#N/A</v>
      </c>
      <c r="CP372" s="82" t="e">
        <f>VLOOKUP(BT372&amp;BU372,[1]MPH!BK:BL,2,FALSE)</f>
        <v>#N/A</v>
      </c>
      <c r="CQ372" s="82" t="e">
        <f>VLOOKUP(BT372&amp;BU372,[1]MPH!BK:BL,2,FALSE)</f>
        <v>#N/A</v>
      </c>
      <c r="CR372" s="82" t="e">
        <f>VLOOKUP(BT372&amp;BW372,[1]MPH!BK:BL,2,FALSE)</f>
        <v>#N/A</v>
      </c>
      <c r="CS372" s="82" t="e">
        <f>VLOOKUP(BT372&amp;BW372,[1]MPH!BK:BL,2,FALSE)</f>
        <v>#N/A</v>
      </c>
      <c r="CT372" s="455" t="str">
        <f t="shared" si="198"/>
        <v>Dead-End</v>
      </c>
      <c r="CU372" s="456" t="str">
        <f t="shared" si="198"/>
        <v>Dead-End</v>
      </c>
      <c r="CV372" s="457" t="str">
        <f t="shared" si="198"/>
        <v>Dead-End</v>
      </c>
    </row>
    <row r="373" spans="88:100" ht="12.4" customHeight="1">
      <c r="CJ373" s="82" t="e">
        <f>VLOOKUP(K373,'[1]INITIATIVES TYPE COMBINATION'!$A$28:$B$39,2,FALSE)</f>
        <v>#N/A</v>
      </c>
      <c r="CK373" s="82" t="e">
        <f>VLOOKUP(K373&amp;BZ373,'[1]INITIATIVES TYPE COMBINATION'!$A$48:$B$72,2,FALSE)</f>
        <v>#N/A</v>
      </c>
      <c r="CL373" s="82" t="e">
        <f>VLOOKUP(BZ373,'[1]INITIATIVES TYPE COMBINATION'!K$2:L$75,2,FALSE)</f>
        <v>#N/A</v>
      </c>
      <c r="CM373" s="82" t="e">
        <f>VLOOKUP(BZ373,'[1]INITIATIVES TYPE COMBINATION'!K$2:M$75,3,FALSE)</f>
        <v>#N/A</v>
      </c>
      <c r="CN373" s="82" t="e">
        <f>VLOOKUP(K373&amp;BZ373,'[1]INITIATIVES TYPE COMBINATION'!$A$203:$B$227,2,FALSE)</f>
        <v>#N/A</v>
      </c>
      <c r="CP373" s="82" t="e">
        <f>VLOOKUP(BT373&amp;BU373,[1]MPH!BK:BL,2,FALSE)</f>
        <v>#N/A</v>
      </c>
      <c r="CQ373" s="82" t="e">
        <f>VLOOKUP(BT373&amp;BU373,[1]MPH!BK:BL,2,FALSE)</f>
        <v>#N/A</v>
      </c>
      <c r="CR373" s="82" t="e">
        <f>VLOOKUP(BT373&amp;BW373,[1]MPH!BK:BL,2,FALSE)</f>
        <v>#N/A</v>
      </c>
      <c r="CS373" s="82" t="e">
        <f>VLOOKUP(BT373&amp;BW373,[1]MPH!BK:BL,2,FALSE)</f>
        <v>#N/A</v>
      </c>
      <c r="CT373" s="455" t="str">
        <f t="shared" si="198"/>
        <v>Dead-End</v>
      </c>
      <c r="CU373" s="456" t="str">
        <f t="shared" si="198"/>
        <v>Dead-End</v>
      </c>
      <c r="CV373" s="457" t="str">
        <f t="shared" si="198"/>
        <v>Dead-End</v>
      </c>
    </row>
    <row r="374" spans="88:100" ht="12.4" customHeight="1">
      <c r="CJ374" s="82" t="e">
        <f>VLOOKUP(K374,'[1]INITIATIVES TYPE COMBINATION'!$A$28:$B$39,2,FALSE)</f>
        <v>#N/A</v>
      </c>
      <c r="CK374" s="82" t="e">
        <f>VLOOKUP(K374&amp;BZ374,'[1]INITIATIVES TYPE COMBINATION'!$A$48:$B$72,2,FALSE)</f>
        <v>#N/A</v>
      </c>
      <c r="CL374" s="82" t="e">
        <f>VLOOKUP(BZ374,'[1]INITIATIVES TYPE COMBINATION'!K$2:L$75,2,FALSE)</f>
        <v>#N/A</v>
      </c>
      <c r="CM374" s="82" t="e">
        <f>VLOOKUP(BZ374,'[1]INITIATIVES TYPE COMBINATION'!K$2:M$75,3,FALSE)</f>
        <v>#N/A</v>
      </c>
      <c r="CN374" s="82" t="e">
        <f>VLOOKUP(K374&amp;BZ374,'[1]INITIATIVES TYPE COMBINATION'!$A$203:$B$227,2,FALSE)</f>
        <v>#N/A</v>
      </c>
      <c r="CP374" s="82" t="e">
        <f>VLOOKUP(BT374&amp;BU374,[1]MPH!BK:BL,2,FALSE)</f>
        <v>#N/A</v>
      </c>
      <c r="CQ374" s="82" t="e">
        <f>VLOOKUP(BT374&amp;BU374,[1]MPH!BK:BL,2,FALSE)</f>
        <v>#N/A</v>
      </c>
      <c r="CR374" s="82" t="e">
        <f>VLOOKUP(BT374&amp;BW374,[1]MPH!BK:BL,2,FALSE)</f>
        <v>#N/A</v>
      </c>
      <c r="CS374" s="82" t="e">
        <f>VLOOKUP(BT374&amp;BW374,[1]MPH!BK:BL,2,FALSE)</f>
        <v>#N/A</v>
      </c>
      <c r="CT374" s="455" t="str">
        <f t="shared" si="198"/>
        <v>Dead-End</v>
      </c>
      <c r="CU374" s="456" t="str">
        <f t="shared" si="198"/>
        <v>Dead-End</v>
      </c>
      <c r="CV374" s="457" t="str">
        <f t="shared" si="198"/>
        <v>Dead-End</v>
      </c>
    </row>
    <row r="375" spans="88:100" ht="12.4" customHeight="1">
      <c r="CJ375" s="82" t="e">
        <f>VLOOKUP(K375,'[1]INITIATIVES TYPE COMBINATION'!$A$28:$B$39,2,FALSE)</f>
        <v>#N/A</v>
      </c>
      <c r="CK375" s="82" t="e">
        <f>VLOOKUP(K375&amp;BZ375,'[1]INITIATIVES TYPE COMBINATION'!$A$48:$B$72,2,FALSE)</f>
        <v>#N/A</v>
      </c>
      <c r="CL375" s="82" t="e">
        <f>VLOOKUP(BZ375,'[1]INITIATIVES TYPE COMBINATION'!K$2:L$75,2,FALSE)</f>
        <v>#N/A</v>
      </c>
      <c r="CM375" s="82" t="e">
        <f>VLOOKUP(BZ375,'[1]INITIATIVES TYPE COMBINATION'!K$2:M$75,3,FALSE)</f>
        <v>#N/A</v>
      </c>
      <c r="CN375" s="82" t="e">
        <f>VLOOKUP(K375&amp;BZ375,'[1]INITIATIVES TYPE COMBINATION'!$A$203:$B$227,2,FALSE)</f>
        <v>#N/A</v>
      </c>
      <c r="CP375" s="82" t="e">
        <f>VLOOKUP(BT375&amp;BU375,[1]MPH!BK:BL,2,FALSE)</f>
        <v>#N/A</v>
      </c>
      <c r="CQ375" s="82" t="e">
        <f>VLOOKUP(BT375&amp;BU375,[1]MPH!BK:BL,2,FALSE)</f>
        <v>#N/A</v>
      </c>
      <c r="CR375" s="82" t="e">
        <f>VLOOKUP(BT375&amp;BW375,[1]MPH!BK:BL,2,FALSE)</f>
        <v>#N/A</v>
      </c>
      <c r="CS375" s="82" t="e">
        <f>VLOOKUP(BT375&amp;BW375,[1]MPH!BK:BL,2,FALSE)</f>
        <v>#N/A</v>
      </c>
      <c r="CT375" s="455" t="str">
        <f t="shared" si="198"/>
        <v>Dead-End</v>
      </c>
      <c r="CU375" s="456" t="str">
        <f t="shared" si="198"/>
        <v>Dead-End</v>
      </c>
      <c r="CV375" s="457" t="str">
        <f t="shared" si="198"/>
        <v>Dead-End</v>
      </c>
    </row>
    <row r="376" spans="88:100" ht="12.4" customHeight="1">
      <c r="CJ376" s="82" t="e">
        <f>VLOOKUP(K376,'[1]INITIATIVES TYPE COMBINATION'!$A$28:$B$39,2,FALSE)</f>
        <v>#N/A</v>
      </c>
      <c r="CK376" s="82" t="e">
        <f>VLOOKUP(K376&amp;BZ376,'[1]INITIATIVES TYPE COMBINATION'!$A$48:$B$72,2,FALSE)</f>
        <v>#N/A</v>
      </c>
      <c r="CL376" s="82" t="e">
        <f>VLOOKUP(BZ376,'[1]INITIATIVES TYPE COMBINATION'!K$2:L$75,2,FALSE)</f>
        <v>#N/A</v>
      </c>
      <c r="CM376" s="82" t="e">
        <f>VLOOKUP(BZ376,'[1]INITIATIVES TYPE COMBINATION'!K$2:M$75,3,FALSE)</f>
        <v>#N/A</v>
      </c>
      <c r="CN376" s="82" t="e">
        <f>VLOOKUP(K376&amp;BZ376,'[1]INITIATIVES TYPE COMBINATION'!$A$203:$B$227,2,FALSE)</f>
        <v>#N/A</v>
      </c>
      <c r="CP376" s="82" t="e">
        <f>VLOOKUP(BT376&amp;BU376,[1]MPH!BK:BL,2,FALSE)</f>
        <v>#N/A</v>
      </c>
      <c r="CQ376" s="82" t="e">
        <f>VLOOKUP(BT376&amp;BU376,[1]MPH!BK:BL,2,FALSE)</f>
        <v>#N/A</v>
      </c>
      <c r="CR376" s="82" t="e">
        <f>VLOOKUP(BT376&amp;BW376,[1]MPH!BK:BL,2,FALSE)</f>
        <v>#N/A</v>
      </c>
      <c r="CS376" s="82" t="e">
        <f>VLOOKUP(BT376&amp;BW376,[1]MPH!BK:BL,2,FALSE)</f>
        <v>#N/A</v>
      </c>
      <c r="CT376" s="455" t="str">
        <f t="shared" si="198"/>
        <v>Dead-End</v>
      </c>
      <c r="CU376" s="456" t="str">
        <f t="shared" si="198"/>
        <v>Dead-End</v>
      </c>
      <c r="CV376" s="457" t="str">
        <f t="shared" si="198"/>
        <v>Dead-End</v>
      </c>
    </row>
    <row r="377" spans="88:100" ht="12.4" customHeight="1">
      <c r="CJ377" s="82" t="e">
        <f>VLOOKUP(K377,'[1]INITIATIVES TYPE COMBINATION'!$A$28:$B$39,2,FALSE)</f>
        <v>#N/A</v>
      </c>
      <c r="CK377" s="82" t="e">
        <f>VLOOKUP(K377&amp;BZ377,'[1]INITIATIVES TYPE COMBINATION'!$A$48:$B$72,2,FALSE)</f>
        <v>#N/A</v>
      </c>
      <c r="CL377" s="82" t="e">
        <f>VLOOKUP(BZ377,'[1]INITIATIVES TYPE COMBINATION'!K$2:L$75,2,FALSE)</f>
        <v>#N/A</v>
      </c>
      <c r="CM377" s="82" t="e">
        <f>VLOOKUP(BZ377,'[1]INITIATIVES TYPE COMBINATION'!K$2:M$75,3,FALSE)</f>
        <v>#N/A</v>
      </c>
      <c r="CN377" s="82" t="e">
        <f>VLOOKUP(K377&amp;BZ377,'[1]INITIATIVES TYPE COMBINATION'!$A$203:$B$227,2,FALSE)</f>
        <v>#N/A</v>
      </c>
      <c r="CP377" s="82" t="e">
        <f>VLOOKUP(BT377&amp;BU377,[1]MPH!BK:BL,2,FALSE)</f>
        <v>#N/A</v>
      </c>
      <c r="CQ377" s="82" t="e">
        <f>VLOOKUP(BT377&amp;BU377,[1]MPH!BK:BL,2,FALSE)</f>
        <v>#N/A</v>
      </c>
      <c r="CR377" s="82" t="e">
        <f>VLOOKUP(BT377&amp;BW377,[1]MPH!BK:BL,2,FALSE)</f>
        <v>#N/A</v>
      </c>
      <c r="CS377" s="82" t="e">
        <f>VLOOKUP(BT377&amp;BW377,[1]MPH!BK:BL,2,FALSE)</f>
        <v>#N/A</v>
      </c>
      <c r="CT377" s="455" t="str">
        <f t="shared" si="198"/>
        <v>Dead-End</v>
      </c>
      <c r="CU377" s="456" t="str">
        <f t="shared" si="198"/>
        <v>Dead-End</v>
      </c>
      <c r="CV377" s="457" t="str">
        <f t="shared" si="198"/>
        <v>Dead-End</v>
      </c>
    </row>
    <row r="378" spans="88:100" ht="12.4" customHeight="1">
      <c r="CJ378" s="82" t="e">
        <f>VLOOKUP(K378,'[1]INITIATIVES TYPE COMBINATION'!$A$28:$B$39,2,FALSE)</f>
        <v>#N/A</v>
      </c>
      <c r="CK378" s="82" t="e">
        <f>VLOOKUP(K378&amp;BZ378,'[1]INITIATIVES TYPE COMBINATION'!$A$48:$B$72,2,FALSE)</f>
        <v>#N/A</v>
      </c>
      <c r="CL378" s="82" t="e">
        <f>VLOOKUP(BZ378,'[1]INITIATIVES TYPE COMBINATION'!K$2:L$75,2,FALSE)</f>
        <v>#N/A</v>
      </c>
      <c r="CM378" s="82" t="e">
        <f>VLOOKUP(BZ378,'[1]INITIATIVES TYPE COMBINATION'!K$2:M$75,3,FALSE)</f>
        <v>#N/A</v>
      </c>
      <c r="CN378" s="82" t="e">
        <f>VLOOKUP(K378&amp;BZ378,'[1]INITIATIVES TYPE COMBINATION'!$A$203:$B$227,2,FALSE)</f>
        <v>#N/A</v>
      </c>
      <c r="CP378" s="82" t="e">
        <f>VLOOKUP(BT378&amp;BU378,[1]MPH!BK:BL,2,FALSE)</f>
        <v>#N/A</v>
      </c>
      <c r="CQ378" s="82" t="e">
        <f>VLOOKUP(BT378&amp;BU378,[1]MPH!BK:BL,2,FALSE)</f>
        <v>#N/A</v>
      </c>
      <c r="CR378" s="82" t="e">
        <f>VLOOKUP(BT378&amp;BW378,[1]MPH!BK:BL,2,FALSE)</f>
        <v>#N/A</v>
      </c>
      <c r="CS378" s="82" t="e">
        <f>VLOOKUP(BT378&amp;BW378,[1]MPH!BK:BL,2,FALSE)</f>
        <v>#N/A</v>
      </c>
      <c r="CT378" s="455" t="str">
        <f t="shared" si="198"/>
        <v>Dead-End</v>
      </c>
      <c r="CU378" s="456" t="str">
        <f t="shared" si="198"/>
        <v>Dead-End</v>
      </c>
      <c r="CV378" s="457" t="str">
        <f t="shared" si="198"/>
        <v>Dead-End</v>
      </c>
    </row>
    <row r="379" spans="88:100" ht="12.4" customHeight="1">
      <c r="CJ379" s="82" t="e">
        <f>VLOOKUP(K379,'[1]INITIATIVES TYPE COMBINATION'!$A$28:$B$39,2,FALSE)</f>
        <v>#N/A</v>
      </c>
      <c r="CK379" s="82" t="e">
        <f>VLOOKUP(K379&amp;BZ379,'[1]INITIATIVES TYPE COMBINATION'!$A$48:$B$72,2,FALSE)</f>
        <v>#N/A</v>
      </c>
      <c r="CL379" s="82" t="e">
        <f>VLOOKUP(BZ379,'[1]INITIATIVES TYPE COMBINATION'!K$2:L$75,2,FALSE)</f>
        <v>#N/A</v>
      </c>
      <c r="CM379" s="82" t="e">
        <f>VLOOKUP(BZ379,'[1]INITIATIVES TYPE COMBINATION'!K$2:M$75,3,FALSE)</f>
        <v>#N/A</v>
      </c>
      <c r="CN379" s="82" t="e">
        <f>VLOOKUP(K379&amp;BZ379,'[1]INITIATIVES TYPE COMBINATION'!$A$203:$B$227,2,FALSE)</f>
        <v>#N/A</v>
      </c>
      <c r="CP379" s="82" t="e">
        <f>VLOOKUP(BT379&amp;BU379,[1]MPH!BK:BL,2,FALSE)</f>
        <v>#N/A</v>
      </c>
      <c r="CQ379" s="82" t="e">
        <f>VLOOKUP(BT379&amp;BU379,[1]MPH!BK:BL,2,FALSE)</f>
        <v>#N/A</v>
      </c>
      <c r="CR379" s="82" t="e">
        <f>VLOOKUP(BT379&amp;BW379,[1]MPH!BK:BL,2,FALSE)</f>
        <v>#N/A</v>
      </c>
      <c r="CS379" s="82" t="e">
        <f>VLOOKUP(BT379&amp;BW379,[1]MPH!BK:BL,2,FALSE)</f>
        <v>#N/A</v>
      </c>
      <c r="CT379" s="455" t="str">
        <f t="shared" si="198"/>
        <v>Dead-End</v>
      </c>
      <c r="CU379" s="456" t="str">
        <f t="shared" si="198"/>
        <v>Dead-End</v>
      </c>
      <c r="CV379" s="457" t="str">
        <f t="shared" si="198"/>
        <v>Dead-End</v>
      </c>
    </row>
    <row r="380" spans="88:100" ht="12.4" customHeight="1">
      <c r="CJ380" s="82" t="e">
        <f>VLOOKUP(K380,'[1]INITIATIVES TYPE COMBINATION'!$A$28:$B$39,2,FALSE)</f>
        <v>#N/A</v>
      </c>
      <c r="CK380" s="82" t="e">
        <f>VLOOKUP(K380&amp;BZ380,'[1]INITIATIVES TYPE COMBINATION'!$A$48:$B$72,2,FALSE)</f>
        <v>#N/A</v>
      </c>
      <c r="CL380" s="82" t="e">
        <f>VLOOKUP(BZ380,'[1]INITIATIVES TYPE COMBINATION'!K$2:L$75,2,FALSE)</f>
        <v>#N/A</v>
      </c>
      <c r="CM380" s="82" t="e">
        <f>VLOOKUP(BZ380,'[1]INITIATIVES TYPE COMBINATION'!K$2:M$75,3,FALSE)</f>
        <v>#N/A</v>
      </c>
      <c r="CN380" s="82" t="e">
        <f>VLOOKUP(K380&amp;BZ380,'[1]INITIATIVES TYPE COMBINATION'!$A$203:$B$227,2,FALSE)</f>
        <v>#N/A</v>
      </c>
      <c r="CP380" s="82" t="e">
        <f>VLOOKUP(BT380&amp;BU380,[1]MPH!BK:BL,2,FALSE)</f>
        <v>#N/A</v>
      </c>
      <c r="CQ380" s="82" t="e">
        <f>VLOOKUP(BT380&amp;BU380,[1]MPH!BK:BL,2,FALSE)</f>
        <v>#N/A</v>
      </c>
      <c r="CR380" s="82" t="e">
        <f>VLOOKUP(BT380&amp;BW380,[1]MPH!BK:BL,2,FALSE)</f>
        <v>#N/A</v>
      </c>
      <c r="CS380" s="82" t="e">
        <f>VLOOKUP(BT380&amp;BW380,[1]MPH!BK:BL,2,FALSE)</f>
        <v>#N/A</v>
      </c>
      <c r="CT380" s="455" t="str">
        <f t="shared" si="198"/>
        <v>Dead-End</v>
      </c>
      <c r="CU380" s="456" t="str">
        <f t="shared" si="198"/>
        <v>Dead-End</v>
      </c>
      <c r="CV380" s="457" t="str">
        <f t="shared" si="198"/>
        <v>Dead-End</v>
      </c>
    </row>
    <row r="381" spans="88:100" ht="12.4" customHeight="1">
      <c r="CJ381" s="82" t="e">
        <f>VLOOKUP(K381,'[1]INITIATIVES TYPE COMBINATION'!$A$28:$B$39,2,FALSE)</f>
        <v>#N/A</v>
      </c>
      <c r="CK381" s="82" t="e">
        <f>VLOOKUP(K381&amp;BZ381,'[1]INITIATIVES TYPE COMBINATION'!$A$48:$B$72,2,FALSE)</f>
        <v>#N/A</v>
      </c>
      <c r="CL381" s="82" t="e">
        <f>VLOOKUP(BZ381,'[1]INITIATIVES TYPE COMBINATION'!K$2:L$75,2,FALSE)</f>
        <v>#N/A</v>
      </c>
      <c r="CM381" s="82" t="e">
        <f>VLOOKUP(BZ381,'[1]INITIATIVES TYPE COMBINATION'!K$2:M$75,3,FALSE)</f>
        <v>#N/A</v>
      </c>
      <c r="CN381" s="82" t="e">
        <f>VLOOKUP(K381&amp;BZ381,'[1]INITIATIVES TYPE COMBINATION'!$A$203:$B$227,2,FALSE)</f>
        <v>#N/A</v>
      </c>
      <c r="CP381" s="82" t="e">
        <f>VLOOKUP(BT381&amp;BU381,[1]MPH!BK:BL,2,FALSE)</f>
        <v>#N/A</v>
      </c>
      <c r="CQ381" s="82" t="e">
        <f>VLOOKUP(BT381&amp;BU381,[1]MPH!BK:BL,2,FALSE)</f>
        <v>#N/A</v>
      </c>
      <c r="CR381" s="82" t="e">
        <f>VLOOKUP(BT381&amp;BW381,[1]MPH!BK:BL,2,FALSE)</f>
        <v>#N/A</v>
      </c>
      <c r="CS381" s="82" t="e">
        <f>VLOOKUP(BT381&amp;BW381,[1]MPH!BK:BL,2,FALSE)</f>
        <v>#N/A</v>
      </c>
      <c r="CT381" s="455" t="str">
        <f t="shared" si="198"/>
        <v>Dead-End</v>
      </c>
      <c r="CU381" s="456" t="str">
        <f t="shared" si="198"/>
        <v>Dead-End</v>
      </c>
      <c r="CV381" s="457" t="str">
        <f t="shared" si="198"/>
        <v>Dead-End</v>
      </c>
    </row>
    <row r="382" spans="88:100" ht="12.4" customHeight="1">
      <c r="CJ382" s="82" t="e">
        <f>VLOOKUP(K382,'[1]INITIATIVES TYPE COMBINATION'!$A$28:$B$39,2,FALSE)</f>
        <v>#N/A</v>
      </c>
      <c r="CK382" s="82" t="e">
        <f>VLOOKUP(K382&amp;BZ382,'[1]INITIATIVES TYPE COMBINATION'!$A$48:$B$72,2,FALSE)</f>
        <v>#N/A</v>
      </c>
      <c r="CL382" s="82" t="e">
        <f>VLOOKUP(BZ382,'[1]INITIATIVES TYPE COMBINATION'!K$2:L$75,2,FALSE)</f>
        <v>#N/A</v>
      </c>
      <c r="CM382" s="82" t="e">
        <f>VLOOKUP(BZ382,'[1]INITIATIVES TYPE COMBINATION'!K$2:M$75,3,FALSE)</f>
        <v>#N/A</v>
      </c>
      <c r="CN382" s="82" t="e">
        <f>VLOOKUP(K382&amp;BZ382,'[1]INITIATIVES TYPE COMBINATION'!$A$203:$B$227,2,FALSE)</f>
        <v>#N/A</v>
      </c>
      <c r="CP382" s="82" t="e">
        <f>VLOOKUP(BT382&amp;BU382,[1]MPH!BK:BL,2,FALSE)</f>
        <v>#N/A</v>
      </c>
      <c r="CQ382" s="82" t="e">
        <f>VLOOKUP(BT382&amp;BU382,[1]MPH!BK:BL,2,FALSE)</f>
        <v>#N/A</v>
      </c>
      <c r="CR382" s="82" t="e">
        <f>VLOOKUP(BT382&amp;BW382,[1]MPH!BK:BL,2,FALSE)</f>
        <v>#N/A</v>
      </c>
      <c r="CS382" s="82" t="e">
        <f>VLOOKUP(BT382&amp;BW382,[1]MPH!BK:BL,2,FALSE)</f>
        <v>#N/A</v>
      </c>
      <c r="CT382" s="455" t="str">
        <f t="shared" si="198"/>
        <v>Dead-End</v>
      </c>
      <c r="CU382" s="456" t="str">
        <f t="shared" si="198"/>
        <v>Dead-End</v>
      </c>
      <c r="CV382" s="457" t="str">
        <f t="shared" si="198"/>
        <v>Dead-End</v>
      </c>
    </row>
    <row r="383" spans="88:100" ht="12.4" customHeight="1">
      <c r="CJ383" s="82" t="e">
        <f>VLOOKUP(K383,'[1]INITIATIVES TYPE COMBINATION'!$A$28:$B$39,2,FALSE)</f>
        <v>#N/A</v>
      </c>
      <c r="CK383" s="82" t="e">
        <f>VLOOKUP(K383&amp;BZ383,'[1]INITIATIVES TYPE COMBINATION'!$A$48:$B$72,2,FALSE)</f>
        <v>#N/A</v>
      </c>
      <c r="CL383" s="82" t="e">
        <f>VLOOKUP(BZ383,'[1]INITIATIVES TYPE COMBINATION'!K$2:L$75,2,FALSE)</f>
        <v>#N/A</v>
      </c>
      <c r="CM383" s="82" t="e">
        <f>VLOOKUP(BZ383,'[1]INITIATIVES TYPE COMBINATION'!K$2:M$75,3,FALSE)</f>
        <v>#N/A</v>
      </c>
      <c r="CN383" s="82" t="e">
        <f>VLOOKUP(K383&amp;BZ383,'[1]INITIATIVES TYPE COMBINATION'!$A$203:$B$227,2,FALSE)</f>
        <v>#N/A</v>
      </c>
      <c r="CP383" s="82" t="e">
        <f>VLOOKUP(BT383&amp;BU383,[1]MPH!BK:BL,2,FALSE)</f>
        <v>#N/A</v>
      </c>
      <c r="CQ383" s="82" t="e">
        <f>VLOOKUP(BT383&amp;BU383,[1]MPH!BK:BL,2,FALSE)</f>
        <v>#N/A</v>
      </c>
      <c r="CR383" s="82" t="e">
        <f>VLOOKUP(BT383&amp;BW383,[1]MPH!BK:BL,2,FALSE)</f>
        <v>#N/A</v>
      </c>
      <c r="CS383" s="82" t="e">
        <f>VLOOKUP(BT383&amp;BW383,[1]MPH!BK:BL,2,FALSE)</f>
        <v>#N/A</v>
      </c>
      <c r="CT383" s="455" t="str">
        <f t="shared" ref="CT383:CV402" si="199">$CV$1</f>
        <v>Dead-End</v>
      </c>
      <c r="CU383" s="456" t="str">
        <f t="shared" si="199"/>
        <v>Dead-End</v>
      </c>
      <c r="CV383" s="457" t="str">
        <f t="shared" si="199"/>
        <v>Dead-End</v>
      </c>
    </row>
    <row r="384" spans="88:100" ht="12.4" customHeight="1">
      <c r="CJ384" s="82" t="e">
        <f>VLOOKUP(K384,'[1]INITIATIVES TYPE COMBINATION'!$A$28:$B$39,2,FALSE)</f>
        <v>#N/A</v>
      </c>
      <c r="CK384" s="82" t="e">
        <f>VLOOKUP(K384&amp;BZ384,'[1]INITIATIVES TYPE COMBINATION'!$A$48:$B$72,2,FALSE)</f>
        <v>#N/A</v>
      </c>
      <c r="CL384" s="82" t="e">
        <f>VLOOKUP(BZ384,'[1]INITIATIVES TYPE COMBINATION'!K$2:L$75,2,FALSE)</f>
        <v>#N/A</v>
      </c>
      <c r="CM384" s="82" t="e">
        <f>VLOOKUP(BZ384,'[1]INITIATIVES TYPE COMBINATION'!K$2:M$75,3,FALSE)</f>
        <v>#N/A</v>
      </c>
      <c r="CN384" s="82" t="e">
        <f>VLOOKUP(K384&amp;BZ384,'[1]INITIATIVES TYPE COMBINATION'!$A$203:$B$227,2,FALSE)</f>
        <v>#N/A</v>
      </c>
      <c r="CP384" s="82" t="e">
        <f>VLOOKUP(BT384&amp;BU384,[1]MPH!BK:BL,2,FALSE)</f>
        <v>#N/A</v>
      </c>
      <c r="CQ384" s="82" t="e">
        <f>VLOOKUP(BT384&amp;BU384,[1]MPH!BK:BL,2,FALSE)</f>
        <v>#N/A</v>
      </c>
      <c r="CR384" s="82" t="e">
        <f>VLOOKUP(BT384&amp;BW384,[1]MPH!BK:BL,2,FALSE)</f>
        <v>#N/A</v>
      </c>
      <c r="CS384" s="82" t="e">
        <f>VLOOKUP(BT384&amp;BW384,[1]MPH!BK:BL,2,FALSE)</f>
        <v>#N/A</v>
      </c>
      <c r="CT384" s="455" t="str">
        <f t="shared" si="199"/>
        <v>Dead-End</v>
      </c>
      <c r="CU384" s="456" t="str">
        <f t="shared" si="199"/>
        <v>Dead-End</v>
      </c>
      <c r="CV384" s="457" t="str">
        <f t="shared" si="199"/>
        <v>Dead-End</v>
      </c>
    </row>
    <row r="385" spans="88:100" ht="12.4" customHeight="1">
      <c r="CJ385" s="82" t="e">
        <f>VLOOKUP(K385,'[1]INITIATIVES TYPE COMBINATION'!$A$28:$B$39,2,FALSE)</f>
        <v>#N/A</v>
      </c>
      <c r="CK385" s="82" t="e">
        <f>VLOOKUP(K385&amp;BZ385,'[1]INITIATIVES TYPE COMBINATION'!$A$48:$B$72,2,FALSE)</f>
        <v>#N/A</v>
      </c>
      <c r="CL385" s="82" t="e">
        <f>VLOOKUP(BZ385,'[1]INITIATIVES TYPE COMBINATION'!K$2:L$75,2,FALSE)</f>
        <v>#N/A</v>
      </c>
      <c r="CM385" s="82" t="e">
        <f>VLOOKUP(BZ385,'[1]INITIATIVES TYPE COMBINATION'!K$2:M$75,3,FALSE)</f>
        <v>#N/A</v>
      </c>
      <c r="CN385" s="82" t="e">
        <f>VLOOKUP(K385&amp;BZ385,'[1]INITIATIVES TYPE COMBINATION'!$A$203:$B$227,2,FALSE)</f>
        <v>#N/A</v>
      </c>
      <c r="CP385" s="82" t="e">
        <f>VLOOKUP(BT385&amp;BU385,[1]MPH!BK:BL,2,FALSE)</f>
        <v>#N/A</v>
      </c>
      <c r="CQ385" s="82" t="e">
        <f>VLOOKUP(BT385&amp;BU385,[1]MPH!BK:BL,2,FALSE)</f>
        <v>#N/A</v>
      </c>
      <c r="CR385" s="82" t="e">
        <f>VLOOKUP(BT385&amp;BW385,[1]MPH!BK:BL,2,FALSE)</f>
        <v>#N/A</v>
      </c>
      <c r="CS385" s="82" t="e">
        <f>VLOOKUP(BT385&amp;BW385,[1]MPH!BK:BL,2,FALSE)</f>
        <v>#N/A</v>
      </c>
      <c r="CT385" s="455" t="str">
        <f t="shared" si="199"/>
        <v>Dead-End</v>
      </c>
      <c r="CU385" s="456" t="str">
        <f t="shared" si="199"/>
        <v>Dead-End</v>
      </c>
      <c r="CV385" s="457" t="str">
        <f t="shared" si="199"/>
        <v>Dead-End</v>
      </c>
    </row>
    <row r="386" spans="88:100" ht="12.4" customHeight="1">
      <c r="CJ386" s="82" t="e">
        <f>VLOOKUP(K386,'[1]INITIATIVES TYPE COMBINATION'!$A$28:$B$39,2,FALSE)</f>
        <v>#N/A</v>
      </c>
      <c r="CK386" s="82" t="e">
        <f>VLOOKUP(K386&amp;BZ386,'[1]INITIATIVES TYPE COMBINATION'!$A$48:$B$72,2,FALSE)</f>
        <v>#N/A</v>
      </c>
      <c r="CL386" s="82" t="e">
        <f>VLOOKUP(BZ386,'[1]INITIATIVES TYPE COMBINATION'!K$2:L$75,2,FALSE)</f>
        <v>#N/A</v>
      </c>
      <c r="CM386" s="82" t="e">
        <f>VLOOKUP(BZ386,'[1]INITIATIVES TYPE COMBINATION'!K$2:M$75,3,FALSE)</f>
        <v>#N/A</v>
      </c>
      <c r="CN386" s="82" t="e">
        <f>VLOOKUP(K386&amp;BZ386,'[1]INITIATIVES TYPE COMBINATION'!$A$203:$B$227,2,FALSE)</f>
        <v>#N/A</v>
      </c>
      <c r="CP386" s="82" t="e">
        <f>VLOOKUP(BT386&amp;BU386,[1]MPH!BK:BL,2,FALSE)</f>
        <v>#N/A</v>
      </c>
      <c r="CQ386" s="82" t="e">
        <f>VLOOKUP(BT386&amp;BU386,[1]MPH!BK:BL,2,FALSE)</f>
        <v>#N/A</v>
      </c>
      <c r="CR386" s="82" t="e">
        <f>VLOOKUP(BT386&amp;BW386,[1]MPH!BK:BL,2,FALSE)</f>
        <v>#N/A</v>
      </c>
      <c r="CS386" s="82" t="e">
        <f>VLOOKUP(BT386&amp;BW386,[1]MPH!BK:BL,2,FALSE)</f>
        <v>#N/A</v>
      </c>
      <c r="CT386" s="455" t="str">
        <f t="shared" si="199"/>
        <v>Dead-End</v>
      </c>
      <c r="CU386" s="456" t="str">
        <f t="shared" si="199"/>
        <v>Dead-End</v>
      </c>
      <c r="CV386" s="457" t="str">
        <f t="shared" si="199"/>
        <v>Dead-End</v>
      </c>
    </row>
    <row r="387" spans="88:100" ht="12.4" customHeight="1">
      <c r="CJ387" s="82" t="e">
        <f>VLOOKUP(K387,'[1]INITIATIVES TYPE COMBINATION'!$A$28:$B$39,2,FALSE)</f>
        <v>#N/A</v>
      </c>
      <c r="CK387" s="82" t="e">
        <f>VLOOKUP(K387&amp;BZ387,'[1]INITIATIVES TYPE COMBINATION'!$A$48:$B$72,2,FALSE)</f>
        <v>#N/A</v>
      </c>
      <c r="CL387" s="82" t="e">
        <f>VLOOKUP(BZ387,'[1]INITIATIVES TYPE COMBINATION'!K$2:L$75,2,FALSE)</f>
        <v>#N/A</v>
      </c>
      <c r="CM387" s="82" t="e">
        <f>VLOOKUP(BZ387,'[1]INITIATIVES TYPE COMBINATION'!K$2:M$75,3,FALSE)</f>
        <v>#N/A</v>
      </c>
      <c r="CN387" s="82" t="e">
        <f>VLOOKUP(K387&amp;BZ387,'[1]INITIATIVES TYPE COMBINATION'!$A$203:$B$227,2,FALSE)</f>
        <v>#N/A</v>
      </c>
      <c r="CP387" s="82" t="e">
        <f>VLOOKUP(BT387&amp;BU387,[1]MPH!BK:BL,2,FALSE)</f>
        <v>#N/A</v>
      </c>
      <c r="CQ387" s="82" t="e">
        <f>VLOOKUP(BT387&amp;BU387,[1]MPH!BK:BL,2,FALSE)</f>
        <v>#N/A</v>
      </c>
      <c r="CR387" s="82" t="e">
        <f>VLOOKUP(BT387&amp;BW387,[1]MPH!BK:BL,2,FALSE)</f>
        <v>#N/A</v>
      </c>
      <c r="CS387" s="82" t="e">
        <f>VLOOKUP(BT387&amp;BW387,[1]MPH!BK:BL,2,FALSE)</f>
        <v>#N/A</v>
      </c>
      <c r="CT387" s="455" t="str">
        <f t="shared" si="199"/>
        <v>Dead-End</v>
      </c>
      <c r="CU387" s="456" t="str">
        <f t="shared" si="199"/>
        <v>Dead-End</v>
      </c>
      <c r="CV387" s="457" t="str">
        <f t="shared" si="199"/>
        <v>Dead-End</v>
      </c>
    </row>
    <row r="388" spans="88:100" ht="12.4" customHeight="1">
      <c r="CJ388" s="82" t="e">
        <f>VLOOKUP(K388,'[1]INITIATIVES TYPE COMBINATION'!$A$28:$B$39,2,FALSE)</f>
        <v>#N/A</v>
      </c>
      <c r="CK388" s="82" t="e">
        <f>VLOOKUP(K388&amp;BZ388,'[1]INITIATIVES TYPE COMBINATION'!$A$48:$B$72,2,FALSE)</f>
        <v>#N/A</v>
      </c>
      <c r="CL388" s="82" t="e">
        <f>VLOOKUP(BZ388,'[1]INITIATIVES TYPE COMBINATION'!K$2:L$75,2,FALSE)</f>
        <v>#N/A</v>
      </c>
      <c r="CM388" s="82" t="e">
        <f>VLOOKUP(BZ388,'[1]INITIATIVES TYPE COMBINATION'!K$2:M$75,3,FALSE)</f>
        <v>#N/A</v>
      </c>
      <c r="CN388" s="82" t="e">
        <f>VLOOKUP(K388&amp;BZ388,'[1]INITIATIVES TYPE COMBINATION'!$A$203:$B$227,2,FALSE)</f>
        <v>#N/A</v>
      </c>
      <c r="CP388" s="82" t="e">
        <f>VLOOKUP(BT388&amp;BU388,[1]MPH!BK:BL,2,FALSE)</f>
        <v>#N/A</v>
      </c>
      <c r="CQ388" s="82" t="e">
        <f>VLOOKUP(BT388&amp;BU388,[1]MPH!BK:BL,2,FALSE)</f>
        <v>#N/A</v>
      </c>
      <c r="CR388" s="82" t="e">
        <f>VLOOKUP(BT388&amp;BW388,[1]MPH!BK:BL,2,FALSE)</f>
        <v>#N/A</v>
      </c>
      <c r="CS388" s="82" t="e">
        <f>VLOOKUP(BT388&amp;BW388,[1]MPH!BK:BL,2,FALSE)</f>
        <v>#N/A</v>
      </c>
      <c r="CT388" s="455" t="str">
        <f t="shared" si="199"/>
        <v>Dead-End</v>
      </c>
      <c r="CU388" s="456" t="str">
        <f t="shared" si="199"/>
        <v>Dead-End</v>
      </c>
      <c r="CV388" s="457" t="str">
        <f t="shared" si="199"/>
        <v>Dead-End</v>
      </c>
    </row>
    <row r="389" spans="88:100" ht="12.4" customHeight="1">
      <c r="CJ389" s="82" t="e">
        <f>VLOOKUP(K389,'[1]INITIATIVES TYPE COMBINATION'!$A$28:$B$39,2,FALSE)</f>
        <v>#N/A</v>
      </c>
      <c r="CK389" s="82" t="e">
        <f>VLOOKUP(K389&amp;BZ389,'[1]INITIATIVES TYPE COMBINATION'!$A$48:$B$72,2,FALSE)</f>
        <v>#N/A</v>
      </c>
      <c r="CL389" s="82" t="e">
        <f>VLOOKUP(BZ389,'[1]INITIATIVES TYPE COMBINATION'!K$2:L$75,2,FALSE)</f>
        <v>#N/A</v>
      </c>
      <c r="CM389" s="82" t="e">
        <f>VLOOKUP(BZ389,'[1]INITIATIVES TYPE COMBINATION'!K$2:M$75,3,FALSE)</f>
        <v>#N/A</v>
      </c>
      <c r="CN389" s="82" t="e">
        <f>VLOOKUP(K389&amp;BZ389,'[1]INITIATIVES TYPE COMBINATION'!$A$203:$B$227,2,FALSE)</f>
        <v>#N/A</v>
      </c>
      <c r="CP389" s="82" t="e">
        <f>VLOOKUP(BT389&amp;BU389,[1]MPH!BK:BL,2,FALSE)</f>
        <v>#N/A</v>
      </c>
      <c r="CQ389" s="82" t="e">
        <f>VLOOKUP(BT389&amp;BU389,[1]MPH!BK:BL,2,FALSE)</f>
        <v>#N/A</v>
      </c>
      <c r="CR389" s="82" t="e">
        <f>VLOOKUP(BT389&amp;BW389,[1]MPH!BK:BL,2,FALSE)</f>
        <v>#N/A</v>
      </c>
      <c r="CS389" s="82" t="e">
        <f>VLOOKUP(BT389&amp;BW389,[1]MPH!BK:BL,2,FALSE)</f>
        <v>#N/A</v>
      </c>
      <c r="CT389" s="455" t="str">
        <f t="shared" si="199"/>
        <v>Dead-End</v>
      </c>
      <c r="CU389" s="456" t="str">
        <f t="shared" si="199"/>
        <v>Dead-End</v>
      </c>
      <c r="CV389" s="457" t="str">
        <f t="shared" si="199"/>
        <v>Dead-End</v>
      </c>
    </row>
    <row r="390" spans="88:100" ht="12.4" customHeight="1">
      <c r="CJ390" s="82" t="e">
        <f>VLOOKUP(K390,'[1]INITIATIVES TYPE COMBINATION'!$A$28:$B$39,2,FALSE)</f>
        <v>#N/A</v>
      </c>
      <c r="CK390" s="82" t="e">
        <f>VLOOKUP(K390&amp;BZ390,'[1]INITIATIVES TYPE COMBINATION'!$A$48:$B$72,2,FALSE)</f>
        <v>#N/A</v>
      </c>
      <c r="CL390" s="82" t="e">
        <f>VLOOKUP(BZ390,'[1]INITIATIVES TYPE COMBINATION'!K$2:L$75,2,FALSE)</f>
        <v>#N/A</v>
      </c>
      <c r="CM390" s="82" t="e">
        <f>VLOOKUP(BZ390,'[1]INITIATIVES TYPE COMBINATION'!K$2:M$75,3,FALSE)</f>
        <v>#N/A</v>
      </c>
      <c r="CN390" s="82" t="e">
        <f>VLOOKUP(K390&amp;BZ390,'[1]INITIATIVES TYPE COMBINATION'!$A$203:$B$227,2,FALSE)</f>
        <v>#N/A</v>
      </c>
      <c r="CP390" s="82" t="e">
        <f>VLOOKUP(BT390&amp;BU390,[1]MPH!BK:BL,2,FALSE)</f>
        <v>#N/A</v>
      </c>
      <c r="CQ390" s="82" t="e">
        <f>VLOOKUP(BT390&amp;BU390,[1]MPH!BK:BL,2,FALSE)</f>
        <v>#N/A</v>
      </c>
      <c r="CR390" s="82" t="e">
        <f>VLOOKUP(BT390&amp;BW390,[1]MPH!BK:BL,2,FALSE)</f>
        <v>#N/A</v>
      </c>
      <c r="CS390" s="82" t="e">
        <f>VLOOKUP(BT390&amp;BW390,[1]MPH!BK:BL,2,FALSE)</f>
        <v>#N/A</v>
      </c>
      <c r="CT390" s="455" t="str">
        <f t="shared" si="199"/>
        <v>Dead-End</v>
      </c>
      <c r="CU390" s="456" t="str">
        <f t="shared" si="199"/>
        <v>Dead-End</v>
      </c>
      <c r="CV390" s="457" t="str">
        <f t="shared" si="199"/>
        <v>Dead-End</v>
      </c>
    </row>
    <row r="391" spans="88:100" ht="12.4" customHeight="1">
      <c r="CJ391" s="82" t="e">
        <f>VLOOKUP(K391,'[1]INITIATIVES TYPE COMBINATION'!$A$28:$B$39,2,FALSE)</f>
        <v>#N/A</v>
      </c>
      <c r="CK391" s="82" t="e">
        <f>VLOOKUP(K391&amp;BZ391,'[1]INITIATIVES TYPE COMBINATION'!$A$48:$B$72,2,FALSE)</f>
        <v>#N/A</v>
      </c>
      <c r="CL391" s="82" t="e">
        <f>VLOOKUP(BZ391,'[1]INITIATIVES TYPE COMBINATION'!K$2:L$75,2,FALSE)</f>
        <v>#N/A</v>
      </c>
      <c r="CM391" s="82" t="e">
        <f>VLOOKUP(BZ391,'[1]INITIATIVES TYPE COMBINATION'!K$2:M$75,3,FALSE)</f>
        <v>#N/A</v>
      </c>
      <c r="CN391" s="82" t="e">
        <f>VLOOKUP(K391&amp;BZ391,'[1]INITIATIVES TYPE COMBINATION'!$A$203:$B$227,2,FALSE)</f>
        <v>#N/A</v>
      </c>
      <c r="CP391" s="82" t="e">
        <f>VLOOKUP(BT391&amp;BU391,[1]MPH!BK:BL,2,FALSE)</f>
        <v>#N/A</v>
      </c>
      <c r="CQ391" s="82" t="e">
        <f>VLOOKUP(BT391&amp;BU391,[1]MPH!BK:BL,2,FALSE)</f>
        <v>#N/A</v>
      </c>
      <c r="CR391" s="82" t="e">
        <f>VLOOKUP(BT391&amp;BW391,[1]MPH!BK:BL,2,FALSE)</f>
        <v>#N/A</v>
      </c>
      <c r="CS391" s="82" t="e">
        <f>VLOOKUP(BT391&amp;BW391,[1]MPH!BK:BL,2,FALSE)</f>
        <v>#N/A</v>
      </c>
      <c r="CT391" s="455" t="str">
        <f t="shared" si="199"/>
        <v>Dead-End</v>
      </c>
      <c r="CU391" s="456" t="str">
        <f t="shared" si="199"/>
        <v>Dead-End</v>
      </c>
      <c r="CV391" s="457" t="str">
        <f t="shared" si="199"/>
        <v>Dead-End</v>
      </c>
    </row>
    <row r="392" spans="88:100" ht="12.4" customHeight="1">
      <c r="CJ392" s="82" t="e">
        <f>VLOOKUP(K392,'[1]INITIATIVES TYPE COMBINATION'!$A$28:$B$39,2,FALSE)</f>
        <v>#N/A</v>
      </c>
      <c r="CK392" s="82" t="e">
        <f>VLOOKUP(K392&amp;BZ392,'[1]INITIATIVES TYPE COMBINATION'!$A$48:$B$72,2,FALSE)</f>
        <v>#N/A</v>
      </c>
      <c r="CL392" s="82" t="e">
        <f>VLOOKUP(BZ392,'[1]INITIATIVES TYPE COMBINATION'!K$2:L$75,2,FALSE)</f>
        <v>#N/A</v>
      </c>
      <c r="CM392" s="82" t="e">
        <f>VLOOKUP(BZ392,'[1]INITIATIVES TYPE COMBINATION'!K$2:M$75,3,FALSE)</f>
        <v>#N/A</v>
      </c>
      <c r="CN392" s="82" t="e">
        <f>VLOOKUP(K392&amp;BZ392,'[1]INITIATIVES TYPE COMBINATION'!$A$203:$B$227,2,FALSE)</f>
        <v>#N/A</v>
      </c>
      <c r="CP392" s="82" t="e">
        <f>VLOOKUP(BT392&amp;BU392,[1]MPH!BK:BL,2,FALSE)</f>
        <v>#N/A</v>
      </c>
      <c r="CQ392" s="82" t="e">
        <f>VLOOKUP(BT392&amp;BU392,[1]MPH!BK:BL,2,FALSE)</f>
        <v>#N/A</v>
      </c>
      <c r="CR392" s="82" t="e">
        <f>VLOOKUP(BT392&amp;BW392,[1]MPH!BK:BL,2,FALSE)</f>
        <v>#N/A</v>
      </c>
      <c r="CS392" s="82" t="e">
        <f>VLOOKUP(BT392&amp;BW392,[1]MPH!BK:BL,2,FALSE)</f>
        <v>#N/A</v>
      </c>
      <c r="CT392" s="455" t="str">
        <f t="shared" si="199"/>
        <v>Dead-End</v>
      </c>
      <c r="CU392" s="456" t="str">
        <f t="shared" si="199"/>
        <v>Dead-End</v>
      </c>
      <c r="CV392" s="457" t="str">
        <f t="shared" si="199"/>
        <v>Dead-End</v>
      </c>
    </row>
    <row r="393" spans="88:100" ht="12.4" customHeight="1">
      <c r="CJ393" s="82" t="e">
        <f>VLOOKUP(K393,'[1]INITIATIVES TYPE COMBINATION'!$A$28:$B$39,2,FALSE)</f>
        <v>#N/A</v>
      </c>
      <c r="CK393" s="82" t="e">
        <f>VLOOKUP(K393&amp;BZ393,'[1]INITIATIVES TYPE COMBINATION'!$A$48:$B$72,2,FALSE)</f>
        <v>#N/A</v>
      </c>
      <c r="CL393" s="82" t="e">
        <f>VLOOKUP(BZ393,'[1]INITIATIVES TYPE COMBINATION'!K$2:L$75,2,FALSE)</f>
        <v>#N/A</v>
      </c>
      <c r="CM393" s="82" t="e">
        <f>VLOOKUP(BZ393,'[1]INITIATIVES TYPE COMBINATION'!K$2:M$75,3,FALSE)</f>
        <v>#N/A</v>
      </c>
      <c r="CN393" s="82" t="e">
        <f>VLOOKUP(K393&amp;BZ393,'[1]INITIATIVES TYPE COMBINATION'!$A$203:$B$227,2,FALSE)</f>
        <v>#N/A</v>
      </c>
      <c r="CP393" s="82" t="e">
        <f>VLOOKUP(BT393&amp;BU393,[1]MPH!BK:BL,2,FALSE)</f>
        <v>#N/A</v>
      </c>
      <c r="CQ393" s="82" t="e">
        <f>VLOOKUP(BT393&amp;BU393,[1]MPH!BK:BL,2,FALSE)</f>
        <v>#N/A</v>
      </c>
      <c r="CR393" s="82" t="e">
        <f>VLOOKUP(BT393&amp;BW393,[1]MPH!BK:BL,2,FALSE)</f>
        <v>#N/A</v>
      </c>
      <c r="CS393" s="82" t="e">
        <f>VLOOKUP(BT393&amp;BW393,[1]MPH!BK:BL,2,FALSE)</f>
        <v>#N/A</v>
      </c>
      <c r="CT393" s="455" t="str">
        <f t="shared" si="199"/>
        <v>Dead-End</v>
      </c>
      <c r="CU393" s="456" t="str">
        <f t="shared" si="199"/>
        <v>Dead-End</v>
      </c>
      <c r="CV393" s="457" t="str">
        <f t="shared" si="199"/>
        <v>Dead-End</v>
      </c>
    </row>
    <row r="394" spans="88:100" ht="12.4" customHeight="1">
      <c r="CJ394" s="82" t="e">
        <f>VLOOKUP(K394,'[1]INITIATIVES TYPE COMBINATION'!$A$28:$B$39,2,FALSE)</f>
        <v>#N/A</v>
      </c>
      <c r="CK394" s="82" t="e">
        <f>VLOOKUP(K394&amp;BZ394,'[1]INITIATIVES TYPE COMBINATION'!$A$48:$B$72,2,FALSE)</f>
        <v>#N/A</v>
      </c>
      <c r="CL394" s="82" t="e">
        <f>VLOOKUP(BZ394,'[1]INITIATIVES TYPE COMBINATION'!K$2:L$75,2,FALSE)</f>
        <v>#N/A</v>
      </c>
      <c r="CM394" s="82" t="e">
        <f>VLOOKUP(BZ394,'[1]INITIATIVES TYPE COMBINATION'!K$2:M$75,3,FALSE)</f>
        <v>#N/A</v>
      </c>
      <c r="CN394" s="82" t="e">
        <f>VLOOKUP(K394&amp;BZ394,'[1]INITIATIVES TYPE COMBINATION'!$A$203:$B$227,2,FALSE)</f>
        <v>#N/A</v>
      </c>
      <c r="CP394" s="82" t="e">
        <f>VLOOKUP(BT394&amp;BU394,[1]MPH!BK:BL,2,FALSE)</f>
        <v>#N/A</v>
      </c>
      <c r="CQ394" s="82" t="e">
        <f>VLOOKUP(BT394&amp;BU394,[1]MPH!BK:BL,2,FALSE)</f>
        <v>#N/A</v>
      </c>
      <c r="CR394" s="82" t="e">
        <f>VLOOKUP(BT394&amp;BW394,[1]MPH!BK:BL,2,FALSE)</f>
        <v>#N/A</v>
      </c>
      <c r="CS394" s="82" t="e">
        <f>VLOOKUP(BT394&amp;BW394,[1]MPH!BK:BL,2,FALSE)</f>
        <v>#N/A</v>
      </c>
      <c r="CT394" s="455" t="str">
        <f t="shared" si="199"/>
        <v>Dead-End</v>
      </c>
      <c r="CU394" s="456" t="str">
        <f t="shared" si="199"/>
        <v>Dead-End</v>
      </c>
      <c r="CV394" s="457" t="str">
        <f t="shared" si="199"/>
        <v>Dead-End</v>
      </c>
    </row>
    <row r="395" spans="88:100" ht="12.4" customHeight="1">
      <c r="CJ395" s="82" t="e">
        <f>VLOOKUP(K395,'[1]INITIATIVES TYPE COMBINATION'!$A$28:$B$39,2,FALSE)</f>
        <v>#N/A</v>
      </c>
      <c r="CK395" s="82" t="e">
        <f>VLOOKUP(K395&amp;BZ395,'[1]INITIATIVES TYPE COMBINATION'!$A$48:$B$72,2,FALSE)</f>
        <v>#N/A</v>
      </c>
      <c r="CL395" s="82" t="e">
        <f>VLOOKUP(BZ395,'[1]INITIATIVES TYPE COMBINATION'!K$2:L$75,2,FALSE)</f>
        <v>#N/A</v>
      </c>
      <c r="CM395" s="82" t="e">
        <f>VLOOKUP(BZ395,'[1]INITIATIVES TYPE COMBINATION'!K$2:M$75,3,FALSE)</f>
        <v>#N/A</v>
      </c>
      <c r="CN395" s="82" t="e">
        <f>VLOOKUP(K395&amp;BZ395,'[1]INITIATIVES TYPE COMBINATION'!$A$203:$B$227,2,FALSE)</f>
        <v>#N/A</v>
      </c>
      <c r="CP395" s="82" t="e">
        <f>VLOOKUP(BT395&amp;BU395,[1]MPH!BK:BL,2,FALSE)</f>
        <v>#N/A</v>
      </c>
      <c r="CQ395" s="82" t="e">
        <f>VLOOKUP(BT395&amp;BU395,[1]MPH!BK:BL,2,FALSE)</f>
        <v>#N/A</v>
      </c>
      <c r="CR395" s="82" t="e">
        <f>VLOOKUP(BT395&amp;BW395,[1]MPH!BK:BL,2,FALSE)</f>
        <v>#N/A</v>
      </c>
      <c r="CS395" s="82" t="e">
        <f>VLOOKUP(BT395&amp;BW395,[1]MPH!BK:BL,2,FALSE)</f>
        <v>#N/A</v>
      </c>
      <c r="CT395" s="455" t="str">
        <f t="shared" si="199"/>
        <v>Dead-End</v>
      </c>
      <c r="CU395" s="456" t="str">
        <f t="shared" si="199"/>
        <v>Dead-End</v>
      </c>
      <c r="CV395" s="457" t="str">
        <f t="shared" si="199"/>
        <v>Dead-End</v>
      </c>
    </row>
    <row r="396" spans="88:100" ht="12.4" customHeight="1">
      <c r="CJ396" s="82" t="e">
        <f>VLOOKUP(K396,'[1]INITIATIVES TYPE COMBINATION'!$A$28:$B$39,2,FALSE)</f>
        <v>#N/A</v>
      </c>
      <c r="CK396" s="82" t="e">
        <f>VLOOKUP(K396&amp;BZ396,'[1]INITIATIVES TYPE COMBINATION'!$A$48:$B$72,2,FALSE)</f>
        <v>#N/A</v>
      </c>
      <c r="CL396" s="82" t="e">
        <f>VLOOKUP(BZ396,'[1]INITIATIVES TYPE COMBINATION'!K$2:L$75,2,FALSE)</f>
        <v>#N/A</v>
      </c>
      <c r="CM396" s="82" t="e">
        <f>VLOOKUP(BZ396,'[1]INITIATIVES TYPE COMBINATION'!K$2:M$75,3,FALSE)</f>
        <v>#N/A</v>
      </c>
      <c r="CN396" s="82" t="e">
        <f>VLOOKUP(K396&amp;BZ396,'[1]INITIATIVES TYPE COMBINATION'!$A$203:$B$227,2,FALSE)</f>
        <v>#N/A</v>
      </c>
      <c r="CP396" s="82" t="e">
        <f>VLOOKUP(BT396&amp;BU396,[1]MPH!BK:BL,2,FALSE)</f>
        <v>#N/A</v>
      </c>
      <c r="CQ396" s="82" t="e">
        <f>VLOOKUP(BT396&amp;BU396,[1]MPH!BK:BL,2,FALSE)</f>
        <v>#N/A</v>
      </c>
      <c r="CR396" s="82" t="e">
        <f>VLOOKUP(BT396&amp;BW396,[1]MPH!BK:BL,2,FALSE)</f>
        <v>#N/A</v>
      </c>
      <c r="CS396" s="82" t="e">
        <f>VLOOKUP(BT396&amp;BW396,[1]MPH!BK:BL,2,FALSE)</f>
        <v>#N/A</v>
      </c>
      <c r="CT396" s="455" t="str">
        <f t="shared" si="199"/>
        <v>Dead-End</v>
      </c>
      <c r="CU396" s="456" t="str">
        <f t="shared" si="199"/>
        <v>Dead-End</v>
      </c>
      <c r="CV396" s="457" t="str">
        <f t="shared" si="199"/>
        <v>Dead-End</v>
      </c>
    </row>
    <row r="397" spans="88:100" ht="12.4" customHeight="1">
      <c r="CJ397" s="82" t="e">
        <f>VLOOKUP(K397,'[1]INITIATIVES TYPE COMBINATION'!$A$28:$B$39,2,FALSE)</f>
        <v>#N/A</v>
      </c>
      <c r="CK397" s="82" t="e">
        <f>VLOOKUP(K397&amp;BZ397,'[1]INITIATIVES TYPE COMBINATION'!$A$48:$B$72,2,FALSE)</f>
        <v>#N/A</v>
      </c>
      <c r="CL397" s="82" t="e">
        <f>VLOOKUP(BZ397,'[1]INITIATIVES TYPE COMBINATION'!K$2:L$75,2,FALSE)</f>
        <v>#N/A</v>
      </c>
      <c r="CM397" s="82" t="e">
        <f>VLOOKUP(BZ397,'[1]INITIATIVES TYPE COMBINATION'!K$2:M$75,3,FALSE)</f>
        <v>#N/A</v>
      </c>
      <c r="CN397" s="82" t="e">
        <f>VLOOKUP(K397&amp;BZ397,'[1]INITIATIVES TYPE COMBINATION'!$A$203:$B$227,2,FALSE)</f>
        <v>#N/A</v>
      </c>
      <c r="CP397" s="82" t="e">
        <f>VLOOKUP(BT397&amp;BU397,[1]MPH!BK:BL,2,FALSE)</f>
        <v>#N/A</v>
      </c>
      <c r="CQ397" s="82" t="e">
        <f>VLOOKUP(BT397&amp;BU397,[1]MPH!BK:BL,2,FALSE)</f>
        <v>#N/A</v>
      </c>
      <c r="CR397" s="82" t="e">
        <f>VLOOKUP(BT397&amp;BW397,[1]MPH!BK:BL,2,FALSE)</f>
        <v>#N/A</v>
      </c>
      <c r="CS397" s="82" t="e">
        <f>VLOOKUP(BT397&amp;BW397,[1]MPH!BK:BL,2,FALSE)</f>
        <v>#N/A</v>
      </c>
      <c r="CT397" s="455" t="str">
        <f t="shared" si="199"/>
        <v>Dead-End</v>
      </c>
      <c r="CU397" s="456" t="str">
        <f t="shared" si="199"/>
        <v>Dead-End</v>
      </c>
      <c r="CV397" s="457" t="str">
        <f t="shared" si="199"/>
        <v>Dead-End</v>
      </c>
    </row>
    <row r="398" spans="88:100" ht="12.4" customHeight="1">
      <c r="CJ398" s="82" t="e">
        <f>VLOOKUP(K398,'[1]INITIATIVES TYPE COMBINATION'!$A$28:$B$39,2,FALSE)</f>
        <v>#N/A</v>
      </c>
      <c r="CK398" s="82" t="e">
        <f>VLOOKUP(K398&amp;BZ398,'[1]INITIATIVES TYPE COMBINATION'!$A$48:$B$72,2,FALSE)</f>
        <v>#N/A</v>
      </c>
      <c r="CL398" s="82" t="e">
        <f>VLOOKUP(BZ398,'[1]INITIATIVES TYPE COMBINATION'!K$2:L$75,2,FALSE)</f>
        <v>#N/A</v>
      </c>
      <c r="CM398" s="82" t="e">
        <f>VLOOKUP(BZ398,'[1]INITIATIVES TYPE COMBINATION'!K$2:M$75,3,FALSE)</f>
        <v>#N/A</v>
      </c>
      <c r="CN398" s="82" t="e">
        <f>VLOOKUP(K398&amp;BZ398,'[1]INITIATIVES TYPE COMBINATION'!$A$203:$B$227,2,FALSE)</f>
        <v>#N/A</v>
      </c>
      <c r="CP398" s="82" t="e">
        <f>VLOOKUP(BT398&amp;BU398,[1]MPH!BK:BL,2,FALSE)</f>
        <v>#N/A</v>
      </c>
      <c r="CQ398" s="82" t="e">
        <f>VLOOKUP(BT398&amp;BU398,[1]MPH!BK:BL,2,FALSE)</f>
        <v>#N/A</v>
      </c>
      <c r="CR398" s="82" t="e">
        <f>VLOOKUP(BT398&amp;BW398,[1]MPH!BK:BL,2,FALSE)</f>
        <v>#N/A</v>
      </c>
      <c r="CS398" s="82" t="e">
        <f>VLOOKUP(BT398&amp;BW398,[1]MPH!BK:BL,2,FALSE)</f>
        <v>#N/A</v>
      </c>
      <c r="CT398" s="455" t="str">
        <f t="shared" si="199"/>
        <v>Dead-End</v>
      </c>
      <c r="CU398" s="456" t="str">
        <f t="shared" si="199"/>
        <v>Dead-End</v>
      </c>
      <c r="CV398" s="457" t="str">
        <f t="shared" si="199"/>
        <v>Dead-End</v>
      </c>
    </row>
    <row r="399" spans="88:100" ht="12.4" customHeight="1">
      <c r="CJ399" s="82" t="e">
        <f>VLOOKUP(K399,'[1]INITIATIVES TYPE COMBINATION'!$A$28:$B$39,2,FALSE)</f>
        <v>#N/A</v>
      </c>
      <c r="CK399" s="82" t="e">
        <f>VLOOKUP(K399&amp;BZ399,'[1]INITIATIVES TYPE COMBINATION'!$A$48:$B$72,2,FALSE)</f>
        <v>#N/A</v>
      </c>
      <c r="CL399" s="82" t="e">
        <f>VLOOKUP(BZ399,'[1]INITIATIVES TYPE COMBINATION'!K$2:L$75,2,FALSE)</f>
        <v>#N/A</v>
      </c>
      <c r="CM399" s="82" t="e">
        <f>VLOOKUP(BZ399,'[1]INITIATIVES TYPE COMBINATION'!K$2:M$75,3,FALSE)</f>
        <v>#N/A</v>
      </c>
      <c r="CN399" s="82" t="e">
        <f>VLOOKUP(K399&amp;BZ399,'[1]INITIATIVES TYPE COMBINATION'!$A$203:$B$227,2,FALSE)</f>
        <v>#N/A</v>
      </c>
      <c r="CP399" s="82" t="e">
        <f>VLOOKUP(BT399&amp;BU399,[1]MPH!BK:BL,2,FALSE)</f>
        <v>#N/A</v>
      </c>
      <c r="CQ399" s="82" t="e">
        <f>VLOOKUP(BT399&amp;BU399,[1]MPH!BK:BL,2,FALSE)</f>
        <v>#N/A</v>
      </c>
      <c r="CR399" s="82" t="e">
        <f>VLOOKUP(BT399&amp;BW399,[1]MPH!BK:BL,2,FALSE)</f>
        <v>#N/A</v>
      </c>
      <c r="CS399" s="82" t="e">
        <f>VLOOKUP(BT399&amp;BW399,[1]MPH!BK:BL,2,FALSE)</f>
        <v>#N/A</v>
      </c>
      <c r="CT399" s="455" t="str">
        <f t="shared" si="199"/>
        <v>Dead-End</v>
      </c>
      <c r="CU399" s="456" t="str">
        <f t="shared" si="199"/>
        <v>Dead-End</v>
      </c>
      <c r="CV399" s="457" t="str">
        <f t="shared" si="199"/>
        <v>Dead-End</v>
      </c>
    </row>
    <row r="400" spans="88:100" ht="12.4" customHeight="1">
      <c r="CJ400" s="82" t="e">
        <f>VLOOKUP(K400,'[1]INITIATIVES TYPE COMBINATION'!$A$28:$B$39,2,FALSE)</f>
        <v>#N/A</v>
      </c>
      <c r="CK400" s="82" t="e">
        <f>VLOOKUP(K400&amp;BZ400,'[1]INITIATIVES TYPE COMBINATION'!$A$48:$B$72,2,FALSE)</f>
        <v>#N/A</v>
      </c>
      <c r="CL400" s="82" t="e">
        <f>VLOOKUP(BZ400,'[1]INITIATIVES TYPE COMBINATION'!K$2:L$75,2,FALSE)</f>
        <v>#N/A</v>
      </c>
      <c r="CM400" s="82" t="e">
        <f>VLOOKUP(BZ400,'[1]INITIATIVES TYPE COMBINATION'!K$2:M$75,3,FALSE)</f>
        <v>#N/A</v>
      </c>
      <c r="CN400" s="82" t="e">
        <f>VLOOKUP(K400&amp;BZ400,'[1]INITIATIVES TYPE COMBINATION'!$A$203:$B$227,2,FALSE)</f>
        <v>#N/A</v>
      </c>
      <c r="CP400" s="82" t="e">
        <f>VLOOKUP(BT400&amp;BU400,[1]MPH!BK:BL,2,FALSE)</f>
        <v>#N/A</v>
      </c>
      <c r="CQ400" s="82" t="e">
        <f>VLOOKUP(BT400&amp;BU400,[1]MPH!BK:BL,2,FALSE)</f>
        <v>#N/A</v>
      </c>
      <c r="CR400" s="82" t="e">
        <f>VLOOKUP(BT400&amp;BW400,[1]MPH!BK:BL,2,FALSE)</f>
        <v>#N/A</v>
      </c>
      <c r="CS400" s="82" t="e">
        <f>VLOOKUP(BT400&amp;BW400,[1]MPH!BK:BL,2,FALSE)</f>
        <v>#N/A</v>
      </c>
      <c r="CT400" s="455" t="str">
        <f t="shared" si="199"/>
        <v>Dead-End</v>
      </c>
      <c r="CU400" s="456" t="str">
        <f t="shared" si="199"/>
        <v>Dead-End</v>
      </c>
      <c r="CV400" s="457" t="str">
        <f t="shared" si="199"/>
        <v>Dead-End</v>
      </c>
    </row>
    <row r="401" spans="88:100" ht="12.4" customHeight="1">
      <c r="CJ401" s="82" t="e">
        <f>VLOOKUP(K401,'[1]INITIATIVES TYPE COMBINATION'!$A$28:$B$39,2,FALSE)</f>
        <v>#N/A</v>
      </c>
      <c r="CK401" s="82" t="e">
        <f>VLOOKUP(K401&amp;BZ401,'[1]INITIATIVES TYPE COMBINATION'!$A$48:$B$72,2,FALSE)</f>
        <v>#N/A</v>
      </c>
      <c r="CL401" s="82" t="e">
        <f>VLOOKUP(BZ401,'[1]INITIATIVES TYPE COMBINATION'!K$2:L$75,2,FALSE)</f>
        <v>#N/A</v>
      </c>
      <c r="CM401" s="82" t="e">
        <f>VLOOKUP(BZ401,'[1]INITIATIVES TYPE COMBINATION'!K$2:M$75,3,FALSE)</f>
        <v>#N/A</v>
      </c>
      <c r="CN401" s="82" t="e">
        <f>VLOOKUP(K401&amp;BZ401,'[1]INITIATIVES TYPE COMBINATION'!$A$203:$B$227,2,FALSE)</f>
        <v>#N/A</v>
      </c>
      <c r="CP401" s="82" t="e">
        <f>VLOOKUP(BT401&amp;BU401,[1]MPH!BK:BL,2,FALSE)</f>
        <v>#N/A</v>
      </c>
      <c r="CQ401" s="82" t="e">
        <f>VLOOKUP(BT401&amp;BU401,[1]MPH!BK:BL,2,FALSE)</f>
        <v>#N/A</v>
      </c>
      <c r="CR401" s="82" t="e">
        <f>VLOOKUP(BT401&amp;BW401,[1]MPH!BK:BL,2,FALSE)</f>
        <v>#N/A</v>
      </c>
      <c r="CS401" s="82" t="e">
        <f>VLOOKUP(BT401&amp;BW401,[1]MPH!BK:BL,2,FALSE)</f>
        <v>#N/A</v>
      </c>
      <c r="CT401" s="455" t="str">
        <f t="shared" si="199"/>
        <v>Dead-End</v>
      </c>
      <c r="CU401" s="456" t="str">
        <f t="shared" si="199"/>
        <v>Dead-End</v>
      </c>
      <c r="CV401" s="457" t="str">
        <f t="shared" si="199"/>
        <v>Dead-End</v>
      </c>
    </row>
    <row r="402" spans="88:100" ht="12.4" customHeight="1">
      <c r="CJ402" s="82" t="e">
        <f>VLOOKUP(K402,'[1]INITIATIVES TYPE COMBINATION'!$A$28:$B$39,2,FALSE)</f>
        <v>#N/A</v>
      </c>
      <c r="CK402" s="82" t="e">
        <f>VLOOKUP(K402&amp;BZ402,'[1]INITIATIVES TYPE COMBINATION'!$A$48:$B$72,2,FALSE)</f>
        <v>#N/A</v>
      </c>
      <c r="CL402" s="82" t="e">
        <f>VLOOKUP(BZ402,'[1]INITIATIVES TYPE COMBINATION'!K$2:L$75,2,FALSE)</f>
        <v>#N/A</v>
      </c>
      <c r="CM402" s="82" t="e">
        <f>VLOOKUP(BZ402,'[1]INITIATIVES TYPE COMBINATION'!K$2:M$75,3,FALSE)</f>
        <v>#N/A</v>
      </c>
      <c r="CN402" s="82" t="e">
        <f>VLOOKUP(K402&amp;BZ402,'[1]INITIATIVES TYPE COMBINATION'!$A$203:$B$227,2,FALSE)</f>
        <v>#N/A</v>
      </c>
      <c r="CP402" s="82" t="e">
        <f>VLOOKUP(BT402&amp;BU402,[1]MPH!BK:BL,2,FALSE)</f>
        <v>#N/A</v>
      </c>
      <c r="CQ402" s="82" t="e">
        <f>VLOOKUP(BT402&amp;BU402,[1]MPH!BK:BL,2,FALSE)</f>
        <v>#N/A</v>
      </c>
      <c r="CR402" s="82" t="e">
        <f>VLOOKUP(BT402&amp;BW402,[1]MPH!BK:BL,2,FALSE)</f>
        <v>#N/A</v>
      </c>
      <c r="CS402" s="82" t="e">
        <f>VLOOKUP(BT402&amp;BW402,[1]MPH!BK:BL,2,FALSE)</f>
        <v>#N/A</v>
      </c>
      <c r="CT402" s="455" t="str">
        <f t="shared" si="199"/>
        <v>Dead-End</v>
      </c>
      <c r="CU402" s="456" t="str">
        <f t="shared" si="199"/>
        <v>Dead-End</v>
      </c>
      <c r="CV402" s="457" t="str">
        <f t="shared" si="199"/>
        <v>Dead-End</v>
      </c>
    </row>
    <row r="403" spans="88:100" ht="12.4" customHeight="1">
      <c r="CJ403" s="82" t="e">
        <f>VLOOKUP(K403,'[1]INITIATIVES TYPE COMBINATION'!$A$28:$B$39,2,FALSE)</f>
        <v>#N/A</v>
      </c>
      <c r="CK403" s="82" t="e">
        <f>VLOOKUP(K403&amp;BZ403,'[1]INITIATIVES TYPE COMBINATION'!$A$48:$B$72,2,FALSE)</f>
        <v>#N/A</v>
      </c>
      <c r="CL403" s="82" t="e">
        <f>VLOOKUP(BZ403,'[1]INITIATIVES TYPE COMBINATION'!K$2:L$75,2,FALSE)</f>
        <v>#N/A</v>
      </c>
      <c r="CM403" s="82" t="e">
        <f>VLOOKUP(BZ403,'[1]INITIATIVES TYPE COMBINATION'!K$2:M$75,3,FALSE)</f>
        <v>#N/A</v>
      </c>
      <c r="CN403" s="82" t="e">
        <f>VLOOKUP(K403&amp;BZ403,'[1]INITIATIVES TYPE COMBINATION'!$A$203:$B$227,2,FALSE)</f>
        <v>#N/A</v>
      </c>
      <c r="CP403" s="82" t="e">
        <f>VLOOKUP(BT403&amp;BU403,[1]MPH!BK:BL,2,FALSE)</f>
        <v>#N/A</v>
      </c>
      <c r="CQ403" s="82" t="e">
        <f>VLOOKUP(BT403&amp;BU403,[1]MPH!BK:BL,2,FALSE)</f>
        <v>#N/A</v>
      </c>
      <c r="CR403" s="82" t="e">
        <f>VLOOKUP(BT403&amp;BW403,[1]MPH!BK:BL,2,FALSE)</f>
        <v>#N/A</v>
      </c>
      <c r="CS403" s="82" t="e">
        <f>VLOOKUP(BT403&amp;BW403,[1]MPH!BK:BL,2,FALSE)</f>
        <v>#N/A</v>
      </c>
      <c r="CT403" s="455" t="str">
        <f t="shared" ref="CT403:CV422" si="200">$CV$1</f>
        <v>Dead-End</v>
      </c>
      <c r="CU403" s="456" t="str">
        <f t="shared" si="200"/>
        <v>Dead-End</v>
      </c>
      <c r="CV403" s="457" t="str">
        <f t="shared" si="200"/>
        <v>Dead-End</v>
      </c>
    </row>
    <row r="404" spans="88:100" ht="12.4" customHeight="1">
      <c r="CJ404" s="82" t="e">
        <f>VLOOKUP(K404,'[1]INITIATIVES TYPE COMBINATION'!$A$28:$B$39,2,FALSE)</f>
        <v>#N/A</v>
      </c>
      <c r="CK404" s="82" t="e">
        <f>VLOOKUP(K404&amp;BZ404,'[1]INITIATIVES TYPE COMBINATION'!$A$48:$B$72,2,FALSE)</f>
        <v>#N/A</v>
      </c>
      <c r="CL404" s="82" t="e">
        <f>VLOOKUP(BZ404,'[1]INITIATIVES TYPE COMBINATION'!K$2:L$75,2,FALSE)</f>
        <v>#N/A</v>
      </c>
      <c r="CM404" s="82" t="e">
        <f>VLOOKUP(BZ404,'[1]INITIATIVES TYPE COMBINATION'!K$2:M$75,3,FALSE)</f>
        <v>#N/A</v>
      </c>
      <c r="CN404" s="82" t="e">
        <f>VLOOKUP(K404&amp;BZ404,'[1]INITIATIVES TYPE COMBINATION'!$A$203:$B$227,2,FALSE)</f>
        <v>#N/A</v>
      </c>
      <c r="CP404" s="82" t="e">
        <f>VLOOKUP(BT404&amp;BU404,[1]MPH!BK:BL,2,FALSE)</f>
        <v>#N/A</v>
      </c>
      <c r="CQ404" s="82" t="e">
        <f>VLOOKUP(BT404&amp;BU404,[1]MPH!BK:BL,2,FALSE)</f>
        <v>#N/A</v>
      </c>
      <c r="CR404" s="82" t="e">
        <f>VLOOKUP(BT404&amp;BW404,[1]MPH!BK:BL,2,FALSE)</f>
        <v>#N/A</v>
      </c>
      <c r="CS404" s="82" t="e">
        <f>VLOOKUP(BT404&amp;BW404,[1]MPH!BK:BL,2,FALSE)</f>
        <v>#N/A</v>
      </c>
      <c r="CT404" s="455" t="str">
        <f t="shared" si="200"/>
        <v>Dead-End</v>
      </c>
      <c r="CU404" s="456" t="str">
        <f t="shared" si="200"/>
        <v>Dead-End</v>
      </c>
      <c r="CV404" s="457" t="str">
        <f t="shared" si="200"/>
        <v>Dead-End</v>
      </c>
    </row>
    <row r="405" spans="88:100" ht="12.4" customHeight="1">
      <c r="CJ405" s="82" t="e">
        <f>VLOOKUP(K405,'[1]INITIATIVES TYPE COMBINATION'!$A$28:$B$39,2,FALSE)</f>
        <v>#N/A</v>
      </c>
      <c r="CK405" s="82" t="e">
        <f>VLOOKUP(K405&amp;BZ405,'[1]INITIATIVES TYPE COMBINATION'!$A$48:$B$72,2,FALSE)</f>
        <v>#N/A</v>
      </c>
      <c r="CL405" s="82" t="e">
        <f>VLOOKUP(BZ405,'[1]INITIATIVES TYPE COMBINATION'!K$2:L$75,2,FALSE)</f>
        <v>#N/A</v>
      </c>
      <c r="CM405" s="82" t="e">
        <f>VLOOKUP(BZ405,'[1]INITIATIVES TYPE COMBINATION'!K$2:M$75,3,FALSE)</f>
        <v>#N/A</v>
      </c>
      <c r="CN405" s="82" t="e">
        <f>VLOOKUP(K405&amp;BZ405,'[1]INITIATIVES TYPE COMBINATION'!$A$203:$B$227,2,FALSE)</f>
        <v>#N/A</v>
      </c>
      <c r="CP405" s="82" t="e">
        <f>VLOOKUP(BT405&amp;BU405,[1]MPH!BK:BL,2,FALSE)</f>
        <v>#N/A</v>
      </c>
      <c r="CQ405" s="82" t="e">
        <f>VLOOKUP(BT405&amp;BU405,[1]MPH!BK:BL,2,FALSE)</f>
        <v>#N/A</v>
      </c>
      <c r="CR405" s="82" t="e">
        <f>VLOOKUP(BT405&amp;BW405,[1]MPH!BK:BL,2,FALSE)</f>
        <v>#N/A</v>
      </c>
      <c r="CS405" s="82" t="e">
        <f>VLOOKUP(BT405&amp;BW405,[1]MPH!BK:BL,2,FALSE)</f>
        <v>#N/A</v>
      </c>
      <c r="CT405" s="455" t="str">
        <f t="shared" si="200"/>
        <v>Dead-End</v>
      </c>
      <c r="CU405" s="456" t="str">
        <f t="shared" si="200"/>
        <v>Dead-End</v>
      </c>
      <c r="CV405" s="457" t="str">
        <f t="shared" si="200"/>
        <v>Dead-End</v>
      </c>
    </row>
    <row r="406" spans="88:100" ht="12.4" customHeight="1">
      <c r="CJ406" s="82" t="e">
        <f>VLOOKUP(K406,'[1]INITIATIVES TYPE COMBINATION'!$A$28:$B$39,2,FALSE)</f>
        <v>#N/A</v>
      </c>
      <c r="CK406" s="82" t="e">
        <f>VLOOKUP(K406&amp;BZ406,'[1]INITIATIVES TYPE COMBINATION'!$A$48:$B$72,2,FALSE)</f>
        <v>#N/A</v>
      </c>
      <c r="CL406" s="82" t="e">
        <f>VLOOKUP(BZ406,'[1]INITIATIVES TYPE COMBINATION'!K$2:L$75,2,FALSE)</f>
        <v>#N/A</v>
      </c>
      <c r="CM406" s="82" t="e">
        <f>VLOOKUP(BZ406,'[1]INITIATIVES TYPE COMBINATION'!K$2:M$75,3,FALSE)</f>
        <v>#N/A</v>
      </c>
      <c r="CN406" s="82" t="e">
        <f>VLOOKUP(K406&amp;BZ406,'[1]INITIATIVES TYPE COMBINATION'!$A$203:$B$227,2,FALSE)</f>
        <v>#N/A</v>
      </c>
      <c r="CP406" s="82" t="e">
        <f>VLOOKUP(BT406&amp;BU406,[1]MPH!BK:BL,2,FALSE)</f>
        <v>#N/A</v>
      </c>
      <c r="CQ406" s="82" t="e">
        <f>VLOOKUP(BT406&amp;BU406,[1]MPH!BK:BL,2,FALSE)</f>
        <v>#N/A</v>
      </c>
      <c r="CR406" s="82" t="e">
        <f>VLOOKUP(BT406&amp;BW406,[1]MPH!BK:BL,2,FALSE)</f>
        <v>#N/A</v>
      </c>
      <c r="CS406" s="82" t="e">
        <f>VLOOKUP(BT406&amp;BW406,[1]MPH!BK:BL,2,FALSE)</f>
        <v>#N/A</v>
      </c>
      <c r="CT406" s="455" t="str">
        <f t="shared" si="200"/>
        <v>Dead-End</v>
      </c>
      <c r="CU406" s="456" t="str">
        <f t="shared" si="200"/>
        <v>Dead-End</v>
      </c>
      <c r="CV406" s="457" t="str">
        <f t="shared" si="200"/>
        <v>Dead-End</v>
      </c>
    </row>
    <row r="407" spans="88:100" ht="12.4" customHeight="1">
      <c r="CJ407" s="82" t="e">
        <f>VLOOKUP(K407,'[1]INITIATIVES TYPE COMBINATION'!$A$28:$B$39,2,FALSE)</f>
        <v>#N/A</v>
      </c>
      <c r="CK407" s="82" t="e">
        <f>VLOOKUP(K407&amp;BZ407,'[1]INITIATIVES TYPE COMBINATION'!$A$48:$B$72,2,FALSE)</f>
        <v>#N/A</v>
      </c>
      <c r="CL407" s="82" t="e">
        <f>VLOOKUP(BZ407,'[1]INITIATIVES TYPE COMBINATION'!K$2:L$75,2,FALSE)</f>
        <v>#N/A</v>
      </c>
      <c r="CM407" s="82" t="e">
        <f>VLOOKUP(BZ407,'[1]INITIATIVES TYPE COMBINATION'!K$2:M$75,3,FALSE)</f>
        <v>#N/A</v>
      </c>
      <c r="CN407" s="82" t="e">
        <f>VLOOKUP(K407&amp;BZ407,'[1]INITIATIVES TYPE COMBINATION'!$A$203:$B$227,2,FALSE)</f>
        <v>#N/A</v>
      </c>
      <c r="CP407" s="82" t="e">
        <f>VLOOKUP(BT407&amp;BU407,[1]MPH!BK:BL,2,FALSE)</f>
        <v>#N/A</v>
      </c>
      <c r="CQ407" s="82" t="e">
        <f>VLOOKUP(BT407&amp;BU407,[1]MPH!BK:BL,2,FALSE)</f>
        <v>#N/A</v>
      </c>
      <c r="CR407" s="82" t="e">
        <f>VLOOKUP(BT407&amp;BW407,[1]MPH!BK:BL,2,FALSE)</f>
        <v>#N/A</v>
      </c>
      <c r="CS407" s="82" t="e">
        <f>VLOOKUP(BT407&amp;BW407,[1]MPH!BK:BL,2,FALSE)</f>
        <v>#N/A</v>
      </c>
      <c r="CT407" s="455" t="str">
        <f t="shared" si="200"/>
        <v>Dead-End</v>
      </c>
      <c r="CU407" s="456" t="str">
        <f t="shared" si="200"/>
        <v>Dead-End</v>
      </c>
      <c r="CV407" s="457" t="str">
        <f t="shared" si="200"/>
        <v>Dead-End</v>
      </c>
    </row>
    <row r="408" spans="88:100" ht="12.4" customHeight="1">
      <c r="CJ408" s="82" t="e">
        <f>VLOOKUP(K408,'[1]INITIATIVES TYPE COMBINATION'!$A$28:$B$39,2,FALSE)</f>
        <v>#N/A</v>
      </c>
      <c r="CK408" s="82" t="e">
        <f>VLOOKUP(K408&amp;BZ408,'[1]INITIATIVES TYPE COMBINATION'!$A$48:$B$72,2,FALSE)</f>
        <v>#N/A</v>
      </c>
      <c r="CL408" s="82" t="e">
        <f>VLOOKUP(BZ408,'[1]INITIATIVES TYPE COMBINATION'!K$2:L$75,2,FALSE)</f>
        <v>#N/A</v>
      </c>
      <c r="CM408" s="82" t="e">
        <f>VLOOKUP(BZ408,'[1]INITIATIVES TYPE COMBINATION'!K$2:M$75,3,FALSE)</f>
        <v>#N/A</v>
      </c>
      <c r="CN408" s="82" t="e">
        <f>VLOOKUP(K408&amp;BZ408,'[1]INITIATIVES TYPE COMBINATION'!$A$203:$B$227,2,FALSE)</f>
        <v>#N/A</v>
      </c>
      <c r="CP408" s="82" t="e">
        <f>VLOOKUP(BT408&amp;BU408,[1]MPH!BK:BL,2,FALSE)</f>
        <v>#N/A</v>
      </c>
      <c r="CQ408" s="82" t="e">
        <f>VLOOKUP(BT408&amp;BU408,[1]MPH!BK:BL,2,FALSE)</f>
        <v>#N/A</v>
      </c>
      <c r="CR408" s="82" t="e">
        <f>VLOOKUP(BT408&amp;BW408,[1]MPH!BK:BL,2,FALSE)</f>
        <v>#N/A</v>
      </c>
      <c r="CS408" s="82" t="e">
        <f>VLOOKUP(BT408&amp;BW408,[1]MPH!BK:BL,2,FALSE)</f>
        <v>#N/A</v>
      </c>
      <c r="CT408" s="455" t="str">
        <f t="shared" si="200"/>
        <v>Dead-End</v>
      </c>
      <c r="CU408" s="456" t="str">
        <f t="shared" si="200"/>
        <v>Dead-End</v>
      </c>
      <c r="CV408" s="457" t="str">
        <f t="shared" si="200"/>
        <v>Dead-End</v>
      </c>
    </row>
    <row r="409" spans="88:100" ht="12.4" customHeight="1">
      <c r="CJ409" s="82" t="e">
        <f>VLOOKUP(K409,'[1]INITIATIVES TYPE COMBINATION'!$A$28:$B$39,2,FALSE)</f>
        <v>#N/A</v>
      </c>
      <c r="CK409" s="82" t="e">
        <f>VLOOKUP(K409&amp;BZ409,'[1]INITIATIVES TYPE COMBINATION'!$A$48:$B$72,2,FALSE)</f>
        <v>#N/A</v>
      </c>
      <c r="CL409" s="82" t="e">
        <f>VLOOKUP(BZ409,'[1]INITIATIVES TYPE COMBINATION'!K$2:L$75,2,FALSE)</f>
        <v>#N/A</v>
      </c>
      <c r="CM409" s="82" t="e">
        <f>VLOOKUP(BZ409,'[1]INITIATIVES TYPE COMBINATION'!K$2:M$75,3,FALSE)</f>
        <v>#N/A</v>
      </c>
      <c r="CN409" s="82" t="e">
        <f>VLOOKUP(K409&amp;BZ409,'[1]INITIATIVES TYPE COMBINATION'!$A$203:$B$227,2,FALSE)</f>
        <v>#N/A</v>
      </c>
      <c r="CP409" s="82" t="e">
        <f>VLOOKUP(BT409&amp;BU409,[1]MPH!BK:BL,2,FALSE)</f>
        <v>#N/A</v>
      </c>
      <c r="CQ409" s="82" t="e">
        <f>VLOOKUP(BT409&amp;BU409,[1]MPH!BK:BL,2,FALSE)</f>
        <v>#N/A</v>
      </c>
      <c r="CR409" s="82" t="e">
        <f>VLOOKUP(BT409&amp;BW409,[1]MPH!BK:BL,2,FALSE)</f>
        <v>#N/A</v>
      </c>
      <c r="CS409" s="82" t="e">
        <f>VLOOKUP(BT409&amp;BW409,[1]MPH!BK:BL,2,FALSE)</f>
        <v>#N/A</v>
      </c>
      <c r="CT409" s="455" t="str">
        <f t="shared" si="200"/>
        <v>Dead-End</v>
      </c>
      <c r="CU409" s="456" t="str">
        <f t="shared" si="200"/>
        <v>Dead-End</v>
      </c>
      <c r="CV409" s="457" t="str">
        <f t="shared" si="200"/>
        <v>Dead-End</v>
      </c>
    </row>
    <row r="410" spans="88:100" ht="12.4" customHeight="1">
      <c r="CJ410" s="82" t="e">
        <f>VLOOKUP(K410,'[1]INITIATIVES TYPE COMBINATION'!$A$28:$B$39,2,FALSE)</f>
        <v>#N/A</v>
      </c>
      <c r="CK410" s="82" t="e">
        <f>VLOOKUP(K410&amp;BZ410,'[1]INITIATIVES TYPE COMBINATION'!$A$48:$B$72,2,FALSE)</f>
        <v>#N/A</v>
      </c>
      <c r="CL410" s="82" t="e">
        <f>VLOOKUP(BZ410,'[1]INITIATIVES TYPE COMBINATION'!K$2:L$75,2,FALSE)</f>
        <v>#N/A</v>
      </c>
      <c r="CM410" s="82" t="e">
        <f>VLOOKUP(BZ410,'[1]INITIATIVES TYPE COMBINATION'!K$2:M$75,3,FALSE)</f>
        <v>#N/A</v>
      </c>
      <c r="CN410" s="82" t="e">
        <f>VLOOKUP(K410&amp;BZ410,'[1]INITIATIVES TYPE COMBINATION'!$A$203:$B$227,2,FALSE)</f>
        <v>#N/A</v>
      </c>
      <c r="CP410" s="82" t="e">
        <f>VLOOKUP(BT410&amp;BU410,[1]MPH!BK:BL,2,FALSE)</f>
        <v>#N/A</v>
      </c>
      <c r="CQ410" s="82" t="e">
        <f>VLOOKUP(BT410&amp;BU410,[1]MPH!BK:BL,2,FALSE)</f>
        <v>#N/A</v>
      </c>
      <c r="CR410" s="82" t="e">
        <f>VLOOKUP(BT410&amp;BW410,[1]MPH!BK:BL,2,FALSE)</f>
        <v>#N/A</v>
      </c>
      <c r="CS410" s="82" t="e">
        <f>VLOOKUP(BT410&amp;BW410,[1]MPH!BK:BL,2,FALSE)</f>
        <v>#N/A</v>
      </c>
      <c r="CT410" s="455" t="str">
        <f t="shared" si="200"/>
        <v>Dead-End</v>
      </c>
      <c r="CU410" s="456" t="str">
        <f t="shared" si="200"/>
        <v>Dead-End</v>
      </c>
      <c r="CV410" s="457" t="str">
        <f t="shared" si="200"/>
        <v>Dead-End</v>
      </c>
    </row>
    <row r="411" spans="88:100" ht="12.4" customHeight="1">
      <c r="CJ411" s="82" t="e">
        <f>VLOOKUP(K411,'[1]INITIATIVES TYPE COMBINATION'!$A$28:$B$39,2,FALSE)</f>
        <v>#N/A</v>
      </c>
      <c r="CK411" s="82" t="e">
        <f>VLOOKUP(K411&amp;BZ411,'[1]INITIATIVES TYPE COMBINATION'!$A$48:$B$72,2,FALSE)</f>
        <v>#N/A</v>
      </c>
      <c r="CL411" s="82" t="e">
        <f>VLOOKUP(BZ411,'[1]INITIATIVES TYPE COMBINATION'!K$2:L$75,2,FALSE)</f>
        <v>#N/A</v>
      </c>
      <c r="CM411" s="82" t="e">
        <f>VLOOKUP(BZ411,'[1]INITIATIVES TYPE COMBINATION'!K$2:M$75,3,FALSE)</f>
        <v>#N/A</v>
      </c>
      <c r="CN411" s="82" t="e">
        <f>VLOOKUP(K411&amp;BZ411,'[1]INITIATIVES TYPE COMBINATION'!$A$203:$B$227,2,FALSE)</f>
        <v>#N/A</v>
      </c>
      <c r="CP411" s="82" t="e">
        <f>VLOOKUP(BT411&amp;BU411,[1]MPH!BK:BL,2,FALSE)</f>
        <v>#N/A</v>
      </c>
      <c r="CQ411" s="82" t="e">
        <f>VLOOKUP(BT411&amp;BU411,[1]MPH!BK:BL,2,FALSE)</f>
        <v>#N/A</v>
      </c>
      <c r="CR411" s="82" t="e">
        <f>VLOOKUP(BT411&amp;BW411,[1]MPH!BK:BL,2,FALSE)</f>
        <v>#N/A</v>
      </c>
      <c r="CS411" s="82" t="e">
        <f>VLOOKUP(BT411&amp;BW411,[1]MPH!BK:BL,2,FALSE)</f>
        <v>#N/A</v>
      </c>
      <c r="CT411" s="455" t="str">
        <f t="shared" si="200"/>
        <v>Dead-End</v>
      </c>
      <c r="CU411" s="456" t="str">
        <f t="shared" si="200"/>
        <v>Dead-End</v>
      </c>
      <c r="CV411" s="457" t="str">
        <f t="shared" si="200"/>
        <v>Dead-End</v>
      </c>
    </row>
    <row r="412" spans="88:100" ht="12.4" customHeight="1">
      <c r="CJ412" s="82" t="e">
        <f>VLOOKUP(K412,'[1]INITIATIVES TYPE COMBINATION'!$A$28:$B$39,2,FALSE)</f>
        <v>#N/A</v>
      </c>
      <c r="CK412" s="82" t="e">
        <f>VLOOKUP(K412&amp;BZ412,'[1]INITIATIVES TYPE COMBINATION'!$A$48:$B$72,2,FALSE)</f>
        <v>#N/A</v>
      </c>
      <c r="CL412" s="82" t="e">
        <f>VLOOKUP(BZ412,'[1]INITIATIVES TYPE COMBINATION'!K$2:L$75,2,FALSE)</f>
        <v>#N/A</v>
      </c>
      <c r="CM412" s="82" t="e">
        <f>VLOOKUP(BZ412,'[1]INITIATIVES TYPE COMBINATION'!K$2:M$75,3,FALSE)</f>
        <v>#N/A</v>
      </c>
      <c r="CN412" s="82" t="e">
        <f>VLOOKUP(K412&amp;BZ412,'[1]INITIATIVES TYPE COMBINATION'!$A$203:$B$227,2,FALSE)</f>
        <v>#N/A</v>
      </c>
      <c r="CP412" s="82" t="e">
        <f>VLOOKUP(BT412&amp;BU412,[1]MPH!BK:BL,2,FALSE)</f>
        <v>#N/A</v>
      </c>
      <c r="CQ412" s="82" t="e">
        <f>VLOOKUP(BT412&amp;BU412,[1]MPH!BK:BL,2,FALSE)</f>
        <v>#N/A</v>
      </c>
      <c r="CR412" s="82" t="e">
        <f>VLOOKUP(BT412&amp;BW412,[1]MPH!BK:BL,2,FALSE)</f>
        <v>#N/A</v>
      </c>
      <c r="CS412" s="82" t="e">
        <f>VLOOKUP(BT412&amp;BW412,[1]MPH!BK:BL,2,FALSE)</f>
        <v>#N/A</v>
      </c>
      <c r="CT412" s="455" t="str">
        <f t="shared" si="200"/>
        <v>Dead-End</v>
      </c>
      <c r="CU412" s="456" t="str">
        <f t="shared" si="200"/>
        <v>Dead-End</v>
      </c>
      <c r="CV412" s="457" t="str">
        <f t="shared" si="200"/>
        <v>Dead-End</v>
      </c>
    </row>
    <row r="413" spans="88:100" ht="12.4" customHeight="1">
      <c r="CJ413" s="82" t="e">
        <f>VLOOKUP(K413,'[1]INITIATIVES TYPE COMBINATION'!$A$28:$B$39,2,FALSE)</f>
        <v>#N/A</v>
      </c>
      <c r="CK413" s="82" t="e">
        <f>VLOOKUP(K413&amp;BZ413,'[1]INITIATIVES TYPE COMBINATION'!$A$48:$B$72,2,FALSE)</f>
        <v>#N/A</v>
      </c>
      <c r="CL413" s="82" t="e">
        <f>VLOOKUP(BZ413,'[1]INITIATIVES TYPE COMBINATION'!K$2:L$75,2,FALSE)</f>
        <v>#N/A</v>
      </c>
      <c r="CM413" s="82" t="e">
        <f>VLOOKUP(BZ413,'[1]INITIATIVES TYPE COMBINATION'!K$2:M$75,3,FALSE)</f>
        <v>#N/A</v>
      </c>
      <c r="CN413" s="82" t="e">
        <f>VLOOKUP(K413&amp;BZ413,'[1]INITIATIVES TYPE COMBINATION'!$A$203:$B$227,2,FALSE)</f>
        <v>#N/A</v>
      </c>
      <c r="CP413" s="82" t="e">
        <f>VLOOKUP(BT413&amp;BU413,[1]MPH!BK:BL,2,FALSE)</f>
        <v>#N/A</v>
      </c>
      <c r="CQ413" s="82" t="e">
        <f>VLOOKUP(BT413&amp;BU413,[1]MPH!BK:BL,2,FALSE)</f>
        <v>#N/A</v>
      </c>
      <c r="CR413" s="82" t="e">
        <f>VLOOKUP(BT413&amp;BW413,[1]MPH!BK:BL,2,FALSE)</f>
        <v>#N/A</v>
      </c>
      <c r="CS413" s="82" t="e">
        <f>VLOOKUP(BT413&amp;BW413,[1]MPH!BK:BL,2,FALSE)</f>
        <v>#N/A</v>
      </c>
      <c r="CT413" s="455" t="str">
        <f t="shared" si="200"/>
        <v>Dead-End</v>
      </c>
      <c r="CU413" s="456" t="str">
        <f t="shared" si="200"/>
        <v>Dead-End</v>
      </c>
      <c r="CV413" s="457" t="str">
        <f t="shared" si="200"/>
        <v>Dead-End</v>
      </c>
    </row>
    <row r="414" spans="88:100" ht="12.4" customHeight="1">
      <c r="CJ414" s="82" t="e">
        <f>VLOOKUP(K414,'[1]INITIATIVES TYPE COMBINATION'!$A$28:$B$39,2,FALSE)</f>
        <v>#N/A</v>
      </c>
      <c r="CK414" s="82" t="e">
        <f>VLOOKUP(K414&amp;BZ414,'[1]INITIATIVES TYPE COMBINATION'!$A$48:$B$72,2,FALSE)</f>
        <v>#N/A</v>
      </c>
      <c r="CL414" s="82" t="e">
        <f>VLOOKUP(BZ414,'[1]INITIATIVES TYPE COMBINATION'!K$2:L$75,2,FALSE)</f>
        <v>#N/A</v>
      </c>
      <c r="CM414" s="82" t="e">
        <f>VLOOKUP(BZ414,'[1]INITIATIVES TYPE COMBINATION'!K$2:M$75,3,FALSE)</f>
        <v>#N/A</v>
      </c>
      <c r="CN414" s="82" t="e">
        <f>VLOOKUP(K414&amp;BZ414,'[1]INITIATIVES TYPE COMBINATION'!$A$203:$B$227,2,FALSE)</f>
        <v>#N/A</v>
      </c>
      <c r="CP414" s="82" t="e">
        <f>VLOOKUP(BT414&amp;BU414,[1]MPH!BK:BL,2,FALSE)</f>
        <v>#N/A</v>
      </c>
      <c r="CQ414" s="82" t="e">
        <f>VLOOKUP(BT414&amp;BU414,[1]MPH!BK:BL,2,FALSE)</f>
        <v>#N/A</v>
      </c>
      <c r="CR414" s="82" t="e">
        <f>VLOOKUP(BT414&amp;BW414,[1]MPH!BK:BL,2,FALSE)</f>
        <v>#N/A</v>
      </c>
      <c r="CS414" s="82" t="e">
        <f>VLOOKUP(BT414&amp;BW414,[1]MPH!BK:BL,2,FALSE)</f>
        <v>#N/A</v>
      </c>
      <c r="CT414" s="455" t="str">
        <f t="shared" si="200"/>
        <v>Dead-End</v>
      </c>
      <c r="CU414" s="456" t="str">
        <f t="shared" si="200"/>
        <v>Dead-End</v>
      </c>
      <c r="CV414" s="457" t="str">
        <f t="shared" si="200"/>
        <v>Dead-End</v>
      </c>
    </row>
    <row r="415" spans="88:100" ht="12.4" customHeight="1">
      <c r="CJ415" s="82" t="e">
        <f>VLOOKUP(K415,'[1]INITIATIVES TYPE COMBINATION'!$A$28:$B$39,2,FALSE)</f>
        <v>#N/A</v>
      </c>
      <c r="CK415" s="82" t="e">
        <f>VLOOKUP(K415&amp;BZ415,'[1]INITIATIVES TYPE COMBINATION'!$A$48:$B$72,2,FALSE)</f>
        <v>#N/A</v>
      </c>
      <c r="CL415" s="82" t="e">
        <f>VLOOKUP(BZ415,'[1]INITIATIVES TYPE COMBINATION'!K$2:L$75,2,FALSE)</f>
        <v>#N/A</v>
      </c>
      <c r="CM415" s="82" t="e">
        <f>VLOOKUP(BZ415,'[1]INITIATIVES TYPE COMBINATION'!K$2:M$75,3,FALSE)</f>
        <v>#N/A</v>
      </c>
      <c r="CN415" s="82" t="e">
        <f>VLOOKUP(K415&amp;BZ415,'[1]INITIATIVES TYPE COMBINATION'!$A$203:$B$227,2,FALSE)</f>
        <v>#N/A</v>
      </c>
      <c r="CP415" s="82" t="e">
        <f>VLOOKUP(BT415&amp;BU415,[1]MPH!BK:BL,2,FALSE)</f>
        <v>#N/A</v>
      </c>
      <c r="CQ415" s="82" t="e">
        <f>VLOOKUP(BT415&amp;BU415,[1]MPH!BK:BL,2,FALSE)</f>
        <v>#N/A</v>
      </c>
      <c r="CR415" s="82" t="e">
        <f>VLOOKUP(BT415&amp;BW415,[1]MPH!BK:BL,2,FALSE)</f>
        <v>#N/A</v>
      </c>
      <c r="CS415" s="82" t="e">
        <f>VLOOKUP(BT415&amp;BW415,[1]MPH!BK:BL,2,FALSE)</f>
        <v>#N/A</v>
      </c>
      <c r="CT415" s="455" t="str">
        <f t="shared" si="200"/>
        <v>Dead-End</v>
      </c>
      <c r="CU415" s="456" t="str">
        <f t="shared" si="200"/>
        <v>Dead-End</v>
      </c>
      <c r="CV415" s="457" t="str">
        <f t="shared" si="200"/>
        <v>Dead-End</v>
      </c>
    </row>
    <row r="416" spans="88:100" ht="12.4" customHeight="1">
      <c r="CJ416" s="82" t="e">
        <f>VLOOKUP(K416,'[1]INITIATIVES TYPE COMBINATION'!$A$28:$B$39,2,FALSE)</f>
        <v>#N/A</v>
      </c>
      <c r="CK416" s="82" t="e">
        <f>VLOOKUP(K416&amp;BZ416,'[1]INITIATIVES TYPE COMBINATION'!$A$48:$B$72,2,FALSE)</f>
        <v>#N/A</v>
      </c>
      <c r="CL416" s="82" t="e">
        <f>VLOOKUP(BZ416,'[1]INITIATIVES TYPE COMBINATION'!K$2:L$75,2,FALSE)</f>
        <v>#N/A</v>
      </c>
      <c r="CM416" s="82" t="e">
        <f>VLOOKUP(BZ416,'[1]INITIATIVES TYPE COMBINATION'!K$2:M$75,3,FALSE)</f>
        <v>#N/A</v>
      </c>
      <c r="CN416" s="82" t="e">
        <f>VLOOKUP(K416&amp;BZ416,'[1]INITIATIVES TYPE COMBINATION'!$A$203:$B$227,2,FALSE)</f>
        <v>#N/A</v>
      </c>
      <c r="CP416" s="82" t="e">
        <f>VLOOKUP(BT416&amp;BU416,[1]MPH!BK:BL,2,FALSE)</f>
        <v>#N/A</v>
      </c>
      <c r="CQ416" s="82" t="e">
        <f>VLOOKUP(BT416&amp;BU416,[1]MPH!BK:BL,2,FALSE)</f>
        <v>#N/A</v>
      </c>
      <c r="CR416" s="82" t="e">
        <f>VLOOKUP(BT416&amp;BW416,[1]MPH!BK:BL,2,FALSE)</f>
        <v>#N/A</v>
      </c>
      <c r="CS416" s="82" t="e">
        <f>VLOOKUP(BT416&amp;BW416,[1]MPH!BK:BL,2,FALSE)</f>
        <v>#N/A</v>
      </c>
      <c r="CT416" s="455" t="str">
        <f t="shared" si="200"/>
        <v>Dead-End</v>
      </c>
      <c r="CU416" s="456" t="str">
        <f t="shared" si="200"/>
        <v>Dead-End</v>
      </c>
      <c r="CV416" s="457" t="str">
        <f t="shared" si="200"/>
        <v>Dead-End</v>
      </c>
    </row>
    <row r="417" spans="88:100" ht="12.4" customHeight="1">
      <c r="CJ417" s="82" t="e">
        <f>VLOOKUP(K417,'[1]INITIATIVES TYPE COMBINATION'!$A$28:$B$39,2,FALSE)</f>
        <v>#N/A</v>
      </c>
      <c r="CK417" s="82" t="e">
        <f>VLOOKUP(K417&amp;BZ417,'[1]INITIATIVES TYPE COMBINATION'!$A$48:$B$72,2,FALSE)</f>
        <v>#N/A</v>
      </c>
      <c r="CL417" s="82" t="e">
        <f>VLOOKUP(BZ417,'[1]INITIATIVES TYPE COMBINATION'!K$2:L$75,2,FALSE)</f>
        <v>#N/A</v>
      </c>
      <c r="CM417" s="82" t="e">
        <f>VLOOKUP(BZ417,'[1]INITIATIVES TYPE COMBINATION'!K$2:M$75,3,FALSE)</f>
        <v>#N/A</v>
      </c>
      <c r="CN417" s="82" t="e">
        <f>VLOOKUP(K417&amp;BZ417,'[1]INITIATIVES TYPE COMBINATION'!$A$203:$B$227,2,FALSE)</f>
        <v>#N/A</v>
      </c>
      <c r="CP417" s="82" t="e">
        <f>VLOOKUP(BT417&amp;BU417,[1]MPH!BK:BL,2,FALSE)</f>
        <v>#N/A</v>
      </c>
      <c r="CQ417" s="82" t="e">
        <f>VLOOKUP(BT417&amp;BU417,[1]MPH!BK:BL,2,FALSE)</f>
        <v>#N/A</v>
      </c>
      <c r="CR417" s="82" t="e">
        <f>VLOOKUP(BT417&amp;BW417,[1]MPH!BK:BL,2,FALSE)</f>
        <v>#N/A</v>
      </c>
      <c r="CS417" s="82" t="e">
        <f>VLOOKUP(BT417&amp;BW417,[1]MPH!BK:BL,2,FALSE)</f>
        <v>#N/A</v>
      </c>
      <c r="CT417" s="455" t="str">
        <f t="shared" si="200"/>
        <v>Dead-End</v>
      </c>
      <c r="CU417" s="456" t="str">
        <f t="shared" si="200"/>
        <v>Dead-End</v>
      </c>
      <c r="CV417" s="457" t="str">
        <f t="shared" si="200"/>
        <v>Dead-End</v>
      </c>
    </row>
    <row r="418" spans="88:100" ht="12.4" customHeight="1">
      <c r="CJ418" s="82" t="e">
        <f>VLOOKUP(K418,'[1]INITIATIVES TYPE COMBINATION'!$A$28:$B$39,2,FALSE)</f>
        <v>#N/A</v>
      </c>
      <c r="CK418" s="82" t="e">
        <f>VLOOKUP(K418&amp;BZ418,'[1]INITIATIVES TYPE COMBINATION'!$A$48:$B$72,2,FALSE)</f>
        <v>#N/A</v>
      </c>
      <c r="CL418" s="82" t="e">
        <f>VLOOKUP(BZ418,'[1]INITIATIVES TYPE COMBINATION'!K$2:L$75,2,FALSE)</f>
        <v>#N/A</v>
      </c>
      <c r="CM418" s="82" t="e">
        <f>VLOOKUP(BZ418,'[1]INITIATIVES TYPE COMBINATION'!K$2:M$75,3,FALSE)</f>
        <v>#N/A</v>
      </c>
      <c r="CN418" s="82" t="e">
        <f>VLOOKUP(K418&amp;BZ418,'[1]INITIATIVES TYPE COMBINATION'!$A$203:$B$227,2,FALSE)</f>
        <v>#N/A</v>
      </c>
      <c r="CP418" s="82" t="e">
        <f>VLOOKUP(BT418&amp;BU418,[1]MPH!BK:BL,2,FALSE)</f>
        <v>#N/A</v>
      </c>
      <c r="CQ418" s="82" t="e">
        <f>VLOOKUP(BT418&amp;BU418,[1]MPH!BK:BL,2,FALSE)</f>
        <v>#N/A</v>
      </c>
      <c r="CR418" s="82" t="e">
        <f>VLOOKUP(BT418&amp;BW418,[1]MPH!BK:BL,2,FALSE)</f>
        <v>#N/A</v>
      </c>
      <c r="CS418" s="82" t="e">
        <f>VLOOKUP(BT418&amp;BW418,[1]MPH!BK:BL,2,FALSE)</f>
        <v>#N/A</v>
      </c>
      <c r="CT418" s="455" t="str">
        <f t="shared" si="200"/>
        <v>Dead-End</v>
      </c>
      <c r="CU418" s="456" t="str">
        <f t="shared" si="200"/>
        <v>Dead-End</v>
      </c>
      <c r="CV418" s="457" t="str">
        <f t="shared" si="200"/>
        <v>Dead-End</v>
      </c>
    </row>
    <row r="419" spans="88:100" ht="12.4" customHeight="1">
      <c r="CJ419" s="82" t="e">
        <f>VLOOKUP(K419,'[1]INITIATIVES TYPE COMBINATION'!$A$28:$B$39,2,FALSE)</f>
        <v>#N/A</v>
      </c>
      <c r="CK419" s="82" t="e">
        <f>VLOOKUP(K419&amp;BZ419,'[1]INITIATIVES TYPE COMBINATION'!$A$48:$B$72,2,FALSE)</f>
        <v>#N/A</v>
      </c>
      <c r="CL419" s="82" t="e">
        <f>VLOOKUP(BZ419,'[1]INITIATIVES TYPE COMBINATION'!K$2:L$75,2,FALSE)</f>
        <v>#N/A</v>
      </c>
      <c r="CM419" s="82" t="e">
        <f>VLOOKUP(BZ419,'[1]INITIATIVES TYPE COMBINATION'!K$2:M$75,3,FALSE)</f>
        <v>#N/A</v>
      </c>
      <c r="CN419" s="82" t="e">
        <f>VLOOKUP(K419&amp;BZ419,'[1]INITIATIVES TYPE COMBINATION'!$A$203:$B$227,2,FALSE)</f>
        <v>#N/A</v>
      </c>
      <c r="CP419" s="82" t="e">
        <f>VLOOKUP(BT419&amp;BU419,[1]MPH!BK:BL,2,FALSE)</f>
        <v>#N/A</v>
      </c>
      <c r="CQ419" s="82" t="e">
        <f>VLOOKUP(BT419&amp;BU419,[1]MPH!BK:BL,2,FALSE)</f>
        <v>#N/A</v>
      </c>
      <c r="CR419" s="82" t="e">
        <f>VLOOKUP(BT419&amp;BW419,[1]MPH!BK:BL,2,FALSE)</f>
        <v>#N/A</v>
      </c>
      <c r="CS419" s="82" t="e">
        <f>VLOOKUP(BT419&amp;BW419,[1]MPH!BK:BL,2,FALSE)</f>
        <v>#N/A</v>
      </c>
      <c r="CT419" s="455" t="str">
        <f t="shared" si="200"/>
        <v>Dead-End</v>
      </c>
      <c r="CU419" s="456" t="str">
        <f t="shared" si="200"/>
        <v>Dead-End</v>
      </c>
      <c r="CV419" s="457" t="str">
        <f t="shared" si="200"/>
        <v>Dead-End</v>
      </c>
    </row>
    <row r="420" spans="88:100" ht="12.4" customHeight="1">
      <c r="CJ420" s="82" t="e">
        <f>VLOOKUP(K420,'[1]INITIATIVES TYPE COMBINATION'!$A$28:$B$39,2,FALSE)</f>
        <v>#N/A</v>
      </c>
      <c r="CK420" s="82" t="e">
        <f>VLOOKUP(K420&amp;BZ420,'[1]INITIATIVES TYPE COMBINATION'!$A$48:$B$72,2,FALSE)</f>
        <v>#N/A</v>
      </c>
      <c r="CL420" s="82" t="e">
        <f>VLOOKUP(BZ420,'[1]INITIATIVES TYPE COMBINATION'!K$2:L$75,2,FALSE)</f>
        <v>#N/A</v>
      </c>
      <c r="CM420" s="82" t="e">
        <f>VLOOKUP(BZ420,'[1]INITIATIVES TYPE COMBINATION'!K$2:M$75,3,FALSE)</f>
        <v>#N/A</v>
      </c>
      <c r="CN420" s="82" t="e">
        <f>VLOOKUP(K420&amp;BZ420,'[1]INITIATIVES TYPE COMBINATION'!$A$203:$B$227,2,FALSE)</f>
        <v>#N/A</v>
      </c>
      <c r="CP420" s="82" t="e">
        <f>VLOOKUP(BT420&amp;BU420,[1]MPH!BK:BL,2,FALSE)</f>
        <v>#N/A</v>
      </c>
      <c r="CQ420" s="82" t="e">
        <f>VLOOKUP(BT420&amp;BU420,[1]MPH!BK:BL,2,FALSE)</f>
        <v>#N/A</v>
      </c>
      <c r="CR420" s="82" t="e">
        <f>VLOOKUP(BT420&amp;BW420,[1]MPH!BK:BL,2,FALSE)</f>
        <v>#N/A</v>
      </c>
      <c r="CS420" s="82" t="e">
        <f>VLOOKUP(BT420&amp;BW420,[1]MPH!BK:BL,2,FALSE)</f>
        <v>#N/A</v>
      </c>
      <c r="CT420" s="455" t="str">
        <f t="shared" si="200"/>
        <v>Dead-End</v>
      </c>
      <c r="CU420" s="456" t="str">
        <f t="shared" si="200"/>
        <v>Dead-End</v>
      </c>
      <c r="CV420" s="457" t="str">
        <f t="shared" si="200"/>
        <v>Dead-End</v>
      </c>
    </row>
    <row r="421" spans="88:100" ht="12.4" customHeight="1">
      <c r="CJ421" s="82" t="e">
        <f>VLOOKUP(K421,'[1]INITIATIVES TYPE COMBINATION'!$A$28:$B$39,2,FALSE)</f>
        <v>#N/A</v>
      </c>
      <c r="CK421" s="82" t="e">
        <f>VLOOKUP(K421&amp;BZ421,'[1]INITIATIVES TYPE COMBINATION'!$A$48:$B$72,2,FALSE)</f>
        <v>#N/A</v>
      </c>
      <c r="CL421" s="82" t="e">
        <f>VLOOKUP(BZ421,'[1]INITIATIVES TYPE COMBINATION'!K$2:L$75,2,FALSE)</f>
        <v>#N/A</v>
      </c>
      <c r="CM421" s="82" t="e">
        <f>VLOOKUP(BZ421,'[1]INITIATIVES TYPE COMBINATION'!K$2:M$75,3,FALSE)</f>
        <v>#N/A</v>
      </c>
      <c r="CN421" s="82" t="e">
        <f>VLOOKUP(K421&amp;BZ421,'[1]INITIATIVES TYPE COMBINATION'!$A$203:$B$227,2,FALSE)</f>
        <v>#N/A</v>
      </c>
      <c r="CP421" s="82" t="e">
        <f>VLOOKUP(BT421&amp;BU421,[1]MPH!BK:BL,2,FALSE)</f>
        <v>#N/A</v>
      </c>
      <c r="CQ421" s="82" t="e">
        <f>VLOOKUP(BT421&amp;BU421,[1]MPH!BK:BL,2,FALSE)</f>
        <v>#N/A</v>
      </c>
      <c r="CR421" s="82" t="e">
        <f>VLOOKUP(BT421&amp;BW421,[1]MPH!BK:BL,2,FALSE)</f>
        <v>#N/A</v>
      </c>
      <c r="CS421" s="82" t="e">
        <f>VLOOKUP(BT421&amp;BW421,[1]MPH!BK:BL,2,FALSE)</f>
        <v>#N/A</v>
      </c>
      <c r="CT421" s="455" t="str">
        <f t="shared" si="200"/>
        <v>Dead-End</v>
      </c>
      <c r="CU421" s="456" t="str">
        <f t="shared" si="200"/>
        <v>Dead-End</v>
      </c>
      <c r="CV421" s="457" t="str">
        <f t="shared" si="200"/>
        <v>Dead-End</v>
      </c>
    </row>
    <row r="422" spans="88:100" ht="12.4" customHeight="1">
      <c r="CJ422" s="82" t="e">
        <f>VLOOKUP(K422,'[1]INITIATIVES TYPE COMBINATION'!$A$28:$B$39,2,FALSE)</f>
        <v>#N/A</v>
      </c>
      <c r="CK422" s="82" t="e">
        <f>VLOOKUP(K422&amp;BZ422,'[1]INITIATIVES TYPE COMBINATION'!$A$48:$B$72,2,FALSE)</f>
        <v>#N/A</v>
      </c>
      <c r="CL422" s="82" t="e">
        <f>VLOOKUP(BZ422,'[1]INITIATIVES TYPE COMBINATION'!K$2:L$75,2,FALSE)</f>
        <v>#N/A</v>
      </c>
      <c r="CM422" s="82" t="e">
        <f>VLOOKUP(BZ422,'[1]INITIATIVES TYPE COMBINATION'!K$2:M$75,3,FALSE)</f>
        <v>#N/A</v>
      </c>
      <c r="CN422" s="82" t="e">
        <f>VLOOKUP(K422&amp;BZ422,'[1]INITIATIVES TYPE COMBINATION'!$A$203:$B$227,2,FALSE)</f>
        <v>#N/A</v>
      </c>
      <c r="CP422" s="82" t="e">
        <f>VLOOKUP(BT422&amp;BU422,[1]MPH!BK:BL,2,FALSE)</f>
        <v>#N/A</v>
      </c>
      <c r="CQ422" s="82" t="e">
        <f>VLOOKUP(BT422&amp;BU422,[1]MPH!BK:BL,2,FALSE)</f>
        <v>#N/A</v>
      </c>
      <c r="CR422" s="82" t="e">
        <f>VLOOKUP(BT422&amp;BW422,[1]MPH!BK:BL,2,FALSE)</f>
        <v>#N/A</v>
      </c>
      <c r="CS422" s="82" t="e">
        <f>VLOOKUP(BT422&amp;BW422,[1]MPH!BK:BL,2,FALSE)</f>
        <v>#N/A</v>
      </c>
      <c r="CT422" s="455" t="str">
        <f t="shared" si="200"/>
        <v>Dead-End</v>
      </c>
      <c r="CU422" s="456" t="str">
        <f t="shared" si="200"/>
        <v>Dead-End</v>
      </c>
      <c r="CV422" s="457" t="str">
        <f t="shared" si="200"/>
        <v>Dead-End</v>
      </c>
    </row>
    <row r="423" spans="88:100" ht="12.4" customHeight="1">
      <c r="CJ423" s="82" t="e">
        <f>VLOOKUP(K423,'[1]INITIATIVES TYPE COMBINATION'!$A$28:$B$39,2,FALSE)</f>
        <v>#N/A</v>
      </c>
      <c r="CK423" s="82" t="e">
        <f>VLOOKUP(K423&amp;BZ423,'[1]INITIATIVES TYPE COMBINATION'!$A$48:$B$72,2,FALSE)</f>
        <v>#N/A</v>
      </c>
      <c r="CL423" s="82" t="e">
        <f>VLOOKUP(BZ423,'[1]INITIATIVES TYPE COMBINATION'!K$2:L$75,2,FALSE)</f>
        <v>#N/A</v>
      </c>
      <c r="CM423" s="82" t="e">
        <f>VLOOKUP(BZ423,'[1]INITIATIVES TYPE COMBINATION'!K$2:M$75,3,FALSE)</f>
        <v>#N/A</v>
      </c>
      <c r="CN423" s="82" t="e">
        <f>VLOOKUP(K423&amp;BZ423,'[1]INITIATIVES TYPE COMBINATION'!$A$203:$B$227,2,FALSE)</f>
        <v>#N/A</v>
      </c>
      <c r="CP423" s="82" t="e">
        <f>VLOOKUP(BT423&amp;BU423,[1]MPH!BK:BL,2,FALSE)</f>
        <v>#N/A</v>
      </c>
      <c r="CQ423" s="82" t="e">
        <f>VLOOKUP(BT423&amp;BU423,[1]MPH!BK:BL,2,FALSE)</f>
        <v>#N/A</v>
      </c>
      <c r="CR423" s="82" t="e">
        <f>VLOOKUP(BT423&amp;BW423,[1]MPH!BK:BL,2,FALSE)</f>
        <v>#N/A</v>
      </c>
      <c r="CS423" s="82" t="e">
        <f>VLOOKUP(BT423&amp;BW423,[1]MPH!BK:BL,2,FALSE)</f>
        <v>#N/A</v>
      </c>
      <c r="CT423" s="455" t="str">
        <f t="shared" ref="CT423:CV442" si="201">$CV$1</f>
        <v>Dead-End</v>
      </c>
      <c r="CU423" s="456" t="str">
        <f t="shared" si="201"/>
        <v>Dead-End</v>
      </c>
      <c r="CV423" s="457" t="str">
        <f t="shared" si="201"/>
        <v>Dead-End</v>
      </c>
    </row>
    <row r="424" spans="88:100" ht="12.4" customHeight="1">
      <c r="CJ424" s="82" t="e">
        <f>VLOOKUP(K424,'[1]INITIATIVES TYPE COMBINATION'!$A$28:$B$39,2,FALSE)</f>
        <v>#N/A</v>
      </c>
      <c r="CK424" s="82" t="e">
        <f>VLOOKUP(K424&amp;BZ424,'[1]INITIATIVES TYPE COMBINATION'!$A$48:$B$72,2,FALSE)</f>
        <v>#N/A</v>
      </c>
      <c r="CL424" s="82" t="e">
        <f>VLOOKUP(BZ424,'[1]INITIATIVES TYPE COMBINATION'!K$2:L$75,2,FALSE)</f>
        <v>#N/A</v>
      </c>
      <c r="CM424" s="82" t="e">
        <f>VLOOKUP(BZ424,'[1]INITIATIVES TYPE COMBINATION'!K$2:M$75,3,FALSE)</f>
        <v>#N/A</v>
      </c>
      <c r="CN424" s="82" t="e">
        <f>VLOOKUP(K424&amp;BZ424,'[1]INITIATIVES TYPE COMBINATION'!$A$203:$B$227,2,FALSE)</f>
        <v>#N/A</v>
      </c>
      <c r="CP424" s="82" t="e">
        <f>VLOOKUP(BT424&amp;BU424,[1]MPH!BK:BL,2,FALSE)</f>
        <v>#N/A</v>
      </c>
      <c r="CQ424" s="82" t="e">
        <f>VLOOKUP(BT424&amp;BU424,[1]MPH!BK:BL,2,FALSE)</f>
        <v>#N/A</v>
      </c>
      <c r="CR424" s="82" t="e">
        <f>VLOOKUP(BT424&amp;BW424,[1]MPH!BK:BL,2,FALSE)</f>
        <v>#N/A</v>
      </c>
      <c r="CS424" s="82" t="e">
        <f>VLOOKUP(BT424&amp;BW424,[1]MPH!BK:BL,2,FALSE)</f>
        <v>#N/A</v>
      </c>
      <c r="CT424" s="455" t="str">
        <f t="shared" si="201"/>
        <v>Dead-End</v>
      </c>
      <c r="CU424" s="456" t="str">
        <f t="shared" si="201"/>
        <v>Dead-End</v>
      </c>
      <c r="CV424" s="457" t="str">
        <f t="shared" si="201"/>
        <v>Dead-End</v>
      </c>
    </row>
    <row r="425" spans="88:100" ht="12.4" customHeight="1">
      <c r="CJ425" s="82" t="e">
        <f>VLOOKUP(K425,'[1]INITIATIVES TYPE COMBINATION'!$A$28:$B$39,2,FALSE)</f>
        <v>#N/A</v>
      </c>
      <c r="CK425" s="82" t="e">
        <f>VLOOKUP(K425&amp;BZ425,'[1]INITIATIVES TYPE COMBINATION'!$A$48:$B$72,2,FALSE)</f>
        <v>#N/A</v>
      </c>
      <c r="CL425" s="82" t="e">
        <f>VLOOKUP(BZ425,'[1]INITIATIVES TYPE COMBINATION'!K$2:L$75,2,FALSE)</f>
        <v>#N/A</v>
      </c>
      <c r="CM425" s="82" t="e">
        <f>VLOOKUP(BZ425,'[1]INITIATIVES TYPE COMBINATION'!K$2:M$75,3,FALSE)</f>
        <v>#N/A</v>
      </c>
      <c r="CN425" s="82" t="e">
        <f>VLOOKUP(K425&amp;BZ425,'[1]INITIATIVES TYPE COMBINATION'!$A$203:$B$227,2,FALSE)</f>
        <v>#N/A</v>
      </c>
      <c r="CP425" s="82" t="e">
        <f>VLOOKUP(BT425&amp;BU425,[1]MPH!BK:BL,2,FALSE)</f>
        <v>#N/A</v>
      </c>
      <c r="CQ425" s="82" t="e">
        <f>VLOOKUP(BT425&amp;BU425,[1]MPH!BK:BL,2,FALSE)</f>
        <v>#N/A</v>
      </c>
      <c r="CR425" s="82" t="e">
        <f>VLOOKUP(BT425&amp;BW425,[1]MPH!BK:BL,2,FALSE)</f>
        <v>#N/A</v>
      </c>
      <c r="CS425" s="82" t="e">
        <f>VLOOKUP(BT425&amp;BW425,[1]MPH!BK:BL,2,FALSE)</f>
        <v>#N/A</v>
      </c>
      <c r="CT425" s="455" t="str">
        <f t="shared" si="201"/>
        <v>Dead-End</v>
      </c>
      <c r="CU425" s="456" t="str">
        <f t="shared" si="201"/>
        <v>Dead-End</v>
      </c>
      <c r="CV425" s="457" t="str">
        <f t="shared" si="201"/>
        <v>Dead-End</v>
      </c>
    </row>
    <row r="426" spans="88:100" ht="12.4" customHeight="1">
      <c r="CJ426" s="82" t="e">
        <f>VLOOKUP(K426,'[1]INITIATIVES TYPE COMBINATION'!$A$28:$B$39,2,FALSE)</f>
        <v>#N/A</v>
      </c>
      <c r="CK426" s="82" t="e">
        <f>VLOOKUP(K426&amp;BZ426,'[1]INITIATIVES TYPE COMBINATION'!$A$48:$B$72,2,FALSE)</f>
        <v>#N/A</v>
      </c>
      <c r="CL426" s="82" t="e">
        <f>VLOOKUP(BZ426,'[1]INITIATIVES TYPE COMBINATION'!K$2:L$75,2,FALSE)</f>
        <v>#N/A</v>
      </c>
      <c r="CM426" s="82" t="e">
        <f>VLOOKUP(BZ426,'[1]INITIATIVES TYPE COMBINATION'!K$2:M$75,3,FALSE)</f>
        <v>#N/A</v>
      </c>
      <c r="CN426" s="82" t="e">
        <f>VLOOKUP(K426&amp;BZ426,'[1]INITIATIVES TYPE COMBINATION'!$A$203:$B$227,2,FALSE)</f>
        <v>#N/A</v>
      </c>
      <c r="CP426" s="82" t="e">
        <f>VLOOKUP(BT426&amp;BU426,[1]MPH!BK:BL,2,FALSE)</f>
        <v>#N/A</v>
      </c>
      <c r="CQ426" s="82" t="e">
        <f>VLOOKUP(BT426&amp;BU426,[1]MPH!BK:BL,2,FALSE)</f>
        <v>#N/A</v>
      </c>
      <c r="CR426" s="82" t="e">
        <f>VLOOKUP(BT426&amp;BW426,[1]MPH!BK:BL,2,FALSE)</f>
        <v>#N/A</v>
      </c>
      <c r="CS426" s="82" t="e">
        <f>VLOOKUP(BT426&amp;BW426,[1]MPH!BK:BL,2,FALSE)</f>
        <v>#N/A</v>
      </c>
      <c r="CT426" s="455" t="str">
        <f t="shared" si="201"/>
        <v>Dead-End</v>
      </c>
      <c r="CU426" s="456" t="str">
        <f t="shared" si="201"/>
        <v>Dead-End</v>
      </c>
      <c r="CV426" s="457" t="str">
        <f t="shared" si="201"/>
        <v>Dead-End</v>
      </c>
    </row>
    <row r="427" spans="88:100" ht="12.4" customHeight="1">
      <c r="CJ427" s="82" t="e">
        <f>VLOOKUP(K427,'[1]INITIATIVES TYPE COMBINATION'!$A$28:$B$39,2,FALSE)</f>
        <v>#N/A</v>
      </c>
      <c r="CK427" s="82" t="e">
        <f>VLOOKUP(K427&amp;BZ427,'[1]INITIATIVES TYPE COMBINATION'!$A$48:$B$72,2,FALSE)</f>
        <v>#N/A</v>
      </c>
      <c r="CL427" s="82" t="e">
        <f>VLOOKUP(BZ427,'[1]INITIATIVES TYPE COMBINATION'!K$2:L$75,2,FALSE)</f>
        <v>#N/A</v>
      </c>
      <c r="CM427" s="82" t="e">
        <f>VLOOKUP(BZ427,'[1]INITIATIVES TYPE COMBINATION'!K$2:M$75,3,FALSE)</f>
        <v>#N/A</v>
      </c>
      <c r="CN427" s="82" t="e">
        <f>VLOOKUP(K427&amp;BZ427,'[1]INITIATIVES TYPE COMBINATION'!$A$203:$B$227,2,FALSE)</f>
        <v>#N/A</v>
      </c>
      <c r="CP427" s="82" t="e">
        <f>VLOOKUP(BT427&amp;BU427,[1]MPH!BK:BL,2,FALSE)</f>
        <v>#N/A</v>
      </c>
      <c r="CQ427" s="82" t="e">
        <f>VLOOKUP(BT427&amp;BU427,[1]MPH!BK:BL,2,FALSE)</f>
        <v>#N/A</v>
      </c>
      <c r="CR427" s="82" t="e">
        <f>VLOOKUP(BT427&amp;BW427,[1]MPH!BK:BL,2,FALSE)</f>
        <v>#N/A</v>
      </c>
      <c r="CS427" s="82" t="e">
        <f>VLOOKUP(BT427&amp;BW427,[1]MPH!BK:BL,2,FALSE)</f>
        <v>#N/A</v>
      </c>
      <c r="CT427" s="455" t="str">
        <f t="shared" si="201"/>
        <v>Dead-End</v>
      </c>
      <c r="CU427" s="456" t="str">
        <f t="shared" si="201"/>
        <v>Dead-End</v>
      </c>
      <c r="CV427" s="457" t="str">
        <f t="shared" si="201"/>
        <v>Dead-End</v>
      </c>
    </row>
    <row r="428" spans="88:100" ht="12.4" customHeight="1">
      <c r="CJ428" s="82" t="e">
        <f>VLOOKUP(K428,'[1]INITIATIVES TYPE COMBINATION'!$A$28:$B$39,2,FALSE)</f>
        <v>#N/A</v>
      </c>
      <c r="CK428" s="82" t="e">
        <f>VLOOKUP(K428&amp;BZ428,'[1]INITIATIVES TYPE COMBINATION'!$A$48:$B$72,2,FALSE)</f>
        <v>#N/A</v>
      </c>
      <c r="CL428" s="82" t="e">
        <f>VLOOKUP(BZ428,'[1]INITIATIVES TYPE COMBINATION'!K$2:L$75,2,FALSE)</f>
        <v>#N/A</v>
      </c>
      <c r="CM428" s="82" t="e">
        <f>VLOOKUP(BZ428,'[1]INITIATIVES TYPE COMBINATION'!K$2:M$75,3,FALSE)</f>
        <v>#N/A</v>
      </c>
      <c r="CN428" s="82" t="e">
        <f>VLOOKUP(K428&amp;BZ428,'[1]INITIATIVES TYPE COMBINATION'!$A$203:$B$227,2,FALSE)</f>
        <v>#N/A</v>
      </c>
      <c r="CP428" s="82" t="e">
        <f>VLOOKUP(BT428&amp;BU428,[1]MPH!BK:BL,2,FALSE)</f>
        <v>#N/A</v>
      </c>
      <c r="CQ428" s="82" t="e">
        <f>VLOOKUP(BT428&amp;BU428,[1]MPH!BK:BL,2,FALSE)</f>
        <v>#N/A</v>
      </c>
      <c r="CR428" s="82" t="e">
        <f>VLOOKUP(BT428&amp;BW428,[1]MPH!BK:BL,2,FALSE)</f>
        <v>#N/A</v>
      </c>
      <c r="CS428" s="82" t="e">
        <f>VLOOKUP(BT428&amp;BW428,[1]MPH!BK:BL,2,FALSE)</f>
        <v>#N/A</v>
      </c>
      <c r="CT428" s="455" t="str">
        <f t="shared" si="201"/>
        <v>Dead-End</v>
      </c>
      <c r="CU428" s="456" t="str">
        <f t="shared" si="201"/>
        <v>Dead-End</v>
      </c>
      <c r="CV428" s="457" t="str">
        <f t="shared" si="201"/>
        <v>Dead-End</v>
      </c>
    </row>
    <row r="429" spans="88:100" ht="12.4" customHeight="1">
      <c r="CJ429" s="82" t="e">
        <f>VLOOKUP(K429,'[1]INITIATIVES TYPE COMBINATION'!$A$28:$B$39,2,FALSE)</f>
        <v>#N/A</v>
      </c>
      <c r="CK429" s="82" t="e">
        <f>VLOOKUP(K429&amp;BZ429,'[1]INITIATIVES TYPE COMBINATION'!$A$48:$B$72,2,FALSE)</f>
        <v>#N/A</v>
      </c>
      <c r="CL429" s="82" t="e">
        <f>VLOOKUP(BZ429,'[1]INITIATIVES TYPE COMBINATION'!K$2:L$75,2,FALSE)</f>
        <v>#N/A</v>
      </c>
      <c r="CM429" s="82" t="e">
        <f>VLOOKUP(BZ429,'[1]INITIATIVES TYPE COMBINATION'!K$2:M$75,3,FALSE)</f>
        <v>#N/A</v>
      </c>
      <c r="CN429" s="82" t="e">
        <f>VLOOKUP(K429&amp;BZ429,'[1]INITIATIVES TYPE COMBINATION'!$A$203:$B$227,2,FALSE)</f>
        <v>#N/A</v>
      </c>
      <c r="CP429" s="82" t="e">
        <f>VLOOKUP(BT429&amp;BU429,[1]MPH!BK:BL,2,FALSE)</f>
        <v>#N/A</v>
      </c>
      <c r="CQ429" s="82" t="e">
        <f>VLOOKUP(BT429&amp;BU429,[1]MPH!BK:BL,2,FALSE)</f>
        <v>#N/A</v>
      </c>
      <c r="CR429" s="82" t="e">
        <f>VLOOKUP(BT429&amp;BW429,[1]MPH!BK:BL,2,FALSE)</f>
        <v>#N/A</v>
      </c>
      <c r="CS429" s="82" t="e">
        <f>VLOOKUP(BT429&amp;BW429,[1]MPH!BK:BL,2,FALSE)</f>
        <v>#N/A</v>
      </c>
      <c r="CT429" s="455" t="str">
        <f t="shared" si="201"/>
        <v>Dead-End</v>
      </c>
      <c r="CU429" s="456" t="str">
        <f t="shared" si="201"/>
        <v>Dead-End</v>
      </c>
      <c r="CV429" s="457" t="str">
        <f t="shared" si="201"/>
        <v>Dead-End</v>
      </c>
    </row>
    <row r="430" spans="88:100" ht="12.4" customHeight="1">
      <c r="CJ430" s="82" t="e">
        <f>VLOOKUP(K430,'[1]INITIATIVES TYPE COMBINATION'!$A$28:$B$39,2,FALSE)</f>
        <v>#N/A</v>
      </c>
      <c r="CK430" s="82" t="e">
        <f>VLOOKUP(K430&amp;BZ430,'[1]INITIATIVES TYPE COMBINATION'!$A$48:$B$72,2,FALSE)</f>
        <v>#N/A</v>
      </c>
      <c r="CL430" s="82" t="e">
        <f>VLOOKUP(BZ430,'[1]INITIATIVES TYPE COMBINATION'!K$2:L$75,2,FALSE)</f>
        <v>#N/A</v>
      </c>
      <c r="CM430" s="82" t="e">
        <f>VLOOKUP(BZ430,'[1]INITIATIVES TYPE COMBINATION'!K$2:M$75,3,FALSE)</f>
        <v>#N/A</v>
      </c>
      <c r="CN430" s="82" t="e">
        <f>VLOOKUP(K430&amp;BZ430,'[1]INITIATIVES TYPE COMBINATION'!$A$203:$B$227,2,FALSE)</f>
        <v>#N/A</v>
      </c>
      <c r="CP430" s="82" t="e">
        <f>VLOOKUP(BT430&amp;BU430,[1]MPH!BK:BL,2,FALSE)</f>
        <v>#N/A</v>
      </c>
      <c r="CQ430" s="82" t="e">
        <f>VLOOKUP(BT430&amp;BU430,[1]MPH!BK:BL,2,FALSE)</f>
        <v>#N/A</v>
      </c>
      <c r="CR430" s="82" t="e">
        <f>VLOOKUP(BT430&amp;BW430,[1]MPH!BK:BL,2,FALSE)</f>
        <v>#N/A</v>
      </c>
      <c r="CS430" s="82" t="e">
        <f>VLOOKUP(BT430&amp;BW430,[1]MPH!BK:BL,2,FALSE)</f>
        <v>#N/A</v>
      </c>
      <c r="CT430" s="455" t="str">
        <f t="shared" si="201"/>
        <v>Dead-End</v>
      </c>
      <c r="CU430" s="456" t="str">
        <f t="shared" si="201"/>
        <v>Dead-End</v>
      </c>
      <c r="CV430" s="457" t="str">
        <f t="shared" si="201"/>
        <v>Dead-End</v>
      </c>
    </row>
    <row r="431" spans="88:100" ht="12.4" customHeight="1">
      <c r="CJ431" s="82" t="e">
        <f>VLOOKUP(K431,'[1]INITIATIVES TYPE COMBINATION'!$A$28:$B$39,2,FALSE)</f>
        <v>#N/A</v>
      </c>
      <c r="CK431" s="82" t="e">
        <f>VLOOKUP(K431&amp;BZ431,'[1]INITIATIVES TYPE COMBINATION'!$A$48:$B$72,2,FALSE)</f>
        <v>#N/A</v>
      </c>
      <c r="CL431" s="82" t="e">
        <f>VLOOKUP(BZ431,'[1]INITIATIVES TYPE COMBINATION'!K$2:L$75,2,FALSE)</f>
        <v>#N/A</v>
      </c>
      <c r="CM431" s="82" t="e">
        <f>VLOOKUP(BZ431,'[1]INITIATIVES TYPE COMBINATION'!K$2:M$75,3,FALSE)</f>
        <v>#N/A</v>
      </c>
      <c r="CN431" s="82" t="e">
        <f>VLOOKUP(K431&amp;BZ431,'[1]INITIATIVES TYPE COMBINATION'!$A$203:$B$227,2,FALSE)</f>
        <v>#N/A</v>
      </c>
      <c r="CP431" s="82" t="e">
        <f>VLOOKUP(BT431&amp;BU431,[1]MPH!BK:BL,2,FALSE)</f>
        <v>#N/A</v>
      </c>
      <c r="CQ431" s="82" t="e">
        <f>VLOOKUP(BT431&amp;BU431,[1]MPH!BK:BL,2,FALSE)</f>
        <v>#N/A</v>
      </c>
      <c r="CR431" s="82" t="e">
        <f>VLOOKUP(BT431&amp;BW431,[1]MPH!BK:BL,2,FALSE)</f>
        <v>#N/A</v>
      </c>
      <c r="CS431" s="82" t="e">
        <f>VLOOKUP(BT431&amp;BW431,[1]MPH!BK:BL,2,FALSE)</f>
        <v>#N/A</v>
      </c>
      <c r="CT431" s="455" t="str">
        <f t="shared" si="201"/>
        <v>Dead-End</v>
      </c>
      <c r="CU431" s="456" t="str">
        <f t="shared" si="201"/>
        <v>Dead-End</v>
      </c>
      <c r="CV431" s="457" t="str">
        <f t="shared" si="201"/>
        <v>Dead-End</v>
      </c>
    </row>
    <row r="432" spans="88:100" ht="12.4" customHeight="1">
      <c r="CJ432" s="82" t="e">
        <f>VLOOKUP(K432,'[1]INITIATIVES TYPE COMBINATION'!$A$28:$B$39,2,FALSE)</f>
        <v>#N/A</v>
      </c>
      <c r="CK432" s="82" t="e">
        <f>VLOOKUP(K432&amp;BZ432,'[1]INITIATIVES TYPE COMBINATION'!$A$48:$B$72,2,FALSE)</f>
        <v>#N/A</v>
      </c>
      <c r="CL432" s="82" t="e">
        <f>VLOOKUP(BZ432,'[1]INITIATIVES TYPE COMBINATION'!K$2:L$75,2,FALSE)</f>
        <v>#N/A</v>
      </c>
      <c r="CM432" s="82" t="e">
        <f>VLOOKUP(BZ432,'[1]INITIATIVES TYPE COMBINATION'!K$2:M$75,3,FALSE)</f>
        <v>#N/A</v>
      </c>
      <c r="CN432" s="82" t="e">
        <f>VLOOKUP(K432&amp;BZ432,'[1]INITIATIVES TYPE COMBINATION'!$A$203:$B$227,2,FALSE)</f>
        <v>#N/A</v>
      </c>
      <c r="CP432" s="82" t="e">
        <f>VLOOKUP(BT432&amp;BU432,[1]MPH!BK:BL,2,FALSE)</f>
        <v>#N/A</v>
      </c>
      <c r="CQ432" s="82" t="e">
        <f>VLOOKUP(BT432&amp;BU432,[1]MPH!BK:BL,2,FALSE)</f>
        <v>#N/A</v>
      </c>
      <c r="CR432" s="82" t="e">
        <f>VLOOKUP(BT432&amp;BW432,[1]MPH!BK:BL,2,FALSE)</f>
        <v>#N/A</v>
      </c>
      <c r="CS432" s="82" t="e">
        <f>VLOOKUP(BT432&amp;BW432,[1]MPH!BK:BL,2,FALSE)</f>
        <v>#N/A</v>
      </c>
      <c r="CT432" s="455" t="str">
        <f t="shared" si="201"/>
        <v>Dead-End</v>
      </c>
      <c r="CU432" s="456" t="str">
        <f t="shared" si="201"/>
        <v>Dead-End</v>
      </c>
      <c r="CV432" s="457" t="str">
        <f t="shared" si="201"/>
        <v>Dead-End</v>
      </c>
    </row>
    <row r="433" spans="88:100" ht="12.4" customHeight="1">
      <c r="CJ433" s="82" t="e">
        <f>VLOOKUP(K433,'[1]INITIATIVES TYPE COMBINATION'!$A$28:$B$39,2,FALSE)</f>
        <v>#N/A</v>
      </c>
      <c r="CK433" s="82" t="e">
        <f>VLOOKUP(K433&amp;BZ433,'[1]INITIATIVES TYPE COMBINATION'!$A$48:$B$72,2,FALSE)</f>
        <v>#N/A</v>
      </c>
      <c r="CL433" s="82" t="e">
        <f>VLOOKUP(BZ433,'[1]INITIATIVES TYPE COMBINATION'!K$2:L$75,2,FALSE)</f>
        <v>#N/A</v>
      </c>
      <c r="CM433" s="82" t="e">
        <f>VLOOKUP(BZ433,'[1]INITIATIVES TYPE COMBINATION'!K$2:M$75,3,FALSE)</f>
        <v>#N/A</v>
      </c>
      <c r="CN433" s="82" t="e">
        <f>VLOOKUP(K433&amp;BZ433,'[1]INITIATIVES TYPE COMBINATION'!$A$203:$B$227,2,FALSE)</f>
        <v>#N/A</v>
      </c>
      <c r="CP433" s="82" t="e">
        <f>VLOOKUP(BT433&amp;BU433,[1]MPH!BK:BL,2,FALSE)</f>
        <v>#N/A</v>
      </c>
      <c r="CQ433" s="82" t="e">
        <f>VLOOKUP(BT433&amp;BU433,[1]MPH!BK:BL,2,FALSE)</f>
        <v>#N/A</v>
      </c>
      <c r="CR433" s="82" t="e">
        <f>VLOOKUP(BT433&amp;BW433,[1]MPH!BK:BL,2,FALSE)</f>
        <v>#N/A</v>
      </c>
      <c r="CS433" s="82" t="e">
        <f>VLOOKUP(BT433&amp;BW433,[1]MPH!BK:BL,2,FALSE)</f>
        <v>#N/A</v>
      </c>
      <c r="CT433" s="455" t="str">
        <f t="shared" si="201"/>
        <v>Dead-End</v>
      </c>
      <c r="CU433" s="456" t="str">
        <f t="shared" si="201"/>
        <v>Dead-End</v>
      </c>
      <c r="CV433" s="457" t="str">
        <f t="shared" si="201"/>
        <v>Dead-End</v>
      </c>
    </row>
    <row r="434" spans="88:100" ht="12.4" customHeight="1">
      <c r="CJ434" s="82" t="e">
        <f>VLOOKUP(K434,'[1]INITIATIVES TYPE COMBINATION'!$A$28:$B$39,2,FALSE)</f>
        <v>#N/A</v>
      </c>
      <c r="CK434" s="82" t="e">
        <f>VLOOKUP(K434&amp;BZ434,'[1]INITIATIVES TYPE COMBINATION'!$A$48:$B$72,2,FALSE)</f>
        <v>#N/A</v>
      </c>
      <c r="CL434" s="82" t="e">
        <f>VLOOKUP(BZ434,'[1]INITIATIVES TYPE COMBINATION'!K$2:L$75,2,FALSE)</f>
        <v>#N/A</v>
      </c>
      <c r="CM434" s="82" t="e">
        <f>VLOOKUP(BZ434,'[1]INITIATIVES TYPE COMBINATION'!K$2:M$75,3,FALSE)</f>
        <v>#N/A</v>
      </c>
      <c r="CN434" s="82" t="e">
        <f>VLOOKUP(K434&amp;BZ434,'[1]INITIATIVES TYPE COMBINATION'!$A$203:$B$227,2,FALSE)</f>
        <v>#N/A</v>
      </c>
      <c r="CP434" s="82" t="e">
        <f>VLOOKUP(BT434&amp;BU434,[1]MPH!BK:BL,2,FALSE)</f>
        <v>#N/A</v>
      </c>
      <c r="CQ434" s="82" t="e">
        <f>VLOOKUP(BT434&amp;BU434,[1]MPH!BK:BL,2,FALSE)</f>
        <v>#N/A</v>
      </c>
      <c r="CR434" s="82" t="e">
        <f>VLOOKUP(BT434&amp;BW434,[1]MPH!BK:BL,2,FALSE)</f>
        <v>#N/A</v>
      </c>
      <c r="CS434" s="82" t="e">
        <f>VLOOKUP(BT434&amp;BW434,[1]MPH!BK:BL,2,FALSE)</f>
        <v>#N/A</v>
      </c>
      <c r="CT434" s="455" t="str">
        <f t="shared" si="201"/>
        <v>Dead-End</v>
      </c>
      <c r="CU434" s="456" t="str">
        <f t="shared" si="201"/>
        <v>Dead-End</v>
      </c>
      <c r="CV434" s="457" t="str">
        <f t="shared" si="201"/>
        <v>Dead-End</v>
      </c>
    </row>
    <row r="435" spans="88:100" ht="12.4" customHeight="1">
      <c r="CJ435" s="82" t="e">
        <f>VLOOKUP(K435,'[1]INITIATIVES TYPE COMBINATION'!$A$28:$B$39,2,FALSE)</f>
        <v>#N/A</v>
      </c>
      <c r="CK435" s="82" t="e">
        <f>VLOOKUP(K435&amp;BZ435,'[1]INITIATIVES TYPE COMBINATION'!$A$48:$B$72,2,FALSE)</f>
        <v>#N/A</v>
      </c>
      <c r="CL435" s="82" t="e">
        <f>VLOOKUP(BZ435,'[1]INITIATIVES TYPE COMBINATION'!K$2:L$75,2,FALSE)</f>
        <v>#N/A</v>
      </c>
      <c r="CM435" s="82" t="e">
        <f>VLOOKUP(BZ435,'[1]INITIATIVES TYPE COMBINATION'!K$2:M$75,3,FALSE)</f>
        <v>#N/A</v>
      </c>
      <c r="CN435" s="82" t="e">
        <f>VLOOKUP(K435&amp;BZ435,'[1]INITIATIVES TYPE COMBINATION'!$A$203:$B$227,2,FALSE)</f>
        <v>#N/A</v>
      </c>
      <c r="CP435" s="82" t="e">
        <f>VLOOKUP(BT435&amp;BU435,[1]MPH!BK:BL,2,FALSE)</f>
        <v>#N/A</v>
      </c>
      <c r="CQ435" s="82" t="e">
        <f>VLOOKUP(BT435&amp;BU435,[1]MPH!BK:BL,2,FALSE)</f>
        <v>#N/A</v>
      </c>
      <c r="CR435" s="82" t="e">
        <f>VLOOKUP(BT435&amp;BW435,[1]MPH!BK:BL,2,FALSE)</f>
        <v>#N/A</v>
      </c>
      <c r="CS435" s="82" t="e">
        <f>VLOOKUP(BT435&amp;BW435,[1]MPH!BK:BL,2,FALSE)</f>
        <v>#N/A</v>
      </c>
      <c r="CT435" s="455" t="str">
        <f t="shared" si="201"/>
        <v>Dead-End</v>
      </c>
      <c r="CU435" s="456" t="str">
        <f t="shared" si="201"/>
        <v>Dead-End</v>
      </c>
      <c r="CV435" s="457" t="str">
        <f t="shared" si="201"/>
        <v>Dead-End</v>
      </c>
    </row>
    <row r="436" spans="88:100" ht="12.4" customHeight="1">
      <c r="CJ436" s="82" t="e">
        <f>VLOOKUP(K436,'[1]INITIATIVES TYPE COMBINATION'!$A$28:$B$39,2,FALSE)</f>
        <v>#N/A</v>
      </c>
      <c r="CK436" s="82" t="e">
        <f>VLOOKUP(K436&amp;BZ436,'[1]INITIATIVES TYPE COMBINATION'!$A$48:$B$72,2,FALSE)</f>
        <v>#N/A</v>
      </c>
      <c r="CL436" s="82" t="e">
        <f>VLOOKUP(BZ436,'[1]INITIATIVES TYPE COMBINATION'!K$2:L$75,2,FALSE)</f>
        <v>#N/A</v>
      </c>
      <c r="CM436" s="82" t="e">
        <f>VLOOKUP(BZ436,'[1]INITIATIVES TYPE COMBINATION'!K$2:M$75,3,FALSE)</f>
        <v>#N/A</v>
      </c>
      <c r="CN436" s="82" t="e">
        <f>VLOOKUP(K436&amp;BZ436,'[1]INITIATIVES TYPE COMBINATION'!$A$203:$B$227,2,FALSE)</f>
        <v>#N/A</v>
      </c>
      <c r="CP436" s="82" t="e">
        <f>VLOOKUP(BT436&amp;BU436,[1]MPH!BK:BL,2,FALSE)</f>
        <v>#N/A</v>
      </c>
      <c r="CQ436" s="82" t="e">
        <f>VLOOKUP(BT436&amp;BU436,[1]MPH!BK:BL,2,FALSE)</f>
        <v>#N/A</v>
      </c>
      <c r="CR436" s="82" t="e">
        <f>VLOOKUP(BT436&amp;BW436,[1]MPH!BK:BL,2,FALSE)</f>
        <v>#N/A</v>
      </c>
      <c r="CS436" s="82" t="e">
        <f>VLOOKUP(BT436&amp;BW436,[1]MPH!BK:BL,2,FALSE)</f>
        <v>#N/A</v>
      </c>
      <c r="CT436" s="455" t="str">
        <f t="shared" si="201"/>
        <v>Dead-End</v>
      </c>
      <c r="CU436" s="456" t="str">
        <f t="shared" si="201"/>
        <v>Dead-End</v>
      </c>
      <c r="CV436" s="457" t="str">
        <f t="shared" si="201"/>
        <v>Dead-End</v>
      </c>
    </row>
    <row r="437" spans="88:100" ht="12.4" customHeight="1">
      <c r="CJ437" s="82" t="e">
        <f>VLOOKUP(K437,'[1]INITIATIVES TYPE COMBINATION'!$A$28:$B$39,2,FALSE)</f>
        <v>#N/A</v>
      </c>
      <c r="CK437" s="82" t="e">
        <f>VLOOKUP(K437&amp;BZ437,'[1]INITIATIVES TYPE COMBINATION'!$A$48:$B$72,2,FALSE)</f>
        <v>#N/A</v>
      </c>
      <c r="CL437" s="82" t="e">
        <f>VLOOKUP(BZ437,'[1]INITIATIVES TYPE COMBINATION'!K$2:L$75,2,FALSE)</f>
        <v>#N/A</v>
      </c>
      <c r="CM437" s="82" t="e">
        <f>VLOOKUP(BZ437,'[1]INITIATIVES TYPE COMBINATION'!K$2:M$75,3,FALSE)</f>
        <v>#N/A</v>
      </c>
      <c r="CN437" s="82" t="e">
        <f>VLOOKUP(K437&amp;BZ437,'[1]INITIATIVES TYPE COMBINATION'!$A$203:$B$227,2,FALSE)</f>
        <v>#N/A</v>
      </c>
      <c r="CP437" s="82" t="e">
        <f>VLOOKUP(BT437&amp;BU437,[1]MPH!BK:BL,2,FALSE)</f>
        <v>#N/A</v>
      </c>
      <c r="CQ437" s="82" t="e">
        <f>VLOOKUP(BT437&amp;BU437,[1]MPH!BK:BL,2,FALSE)</f>
        <v>#N/A</v>
      </c>
      <c r="CR437" s="82" t="e">
        <f>VLOOKUP(BT437&amp;BW437,[1]MPH!BK:BL,2,FALSE)</f>
        <v>#N/A</v>
      </c>
      <c r="CS437" s="82" t="e">
        <f>VLOOKUP(BT437&amp;BW437,[1]MPH!BK:BL,2,FALSE)</f>
        <v>#N/A</v>
      </c>
      <c r="CT437" s="455" t="str">
        <f t="shared" si="201"/>
        <v>Dead-End</v>
      </c>
      <c r="CU437" s="456" t="str">
        <f t="shared" si="201"/>
        <v>Dead-End</v>
      </c>
      <c r="CV437" s="457" t="str">
        <f t="shared" si="201"/>
        <v>Dead-End</v>
      </c>
    </row>
    <row r="438" spans="88:100" ht="12.4" customHeight="1">
      <c r="CJ438" s="82" t="e">
        <f>VLOOKUP(K438,'[1]INITIATIVES TYPE COMBINATION'!$A$28:$B$39,2,FALSE)</f>
        <v>#N/A</v>
      </c>
      <c r="CK438" s="82" t="e">
        <f>VLOOKUP(K438&amp;BZ438,'[1]INITIATIVES TYPE COMBINATION'!$A$48:$B$72,2,FALSE)</f>
        <v>#N/A</v>
      </c>
      <c r="CL438" s="82" t="e">
        <f>VLOOKUP(BZ438,'[1]INITIATIVES TYPE COMBINATION'!K$2:L$75,2,FALSE)</f>
        <v>#N/A</v>
      </c>
      <c r="CM438" s="82" t="e">
        <f>VLOOKUP(BZ438,'[1]INITIATIVES TYPE COMBINATION'!K$2:M$75,3,FALSE)</f>
        <v>#N/A</v>
      </c>
      <c r="CN438" s="82" t="e">
        <f>VLOOKUP(K438&amp;BZ438,'[1]INITIATIVES TYPE COMBINATION'!$A$203:$B$227,2,FALSE)</f>
        <v>#N/A</v>
      </c>
      <c r="CP438" s="82" t="e">
        <f>VLOOKUP(BT438&amp;BU438,[1]MPH!BK:BL,2,FALSE)</f>
        <v>#N/A</v>
      </c>
      <c r="CQ438" s="82" t="e">
        <f>VLOOKUP(BT438&amp;BU438,[1]MPH!BK:BL,2,FALSE)</f>
        <v>#N/A</v>
      </c>
      <c r="CR438" s="82" t="e">
        <f>VLOOKUP(BT438&amp;BW438,[1]MPH!BK:BL,2,FALSE)</f>
        <v>#N/A</v>
      </c>
      <c r="CS438" s="82" t="e">
        <f>VLOOKUP(BT438&amp;BW438,[1]MPH!BK:BL,2,FALSE)</f>
        <v>#N/A</v>
      </c>
      <c r="CT438" s="455" t="str">
        <f t="shared" si="201"/>
        <v>Dead-End</v>
      </c>
      <c r="CU438" s="456" t="str">
        <f t="shared" si="201"/>
        <v>Dead-End</v>
      </c>
      <c r="CV438" s="457" t="str">
        <f t="shared" si="201"/>
        <v>Dead-End</v>
      </c>
    </row>
    <row r="439" spans="88:100" ht="12.4" customHeight="1">
      <c r="CJ439" s="82" t="e">
        <f>VLOOKUP(K439,'[1]INITIATIVES TYPE COMBINATION'!$A$28:$B$39,2,FALSE)</f>
        <v>#N/A</v>
      </c>
      <c r="CK439" s="82" t="e">
        <f>VLOOKUP(K439&amp;BZ439,'[1]INITIATIVES TYPE COMBINATION'!$A$48:$B$72,2,FALSE)</f>
        <v>#N/A</v>
      </c>
      <c r="CL439" s="82" t="e">
        <f>VLOOKUP(BZ439,'[1]INITIATIVES TYPE COMBINATION'!K$2:L$75,2,FALSE)</f>
        <v>#N/A</v>
      </c>
      <c r="CM439" s="82" t="e">
        <f>VLOOKUP(BZ439,'[1]INITIATIVES TYPE COMBINATION'!K$2:M$75,3,FALSE)</f>
        <v>#N/A</v>
      </c>
      <c r="CN439" s="82" t="e">
        <f>VLOOKUP(K439&amp;BZ439,'[1]INITIATIVES TYPE COMBINATION'!$A$203:$B$227,2,FALSE)</f>
        <v>#N/A</v>
      </c>
      <c r="CP439" s="82" t="e">
        <f>VLOOKUP(BT439&amp;BU439,[1]MPH!BK:BL,2,FALSE)</f>
        <v>#N/A</v>
      </c>
      <c r="CQ439" s="82" t="e">
        <f>VLOOKUP(BT439&amp;BU439,[1]MPH!BK:BL,2,FALSE)</f>
        <v>#N/A</v>
      </c>
      <c r="CR439" s="82" t="e">
        <f>VLOOKUP(BT439&amp;BW439,[1]MPH!BK:BL,2,FALSE)</f>
        <v>#N/A</v>
      </c>
      <c r="CS439" s="82" t="e">
        <f>VLOOKUP(BT439&amp;BW439,[1]MPH!BK:BL,2,FALSE)</f>
        <v>#N/A</v>
      </c>
      <c r="CT439" s="455" t="str">
        <f t="shared" si="201"/>
        <v>Dead-End</v>
      </c>
      <c r="CU439" s="456" t="str">
        <f t="shared" si="201"/>
        <v>Dead-End</v>
      </c>
      <c r="CV439" s="457" t="str">
        <f t="shared" si="201"/>
        <v>Dead-End</v>
      </c>
    </row>
    <row r="440" spans="88:100" ht="12.4" customHeight="1">
      <c r="CJ440" s="82" t="e">
        <f>VLOOKUP(K440,'[1]INITIATIVES TYPE COMBINATION'!$A$28:$B$39,2,FALSE)</f>
        <v>#N/A</v>
      </c>
      <c r="CK440" s="82" t="e">
        <f>VLOOKUP(K440&amp;BZ440,'[1]INITIATIVES TYPE COMBINATION'!$A$48:$B$72,2,FALSE)</f>
        <v>#N/A</v>
      </c>
      <c r="CL440" s="82" t="e">
        <f>VLOOKUP(BZ440,'[1]INITIATIVES TYPE COMBINATION'!K$2:L$75,2,FALSE)</f>
        <v>#N/A</v>
      </c>
      <c r="CM440" s="82" t="e">
        <f>VLOOKUP(BZ440,'[1]INITIATIVES TYPE COMBINATION'!K$2:M$75,3,FALSE)</f>
        <v>#N/A</v>
      </c>
      <c r="CN440" s="82" t="e">
        <f>VLOOKUP(K440&amp;BZ440,'[1]INITIATIVES TYPE COMBINATION'!$A$203:$B$227,2,FALSE)</f>
        <v>#N/A</v>
      </c>
      <c r="CP440" s="82" t="e">
        <f>VLOOKUP(BT440&amp;BU440,[1]MPH!BK:BL,2,FALSE)</f>
        <v>#N/A</v>
      </c>
      <c r="CQ440" s="82" t="e">
        <f>VLOOKUP(BT440&amp;BU440,[1]MPH!BK:BL,2,FALSE)</f>
        <v>#N/A</v>
      </c>
      <c r="CR440" s="82" t="e">
        <f>VLOOKUP(BT440&amp;BW440,[1]MPH!BK:BL,2,FALSE)</f>
        <v>#N/A</v>
      </c>
      <c r="CS440" s="82" t="e">
        <f>VLOOKUP(BT440&amp;BW440,[1]MPH!BK:BL,2,FALSE)</f>
        <v>#N/A</v>
      </c>
      <c r="CT440" s="455" t="str">
        <f t="shared" si="201"/>
        <v>Dead-End</v>
      </c>
      <c r="CU440" s="456" t="str">
        <f t="shared" si="201"/>
        <v>Dead-End</v>
      </c>
      <c r="CV440" s="457" t="str">
        <f t="shared" si="201"/>
        <v>Dead-End</v>
      </c>
    </row>
    <row r="441" spans="88:100" ht="12.4" customHeight="1">
      <c r="CJ441" s="82" t="e">
        <f>VLOOKUP(K441,'[1]INITIATIVES TYPE COMBINATION'!$A$28:$B$39,2,FALSE)</f>
        <v>#N/A</v>
      </c>
      <c r="CK441" s="82" t="e">
        <f>VLOOKUP(K441&amp;BZ441,'[1]INITIATIVES TYPE COMBINATION'!$A$48:$B$72,2,FALSE)</f>
        <v>#N/A</v>
      </c>
      <c r="CL441" s="82" t="e">
        <f>VLOOKUP(BZ441,'[1]INITIATIVES TYPE COMBINATION'!K$2:L$75,2,FALSE)</f>
        <v>#N/A</v>
      </c>
      <c r="CM441" s="82" t="e">
        <f>VLOOKUP(BZ441,'[1]INITIATIVES TYPE COMBINATION'!K$2:M$75,3,FALSE)</f>
        <v>#N/A</v>
      </c>
      <c r="CN441" s="82" t="e">
        <f>VLOOKUP(K441&amp;BZ441,'[1]INITIATIVES TYPE COMBINATION'!$A$203:$B$227,2,FALSE)</f>
        <v>#N/A</v>
      </c>
      <c r="CP441" s="82" t="e">
        <f>VLOOKUP(BT441&amp;BU441,[1]MPH!BK:BL,2,FALSE)</f>
        <v>#N/A</v>
      </c>
      <c r="CQ441" s="82" t="e">
        <f>VLOOKUP(BT441&amp;BU441,[1]MPH!BK:BL,2,FALSE)</f>
        <v>#N/A</v>
      </c>
      <c r="CR441" s="82" t="e">
        <f>VLOOKUP(BT441&amp;BW441,[1]MPH!BK:BL,2,FALSE)</f>
        <v>#N/A</v>
      </c>
      <c r="CS441" s="82" t="e">
        <f>VLOOKUP(BT441&amp;BW441,[1]MPH!BK:BL,2,FALSE)</f>
        <v>#N/A</v>
      </c>
      <c r="CT441" s="455" t="str">
        <f t="shared" si="201"/>
        <v>Dead-End</v>
      </c>
      <c r="CU441" s="456" t="str">
        <f t="shared" si="201"/>
        <v>Dead-End</v>
      </c>
      <c r="CV441" s="457" t="str">
        <f t="shared" si="201"/>
        <v>Dead-End</v>
      </c>
    </row>
    <row r="442" spans="88:100" ht="12.4" customHeight="1">
      <c r="CJ442" s="82" t="e">
        <f>VLOOKUP(K442,'[1]INITIATIVES TYPE COMBINATION'!$A$28:$B$39,2,FALSE)</f>
        <v>#N/A</v>
      </c>
      <c r="CK442" s="82" t="e">
        <f>VLOOKUP(K442&amp;BZ442,'[1]INITIATIVES TYPE COMBINATION'!$A$48:$B$72,2,FALSE)</f>
        <v>#N/A</v>
      </c>
      <c r="CL442" s="82" t="e">
        <f>VLOOKUP(BZ442,'[1]INITIATIVES TYPE COMBINATION'!K$2:L$75,2,FALSE)</f>
        <v>#N/A</v>
      </c>
      <c r="CM442" s="82" t="e">
        <f>VLOOKUP(BZ442,'[1]INITIATIVES TYPE COMBINATION'!K$2:M$75,3,FALSE)</f>
        <v>#N/A</v>
      </c>
      <c r="CN442" s="82" t="e">
        <f>VLOOKUP(K442&amp;BZ442,'[1]INITIATIVES TYPE COMBINATION'!$A$203:$B$227,2,FALSE)</f>
        <v>#N/A</v>
      </c>
      <c r="CP442" s="82" t="e">
        <f>VLOOKUP(BT442&amp;BU442,[1]MPH!BK:BL,2,FALSE)</f>
        <v>#N/A</v>
      </c>
      <c r="CQ442" s="82" t="e">
        <f>VLOOKUP(BT442&amp;BU442,[1]MPH!BK:BL,2,FALSE)</f>
        <v>#N/A</v>
      </c>
      <c r="CR442" s="82" t="e">
        <f>VLOOKUP(BT442&amp;BW442,[1]MPH!BK:BL,2,FALSE)</f>
        <v>#N/A</v>
      </c>
      <c r="CS442" s="82" t="e">
        <f>VLOOKUP(BT442&amp;BW442,[1]MPH!BK:BL,2,FALSE)</f>
        <v>#N/A</v>
      </c>
      <c r="CT442" s="455" t="str">
        <f t="shared" si="201"/>
        <v>Dead-End</v>
      </c>
      <c r="CU442" s="456" t="str">
        <f t="shared" si="201"/>
        <v>Dead-End</v>
      </c>
      <c r="CV442" s="457" t="str">
        <f t="shared" si="201"/>
        <v>Dead-End</v>
      </c>
    </row>
    <row r="443" spans="88:100" ht="12.4" customHeight="1">
      <c r="CJ443" s="82" t="e">
        <f>VLOOKUP(K443,'[1]INITIATIVES TYPE COMBINATION'!$A$28:$B$39,2,FALSE)</f>
        <v>#N/A</v>
      </c>
      <c r="CK443" s="82" t="e">
        <f>VLOOKUP(K443&amp;BZ443,'[1]INITIATIVES TYPE COMBINATION'!$A$48:$B$72,2,FALSE)</f>
        <v>#N/A</v>
      </c>
      <c r="CL443" s="82" t="e">
        <f>VLOOKUP(BZ443,'[1]INITIATIVES TYPE COMBINATION'!K$2:L$75,2,FALSE)</f>
        <v>#N/A</v>
      </c>
      <c r="CM443" s="82" t="e">
        <f>VLOOKUP(BZ443,'[1]INITIATIVES TYPE COMBINATION'!K$2:M$75,3,FALSE)</f>
        <v>#N/A</v>
      </c>
      <c r="CN443" s="82" t="e">
        <f>VLOOKUP(K443&amp;BZ443,'[1]INITIATIVES TYPE COMBINATION'!$A$203:$B$227,2,FALSE)</f>
        <v>#N/A</v>
      </c>
      <c r="CP443" s="82" t="e">
        <f>VLOOKUP(BT443&amp;BU443,[1]MPH!BK:BL,2,FALSE)</f>
        <v>#N/A</v>
      </c>
      <c r="CQ443" s="82" t="e">
        <f>VLOOKUP(BT443&amp;BU443,[1]MPH!BK:BL,2,FALSE)</f>
        <v>#N/A</v>
      </c>
      <c r="CR443" s="82" t="e">
        <f>VLOOKUP(BT443&amp;BW443,[1]MPH!BK:BL,2,FALSE)</f>
        <v>#N/A</v>
      </c>
      <c r="CS443" s="82" t="e">
        <f>VLOOKUP(BT443&amp;BW443,[1]MPH!BK:BL,2,FALSE)</f>
        <v>#N/A</v>
      </c>
      <c r="CT443" s="455" t="str">
        <f t="shared" ref="CT443:CV462" si="202">$CV$1</f>
        <v>Dead-End</v>
      </c>
      <c r="CU443" s="456" t="str">
        <f t="shared" si="202"/>
        <v>Dead-End</v>
      </c>
      <c r="CV443" s="457" t="str">
        <f t="shared" si="202"/>
        <v>Dead-End</v>
      </c>
    </row>
    <row r="444" spans="88:100" ht="12.4" customHeight="1">
      <c r="CJ444" s="82" t="e">
        <f>VLOOKUP(K444,'[1]INITIATIVES TYPE COMBINATION'!$A$28:$B$39,2,FALSE)</f>
        <v>#N/A</v>
      </c>
      <c r="CK444" s="82" t="e">
        <f>VLOOKUP(K444&amp;BZ444,'[1]INITIATIVES TYPE COMBINATION'!$A$48:$B$72,2,FALSE)</f>
        <v>#N/A</v>
      </c>
      <c r="CL444" s="82" t="e">
        <f>VLOOKUP(BZ444,'[1]INITIATIVES TYPE COMBINATION'!K$2:L$75,2,FALSE)</f>
        <v>#N/A</v>
      </c>
      <c r="CM444" s="82" t="e">
        <f>VLOOKUP(BZ444,'[1]INITIATIVES TYPE COMBINATION'!K$2:M$75,3,FALSE)</f>
        <v>#N/A</v>
      </c>
      <c r="CN444" s="82" t="e">
        <f>VLOOKUP(K444&amp;BZ444,'[1]INITIATIVES TYPE COMBINATION'!$A$203:$B$227,2,FALSE)</f>
        <v>#N/A</v>
      </c>
      <c r="CP444" s="82" t="e">
        <f>VLOOKUP(BT444&amp;BU444,[1]MPH!BK:BL,2,FALSE)</f>
        <v>#N/A</v>
      </c>
      <c r="CQ444" s="82" t="e">
        <f>VLOOKUP(BT444&amp;BU444,[1]MPH!BK:BL,2,FALSE)</f>
        <v>#N/A</v>
      </c>
      <c r="CR444" s="82" t="e">
        <f>VLOOKUP(BT444&amp;BW444,[1]MPH!BK:BL,2,FALSE)</f>
        <v>#N/A</v>
      </c>
      <c r="CS444" s="82" t="e">
        <f>VLOOKUP(BT444&amp;BW444,[1]MPH!BK:BL,2,FALSE)</f>
        <v>#N/A</v>
      </c>
      <c r="CT444" s="455" t="str">
        <f t="shared" si="202"/>
        <v>Dead-End</v>
      </c>
      <c r="CU444" s="456" t="str">
        <f t="shared" si="202"/>
        <v>Dead-End</v>
      </c>
      <c r="CV444" s="457" t="str">
        <f t="shared" si="202"/>
        <v>Dead-End</v>
      </c>
    </row>
    <row r="445" spans="88:100" ht="12.4" customHeight="1">
      <c r="CJ445" s="82" t="e">
        <f>VLOOKUP(K445,'[1]INITIATIVES TYPE COMBINATION'!$A$28:$B$39,2,FALSE)</f>
        <v>#N/A</v>
      </c>
      <c r="CK445" s="82" t="e">
        <f>VLOOKUP(K445&amp;BZ445,'[1]INITIATIVES TYPE COMBINATION'!$A$48:$B$72,2,FALSE)</f>
        <v>#N/A</v>
      </c>
      <c r="CL445" s="82" t="e">
        <f>VLOOKUP(BZ445,'[1]INITIATIVES TYPE COMBINATION'!K$2:L$75,2,FALSE)</f>
        <v>#N/A</v>
      </c>
      <c r="CM445" s="82" t="e">
        <f>VLOOKUP(BZ445,'[1]INITIATIVES TYPE COMBINATION'!K$2:M$75,3,FALSE)</f>
        <v>#N/A</v>
      </c>
      <c r="CN445" s="82" t="e">
        <f>VLOOKUP(K445&amp;BZ445,'[1]INITIATIVES TYPE COMBINATION'!$A$203:$B$227,2,FALSE)</f>
        <v>#N/A</v>
      </c>
      <c r="CP445" s="82" t="e">
        <f>VLOOKUP(BT445&amp;BU445,[1]MPH!BK:BL,2,FALSE)</f>
        <v>#N/A</v>
      </c>
      <c r="CQ445" s="82" t="e">
        <f>VLOOKUP(BT445&amp;BU445,[1]MPH!BK:BL,2,FALSE)</f>
        <v>#N/A</v>
      </c>
      <c r="CR445" s="82" t="e">
        <f>VLOOKUP(BT445&amp;BW445,[1]MPH!BK:BL,2,FALSE)</f>
        <v>#N/A</v>
      </c>
      <c r="CS445" s="82" t="e">
        <f>VLOOKUP(BT445&amp;BW445,[1]MPH!BK:BL,2,FALSE)</f>
        <v>#N/A</v>
      </c>
      <c r="CT445" s="455" t="str">
        <f t="shared" si="202"/>
        <v>Dead-End</v>
      </c>
      <c r="CU445" s="456" t="str">
        <f t="shared" si="202"/>
        <v>Dead-End</v>
      </c>
      <c r="CV445" s="457" t="str">
        <f t="shared" si="202"/>
        <v>Dead-End</v>
      </c>
    </row>
    <row r="446" spans="88:100" ht="12.4" customHeight="1">
      <c r="CJ446" s="82" t="e">
        <f>VLOOKUP(K446,'[1]INITIATIVES TYPE COMBINATION'!$A$28:$B$39,2,FALSE)</f>
        <v>#N/A</v>
      </c>
      <c r="CK446" s="82" t="e">
        <f>VLOOKUP(K446&amp;BZ446,'[1]INITIATIVES TYPE COMBINATION'!$A$48:$B$72,2,FALSE)</f>
        <v>#N/A</v>
      </c>
      <c r="CL446" s="82" t="e">
        <f>VLOOKUP(BZ446,'[1]INITIATIVES TYPE COMBINATION'!K$2:L$75,2,FALSE)</f>
        <v>#N/A</v>
      </c>
      <c r="CM446" s="82" t="e">
        <f>VLOOKUP(BZ446,'[1]INITIATIVES TYPE COMBINATION'!K$2:M$75,3,FALSE)</f>
        <v>#N/A</v>
      </c>
      <c r="CN446" s="82" t="e">
        <f>VLOOKUP(K446&amp;BZ446,'[1]INITIATIVES TYPE COMBINATION'!$A$203:$B$227,2,FALSE)</f>
        <v>#N/A</v>
      </c>
      <c r="CP446" s="82" t="e">
        <f>VLOOKUP(BT446&amp;BU446,[1]MPH!BK:BL,2,FALSE)</f>
        <v>#N/A</v>
      </c>
      <c r="CQ446" s="82" t="e">
        <f>VLOOKUP(BT446&amp;BU446,[1]MPH!BK:BL,2,FALSE)</f>
        <v>#N/A</v>
      </c>
      <c r="CR446" s="82" t="e">
        <f>VLOOKUP(BT446&amp;BW446,[1]MPH!BK:BL,2,FALSE)</f>
        <v>#N/A</v>
      </c>
      <c r="CS446" s="82" t="e">
        <f>VLOOKUP(BT446&amp;BW446,[1]MPH!BK:BL,2,FALSE)</f>
        <v>#N/A</v>
      </c>
      <c r="CT446" s="455" t="str">
        <f t="shared" si="202"/>
        <v>Dead-End</v>
      </c>
      <c r="CU446" s="456" t="str">
        <f t="shared" si="202"/>
        <v>Dead-End</v>
      </c>
      <c r="CV446" s="457" t="str">
        <f t="shared" si="202"/>
        <v>Dead-End</v>
      </c>
    </row>
    <row r="447" spans="88:100" ht="12.4" customHeight="1">
      <c r="CJ447" s="82" t="e">
        <f>VLOOKUP(K447,'[1]INITIATIVES TYPE COMBINATION'!$A$28:$B$39,2,FALSE)</f>
        <v>#N/A</v>
      </c>
      <c r="CK447" s="82" t="e">
        <f>VLOOKUP(K447&amp;BZ447,'[1]INITIATIVES TYPE COMBINATION'!$A$48:$B$72,2,FALSE)</f>
        <v>#N/A</v>
      </c>
      <c r="CL447" s="82" t="e">
        <f>VLOOKUP(BZ447,'[1]INITIATIVES TYPE COMBINATION'!K$2:L$75,2,FALSE)</f>
        <v>#N/A</v>
      </c>
      <c r="CM447" s="82" t="e">
        <f>VLOOKUP(BZ447,'[1]INITIATIVES TYPE COMBINATION'!K$2:M$75,3,FALSE)</f>
        <v>#N/A</v>
      </c>
      <c r="CN447" s="82" t="e">
        <f>VLOOKUP(K447&amp;BZ447,'[1]INITIATIVES TYPE COMBINATION'!$A$203:$B$227,2,FALSE)</f>
        <v>#N/A</v>
      </c>
      <c r="CP447" s="82" t="e">
        <f>VLOOKUP(BT447&amp;BU447,[1]MPH!BK:BL,2,FALSE)</f>
        <v>#N/A</v>
      </c>
      <c r="CQ447" s="82" t="e">
        <f>VLOOKUP(BT447&amp;BU447,[1]MPH!BK:BL,2,FALSE)</f>
        <v>#N/A</v>
      </c>
      <c r="CR447" s="82" t="e">
        <f>VLOOKUP(BT447&amp;BW447,[1]MPH!BK:BL,2,FALSE)</f>
        <v>#N/A</v>
      </c>
      <c r="CS447" s="82" t="e">
        <f>VLOOKUP(BT447&amp;BW447,[1]MPH!BK:BL,2,FALSE)</f>
        <v>#N/A</v>
      </c>
      <c r="CT447" s="455" t="str">
        <f t="shared" si="202"/>
        <v>Dead-End</v>
      </c>
      <c r="CU447" s="456" t="str">
        <f t="shared" si="202"/>
        <v>Dead-End</v>
      </c>
      <c r="CV447" s="457" t="str">
        <f t="shared" si="202"/>
        <v>Dead-End</v>
      </c>
    </row>
    <row r="448" spans="88:100" ht="12.4" customHeight="1">
      <c r="CJ448" s="82" t="e">
        <f>VLOOKUP(K448,'[1]INITIATIVES TYPE COMBINATION'!$A$28:$B$39,2,FALSE)</f>
        <v>#N/A</v>
      </c>
      <c r="CK448" s="82" t="e">
        <f>VLOOKUP(K448&amp;BZ448,'[1]INITIATIVES TYPE COMBINATION'!$A$48:$B$72,2,FALSE)</f>
        <v>#N/A</v>
      </c>
      <c r="CL448" s="82" t="e">
        <f>VLOOKUP(BZ448,'[1]INITIATIVES TYPE COMBINATION'!K$2:L$75,2,FALSE)</f>
        <v>#N/A</v>
      </c>
      <c r="CM448" s="82" t="e">
        <f>VLOOKUP(BZ448,'[1]INITIATIVES TYPE COMBINATION'!K$2:M$75,3,FALSE)</f>
        <v>#N/A</v>
      </c>
      <c r="CN448" s="82" t="e">
        <f>VLOOKUP(K448&amp;BZ448,'[1]INITIATIVES TYPE COMBINATION'!$A$203:$B$227,2,FALSE)</f>
        <v>#N/A</v>
      </c>
      <c r="CP448" s="82" t="e">
        <f>VLOOKUP(BT448&amp;BU448,[1]MPH!BK:BL,2,FALSE)</f>
        <v>#N/A</v>
      </c>
      <c r="CQ448" s="82" t="e">
        <f>VLOOKUP(BT448&amp;BU448,[1]MPH!BK:BL,2,FALSE)</f>
        <v>#N/A</v>
      </c>
      <c r="CR448" s="82" t="e">
        <f>VLOOKUP(BT448&amp;BW448,[1]MPH!BK:BL,2,FALSE)</f>
        <v>#N/A</v>
      </c>
      <c r="CS448" s="82" t="e">
        <f>VLOOKUP(BT448&amp;BW448,[1]MPH!BK:BL,2,FALSE)</f>
        <v>#N/A</v>
      </c>
      <c r="CT448" s="455" t="str">
        <f t="shared" si="202"/>
        <v>Dead-End</v>
      </c>
      <c r="CU448" s="456" t="str">
        <f t="shared" si="202"/>
        <v>Dead-End</v>
      </c>
      <c r="CV448" s="457" t="str">
        <f t="shared" si="202"/>
        <v>Dead-End</v>
      </c>
    </row>
    <row r="449" spans="88:100" ht="12.4" customHeight="1">
      <c r="CJ449" s="82" t="e">
        <f>VLOOKUP(K449,'[1]INITIATIVES TYPE COMBINATION'!$A$28:$B$39,2,FALSE)</f>
        <v>#N/A</v>
      </c>
      <c r="CK449" s="82" t="e">
        <f>VLOOKUP(K449&amp;BZ449,'[1]INITIATIVES TYPE COMBINATION'!$A$48:$B$72,2,FALSE)</f>
        <v>#N/A</v>
      </c>
      <c r="CL449" s="82" t="e">
        <f>VLOOKUP(BZ449,'[1]INITIATIVES TYPE COMBINATION'!K$2:L$75,2,FALSE)</f>
        <v>#N/A</v>
      </c>
      <c r="CM449" s="82" t="e">
        <f>VLOOKUP(BZ449,'[1]INITIATIVES TYPE COMBINATION'!K$2:M$75,3,FALSE)</f>
        <v>#N/A</v>
      </c>
      <c r="CN449" s="82" t="e">
        <f>VLOOKUP(K449&amp;BZ449,'[1]INITIATIVES TYPE COMBINATION'!$A$203:$B$227,2,FALSE)</f>
        <v>#N/A</v>
      </c>
      <c r="CP449" s="82" t="e">
        <f>VLOOKUP(BT449&amp;BU449,[1]MPH!BK:BL,2,FALSE)</f>
        <v>#N/A</v>
      </c>
      <c r="CQ449" s="82" t="e">
        <f>VLOOKUP(BT449&amp;BU449,[1]MPH!BK:BL,2,FALSE)</f>
        <v>#N/A</v>
      </c>
      <c r="CR449" s="82" t="e">
        <f>VLOOKUP(BT449&amp;BW449,[1]MPH!BK:BL,2,FALSE)</f>
        <v>#N/A</v>
      </c>
      <c r="CS449" s="82" t="e">
        <f>VLOOKUP(BT449&amp;BW449,[1]MPH!BK:BL,2,FALSE)</f>
        <v>#N/A</v>
      </c>
      <c r="CT449" s="455" t="str">
        <f t="shared" si="202"/>
        <v>Dead-End</v>
      </c>
      <c r="CU449" s="456" t="str">
        <f t="shared" si="202"/>
        <v>Dead-End</v>
      </c>
      <c r="CV449" s="457" t="str">
        <f t="shared" si="202"/>
        <v>Dead-End</v>
      </c>
    </row>
    <row r="450" spans="88:100" ht="12.4" customHeight="1">
      <c r="CJ450" s="82" t="e">
        <f>VLOOKUP(K450,'[1]INITIATIVES TYPE COMBINATION'!$A$28:$B$39,2,FALSE)</f>
        <v>#N/A</v>
      </c>
      <c r="CK450" s="82" t="e">
        <f>VLOOKUP(K450&amp;BZ450,'[1]INITIATIVES TYPE COMBINATION'!$A$48:$B$72,2,FALSE)</f>
        <v>#N/A</v>
      </c>
      <c r="CL450" s="82" t="e">
        <f>VLOOKUP(BZ450,'[1]INITIATIVES TYPE COMBINATION'!K$2:L$75,2,FALSE)</f>
        <v>#N/A</v>
      </c>
      <c r="CM450" s="82" t="e">
        <f>VLOOKUP(BZ450,'[1]INITIATIVES TYPE COMBINATION'!K$2:M$75,3,FALSE)</f>
        <v>#N/A</v>
      </c>
      <c r="CN450" s="82" t="e">
        <f>VLOOKUP(K450&amp;BZ450,'[1]INITIATIVES TYPE COMBINATION'!$A$203:$B$227,2,FALSE)</f>
        <v>#N/A</v>
      </c>
      <c r="CP450" s="82" t="e">
        <f>VLOOKUP(BT450&amp;BU450,[1]MPH!BK:BL,2,FALSE)</f>
        <v>#N/A</v>
      </c>
      <c r="CQ450" s="82" t="e">
        <f>VLOOKUP(BT450&amp;BU450,[1]MPH!BK:BL,2,FALSE)</f>
        <v>#N/A</v>
      </c>
      <c r="CR450" s="82" t="e">
        <f>VLOOKUP(BT450&amp;BW450,[1]MPH!BK:BL,2,FALSE)</f>
        <v>#N/A</v>
      </c>
      <c r="CS450" s="82" t="e">
        <f>VLOOKUP(BT450&amp;BW450,[1]MPH!BK:BL,2,FALSE)</f>
        <v>#N/A</v>
      </c>
      <c r="CT450" s="455" t="str">
        <f t="shared" si="202"/>
        <v>Dead-End</v>
      </c>
      <c r="CU450" s="456" t="str">
        <f t="shared" si="202"/>
        <v>Dead-End</v>
      </c>
      <c r="CV450" s="457" t="str">
        <f t="shared" si="202"/>
        <v>Dead-End</v>
      </c>
    </row>
    <row r="451" spans="88:100" ht="12.4" customHeight="1">
      <c r="CJ451" s="82" t="e">
        <f>VLOOKUP(K451,'[1]INITIATIVES TYPE COMBINATION'!$A$28:$B$39,2,FALSE)</f>
        <v>#N/A</v>
      </c>
      <c r="CK451" s="82" t="e">
        <f>VLOOKUP(K451&amp;BZ451,'[1]INITIATIVES TYPE COMBINATION'!$A$48:$B$72,2,FALSE)</f>
        <v>#N/A</v>
      </c>
      <c r="CL451" s="82" t="e">
        <f>VLOOKUP(BZ451,'[1]INITIATIVES TYPE COMBINATION'!K$2:L$75,2,FALSE)</f>
        <v>#N/A</v>
      </c>
      <c r="CM451" s="82" t="e">
        <f>VLOOKUP(BZ451,'[1]INITIATIVES TYPE COMBINATION'!K$2:M$75,3,FALSE)</f>
        <v>#N/A</v>
      </c>
      <c r="CN451" s="82" t="e">
        <f>VLOOKUP(K451&amp;BZ451,'[1]INITIATIVES TYPE COMBINATION'!$A$203:$B$227,2,FALSE)</f>
        <v>#N/A</v>
      </c>
      <c r="CP451" s="82" t="e">
        <f>VLOOKUP(BT451&amp;BU451,[1]MPH!BK:BL,2,FALSE)</f>
        <v>#N/A</v>
      </c>
      <c r="CQ451" s="82" t="e">
        <f>VLOOKUP(BT451&amp;BU451,[1]MPH!BK:BL,2,FALSE)</f>
        <v>#N/A</v>
      </c>
      <c r="CR451" s="82" t="e">
        <f>VLOOKUP(BT451&amp;BW451,[1]MPH!BK:BL,2,FALSE)</f>
        <v>#N/A</v>
      </c>
      <c r="CS451" s="82" t="e">
        <f>VLOOKUP(BT451&amp;BW451,[1]MPH!BK:BL,2,FALSE)</f>
        <v>#N/A</v>
      </c>
      <c r="CT451" s="455" t="str">
        <f t="shared" si="202"/>
        <v>Dead-End</v>
      </c>
      <c r="CU451" s="456" t="str">
        <f t="shared" si="202"/>
        <v>Dead-End</v>
      </c>
      <c r="CV451" s="457" t="str">
        <f t="shared" si="202"/>
        <v>Dead-End</v>
      </c>
    </row>
    <row r="452" spans="88:100" ht="12.4" customHeight="1">
      <c r="CJ452" s="82" t="e">
        <f>VLOOKUP(K452,'[1]INITIATIVES TYPE COMBINATION'!$A$28:$B$39,2,FALSE)</f>
        <v>#N/A</v>
      </c>
      <c r="CK452" s="82" t="e">
        <f>VLOOKUP(K452&amp;BZ452,'[1]INITIATIVES TYPE COMBINATION'!$A$48:$B$72,2,FALSE)</f>
        <v>#N/A</v>
      </c>
      <c r="CL452" s="82" t="e">
        <f>VLOOKUP(BZ452,'[1]INITIATIVES TYPE COMBINATION'!K$2:L$75,2,FALSE)</f>
        <v>#N/A</v>
      </c>
      <c r="CM452" s="82" t="e">
        <f>VLOOKUP(BZ452,'[1]INITIATIVES TYPE COMBINATION'!K$2:M$75,3,FALSE)</f>
        <v>#N/A</v>
      </c>
      <c r="CN452" s="82" t="e">
        <f>VLOOKUP(K452&amp;BZ452,'[1]INITIATIVES TYPE COMBINATION'!$A$203:$B$227,2,FALSE)</f>
        <v>#N/A</v>
      </c>
      <c r="CP452" s="82" t="e">
        <f>VLOOKUP(BT452&amp;BU452,[1]MPH!BK:BL,2,FALSE)</f>
        <v>#N/A</v>
      </c>
      <c r="CQ452" s="82" t="e">
        <f>VLOOKUP(BT452&amp;BU452,[1]MPH!BK:BL,2,FALSE)</f>
        <v>#N/A</v>
      </c>
      <c r="CR452" s="82" t="e">
        <f>VLOOKUP(BT452&amp;BW452,[1]MPH!BK:BL,2,FALSE)</f>
        <v>#N/A</v>
      </c>
      <c r="CS452" s="82" t="e">
        <f>VLOOKUP(BT452&amp;BW452,[1]MPH!BK:BL,2,FALSE)</f>
        <v>#N/A</v>
      </c>
      <c r="CT452" s="455" t="str">
        <f t="shared" si="202"/>
        <v>Dead-End</v>
      </c>
      <c r="CU452" s="456" t="str">
        <f t="shared" si="202"/>
        <v>Dead-End</v>
      </c>
      <c r="CV452" s="457" t="str">
        <f t="shared" si="202"/>
        <v>Dead-End</v>
      </c>
    </row>
    <row r="453" spans="88:100" ht="12.4" customHeight="1">
      <c r="CJ453" s="82" t="e">
        <f>VLOOKUP(K453,'[1]INITIATIVES TYPE COMBINATION'!$A$28:$B$39,2,FALSE)</f>
        <v>#N/A</v>
      </c>
      <c r="CK453" s="82" t="e">
        <f>VLOOKUP(K453&amp;BZ453,'[1]INITIATIVES TYPE COMBINATION'!$A$48:$B$72,2,FALSE)</f>
        <v>#N/A</v>
      </c>
      <c r="CL453" s="82" t="e">
        <f>VLOOKUP(BZ453,'[1]INITIATIVES TYPE COMBINATION'!K$2:L$75,2,FALSE)</f>
        <v>#N/A</v>
      </c>
      <c r="CM453" s="82" t="e">
        <f>VLOOKUP(BZ453,'[1]INITIATIVES TYPE COMBINATION'!K$2:M$75,3,FALSE)</f>
        <v>#N/A</v>
      </c>
      <c r="CN453" s="82" t="e">
        <f>VLOOKUP(K453&amp;BZ453,'[1]INITIATIVES TYPE COMBINATION'!$A$203:$B$227,2,FALSE)</f>
        <v>#N/A</v>
      </c>
      <c r="CP453" s="82" t="e">
        <f>VLOOKUP(BT453&amp;BU453,[1]MPH!BK:BL,2,FALSE)</f>
        <v>#N/A</v>
      </c>
      <c r="CQ453" s="82" t="e">
        <f>VLOOKUP(BT453&amp;BU453,[1]MPH!BK:BL,2,FALSE)</f>
        <v>#N/A</v>
      </c>
      <c r="CR453" s="82" t="e">
        <f>VLOOKUP(BT453&amp;BW453,[1]MPH!BK:BL,2,FALSE)</f>
        <v>#N/A</v>
      </c>
      <c r="CS453" s="82" t="e">
        <f>VLOOKUP(BT453&amp;BW453,[1]MPH!BK:BL,2,FALSE)</f>
        <v>#N/A</v>
      </c>
      <c r="CT453" s="455" t="str">
        <f t="shared" si="202"/>
        <v>Dead-End</v>
      </c>
      <c r="CU453" s="456" t="str">
        <f t="shared" si="202"/>
        <v>Dead-End</v>
      </c>
      <c r="CV453" s="457" t="str">
        <f t="shared" si="202"/>
        <v>Dead-End</v>
      </c>
    </row>
    <row r="454" spans="88:100" ht="12.4" customHeight="1">
      <c r="CJ454" s="82" t="e">
        <f>VLOOKUP(K454,'[1]INITIATIVES TYPE COMBINATION'!$A$28:$B$39,2,FALSE)</f>
        <v>#N/A</v>
      </c>
      <c r="CK454" s="82" t="e">
        <f>VLOOKUP(K454&amp;BZ454,'[1]INITIATIVES TYPE COMBINATION'!$A$48:$B$72,2,FALSE)</f>
        <v>#N/A</v>
      </c>
      <c r="CL454" s="82" t="e">
        <f>VLOOKUP(BZ454,'[1]INITIATIVES TYPE COMBINATION'!K$2:L$75,2,FALSE)</f>
        <v>#N/A</v>
      </c>
      <c r="CM454" s="82" t="e">
        <f>VLOOKUP(BZ454,'[1]INITIATIVES TYPE COMBINATION'!K$2:M$75,3,FALSE)</f>
        <v>#N/A</v>
      </c>
      <c r="CN454" s="82" t="e">
        <f>VLOOKUP(K454&amp;BZ454,'[1]INITIATIVES TYPE COMBINATION'!$A$203:$B$227,2,FALSE)</f>
        <v>#N/A</v>
      </c>
      <c r="CP454" s="82" t="e">
        <f>VLOOKUP(BT454&amp;BU454,[1]MPH!BK:BL,2,FALSE)</f>
        <v>#N/A</v>
      </c>
      <c r="CQ454" s="82" t="e">
        <f>VLOOKUP(BT454&amp;BU454,[1]MPH!BK:BL,2,FALSE)</f>
        <v>#N/A</v>
      </c>
      <c r="CR454" s="82" t="e">
        <f>VLOOKUP(BT454&amp;BW454,[1]MPH!BK:BL,2,FALSE)</f>
        <v>#N/A</v>
      </c>
      <c r="CS454" s="82" t="e">
        <f>VLOOKUP(BT454&amp;BW454,[1]MPH!BK:BL,2,FALSE)</f>
        <v>#N/A</v>
      </c>
      <c r="CT454" s="455" t="str">
        <f t="shared" si="202"/>
        <v>Dead-End</v>
      </c>
      <c r="CU454" s="456" t="str">
        <f t="shared" si="202"/>
        <v>Dead-End</v>
      </c>
      <c r="CV454" s="457" t="str">
        <f t="shared" si="202"/>
        <v>Dead-End</v>
      </c>
    </row>
    <row r="455" spans="88:100" ht="12.4" customHeight="1">
      <c r="CJ455" s="82" t="e">
        <f>VLOOKUP(K455,'[1]INITIATIVES TYPE COMBINATION'!$A$28:$B$39,2,FALSE)</f>
        <v>#N/A</v>
      </c>
      <c r="CK455" s="82" t="e">
        <f>VLOOKUP(K455&amp;BZ455,'[1]INITIATIVES TYPE COMBINATION'!$A$48:$B$72,2,FALSE)</f>
        <v>#N/A</v>
      </c>
      <c r="CL455" s="82" t="e">
        <f>VLOOKUP(BZ455,'[1]INITIATIVES TYPE COMBINATION'!K$2:L$75,2,FALSE)</f>
        <v>#N/A</v>
      </c>
      <c r="CM455" s="82" t="e">
        <f>VLOOKUP(BZ455,'[1]INITIATIVES TYPE COMBINATION'!K$2:M$75,3,FALSE)</f>
        <v>#N/A</v>
      </c>
      <c r="CN455" s="82" t="e">
        <f>VLOOKUP(K455&amp;BZ455,'[1]INITIATIVES TYPE COMBINATION'!$A$203:$B$227,2,FALSE)</f>
        <v>#N/A</v>
      </c>
      <c r="CP455" s="82" t="e">
        <f>VLOOKUP(BT455&amp;BU455,[1]MPH!BK:BL,2,FALSE)</f>
        <v>#N/A</v>
      </c>
      <c r="CQ455" s="82" t="e">
        <f>VLOOKUP(BT455&amp;BU455,[1]MPH!BK:BL,2,FALSE)</f>
        <v>#N/A</v>
      </c>
      <c r="CR455" s="82" t="e">
        <f>VLOOKUP(BT455&amp;BW455,[1]MPH!BK:BL,2,FALSE)</f>
        <v>#N/A</v>
      </c>
      <c r="CS455" s="82" t="e">
        <f>VLOOKUP(BT455&amp;BW455,[1]MPH!BK:BL,2,FALSE)</f>
        <v>#N/A</v>
      </c>
      <c r="CT455" s="455" t="str">
        <f t="shared" si="202"/>
        <v>Dead-End</v>
      </c>
      <c r="CU455" s="456" t="str">
        <f t="shared" si="202"/>
        <v>Dead-End</v>
      </c>
      <c r="CV455" s="457" t="str">
        <f t="shared" si="202"/>
        <v>Dead-End</v>
      </c>
    </row>
    <row r="456" spans="88:100" ht="12.4" customHeight="1">
      <c r="CJ456" s="82" t="e">
        <f>VLOOKUP(K456,'[1]INITIATIVES TYPE COMBINATION'!$A$28:$B$39,2,FALSE)</f>
        <v>#N/A</v>
      </c>
      <c r="CK456" s="82" t="e">
        <f>VLOOKUP(K456&amp;BZ456,'[1]INITIATIVES TYPE COMBINATION'!$A$48:$B$72,2,FALSE)</f>
        <v>#N/A</v>
      </c>
      <c r="CL456" s="82" t="e">
        <f>VLOOKUP(BZ456,'[1]INITIATIVES TYPE COMBINATION'!K$2:L$75,2,FALSE)</f>
        <v>#N/A</v>
      </c>
      <c r="CM456" s="82" t="e">
        <f>VLOOKUP(BZ456,'[1]INITIATIVES TYPE COMBINATION'!K$2:M$75,3,FALSE)</f>
        <v>#N/A</v>
      </c>
      <c r="CN456" s="82" t="e">
        <f>VLOOKUP(K456&amp;BZ456,'[1]INITIATIVES TYPE COMBINATION'!$A$203:$B$227,2,FALSE)</f>
        <v>#N/A</v>
      </c>
      <c r="CP456" s="82" t="e">
        <f>VLOOKUP(BT456&amp;BU456,[1]MPH!BK:BL,2,FALSE)</f>
        <v>#N/A</v>
      </c>
      <c r="CQ456" s="82" t="e">
        <f>VLOOKUP(BT456&amp;BU456,[1]MPH!BK:BL,2,FALSE)</f>
        <v>#N/A</v>
      </c>
      <c r="CR456" s="82" t="e">
        <f>VLOOKUP(BT456&amp;BW456,[1]MPH!BK:BL,2,FALSE)</f>
        <v>#N/A</v>
      </c>
      <c r="CS456" s="82" t="e">
        <f>VLOOKUP(BT456&amp;BW456,[1]MPH!BK:BL,2,FALSE)</f>
        <v>#N/A</v>
      </c>
      <c r="CT456" s="455" t="str">
        <f t="shared" si="202"/>
        <v>Dead-End</v>
      </c>
      <c r="CU456" s="456" t="str">
        <f t="shared" si="202"/>
        <v>Dead-End</v>
      </c>
      <c r="CV456" s="457" t="str">
        <f t="shared" si="202"/>
        <v>Dead-End</v>
      </c>
    </row>
    <row r="457" spans="88:100" ht="12.4" customHeight="1">
      <c r="CJ457" s="82" t="e">
        <f>VLOOKUP(K457,'[1]INITIATIVES TYPE COMBINATION'!$A$28:$B$39,2,FALSE)</f>
        <v>#N/A</v>
      </c>
      <c r="CK457" s="82" t="e">
        <f>VLOOKUP(K457&amp;BZ457,'[1]INITIATIVES TYPE COMBINATION'!$A$48:$B$72,2,FALSE)</f>
        <v>#N/A</v>
      </c>
      <c r="CL457" s="82" t="e">
        <f>VLOOKUP(BZ457,'[1]INITIATIVES TYPE COMBINATION'!K$2:L$75,2,FALSE)</f>
        <v>#N/A</v>
      </c>
      <c r="CM457" s="82" t="e">
        <f>VLOOKUP(BZ457,'[1]INITIATIVES TYPE COMBINATION'!K$2:M$75,3,FALSE)</f>
        <v>#N/A</v>
      </c>
      <c r="CN457" s="82" t="e">
        <f>VLOOKUP(K457&amp;BZ457,'[1]INITIATIVES TYPE COMBINATION'!$A$203:$B$227,2,FALSE)</f>
        <v>#N/A</v>
      </c>
      <c r="CP457" s="82" t="e">
        <f>VLOOKUP(BT457&amp;BU457,[1]MPH!BK:BL,2,FALSE)</f>
        <v>#N/A</v>
      </c>
      <c r="CQ457" s="82" t="e">
        <f>VLOOKUP(BT457&amp;BU457,[1]MPH!BK:BL,2,FALSE)</f>
        <v>#N/A</v>
      </c>
      <c r="CR457" s="82" t="e">
        <f>VLOOKUP(BT457&amp;BW457,[1]MPH!BK:BL,2,FALSE)</f>
        <v>#N/A</v>
      </c>
      <c r="CS457" s="82" t="e">
        <f>VLOOKUP(BT457&amp;BW457,[1]MPH!BK:BL,2,FALSE)</f>
        <v>#N/A</v>
      </c>
      <c r="CT457" s="455" t="str">
        <f t="shared" si="202"/>
        <v>Dead-End</v>
      </c>
      <c r="CU457" s="456" t="str">
        <f t="shared" si="202"/>
        <v>Dead-End</v>
      </c>
      <c r="CV457" s="457" t="str">
        <f t="shared" si="202"/>
        <v>Dead-End</v>
      </c>
    </row>
    <row r="458" spans="88:100" ht="12.4" customHeight="1">
      <c r="CJ458" s="82" t="e">
        <f>VLOOKUP(K458,'[1]INITIATIVES TYPE COMBINATION'!$A$28:$B$39,2,FALSE)</f>
        <v>#N/A</v>
      </c>
      <c r="CK458" s="82" t="e">
        <f>VLOOKUP(K458&amp;BZ458,'[1]INITIATIVES TYPE COMBINATION'!$A$48:$B$72,2,FALSE)</f>
        <v>#N/A</v>
      </c>
      <c r="CL458" s="82" t="e">
        <f>VLOOKUP(BZ458,'[1]INITIATIVES TYPE COMBINATION'!K$2:L$75,2,FALSE)</f>
        <v>#N/A</v>
      </c>
      <c r="CM458" s="82" t="e">
        <f>VLOOKUP(BZ458,'[1]INITIATIVES TYPE COMBINATION'!K$2:M$75,3,FALSE)</f>
        <v>#N/A</v>
      </c>
      <c r="CN458" s="82" t="e">
        <f>VLOOKUP(K458&amp;BZ458,'[1]INITIATIVES TYPE COMBINATION'!$A$203:$B$227,2,FALSE)</f>
        <v>#N/A</v>
      </c>
      <c r="CP458" s="82" t="e">
        <f>VLOOKUP(BT458&amp;BU458,[1]MPH!BK:BL,2,FALSE)</f>
        <v>#N/A</v>
      </c>
      <c r="CQ458" s="82" t="e">
        <f>VLOOKUP(BT458&amp;BU458,[1]MPH!BK:BL,2,FALSE)</f>
        <v>#N/A</v>
      </c>
      <c r="CR458" s="82" t="e">
        <f>VLOOKUP(BT458&amp;BW458,[1]MPH!BK:BL,2,FALSE)</f>
        <v>#N/A</v>
      </c>
      <c r="CS458" s="82" t="e">
        <f>VLOOKUP(BT458&amp;BW458,[1]MPH!BK:BL,2,FALSE)</f>
        <v>#N/A</v>
      </c>
      <c r="CT458" s="455" t="str">
        <f t="shared" si="202"/>
        <v>Dead-End</v>
      </c>
      <c r="CU458" s="456" t="str">
        <f t="shared" si="202"/>
        <v>Dead-End</v>
      </c>
      <c r="CV458" s="457" t="str">
        <f t="shared" si="202"/>
        <v>Dead-End</v>
      </c>
    </row>
    <row r="459" spans="88:100" ht="12.4" customHeight="1">
      <c r="CJ459" s="82" t="e">
        <f>VLOOKUP(K459,'[1]INITIATIVES TYPE COMBINATION'!$A$28:$B$39,2,FALSE)</f>
        <v>#N/A</v>
      </c>
      <c r="CK459" s="82" t="e">
        <f>VLOOKUP(K459&amp;BZ459,'[1]INITIATIVES TYPE COMBINATION'!$A$48:$B$72,2,FALSE)</f>
        <v>#N/A</v>
      </c>
      <c r="CL459" s="82" t="e">
        <f>VLOOKUP(BZ459,'[1]INITIATIVES TYPE COMBINATION'!K$2:L$75,2,FALSE)</f>
        <v>#N/A</v>
      </c>
      <c r="CM459" s="82" t="e">
        <f>VLOOKUP(BZ459,'[1]INITIATIVES TYPE COMBINATION'!K$2:M$75,3,FALSE)</f>
        <v>#N/A</v>
      </c>
      <c r="CN459" s="82" t="e">
        <f>VLOOKUP(K459&amp;BZ459,'[1]INITIATIVES TYPE COMBINATION'!$A$203:$B$227,2,FALSE)</f>
        <v>#N/A</v>
      </c>
      <c r="CP459" s="82" t="e">
        <f>VLOOKUP(BT459&amp;BU459,[1]MPH!BK:BL,2,FALSE)</f>
        <v>#N/A</v>
      </c>
      <c r="CQ459" s="82" t="e">
        <f>VLOOKUP(BT459&amp;BU459,[1]MPH!BK:BL,2,FALSE)</f>
        <v>#N/A</v>
      </c>
      <c r="CR459" s="82" t="e">
        <f>VLOOKUP(BT459&amp;BW459,[1]MPH!BK:BL,2,FALSE)</f>
        <v>#N/A</v>
      </c>
      <c r="CS459" s="82" t="e">
        <f>VLOOKUP(BT459&amp;BW459,[1]MPH!BK:BL,2,FALSE)</f>
        <v>#N/A</v>
      </c>
      <c r="CT459" s="455" t="str">
        <f t="shared" si="202"/>
        <v>Dead-End</v>
      </c>
      <c r="CU459" s="456" t="str">
        <f t="shared" si="202"/>
        <v>Dead-End</v>
      </c>
      <c r="CV459" s="457" t="str">
        <f t="shared" si="202"/>
        <v>Dead-End</v>
      </c>
    </row>
    <row r="460" spans="88:100" ht="12.4" customHeight="1">
      <c r="CJ460" s="82" t="e">
        <f>VLOOKUP(K460,'[1]INITIATIVES TYPE COMBINATION'!$A$28:$B$39,2,FALSE)</f>
        <v>#N/A</v>
      </c>
      <c r="CK460" s="82" t="e">
        <f>VLOOKUP(K460&amp;BZ460,'[1]INITIATIVES TYPE COMBINATION'!$A$48:$B$72,2,FALSE)</f>
        <v>#N/A</v>
      </c>
      <c r="CL460" s="82" t="e">
        <f>VLOOKUP(BZ460,'[1]INITIATIVES TYPE COMBINATION'!K$2:L$75,2,FALSE)</f>
        <v>#N/A</v>
      </c>
      <c r="CM460" s="82" t="e">
        <f>VLOOKUP(BZ460,'[1]INITIATIVES TYPE COMBINATION'!K$2:M$75,3,FALSE)</f>
        <v>#N/A</v>
      </c>
      <c r="CN460" s="82" t="e">
        <f>VLOOKUP(K460&amp;BZ460,'[1]INITIATIVES TYPE COMBINATION'!$A$203:$B$227,2,FALSE)</f>
        <v>#N/A</v>
      </c>
      <c r="CP460" s="82" t="e">
        <f>VLOOKUP(BT460&amp;BU460,[1]MPH!BK:BL,2,FALSE)</f>
        <v>#N/A</v>
      </c>
      <c r="CQ460" s="82" t="e">
        <f>VLOOKUP(BT460&amp;BU460,[1]MPH!BK:BL,2,FALSE)</f>
        <v>#N/A</v>
      </c>
      <c r="CR460" s="82" t="e">
        <f>VLOOKUP(BT460&amp;BW460,[1]MPH!BK:BL,2,FALSE)</f>
        <v>#N/A</v>
      </c>
      <c r="CS460" s="82" t="e">
        <f>VLOOKUP(BT460&amp;BW460,[1]MPH!BK:BL,2,FALSE)</f>
        <v>#N/A</v>
      </c>
      <c r="CT460" s="455" t="str">
        <f t="shared" si="202"/>
        <v>Dead-End</v>
      </c>
      <c r="CU460" s="456" t="str">
        <f t="shared" si="202"/>
        <v>Dead-End</v>
      </c>
      <c r="CV460" s="457" t="str">
        <f t="shared" si="202"/>
        <v>Dead-End</v>
      </c>
    </row>
    <row r="461" spans="88:100" ht="12.4" customHeight="1">
      <c r="CJ461" s="82" t="e">
        <f>VLOOKUP(K461,'[1]INITIATIVES TYPE COMBINATION'!$A$28:$B$39,2,FALSE)</f>
        <v>#N/A</v>
      </c>
      <c r="CK461" s="82" t="e">
        <f>VLOOKUP(K461&amp;BZ461,'[1]INITIATIVES TYPE COMBINATION'!$A$48:$B$72,2,FALSE)</f>
        <v>#N/A</v>
      </c>
      <c r="CL461" s="82" t="e">
        <f>VLOOKUP(BZ461,'[1]INITIATIVES TYPE COMBINATION'!K$2:L$75,2,FALSE)</f>
        <v>#N/A</v>
      </c>
      <c r="CM461" s="82" t="e">
        <f>VLOOKUP(BZ461,'[1]INITIATIVES TYPE COMBINATION'!K$2:M$75,3,FALSE)</f>
        <v>#N/A</v>
      </c>
      <c r="CN461" s="82" t="e">
        <f>VLOOKUP(K461&amp;BZ461,'[1]INITIATIVES TYPE COMBINATION'!$A$203:$B$227,2,FALSE)</f>
        <v>#N/A</v>
      </c>
      <c r="CP461" s="82" t="e">
        <f>VLOOKUP(BT461&amp;BU461,[1]MPH!BK:BL,2,FALSE)</f>
        <v>#N/A</v>
      </c>
      <c r="CQ461" s="82" t="e">
        <f>VLOOKUP(BT461&amp;BU461,[1]MPH!BK:BL,2,FALSE)</f>
        <v>#N/A</v>
      </c>
      <c r="CR461" s="82" t="e">
        <f>VLOOKUP(BT461&amp;BW461,[1]MPH!BK:BL,2,FALSE)</f>
        <v>#N/A</v>
      </c>
      <c r="CS461" s="82" t="e">
        <f>VLOOKUP(BT461&amp;BW461,[1]MPH!BK:BL,2,FALSE)</f>
        <v>#N/A</v>
      </c>
      <c r="CT461" s="455" t="str">
        <f t="shared" si="202"/>
        <v>Dead-End</v>
      </c>
      <c r="CU461" s="456" t="str">
        <f t="shared" si="202"/>
        <v>Dead-End</v>
      </c>
      <c r="CV461" s="457" t="str">
        <f t="shared" si="202"/>
        <v>Dead-End</v>
      </c>
    </row>
    <row r="462" spans="88:100" ht="12.4" customHeight="1">
      <c r="CJ462" s="82" t="e">
        <f>VLOOKUP(K462,'[1]INITIATIVES TYPE COMBINATION'!$A$28:$B$39,2,FALSE)</f>
        <v>#N/A</v>
      </c>
      <c r="CK462" s="82" t="e">
        <f>VLOOKUP(K462&amp;BZ462,'[1]INITIATIVES TYPE COMBINATION'!$A$48:$B$72,2,FALSE)</f>
        <v>#N/A</v>
      </c>
      <c r="CL462" s="82" t="e">
        <f>VLOOKUP(BZ462,'[1]INITIATIVES TYPE COMBINATION'!K$2:L$75,2,FALSE)</f>
        <v>#N/A</v>
      </c>
      <c r="CM462" s="82" t="e">
        <f>VLOOKUP(BZ462,'[1]INITIATIVES TYPE COMBINATION'!K$2:M$75,3,FALSE)</f>
        <v>#N/A</v>
      </c>
      <c r="CN462" s="82" t="e">
        <f>VLOOKUP(K462&amp;BZ462,'[1]INITIATIVES TYPE COMBINATION'!$A$203:$B$227,2,FALSE)</f>
        <v>#N/A</v>
      </c>
      <c r="CP462" s="82" t="e">
        <f>VLOOKUP(BT462&amp;BU462,[1]MPH!BK:BL,2,FALSE)</f>
        <v>#N/A</v>
      </c>
      <c r="CQ462" s="82" t="e">
        <f>VLOOKUP(BT462&amp;BU462,[1]MPH!BK:BL,2,FALSE)</f>
        <v>#N/A</v>
      </c>
      <c r="CR462" s="82" t="e">
        <f>VLOOKUP(BT462&amp;BW462,[1]MPH!BK:BL,2,FALSE)</f>
        <v>#N/A</v>
      </c>
      <c r="CS462" s="82" t="e">
        <f>VLOOKUP(BT462&amp;BW462,[1]MPH!BK:BL,2,FALSE)</f>
        <v>#N/A</v>
      </c>
      <c r="CT462" s="455" t="str">
        <f t="shared" si="202"/>
        <v>Dead-End</v>
      </c>
      <c r="CU462" s="456" t="str">
        <f t="shared" si="202"/>
        <v>Dead-End</v>
      </c>
      <c r="CV462" s="457" t="str">
        <f t="shared" si="202"/>
        <v>Dead-End</v>
      </c>
    </row>
    <row r="463" spans="88:100" ht="12.4" customHeight="1">
      <c r="CJ463" s="82" t="e">
        <f>VLOOKUP(K463,'[1]INITIATIVES TYPE COMBINATION'!$A$28:$B$39,2,FALSE)</f>
        <v>#N/A</v>
      </c>
      <c r="CK463" s="82" t="e">
        <f>VLOOKUP(K463&amp;BZ463,'[1]INITIATIVES TYPE COMBINATION'!$A$48:$B$72,2,FALSE)</f>
        <v>#N/A</v>
      </c>
      <c r="CL463" s="82" t="e">
        <f>VLOOKUP(BZ463,'[1]INITIATIVES TYPE COMBINATION'!K$2:L$75,2,FALSE)</f>
        <v>#N/A</v>
      </c>
      <c r="CM463" s="82" t="e">
        <f>VLOOKUP(BZ463,'[1]INITIATIVES TYPE COMBINATION'!K$2:M$75,3,FALSE)</f>
        <v>#N/A</v>
      </c>
      <c r="CN463" s="82" t="e">
        <f>VLOOKUP(K463&amp;BZ463,'[1]INITIATIVES TYPE COMBINATION'!$A$203:$B$227,2,FALSE)</f>
        <v>#N/A</v>
      </c>
      <c r="CP463" s="82" t="e">
        <f>VLOOKUP(BT463&amp;BU463,[1]MPH!BK:BL,2,FALSE)</f>
        <v>#N/A</v>
      </c>
      <c r="CQ463" s="82" t="e">
        <f>VLOOKUP(BT463&amp;BU463,[1]MPH!BK:BL,2,FALSE)</f>
        <v>#N/A</v>
      </c>
      <c r="CR463" s="82" t="e">
        <f>VLOOKUP(BT463&amp;BW463,[1]MPH!BK:BL,2,FALSE)</f>
        <v>#N/A</v>
      </c>
      <c r="CS463" s="82" t="e">
        <f>VLOOKUP(BT463&amp;BW463,[1]MPH!BK:BL,2,FALSE)</f>
        <v>#N/A</v>
      </c>
      <c r="CT463" s="455" t="str">
        <f t="shared" ref="CT463:CV482" si="203">$CV$1</f>
        <v>Dead-End</v>
      </c>
      <c r="CU463" s="456" t="str">
        <f t="shared" si="203"/>
        <v>Dead-End</v>
      </c>
      <c r="CV463" s="457" t="str">
        <f t="shared" si="203"/>
        <v>Dead-End</v>
      </c>
    </row>
    <row r="464" spans="88:100" ht="12.4" customHeight="1">
      <c r="CJ464" s="82" t="e">
        <f>VLOOKUP(K464,'[1]INITIATIVES TYPE COMBINATION'!$A$28:$B$39,2,FALSE)</f>
        <v>#N/A</v>
      </c>
      <c r="CK464" s="82" t="e">
        <f>VLOOKUP(K464&amp;BZ464,'[1]INITIATIVES TYPE COMBINATION'!$A$48:$B$72,2,FALSE)</f>
        <v>#N/A</v>
      </c>
      <c r="CL464" s="82" t="e">
        <f>VLOOKUP(BZ464,'[1]INITIATIVES TYPE COMBINATION'!K$2:L$75,2,FALSE)</f>
        <v>#N/A</v>
      </c>
      <c r="CM464" s="82" t="e">
        <f>VLOOKUP(BZ464,'[1]INITIATIVES TYPE COMBINATION'!K$2:M$75,3,FALSE)</f>
        <v>#N/A</v>
      </c>
      <c r="CN464" s="82" t="e">
        <f>VLOOKUP(K464&amp;BZ464,'[1]INITIATIVES TYPE COMBINATION'!$A$203:$B$227,2,FALSE)</f>
        <v>#N/A</v>
      </c>
      <c r="CP464" s="82" t="e">
        <f>VLOOKUP(BT464&amp;BU464,[1]MPH!BK:BL,2,FALSE)</f>
        <v>#N/A</v>
      </c>
      <c r="CQ464" s="82" t="e">
        <f>VLOOKUP(BT464&amp;BU464,[1]MPH!BK:BL,2,FALSE)</f>
        <v>#N/A</v>
      </c>
      <c r="CR464" s="82" t="e">
        <f>VLOOKUP(BT464&amp;BW464,[1]MPH!BK:BL,2,FALSE)</f>
        <v>#N/A</v>
      </c>
      <c r="CS464" s="82" t="e">
        <f>VLOOKUP(BT464&amp;BW464,[1]MPH!BK:BL,2,FALSE)</f>
        <v>#N/A</v>
      </c>
      <c r="CT464" s="455" t="str">
        <f t="shared" si="203"/>
        <v>Dead-End</v>
      </c>
      <c r="CU464" s="456" t="str">
        <f t="shared" si="203"/>
        <v>Dead-End</v>
      </c>
      <c r="CV464" s="457" t="str">
        <f t="shared" si="203"/>
        <v>Dead-End</v>
      </c>
    </row>
    <row r="465" spans="88:100" ht="12.4" customHeight="1">
      <c r="CJ465" s="82" t="e">
        <f>VLOOKUP(K465,'[1]INITIATIVES TYPE COMBINATION'!$A$28:$B$39,2,FALSE)</f>
        <v>#N/A</v>
      </c>
      <c r="CK465" s="82" t="e">
        <f>VLOOKUP(K465&amp;BZ465,'[1]INITIATIVES TYPE COMBINATION'!$A$48:$B$72,2,FALSE)</f>
        <v>#N/A</v>
      </c>
      <c r="CL465" s="82" t="e">
        <f>VLOOKUP(BZ465,'[1]INITIATIVES TYPE COMBINATION'!K$2:L$75,2,FALSE)</f>
        <v>#N/A</v>
      </c>
      <c r="CM465" s="82" t="e">
        <f>VLOOKUP(BZ465,'[1]INITIATIVES TYPE COMBINATION'!K$2:M$75,3,FALSE)</f>
        <v>#N/A</v>
      </c>
      <c r="CN465" s="82" t="e">
        <f>VLOOKUP(K465&amp;BZ465,'[1]INITIATIVES TYPE COMBINATION'!$A$203:$B$227,2,FALSE)</f>
        <v>#N/A</v>
      </c>
      <c r="CP465" s="82" t="e">
        <f>VLOOKUP(BT465&amp;BU465,[1]MPH!BK:BL,2,FALSE)</f>
        <v>#N/A</v>
      </c>
      <c r="CQ465" s="82" t="e">
        <f>VLOOKUP(BT465&amp;BU465,[1]MPH!BK:BL,2,FALSE)</f>
        <v>#N/A</v>
      </c>
      <c r="CR465" s="82" t="e">
        <f>VLOOKUP(BT465&amp;BW465,[1]MPH!BK:BL,2,FALSE)</f>
        <v>#N/A</v>
      </c>
      <c r="CS465" s="82" t="e">
        <f>VLOOKUP(BT465&amp;BW465,[1]MPH!BK:BL,2,FALSE)</f>
        <v>#N/A</v>
      </c>
      <c r="CT465" s="455" t="str">
        <f t="shared" si="203"/>
        <v>Dead-End</v>
      </c>
      <c r="CU465" s="456" t="str">
        <f t="shared" si="203"/>
        <v>Dead-End</v>
      </c>
      <c r="CV465" s="457" t="str">
        <f t="shared" si="203"/>
        <v>Dead-End</v>
      </c>
    </row>
    <row r="466" spans="88:100" ht="12.4" customHeight="1">
      <c r="CJ466" s="82" t="e">
        <f>VLOOKUP(K466,'[1]INITIATIVES TYPE COMBINATION'!$A$28:$B$39,2,FALSE)</f>
        <v>#N/A</v>
      </c>
      <c r="CK466" s="82" t="e">
        <f>VLOOKUP(K466&amp;BZ466,'[1]INITIATIVES TYPE COMBINATION'!$A$48:$B$72,2,FALSE)</f>
        <v>#N/A</v>
      </c>
      <c r="CL466" s="82" t="e">
        <f>VLOOKUP(BZ466,'[1]INITIATIVES TYPE COMBINATION'!K$2:L$75,2,FALSE)</f>
        <v>#N/A</v>
      </c>
      <c r="CM466" s="82" t="e">
        <f>VLOOKUP(BZ466,'[1]INITIATIVES TYPE COMBINATION'!K$2:M$75,3,FALSE)</f>
        <v>#N/A</v>
      </c>
      <c r="CN466" s="82" t="e">
        <f>VLOOKUP(K466&amp;BZ466,'[1]INITIATIVES TYPE COMBINATION'!$A$203:$B$227,2,FALSE)</f>
        <v>#N/A</v>
      </c>
      <c r="CP466" s="82" t="e">
        <f>VLOOKUP(BT466&amp;BU466,[1]MPH!BK:BL,2,FALSE)</f>
        <v>#N/A</v>
      </c>
      <c r="CQ466" s="82" t="e">
        <f>VLOOKUP(BT466&amp;BU466,[1]MPH!BK:BL,2,FALSE)</f>
        <v>#N/A</v>
      </c>
      <c r="CR466" s="82" t="e">
        <f>VLOOKUP(BT466&amp;BW466,[1]MPH!BK:BL,2,FALSE)</f>
        <v>#N/A</v>
      </c>
      <c r="CS466" s="82" t="e">
        <f>VLOOKUP(BT466&amp;BW466,[1]MPH!BK:BL,2,FALSE)</f>
        <v>#N/A</v>
      </c>
      <c r="CT466" s="455" t="str">
        <f t="shared" si="203"/>
        <v>Dead-End</v>
      </c>
      <c r="CU466" s="456" t="str">
        <f t="shared" si="203"/>
        <v>Dead-End</v>
      </c>
      <c r="CV466" s="457" t="str">
        <f t="shared" si="203"/>
        <v>Dead-End</v>
      </c>
    </row>
    <row r="467" spans="88:100" ht="12.4" customHeight="1">
      <c r="CJ467" s="82" t="e">
        <f>VLOOKUP(K467,'[1]INITIATIVES TYPE COMBINATION'!$A$28:$B$39,2,FALSE)</f>
        <v>#N/A</v>
      </c>
      <c r="CK467" s="82" t="e">
        <f>VLOOKUP(K467&amp;BZ467,'[1]INITIATIVES TYPE COMBINATION'!$A$48:$B$72,2,FALSE)</f>
        <v>#N/A</v>
      </c>
      <c r="CL467" s="82" t="e">
        <f>VLOOKUP(BZ467,'[1]INITIATIVES TYPE COMBINATION'!K$2:L$75,2,FALSE)</f>
        <v>#N/A</v>
      </c>
      <c r="CM467" s="82" t="e">
        <f>VLOOKUP(BZ467,'[1]INITIATIVES TYPE COMBINATION'!K$2:M$75,3,FALSE)</f>
        <v>#N/A</v>
      </c>
      <c r="CN467" s="82" t="e">
        <f>VLOOKUP(K467&amp;BZ467,'[1]INITIATIVES TYPE COMBINATION'!$A$203:$B$227,2,FALSE)</f>
        <v>#N/A</v>
      </c>
      <c r="CP467" s="82" t="e">
        <f>VLOOKUP(BT467&amp;BU467,[1]MPH!BK:BL,2,FALSE)</f>
        <v>#N/A</v>
      </c>
      <c r="CQ467" s="82" t="e">
        <f>VLOOKUP(BT467&amp;BU467,[1]MPH!BK:BL,2,FALSE)</f>
        <v>#N/A</v>
      </c>
      <c r="CR467" s="82" t="e">
        <f>VLOOKUP(BT467&amp;BW467,[1]MPH!BK:BL,2,FALSE)</f>
        <v>#N/A</v>
      </c>
      <c r="CS467" s="82" t="e">
        <f>VLOOKUP(BT467&amp;BW467,[1]MPH!BK:BL,2,FALSE)</f>
        <v>#N/A</v>
      </c>
      <c r="CT467" s="455" t="str">
        <f t="shared" si="203"/>
        <v>Dead-End</v>
      </c>
      <c r="CU467" s="456" t="str">
        <f t="shared" si="203"/>
        <v>Dead-End</v>
      </c>
      <c r="CV467" s="457" t="str">
        <f t="shared" si="203"/>
        <v>Dead-End</v>
      </c>
    </row>
    <row r="468" spans="88:100" ht="12.4" customHeight="1">
      <c r="CJ468" s="82" t="e">
        <f>VLOOKUP(K468,'[1]INITIATIVES TYPE COMBINATION'!$A$28:$B$39,2,FALSE)</f>
        <v>#N/A</v>
      </c>
      <c r="CK468" s="82" t="e">
        <f>VLOOKUP(K468&amp;BZ468,'[1]INITIATIVES TYPE COMBINATION'!$A$48:$B$72,2,FALSE)</f>
        <v>#N/A</v>
      </c>
      <c r="CL468" s="82" t="e">
        <f>VLOOKUP(BZ468,'[1]INITIATIVES TYPE COMBINATION'!K$2:L$75,2,FALSE)</f>
        <v>#N/A</v>
      </c>
      <c r="CM468" s="82" t="e">
        <f>VLOOKUP(BZ468,'[1]INITIATIVES TYPE COMBINATION'!K$2:M$75,3,FALSE)</f>
        <v>#N/A</v>
      </c>
      <c r="CN468" s="82" t="e">
        <f>VLOOKUP(K468&amp;BZ468,'[1]INITIATIVES TYPE COMBINATION'!$A$203:$B$227,2,FALSE)</f>
        <v>#N/A</v>
      </c>
      <c r="CP468" s="82" t="e">
        <f>VLOOKUP(BT468&amp;BU468,[1]MPH!BK:BL,2,FALSE)</f>
        <v>#N/A</v>
      </c>
      <c r="CQ468" s="82" t="e">
        <f>VLOOKUP(BT468&amp;BU468,[1]MPH!BK:BL,2,FALSE)</f>
        <v>#N/A</v>
      </c>
      <c r="CR468" s="82" t="e">
        <f>VLOOKUP(BT468&amp;BW468,[1]MPH!BK:BL,2,FALSE)</f>
        <v>#N/A</v>
      </c>
      <c r="CS468" s="82" t="e">
        <f>VLOOKUP(BT468&amp;BW468,[1]MPH!BK:BL,2,FALSE)</f>
        <v>#N/A</v>
      </c>
      <c r="CT468" s="455" t="str">
        <f t="shared" si="203"/>
        <v>Dead-End</v>
      </c>
      <c r="CU468" s="456" t="str">
        <f t="shared" si="203"/>
        <v>Dead-End</v>
      </c>
      <c r="CV468" s="457" t="str">
        <f t="shared" si="203"/>
        <v>Dead-End</v>
      </c>
    </row>
    <row r="469" spans="88:100" ht="12.4" customHeight="1">
      <c r="CJ469" s="82" t="e">
        <f>VLOOKUP(K469,'[1]INITIATIVES TYPE COMBINATION'!$A$28:$B$39,2,FALSE)</f>
        <v>#N/A</v>
      </c>
      <c r="CK469" s="82" t="e">
        <f>VLOOKUP(K469&amp;BZ469,'[1]INITIATIVES TYPE COMBINATION'!$A$48:$B$72,2,FALSE)</f>
        <v>#N/A</v>
      </c>
      <c r="CL469" s="82" t="e">
        <f>VLOOKUP(BZ469,'[1]INITIATIVES TYPE COMBINATION'!K$2:L$75,2,FALSE)</f>
        <v>#N/A</v>
      </c>
      <c r="CM469" s="82" t="e">
        <f>VLOOKUP(BZ469,'[1]INITIATIVES TYPE COMBINATION'!K$2:M$75,3,FALSE)</f>
        <v>#N/A</v>
      </c>
      <c r="CN469" s="82" t="e">
        <f>VLOOKUP(K469&amp;BZ469,'[1]INITIATIVES TYPE COMBINATION'!$A$203:$B$227,2,FALSE)</f>
        <v>#N/A</v>
      </c>
      <c r="CP469" s="82" t="e">
        <f>VLOOKUP(BT469&amp;BU469,[1]MPH!BK:BL,2,FALSE)</f>
        <v>#N/A</v>
      </c>
      <c r="CQ469" s="82" t="e">
        <f>VLOOKUP(BT469&amp;BU469,[1]MPH!BK:BL,2,FALSE)</f>
        <v>#N/A</v>
      </c>
      <c r="CR469" s="82" t="e">
        <f>VLOOKUP(BT469&amp;BW469,[1]MPH!BK:BL,2,FALSE)</f>
        <v>#N/A</v>
      </c>
      <c r="CS469" s="82" t="e">
        <f>VLOOKUP(BT469&amp;BW469,[1]MPH!BK:BL,2,FALSE)</f>
        <v>#N/A</v>
      </c>
      <c r="CT469" s="455" t="str">
        <f t="shared" si="203"/>
        <v>Dead-End</v>
      </c>
      <c r="CU469" s="456" t="str">
        <f t="shared" si="203"/>
        <v>Dead-End</v>
      </c>
      <c r="CV469" s="457" t="str">
        <f t="shared" si="203"/>
        <v>Dead-End</v>
      </c>
    </row>
    <row r="470" spans="88:100" ht="12.4" customHeight="1">
      <c r="CJ470" s="82" t="e">
        <f>VLOOKUP(K470,'[1]INITIATIVES TYPE COMBINATION'!$A$28:$B$39,2,FALSE)</f>
        <v>#N/A</v>
      </c>
      <c r="CK470" s="82" t="e">
        <f>VLOOKUP(K470&amp;BZ470,'[1]INITIATIVES TYPE COMBINATION'!$A$48:$B$72,2,FALSE)</f>
        <v>#N/A</v>
      </c>
      <c r="CL470" s="82" t="e">
        <f>VLOOKUP(BZ470,'[1]INITIATIVES TYPE COMBINATION'!K$2:L$75,2,FALSE)</f>
        <v>#N/A</v>
      </c>
      <c r="CM470" s="82" t="e">
        <f>VLOOKUP(BZ470,'[1]INITIATIVES TYPE COMBINATION'!K$2:M$75,3,FALSE)</f>
        <v>#N/A</v>
      </c>
      <c r="CN470" s="82" t="e">
        <f>VLOOKUP(K470&amp;BZ470,'[1]INITIATIVES TYPE COMBINATION'!$A$203:$B$227,2,FALSE)</f>
        <v>#N/A</v>
      </c>
      <c r="CP470" s="82" t="e">
        <f>VLOOKUP(BT470&amp;BU470,[1]MPH!BK:BL,2,FALSE)</f>
        <v>#N/A</v>
      </c>
      <c r="CQ470" s="82" t="e">
        <f>VLOOKUP(BT470&amp;BU470,[1]MPH!BK:BL,2,FALSE)</f>
        <v>#N/A</v>
      </c>
      <c r="CR470" s="82" t="e">
        <f>VLOOKUP(BT470&amp;BW470,[1]MPH!BK:BL,2,FALSE)</f>
        <v>#N/A</v>
      </c>
      <c r="CS470" s="82" t="e">
        <f>VLOOKUP(BT470&amp;BW470,[1]MPH!BK:BL,2,FALSE)</f>
        <v>#N/A</v>
      </c>
      <c r="CT470" s="455" t="str">
        <f t="shared" si="203"/>
        <v>Dead-End</v>
      </c>
      <c r="CU470" s="456" t="str">
        <f t="shared" si="203"/>
        <v>Dead-End</v>
      </c>
      <c r="CV470" s="457" t="str">
        <f t="shared" si="203"/>
        <v>Dead-End</v>
      </c>
    </row>
    <row r="471" spans="88:100" ht="12.4" customHeight="1">
      <c r="CJ471" s="82" t="e">
        <f>VLOOKUP(K471,'[1]INITIATIVES TYPE COMBINATION'!$A$28:$B$39,2,FALSE)</f>
        <v>#N/A</v>
      </c>
      <c r="CK471" s="82" t="e">
        <f>VLOOKUP(K471&amp;BZ471,'[1]INITIATIVES TYPE COMBINATION'!$A$48:$B$72,2,FALSE)</f>
        <v>#N/A</v>
      </c>
      <c r="CL471" s="82" t="e">
        <f>VLOOKUP(BZ471,'[1]INITIATIVES TYPE COMBINATION'!K$2:L$75,2,FALSE)</f>
        <v>#N/A</v>
      </c>
      <c r="CM471" s="82" t="e">
        <f>VLOOKUP(BZ471,'[1]INITIATIVES TYPE COMBINATION'!K$2:M$75,3,FALSE)</f>
        <v>#N/A</v>
      </c>
      <c r="CN471" s="82" t="e">
        <f>VLOOKUP(K471&amp;BZ471,'[1]INITIATIVES TYPE COMBINATION'!$A$203:$B$227,2,FALSE)</f>
        <v>#N/A</v>
      </c>
      <c r="CP471" s="82" t="e">
        <f>VLOOKUP(BT471&amp;BU471,[1]MPH!BK:BL,2,FALSE)</f>
        <v>#N/A</v>
      </c>
      <c r="CQ471" s="82" t="e">
        <f>VLOOKUP(BT471&amp;BU471,[1]MPH!BK:BL,2,FALSE)</f>
        <v>#N/A</v>
      </c>
      <c r="CR471" s="82" t="e">
        <f>VLOOKUP(BT471&amp;BW471,[1]MPH!BK:BL,2,FALSE)</f>
        <v>#N/A</v>
      </c>
      <c r="CS471" s="82" t="e">
        <f>VLOOKUP(BT471&amp;BW471,[1]MPH!BK:BL,2,FALSE)</f>
        <v>#N/A</v>
      </c>
      <c r="CT471" s="455" t="str">
        <f t="shared" si="203"/>
        <v>Dead-End</v>
      </c>
      <c r="CU471" s="456" t="str">
        <f t="shared" si="203"/>
        <v>Dead-End</v>
      </c>
      <c r="CV471" s="457" t="str">
        <f t="shared" si="203"/>
        <v>Dead-End</v>
      </c>
    </row>
    <row r="472" spans="88:100" ht="12.4" customHeight="1">
      <c r="CJ472" s="82" t="e">
        <f>VLOOKUP(K472,'[1]INITIATIVES TYPE COMBINATION'!$A$28:$B$39,2,FALSE)</f>
        <v>#N/A</v>
      </c>
      <c r="CK472" s="82" t="e">
        <f>VLOOKUP(K472&amp;BZ472,'[1]INITIATIVES TYPE COMBINATION'!$A$48:$B$72,2,FALSE)</f>
        <v>#N/A</v>
      </c>
      <c r="CL472" s="82" t="e">
        <f>VLOOKUP(BZ472,'[1]INITIATIVES TYPE COMBINATION'!K$2:L$75,2,FALSE)</f>
        <v>#N/A</v>
      </c>
      <c r="CM472" s="82" t="e">
        <f>VLOOKUP(BZ472,'[1]INITIATIVES TYPE COMBINATION'!K$2:M$75,3,FALSE)</f>
        <v>#N/A</v>
      </c>
      <c r="CN472" s="82" t="e">
        <f>VLOOKUP(K472&amp;BZ472,'[1]INITIATIVES TYPE COMBINATION'!$A$203:$B$227,2,FALSE)</f>
        <v>#N/A</v>
      </c>
      <c r="CP472" s="82" t="e">
        <f>VLOOKUP(BT472&amp;BU472,[1]MPH!BK:BL,2,FALSE)</f>
        <v>#N/A</v>
      </c>
      <c r="CQ472" s="82" t="e">
        <f>VLOOKUP(BT472&amp;BU472,[1]MPH!BK:BL,2,FALSE)</f>
        <v>#N/A</v>
      </c>
      <c r="CR472" s="82" t="e">
        <f>VLOOKUP(BT472&amp;BW472,[1]MPH!BK:BL,2,FALSE)</f>
        <v>#N/A</v>
      </c>
      <c r="CS472" s="82" t="e">
        <f>VLOOKUP(BT472&amp;BW472,[1]MPH!BK:BL,2,FALSE)</f>
        <v>#N/A</v>
      </c>
      <c r="CT472" s="455" t="str">
        <f t="shared" si="203"/>
        <v>Dead-End</v>
      </c>
      <c r="CU472" s="456" t="str">
        <f t="shared" si="203"/>
        <v>Dead-End</v>
      </c>
      <c r="CV472" s="457" t="str">
        <f t="shared" si="203"/>
        <v>Dead-End</v>
      </c>
    </row>
    <row r="473" spans="88:100" ht="12.4" customHeight="1">
      <c r="CJ473" s="82" t="e">
        <f>VLOOKUP(K473,'[1]INITIATIVES TYPE COMBINATION'!$A$28:$B$39,2,FALSE)</f>
        <v>#N/A</v>
      </c>
      <c r="CK473" s="82" t="e">
        <f>VLOOKUP(K473&amp;BZ473,'[1]INITIATIVES TYPE COMBINATION'!$A$48:$B$72,2,FALSE)</f>
        <v>#N/A</v>
      </c>
      <c r="CL473" s="82" t="e">
        <f>VLOOKUP(BZ473,'[1]INITIATIVES TYPE COMBINATION'!K$2:L$75,2,FALSE)</f>
        <v>#N/A</v>
      </c>
      <c r="CM473" s="82" t="e">
        <f>VLOOKUP(BZ473,'[1]INITIATIVES TYPE COMBINATION'!K$2:M$75,3,FALSE)</f>
        <v>#N/A</v>
      </c>
      <c r="CN473" s="82" t="e">
        <f>VLOOKUP(K473&amp;BZ473,'[1]INITIATIVES TYPE COMBINATION'!$A$203:$B$227,2,FALSE)</f>
        <v>#N/A</v>
      </c>
      <c r="CP473" s="82" t="e">
        <f>VLOOKUP(BT473&amp;BU473,[1]MPH!BK:BL,2,FALSE)</f>
        <v>#N/A</v>
      </c>
      <c r="CQ473" s="82" t="e">
        <f>VLOOKUP(BT473&amp;BU473,[1]MPH!BK:BL,2,FALSE)</f>
        <v>#N/A</v>
      </c>
      <c r="CR473" s="82" t="e">
        <f>VLOOKUP(BT473&amp;BW473,[1]MPH!BK:BL,2,FALSE)</f>
        <v>#N/A</v>
      </c>
      <c r="CS473" s="82" t="e">
        <f>VLOOKUP(BT473&amp;BW473,[1]MPH!BK:BL,2,FALSE)</f>
        <v>#N/A</v>
      </c>
      <c r="CT473" s="455" t="str">
        <f t="shared" si="203"/>
        <v>Dead-End</v>
      </c>
      <c r="CU473" s="456" t="str">
        <f t="shared" si="203"/>
        <v>Dead-End</v>
      </c>
      <c r="CV473" s="457" t="str">
        <f t="shared" si="203"/>
        <v>Dead-End</v>
      </c>
    </row>
    <row r="474" spans="88:100" ht="12.4" customHeight="1">
      <c r="CJ474" s="82" t="e">
        <f>VLOOKUP(K474,'[1]INITIATIVES TYPE COMBINATION'!$A$28:$B$39,2,FALSE)</f>
        <v>#N/A</v>
      </c>
      <c r="CK474" s="82" t="e">
        <f>VLOOKUP(K474&amp;BZ474,'[1]INITIATIVES TYPE COMBINATION'!$A$48:$B$72,2,FALSE)</f>
        <v>#N/A</v>
      </c>
      <c r="CL474" s="82" t="e">
        <f>VLOOKUP(BZ474,'[1]INITIATIVES TYPE COMBINATION'!K$2:L$75,2,FALSE)</f>
        <v>#N/A</v>
      </c>
      <c r="CM474" s="82" t="e">
        <f>VLOOKUP(BZ474,'[1]INITIATIVES TYPE COMBINATION'!K$2:M$75,3,FALSE)</f>
        <v>#N/A</v>
      </c>
      <c r="CN474" s="82" t="e">
        <f>VLOOKUP(K474&amp;BZ474,'[1]INITIATIVES TYPE COMBINATION'!$A$203:$B$227,2,FALSE)</f>
        <v>#N/A</v>
      </c>
      <c r="CP474" s="82" t="e">
        <f>VLOOKUP(BT474&amp;BU474,[1]MPH!BK:BL,2,FALSE)</f>
        <v>#N/A</v>
      </c>
      <c r="CQ474" s="82" t="e">
        <f>VLOOKUP(BT474&amp;BU474,[1]MPH!BK:BL,2,FALSE)</f>
        <v>#N/A</v>
      </c>
      <c r="CR474" s="82" t="e">
        <f>VLOOKUP(BT474&amp;BW474,[1]MPH!BK:BL,2,FALSE)</f>
        <v>#N/A</v>
      </c>
      <c r="CS474" s="82" t="e">
        <f>VLOOKUP(BT474&amp;BW474,[1]MPH!BK:BL,2,FALSE)</f>
        <v>#N/A</v>
      </c>
      <c r="CT474" s="455" t="str">
        <f t="shared" si="203"/>
        <v>Dead-End</v>
      </c>
      <c r="CU474" s="456" t="str">
        <f t="shared" si="203"/>
        <v>Dead-End</v>
      </c>
      <c r="CV474" s="457" t="str">
        <f t="shared" si="203"/>
        <v>Dead-End</v>
      </c>
    </row>
    <row r="475" spans="88:100" ht="12.4" customHeight="1">
      <c r="CJ475" s="82" t="e">
        <f>VLOOKUP(K475,'[1]INITIATIVES TYPE COMBINATION'!$A$28:$B$39,2,FALSE)</f>
        <v>#N/A</v>
      </c>
      <c r="CK475" s="82" t="e">
        <f>VLOOKUP(K475&amp;BZ475,'[1]INITIATIVES TYPE COMBINATION'!$A$48:$B$72,2,FALSE)</f>
        <v>#N/A</v>
      </c>
      <c r="CL475" s="82" t="e">
        <f>VLOOKUP(BZ475,'[1]INITIATIVES TYPE COMBINATION'!K$2:L$75,2,FALSE)</f>
        <v>#N/A</v>
      </c>
      <c r="CM475" s="82" t="e">
        <f>VLOOKUP(BZ475,'[1]INITIATIVES TYPE COMBINATION'!K$2:M$75,3,FALSE)</f>
        <v>#N/A</v>
      </c>
      <c r="CN475" s="82" t="e">
        <f>VLOOKUP(K475&amp;BZ475,'[1]INITIATIVES TYPE COMBINATION'!$A$203:$B$227,2,FALSE)</f>
        <v>#N/A</v>
      </c>
      <c r="CP475" s="82" t="e">
        <f>VLOOKUP(BT475&amp;BU475,[1]MPH!BK:BL,2,FALSE)</f>
        <v>#N/A</v>
      </c>
      <c r="CQ475" s="82" t="e">
        <f>VLOOKUP(BT475&amp;BU475,[1]MPH!BK:BL,2,FALSE)</f>
        <v>#N/A</v>
      </c>
      <c r="CR475" s="82" t="e">
        <f>VLOOKUP(BT475&amp;BW475,[1]MPH!BK:BL,2,FALSE)</f>
        <v>#N/A</v>
      </c>
      <c r="CS475" s="82" t="e">
        <f>VLOOKUP(BT475&amp;BW475,[1]MPH!BK:BL,2,FALSE)</f>
        <v>#N/A</v>
      </c>
      <c r="CT475" s="455" t="str">
        <f t="shared" si="203"/>
        <v>Dead-End</v>
      </c>
      <c r="CU475" s="456" t="str">
        <f t="shared" si="203"/>
        <v>Dead-End</v>
      </c>
      <c r="CV475" s="457" t="str">
        <f t="shared" si="203"/>
        <v>Dead-End</v>
      </c>
    </row>
    <row r="476" spans="88:100" ht="12.4" customHeight="1">
      <c r="CJ476" s="82" t="e">
        <f>VLOOKUP(K476,'[1]INITIATIVES TYPE COMBINATION'!$A$28:$B$39,2,FALSE)</f>
        <v>#N/A</v>
      </c>
      <c r="CK476" s="82" t="e">
        <f>VLOOKUP(K476&amp;BZ476,'[1]INITIATIVES TYPE COMBINATION'!$A$48:$B$72,2,FALSE)</f>
        <v>#N/A</v>
      </c>
      <c r="CL476" s="82" t="e">
        <f>VLOOKUP(BZ476,'[1]INITIATIVES TYPE COMBINATION'!K$2:L$75,2,FALSE)</f>
        <v>#N/A</v>
      </c>
      <c r="CM476" s="82" t="e">
        <f>VLOOKUP(BZ476,'[1]INITIATIVES TYPE COMBINATION'!K$2:M$75,3,FALSE)</f>
        <v>#N/A</v>
      </c>
      <c r="CN476" s="82" t="e">
        <f>VLOOKUP(K476&amp;BZ476,'[1]INITIATIVES TYPE COMBINATION'!$A$203:$B$227,2,FALSE)</f>
        <v>#N/A</v>
      </c>
      <c r="CP476" s="82" t="e">
        <f>VLOOKUP(BT476&amp;BU476,[1]MPH!BK:BL,2,FALSE)</f>
        <v>#N/A</v>
      </c>
      <c r="CQ476" s="82" t="e">
        <f>VLOOKUP(BT476&amp;BU476,[1]MPH!BK:BL,2,FALSE)</f>
        <v>#N/A</v>
      </c>
      <c r="CR476" s="82" t="e">
        <f>VLOOKUP(BT476&amp;BW476,[1]MPH!BK:BL,2,FALSE)</f>
        <v>#N/A</v>
      </c>
      <c r="CS476" s="82" t="e">
        <f>VLOOKUP(BT476&amp;BW476,[1]MPH!BK:BL,2,FALSE)</f>
        <v>#N/A</v>
      </c>
      <c r="CT476" s="455" t="str">
        <f t="shared" si="203"/>
        <v>Dead-End</v>
      </c>
      <c r="CU476" s="456" t="str">
        <f t="shared" si="203"/>
        <v>Dead-End</v>
      </c>
      <c r="CV476" s="457" t="str">
        <f t="shared" si="203"/>
        <v>Dead-End</v>
      </c>
    </row>
    <row r="477" spans="88:100" ht="12.4" customHeight="1">
      <c r="CJ477" s="82" t="e">
        <f>VLOOKUP(K477,'[1]INITIATIVES TYPE COMBINATION'!$A$28:$B$39,2,FALSE)</f>
        <v>#N/A</v>
      </c>
      <c r="CK477" s="82" t="e">
        <f>VLOOKUP(K477&amp;BZ477,'[1]INITIATIVES TYPE COMBINATION'!$A$48:$B$72,2,FALSE)</f>
        <v>#N/A</v>
      </c>
      <c r="CL477" s="82" t="e">
        <f>VLOOKUP(BZ477,'[1]INITIATIVES TYPE COMBINATION'!K$2:L$75,2,FALSE)</f>
        <v>#N/A</v>
      </c>
      <c r="CM477" s="82" t="e">
        <f>VLOOKUP(BZ477,'[1]INITIATIVES TYPE COMBINATION'!K$2:M$75,3,FALSE)</f>
        <v>#N/A</v>
      </c>
      <c r="CN477" s="82" t="e">
        <f>VLOOKUP(K477&amp;BZ477,'[1]INITIATIVES TYPE COMBINATION'!$A$203:$B$227,2,FALSE)</f>
        <v>#N/A</v>
      </c>
      <c r="CP477" s="82" t="e">
        <f>VLOOKUP(BT477&amp;BU477,[1]MPH!BK:BL,2,FALSE)</f>
        <v>#N/A</v>
      </c>
      <c r="CQ477" s="82" t="e">
        <f>VLOOKUP(BT477&amp;BU477,[1]MPH!BK:BL,2,FALSE)</f>
        <v>#N/A</v>
      </c>
      <c r="CR477" s="82" t="e">
        <f>VLOOKUP(BT477&amp;BW477,[1]MPH!BK:BL,2,FALSE)</f>
        <v>#N/A</v>
      </c>
      <c r="CS477" s="82" t="e">
        <f>VLOOKUP(BT477&amp;BW477,[1]MPH!BK:BL,2,FALSE)</f>
        <v>#N/A</v>
      </c>
      <c r="CT477" s="455" t="str">
        <f t="shared" si="203"/>
        <v>Dead-End</v>
      </c>
      <c r="CU477" s="456" t="str">
        <f t="shared" si="203"/>
        <v>Dead-End</v>
      </c>
      <c r="CV477" s="457" t="str">
        <f t="shared" si="203"/>
        <v>Dead-End</v>
      </c>
    </row>
    <row r="478" spans="88:100" ht="12.4" customHeight="1">
      <c r="CJ478" s="82" t="e">
        <f>VLOOKUP(K478,'[1]INITIATIVES TYPE COMBINATION'!$A$28:$B$39,2,FALSE)</f>
        <v>#N/A</v>
      </c>
      <c r="CK478" s="82" t="e">
        <f>VLOOKUP(K478&amp;BZ478,'[1]INITIATIVES TYPE COMBINATION'!$A$48:$B$72,2,FALSE)</f>
        <v>#N/A</v>
      </c>
      <c r="CL478" s="82" t="e">
        <f>VLOOKUP(BZ478,'[1]INITIATIVES TYPE COMBINATION'!K$2:L$75,2,FALSE)</f>
        <v>#N/A</v>
      </c>
      <c r="CM478" s="82" t="e">
        <f>VLOOKUP(BZ478,'[1]INITIATIVES TYPE COMBINATION'!K$2:M$75,3,FALSE)</f>
        <v>#N/A</v>
      </c>
      <c r="CN478" s="82" t="e">
        <f>VLOOKUP(K478&amp;BZ478,'[1]INITIATIVES TYPE COMBINATION'!$A$203:$B$227,2,FALSE)</f>
        <v>#N/A</v>
      </c>
      <c r="CP478" s="82" t="e">
        <f>VLOOKUP(BT478&amp;BU478,[1]MPH!BK:BL,2,FALSE)</f>
        <v>#N/A</v>
      </c>
      <c r="CQ478" s="82" t="e">
        <f>VLOOKUP(BT478&amp;BU478,[1]MPH!BK:BL,2,FALSE)</f>
        <v>#N/A</v>
      </c>
      <c r="CR478" s="82" t="e">
        <f>VLOOKUP(BT478&amp;BW478,[1]MPH!BK:BL,2,FALSE)</f>
        <v>#N/A</v>
      </c>
      <c r="CS478" s="82" t="e">
        <f>VLOOKUP(BT478&amp;BW478,[1]MPH!BK:BL,2,FALSE)</f>
        <v>#N/A</v>
      </c>
      <c r="CT478" s="455" t="str">
        <f t="shared" si="203"/>
        <v>Dead-End</v>
      </c>
      <c r="CU478" s="456" t="str">
        <f t="shared" si="203"/>
        <v>Dead-End</v>
      </c>
      <c r="CV478" s="457" t="str">
        <f t="shared" si="203"/>
        <v>Dead-End</v>
      </c>
    </row>
    <row r="479" spans="88:100" ht="12.4" customHeight="1">
      <c r="CJ479" s="82" t="e">
        <f>VLOOKUP(K479,'[1]INITIATIVES TYPE COMBINATION'!$A$28:$B$39,2,FALSE)</f>
        <v>#N/A</v>
      </c>
      <c r="CK479" s="82" t="e">
        <f>VLOOKUP(K479&amp;BZ479,'[1]INITIATIVES TYPE COMBINATION'!$A$48:$B$72,2,FALSE)</f>
        <v>#N/A</v>
      </c>
      <c r="CL479" s="82" t="e">
        <f>VLOOKUP(BZ479,'[1]INITIATIVES TYPE COMBINATION'!K$2:L$75,2,FALSE)</f>
        <v>#N/A</v>
      </c>
      <c r="CM479" s="82" t="e">
        <f>VLOOKUP(BZ479,'[1]INITIATIVES TYPE COMBINATION'!K$2:M$75,3,FALSE)</f>
        <v>#N/A</v>
      </c>
      <c r="CN479" s="82" t="e">
        <f>VLOOKUP(K479&amp;BZ479,'[1]INITIATIVES TYPE COMBINATION'!$A$203:$B$227,2,FALSE)</f>
        <v>#N/A</v>
      </c>
      <c r="CP479" s="82" t="e">
        <f>VLOOKUP(BT479&amp;BU479,[1]MPH!BK:BL,2,FALSE)</f>
        <v>#N/A</v>
      </c>
      <c r="CQ479" s="82" t="e">
        <f>VLOOKUP(BT479&amp;BU479,[1]MPH!BK:BL,2,FALSE)</f>
        <v>#N/A</v>
      </c>
      <c r="CR479" s="82" t="e">
        <f>VLOOKUP(BT479&amp;BW479,[1]MPH!BK:BL,2,FALSE)</f>
        <v>#N/A</v>
      </c>
      <c r="CS479" s="82" t="e">
        <f>VLOOKUP(BT479&amp;BW479,[1]MPH!BK:BL,2,FALSE)</f>
        <v>#N/A</v>
      </c>
      <c r="CT479" s="455" t="str">
        <f t="shared" si="203"/>
        <v>Dead-End</v>
      </c>
      <c r="CU479" s="456" t="str">
        <f t="shared" si="203"/>
        <v>Dead-End</v>
      </c>
      <c r="CV479" s="457" t="str">
        <f t="shared" si="203"/>
        <v>Dead-End</v>
      </c>
    </row>
    <row r="480" spans="88:100" ht="12.4" customHeight="1">
      <c r="CJ480" s="82" t="e">
        <f>VLOOKUP(K480,'[1]INITIATIVES TYPE COMBINATION'!$A$28:$B$39,2,FALSE)</f>
        <v>#N/A</v>
      </c>
      <c r="CK480" s="82" t="e">
        <f>VLOOKUP(K480&amp;BZ480,'[1]INITIATIVES TYPE COMBINATION'!$A$48:$B$72,2,FALSE)</f>
        <v>#N/A</v>
      </c>
      <c r="CL480" s="82" t="e">
        <f>VLOOKUP(BZ480,'[1]INITIATIVES TYPE COMBINATION'!K$2:L$75,2,FALSE)</f>
        <v>#N/A</v>
      </c>
      <c r="CM480" s="82" t="e">
        <f>VLOOKUP(BZ480,'[1]INITIATIVES TYPE COMBINATION'!K$2:M$75,3,FALSE)</f>
        <v>#N/A</v>
      </c>
      <c r="CN480" s="82" t="e">
        <f>VLOOKUP(K480&amp;BZ480,'[1]INITIATIVES TYPE COMBINATION'!$A$203:$B$227,2,FALSE)</f>
        <v>#N/A</v>
      </c>
      <c r="CP480" s="82" t="e">
        <f>VLOOKUP(BT480&amp;BU480,[1]MPH!BK:BL,2,FALSE)</f>
        <v>#N/A</v>
      </c>
      <c r="CQ480" s="82" t="e">
        <f>VLOOKUP(BT480&amp;BU480,[1]MPH!BK:BL,2,FALSE)</f>
        <v>#N/A</v>
      </c>
      <c r="CR480" s="82" t="e">
        <f>VLOOKUP(BT480&amp;BW480,[1]MPH!BK:BL,2,FALSE)</f>
        <v>#N/A</v>
      </c>
      <c r="CS480" s="82" t="e">
        <f>VLOOKUP(BT480&amp;BW480,[1]MPH!BK:BL,2,FALSE)</f>
        <v>#N/A</v>
      </c>
      <c r="CT480" s="455" t="str">
        <f t="shared" si="203"/>
        <v>Dead-End</v>
      </c>
      <c r="CU480" s="456" t="str">
        <f t="shared" si="203"/>
        <v>Dead-End</v>
      </c>
      <c r="CV480" s="457" t="str">
        <f t="shared" si="203"/>
        <v>Dead-End</v>
      </c>
    </row>
    <row r="481" spans="88:100" ht="12.4" customHeight="1">
      <c r="CJ481" s="82" t="e">
        <f>VLOOKUP(K481,'[1]INITIATIVES TYPE COMBINATION'!$A$28:$B$39,2,FALSE)</f>
        <v>#N/A</v>
      </c>
      <c r="CK481" s="82" t="e">
        <f>VLOOKUP(K481&amp;BZ481,'[1]INITIATIVES TYPE COMBINATION'!$A$48:$B$72,2,FALSE)</f>
        <v>#N/A</v>
      </c>
      <c r="CL481" s="82" t="e">
        <f>VLOOKUP(BZ481,'[1]INITIATIVES TYPE COMBINATION'!K$2:L$75,2,FALSE)</f>
        <v>#N/A</v>
      </c>
      <c r="CM481" s="82" t="e">
        <f>VLOOKUP(BZ481,'[1]INITIATIVES TYPE COMBINATION'!K$2:M$75,3,FALSE)</f>
        <v>#N/A</v>
      </c>
      <c r="CN481" s="82" t="e">
        <f>VLOOKUP(K481&amp;BZ481,'[1]INITIATIVES TYPE COMBINATION'!$A$203:$B$227,2,FALSE)</f>
        <v>#N/A</v>
      </c>
      <c r="CP481" s="82" t="e">
        <f>VLOOKUP(BT481&amp;BU481,[1]MPH!BK:BL,2,FALSE)</f>
        <v>#N/A</v>
      </c>
      <c r="CQ481" s="82" t="e">
        <f>VLOOKUP(BT481&amp;BU481,[1]MPH!BK:BL,2,FALSE)</f>
        <v>#N/A</v>
      </c>
      <c r="CR481" s="82" t="e">
        <f>VLOOKUP(BT481&amp;BW481,[1]MPH!BK:BL,2,FALSE)</f>
        <v>#N/A</v>
      </c>
      <c r="CS481" s="82" t="e">
        <f>VLOOKUP(BT481&amp;BW481,[1]MPH!BK:BL,2,FALSE)</f>
        <v>#N/A</v>
      </c>
      <c r="CT481" s="455" t="str">
        <f t="shared" si="203"/>
        <v>Dead-End</v>
      </c>
      <c r="CU481" s="456" t="str">
        <f t="shared" si="203"/>
        <v>Dead-End</v>
      </c>
      <c r="CV481" s="457" t="str">
        <f t="shared" si="203"/>
        <v>Dead-End</v>
      </c>
    </row>
    <row r="482" spans="88:100" ht="12.4" customHeight="1">
      <c r="CJ482" s="82" t="e">
        <f>VLOOKUP(K482,'[1]INITIATIVES TYPE COMBINATION'!$A$28:$B$39,2,FALSE)</f>
        <v>#N/A</v>
      </c>
      <c r="CK482" s="82" t="e">
        <f>VLOOKUP(K482&amp;BZ482,'[1]INITIATIVES TYPE COMBINATION'!$A$48:$B$72,2,FALSE)</f>
        <v>#N/A</v>
      </c>
      <c r="CL482" s="82" t="e">
        <f>VLOOKUP(BZ482,'[1]INITIATIVES TYPE COMBINATION'!K$2:L$75,2,FALSE)</f>
        <v>#N/A</v>
      </c>
      <c r="CM482" s="82" t="e">
        <f>VLOOKUP(BZ482,'[1]INITIATIVES TYPE COMBINATION'!K$2:M$75,3,FALSE)</f>
        <v>#N/A</v>
      </c>
      <c r="CN482" s="82" t="e">
        <f>VLOOKUP(K482&amp;BZ482,'[1]INITIATIVES TYPE COMBINATION'!$A$203:$B$227,2,FALSE)</f>
        <v>#N/A</v>
      </c>
      <c r="CP482" s="82" t="e">
        <f>VLOOKUP(BT482&amp;BU482,[1]MPH!BK:BL,2,FALSE)</f>
        <v>#N/A</v>
      </c>
      <c r="CQ482" s="82" t="e">
        <f>VLOOKUP(BT482&amp;BU482,[1]MPH!BK:BL,2,FALSE)</f>
        <v>#N/A</v>
      </c>
      <c r="CR482" s="82" t="e">
        <f>VLOOKUP(BT482&amp;BW482,[1]MPH!BK:BL,2,FALSE)</f>
        <v>#N/A</v>
      </c>
      <c r="CS482" s="82" t="e">
        <f>VLOOKUP(BT482&amp;BW482,[1]MPH!BK:BL,2,FALSE)</f>
        <v>#N/A</v>
      </c>
      <c r="CT482" s="455" t="str">
        <f t="shared" si="203"/>
        <v>Dead-End</v>
      </c>
      <c r="CU482" s="456" t="str">
        <f t="shared" si="203"/>
        <v>Dead-End</v>
      </c>
      <c r="CV482" s="457" t="str">
        <f t="shared" si="203"/>
        <v>Dead-End</v>
      </c>
    </row>
    <row r="483" spans="88:100" ht="12.4" customHeight="1">
      <c r="CJ483" s="82" t="e">
        <f>VLOOKUP(K483,'[1]INITIATIVES TYPE COMBINATION'!$A$28:$B$39,2,FALSE)</f>
        <v>#N/A</v>
      </c>
      <c r="CK483" s="82" t="e">
        <f>VLOOKUP(K483&amp;BZ483,'[1]INITIATIVES TYPE COMBINATION'!$A$48:$B$72,2,FALSE)</f>
        <v>#N/A</v>
      </c>
      <c r="CL483" s="82" t="e">
        <f>VLOOKUP(BZ483,'[1]INITIATIVES TYPE COMBINATION'!K$2:L$75,2,FALSE)</f>
        <v>#N/A</v>
      </c>
      <c r="CM483" s="82" t="e">
        <f>VLOOKUP(BZ483,'[1]INITIATIVES TYPE COMBINATION'!K$2:M$75,3,FALSE)</f>
        <v>#N/A</v>
      </c>
      <c r="CN483" s="82" t="e">
        <f>VLOOKUP(K483&amp;BZ483,'[1]INITIATIVES TYPE COMBINATION'!$A$203:$B$227,2,FALSE)</f>
        <v>#N/A</v>
      </c>
      <c r="CP483" s="82" t="e">
        <f>VLOOKUP(BT483&amp;BU483,[1]MPH!BK:BL,2,FALSE)</f>
        <v>#N/A</v>
      </c>
      <c r="CQ483" s="82" t="e">
        <f>VLOOKUP(BT483&amp;BU483,[1]MPH!BK:BL,2,FALSE)</f>
        <v>#N/A</v>
      </c>
      <c r="CR483" s="82" t="e">
        <f>VLOOKUP(BT483&amp;BW483,[1]MPH!BK:BL,2,FALSE)</f>
        <v>#N/A</v>
      </c>
      <c r="CS483" s="82" t="e">
        <f>VLOOKUP(BT483&amp;BW483,[1]MPH!BK:BL,2,FALSE)</f>
        <v>#N/A</v>
      </c>
      <c r="CT483" s="455" t="str">
        <f t="shared" ref="CT483:CV500" si="204">$CV$1</f>
        <v>Dead-End</v>
      </c>
      <c r="CU483" s="456" t="str">
        <f t="shared" si="204"/>
        <v>Dead-End</v>
      </c>
      <c r="CV483" s="457" t="str">
        <f t="shared" si="204"/>
        <v>Dead-End</v>
      </c>
    </row>
    <row r="484" spans="88:100" ht="12.4" customHeight="1">
      <c r="CJ484" s="82" t="e">
        <f>VLOOKUP(K484,'[1]INITIATIVES TYPE COMBINATION'!$A$28:$B$39,2,FALSE)</f>
        <v>#N/A</v>
      </c>
      <c r="CK484" s="82" t="e">
        <f>VLOOKUP(K484&amp;BZ484,'[1]INITIATIVES TYPE COMBINATION'!$A$48:$B$72,2,FALSE)</f>
        <v>#N/A</v>
      </c>
      <c r="CL484" s="82" t="e">
        <f>VLOOKUP(BZ484,'[1]INITIATIVES TYPE COMBINATION'!K$2:L$75,2,FALSE)</f>
        <v>#N/A</v>
      </c>
      <c r="CM484" s="82" t="e">
        <f>VLOOKUP(BZ484,'[1]INITIATIVES TYPE COMBINATION'!K$2:M$75,3,FALSE)</f>
        <v>#N/A</v>
      </c>
      <c r="CN484" s="82" t="e">
        <f>VLOOKUP(K484&amp;BZ484,'[1]INITIATIVES TYPE COMBINATION'!$A$203:$B$227,2,FALSE)</f>
        <v>#N/A</v>
      </c>
      <c r="CP484" s="82" t="e">
        <f>VLOOKUP(BT484&amp;BU484,[1]MPH!BK:BL,2,FALSE)</f>
        <v>#N/A</v>
      </c>
      <c r="CQ484" s="82" t="e">
        <f>VLOOKUP(BT484&amp;BU484,[1]MPH!BK:BL,2,FALSE)</f>
        <v>#N/A</v>
      </c>
      <c r="CR484" s="82" t="e">
        <f>VLOOKUP(BT484&amp;BW484,[1]MPH!BK:BL,2,FALSE)</f>
        <v>#N/A</v>
      </c>
      <c r="CS484" s="82" t="e">
        <f>VLOOKUP(BT484&amp;BW484,[1]MPH!BK:BL,2,FALSE)</f>
        <v>#N/A</v>
      </c>
      <c r="CT484" s="455" t="str">
        <f t="shared" si="204"/>
        <v>Dead-End</v>
      </c>
      <c r="CU484" s="456" t="str">
        <f t="shared" si="204"/>
        <v>Dead-End</v>
      </c>
      <c r="CV484" s="457" t="str">
        <f t="shared" si="204"/>
        <v>Dead-End</v>
      </c>
    </row>
    <row r="485" spans="88:100" ht="12.4" customHeight="1">
      <c r="CJ485" s="82" t="e">
        <f>VLOOKUP(K485,'[1]INITIATIVES TYPE COMBINATION'!$A$28:$B$39,2,FALSE)</f>
        <v>#N/A</v>
      </c>
      <c r="CK485" s="82" t="e">
        <f>VLOOKUP(K485&amp;BZ485,'[1]INITIATIVES TYPE COMBINATION'!$A$48:$B$72,2,FALSE)</f>
        <v>#N/A</v>
      </c>
      <c r="CL485" s="82" t="e">
        <f>VLOOKUP(BZ485,'[1]INITIATIVES TYPE COMBINATION'!K$2:L$75,2,FALSE)</f>
        <v>#N/A</v>
      </c>
      <c r="CM485" s="82" t="e">
        <f>VLOOKUP(BZ485,'[1]INITIATIVES TYPE COMBINATION'!K$2:M$75,3,FALSE)</f>
        <v>#N/A</v>
      </c>
      <c r="CN485" s="82" t="e">
        <f>VLOOKUP(K485&amp;BZ485,'[1]INITIATIVES TYPE COMBINATION'!$A$203:$B$227,2,FALSE)</f>
        <v>#N/A</v>
      </c>
      <c r="CP485" s="82" t="e">
        <f>VLOOKUP(BT485&amp;BU485,[1]MPH!BK:BL,2,FALSE)</f>
        <v>#N/A</v>
      </c>
      <c r="CQ485" s="82" t="e">
        <f>VLOOKUP(BT485&amp;BU485,[1]MPH!BK:BL,2,FALSE)</f>
        <v>#N/A</v>
      </c>
      <c r="CR485" s="82" t="e">
        <f>VLOOKUP(BT485&amp;BW485,[1]MPH!BK:BL,2,FALSE)</f>
        <v>#N/A</v>
      </c>
      <c r="CS485" s="82" t="e">
        <f>VLOOKUP(BT485&amp;BW485,[1]MPH!BK:BL,2,FALSE)</f>
        <v>#N/A</v>
      </c>
      <c r="CT485" s="455" t="str">
        <f t="shared" si="204"/>
        <v>Dead-End</v>
      </c>
      <c r="CU485" s="456" t="str">
        <f t="shared" si="204"/>
        <v>Dead-End</v>
      </c>
      <c r="CV485" s="457" t="str">
        <f t="shared" si="204"/>
        <v>Dead-End</v>
      </c>
    </row>
    <row r="486" spans="88:100" ht="12.4" customHeight="1">
      <c r="CJ486" s="82" t="e">
        <f>VLOOKUP(K486,'[1]INITIATIVES TYPE COMBINATION'!$A$28:$B$39,2,FALSE)</f>
        <v>#N/A</v>
      </c>
      <c r="CK486" s="82" t="e">
        <f>VLOOKUP(K486&amp;BZ486,'[1]INITIATIVES TYPE COMBINATION'!$A$48:$B$72,2,FALSE)</f>
        <v>#N/A</v>
      </c>
      <c r="CL486" s="82" t="e">
        <f>VLOOKUP(BZ486,'[1]INITIATIVES TYPE COMBINATION'!K$2:L$75,2,FALSE)</f>
        <v>#N/A</v>
      </c>
      <c r="CM486" s="82" t="e">
        <f>VLOOKUP(BZ486,'[1]INITIATIVES TYPE COMBINATION'!K$2:M$75,3,FALSE)</f>
        <v>#N/A</v>
      </c>
      <c r="CN486" s="82" t="e">
        <f>VLOOKUP(K486&amp;BZ486,'[1]INITIATIVES TYPE COMBINATION'!$A$203:$B$227,2,FALSE)</f>
        <v>#N/A</v>
      </c>
      <c r="CP486" s="82" t="e">
        <f>VLOOKUP(BT486&amp;BU486,[1]MPH!BK:BL,2,FALSE)</f>
        <v>#N/A</v>
      </c>
      <c r="CQ486" s="82" t="e">
        <f>VLOOKUP(BT486&amp;BU486,[1]MPH!BK:BL,2,FALSE)</f>
        <v>#N/A</v>
      </c>
      <c r="CR486" s="82" t="e">
        <f>VLOOKUP(BT486&amp;BW486,[1]MPH!BK:BL,2,FALSE)</f>
        <v>#N/A</v>
      </c>
      <c r="CS486" s="82" t="e">
        <f>VLOOKUP(BT486&amp;BW486,[1]MPH!BK:BL,2,FALSE)</f>
        <v>#N/A</v>
      </c>
      <c r="CT486" s="455" t="str">
        <f t="shared" si="204"/>
        <v>Dead-End</v>
      </c>
      <c r="CU486" s="456" t="str">
        <f t="shared" si="204"/>
        <v>Dead-End</v>
      </c>
      <c r="CV486" s="457" t="str">
        <f t="shared" si="204"/>
        <v>Dead-End</v>
      </c>
    </row>
    <row r="487" spans="88:100" ht="12.4" customHeight="1">
      <c r="CJ487" s="82" t="e">
        <f>VLOOKUP(K487,'[1]INITIATIVES TYPE COMBINATION'!$A$28:$B$39,2,FALSE)</f>
        <v>#N/A</v>
      </c>
      <c r="CK487" s="82" t="e">
        <f>VLOOKUP(K487&amp;BZ487,'[1]INITIATIVES TYPE COMBINATION'!$A$48:$B$72,2,FALSE)</f>
        <v>#N/A</v>
      </c>
      <c r="CL487" s="82" t="e">
        <f>VLOOKUP(BZ487,'[1]INITIATIVES TYPE COMBINATION'!K$2:L$75,2,FALSE)</f>
        <v>#N/A</v>
      </c>
      <c r="CM487" s="82" t="e">
        <f>VLOOKUP(BZ487,'[1]INITIATIVES TYPE COMBINATION'!K$2:M$75,3,FALSE)</f>
        <v>#N/A</v>
      </c>
      <c r="CN487" s="82" t="e">
        <f>VLOOKUP(K487&amp;BZ487,'[1]INITIATIVES TYPE COMBINATION'!$A$203:$B$227,2,FALSE)</f>
        <v>#N/A</v>
      </c>
      <c r="CP487" s="82" t="e">
        <f>VLOOKUP(BT487&amp;BU487,[1]MPH!BK:BL,2,FALSE)</f>
        <v>#N/A</v>
      </c>
      <c r="CQ487" s="82" t="e">
        <f>VLOOKUP(BT487&amp;BU487,[1]MPH!BK:BL,2,FALSE)</f>
        <v>#N/A</v>
      </c>
      <c r="CR487" s="82" t="e">
        <f>VLOOKUP(BT487&amp;BW487,[1]MPH!BK:BL,2,FALSE)</f>
        <v>#N/A</v>
      </c>
      <c r="CS487" s="82" t="e">
        <f>VLOOKUP(BT487&amp;BW487,[1]MPH!BK:BL,2,FALSE)</f>
        <v>#N/A</v>
      </c>
      <c r="CT487" s="455" t="str">
        <f t="shared" si="204"/>
        <v>Dead-End</v>
      </c>
      <c r="CU487" s="456" t="str">
        <f t="shared" si="204"/>
        <v>Dead-End</v>
      </c>
      <c r="CV487" s="457" t="str">
        <f t="shared" si="204"/>
        <v>Dead-End</v>
      </c>
    </row>
    <row r="488" spans="88:100" ht="12.4" customHeight="1">
      <c r="CJ488" s="82" t="e">
        <f>VLOOKUP(K488,'[1]INITIATIVES TYPE COMBINATION'!$A$28:$B$39,2,FALSE)</f>
        <v>#N/A</v>
      </c>
      <c r="CK488" s="82" t="e">
        <f>VLOOKUP(K488&amp;BZ488,'[1]INITIATIVES TYPE COMBINATION'!$A$48:$B$72,2,FALSE)</f>
        <v>#N/A</v>
      </c>
      <c r="CL488" s="82" t="e">
        <f>VLOOKUP(BZ488,'[1]INITIATIVES TYPE COMBINATION'!K$2:L$75,2,FALSE)</f>
        <v>#N/A</v>
      </c>
      <c r="CM488" s="82" t="e">
        <f>VLOOKUP(BZ488,'[1]INITIATIVES TYPE COMBINATION'!K$2:M$75,3,FALSE)</f>
        <v>#N/A</v>
      </c>
      <c r="CN488" s="82" t="e">
        <f>VLOOKUP(K488&amp;BZ488,'[1]INITIATIVES TYPE COMBINATION'!$A$203:$B$227,2,FALSE)</f>
        <v>#N/A</v>
      </c>
      <c r="CP488" s="82" t="e">
        <f>VLOOKUP(BT488&amp;BU488,[1]MPH!BK:BL,2,FALSE)</f>
        <v>#N/A</v>
      </c>
      <c r="CQ488" s="82" t="e">
        <f>VLOOKUP(BT488&amp;BU488,[1]MPH!BK:BL,2,FALSE)</f>
        <v>#N/A</v>
      </c>
      <c r="CR488" s="82" t="e">
        <f>VLOOKUP(BT488&amp;BW488,[1]MPH!BK:BL,2,FALSE)</f>
        <v>#N/A</v>
      </c>
      <c r="CS488" s="82" t="e">
        <f>VLOOKUP(BT488&amp;BW488,[1]MPH!BK:BL,2,FALSE)</f>
        <v>#N/A</v>
      </c>
      <c r="CT488" s="455" t="str">
        <f t="shared" si="204"/>
        <v>Dead-End</v>
      </c>
      <c r="CU488" s="456" t="str">
        <f t="shared" si="204"/>
        <v>Dead-End</v>
      </c>
      <c r="CV488" s="457" t="str">
        <f t="shared" si="204"/>
        <v>Dead-End</v>
      </c>
    </row>
    <row r="489" spans="88:100" ht="12.4" customHeight="1">
      <c r="CJ489" s="82" t="e">
        <f>VLOOKUP(K489,'[1]INITIATIVES TYPE COMBINATION'!$A$28:$B$39,2,FALSE)</f>
        <v>#N/A</v>
      </c>
      <c r="CK489" s="82" t="e">
        <f>VLOOKUP(K489&amp;BZ489,'[1]INITIATIVES TYPE COMBINATION'!$A$48:$B$72,2,FALSE)</f>
        <v>#N/A</v>
      </c>
      <c r="CL489" s="82" t="e">
        <f>VLOOKUP(BZ489,'[1]INITIATIVES TYPE COMBINATION'!K$2:L$75,2,FALSE)</f>
        <v>#N/A</v>
      </c>
      <c r="CM489" s="82" t="e">
        <f>VLOOKUP(BZ489,'[1]INITIATIVES TYPE COMBINATION'!K$2:M$75,3,FALSE)</f>
        <v>#N/A</v>
      </c>
      <c r="CN489" s="82" t="e">
        <f>VLOOKUP(K489&amp;BZ489,'[1]INITIATIVES TYPE COMBINATION'!$A$203:$B$227,2,FALSE)</f>
        <v>#N/A</v>
      </c>
      <c r="CP489" s="82" t="e">
        <f>VLOOKUP(BT489&amp;BU489,[1]MPH!BK:BL,2,FALSE)</f>
        <v>#N/A</v>
      </c>
      <c r="CQ489" s="82" t="e">
        <f>VLOOKUP(BT489&amp;BU489,[1]MPH!BK:BL,2,FALSE)</f>
        <v>#N/A</v>
      </c>
      <c r="CR489" s="82" t="e">
        <f>VLOOKUP(BT489&amp;BW489,[1]MPH!BK:BL,2,FALSE)</f>
        <v>#N/A</v>
      </c>
      <c r="CS489" s="82" t="e">
        <f>VLOOKUP(BT489&amp;BW489,[1]MPH!BK:BL,2,FALSE)</f>
        <v>#N/A</v>
      </c>
      <c r="CT489" s="455" t="str">
        <f t="shared" si="204"/>
        <v>Dead-End</v>
      </c>
      <c r="CU489" s="456" t="str">
        <f t="shared" si="204"/>
        <v>Dead-End</v>
      </c>
      <c r="CV489" s="457" t="str">
        <f t="shared" si="204"/>
        <v>Dead-End</v>
      </c>
    </row>
    <row r="490" spans="88:100" ht="12.4" customHeight="1">
      <c r="CJ490" s="82" t="e">
        <f>VLOOKUP(K490,'[1]INITIATIVES TYPE COMBINATION'!$A$28:$B$39,2,FALSE)</f>
        <v>#N/A</v>
      </c>
      <c r="CK490" s="82" t="e">
        <f>VLOOKUP(K490&amp;BZ490,'[1]INITIATIVES TYPE COMBINATION'!$A$48:$B$72,2,FALSE)</f>
        <v>#N/A</v>
      </c>
      <c r="CL490" s="82" t="e">
        <f>VLOOKUP(BZ490,'[1]INITIATIVES TYPE COMBINATION'!K$2:L$75,2,FALSE)</f>
        <v>#N/A</v>
      </c>
      <c r="CM490" s="82" t="e">
        <f>VLOOKUP(BZ490,'[1]INITIATIVES TYPE COMBINATION'!K$2:M$75,3,FALSE)</f>
        <v>#N/A</v>
      </c>
      <c r="CN490" s="82" t="e">
        <f>VLOOKUP(K490&amp;BZ490,'[1]INITIATIVES TYPE COMBINATION'!$A$203:$B$227,2,FALSE)</f>
        <v>#N/A</v>
      </c>
      <c r="CP490" s="82" t="e">
        <f>VLOOKUP(BT490&amp;BU490,[1]MPH!BK:BL,2,FALSE)</f>
        <v>#N/A</v>
      </c>
      <c r="CQ490" s="82" t="e">
        <f>VLOOKUP(BT490&amp;BU490,[1]MPH!BK:BL,2,FALSE)</f>
        <v>#N/A</v>
      </c>
      <c r="CR490" s="82" t="e">
        <f>VLOOKUP(BT490&amp;BW490,[1]MPH!BK:BL,2,FALSE)</f>
        <v>#N/A</v>
      </c>
      <c r="CS490" s="82" t="e">
        <f>VLOOKUP(BT490&amp;BW490,[1]MPH!BK:BL,2,FALSE)</f>
        <v>#N/A</v>
      </c>
      <c r="CT490" s="455" t="str">
        <f t="shared" si="204"/>
        <v>Dead-End</v>
      </c>
      <c r="CU490" s="456" t="str">
        <f t="shared" si="204"/>
        <v>Dead-End</v>
      </c>
      <c r="CV490" s="457" t="str">
        <f t="shared" si="204"/>
        <v>Dead-End</v>
      </c>
    </row>
    <row r="491" spans="88:100" ht="12.4" customHeight="1">
      <c r="CJ491" s="82" t="e">
        <f>VLOOKUP(K491,'[1]INITIATIVES TYPE COMBINATION'!$A$28:$B$39,2,FALSE)</f>
        <v>#N/A</v>
      </c>
      <c r="CK491" s="82" t="e">
        <f>VLOOKUP(K491&amp;BZ491,'[1]INITIATIVES TYPE COMBINATION'!$A$48:$B$72,2,FALSE)</f>
        <v>#N/A</v>
      </c>
      <c r="CL491" s="82" t="e">
        <f>VLOOKUP(BZ491,'[1]INITIATIVES TYPE COMBINATION'!K$2:L$75,2,FALSE)</f>
        <v>#N/A</v>
      </c>
      <c r="CM491" s="82" t="e">
        <f>VLOOKUP(BZ491,'[1]INITIATIVES TYPE COMBINATION'!K$2:M$75,3,FALSE)</f>
        <v>#N/A</v>
      </c>
      <c r="CN491" s="82" t="e">
        <f>VLOOKUP(K491&amp;BZ491,'[1]INITIATIVES TYPE COMBINATION'!$A$203:$B$227,2,FALSE)</f>
        <v>#N/A</v>
      </c>
      <c r="CP491" s="82" t="e">
        <f>VLOOKUP(BT491&amp;BU491,[1]MPH!BK:BL,2,FALSE)</f>
        <v>#N/A</v>
      </c>
      <c r="CQ491" s="82" t="e">
        <f>VLOOKUP(BT491&amp;BU491,[1]MPH!BK:BL,2,FALSE)</f>
        <v>#N/A</v>
      </c>
      <c r="CR491" s="82" t="e">
        <f>VLOOKUP(BT491&amp;BW491,[1]MPH!BK:BL,2,FALSE)</f>
        <v>#N/A</v>
      </c>
      <c r="CS491" s="82" t="e">
        <f>VLOOKUP(BT491&amp;BW491,[1]MPH!BK:BL,2,FALSE)</f>
        <v>#N/A</v>
      </c>
      <c r="CT491" s="455" t="str">
        <f t="shared" si="204"/>
        <v>Dead-End</v>
      </c>
      <c r="CU491" s="456" t="str">
        <f t="shared" si="204"/>
        <v>Dead-End</v>
      </c>
      <c r="CV491" s="457" t="str">
        <f t="shared" si="204"/>
        <v>Dead-End</v>
      </c>
    </row>
    <row r="492" spans="88:100" ht="12.4" customHeight="1">
      <c r="CJ492" s="82" t="e">
        <f>VLOOKUP(K492,'[1]INITIATIVES TYPE COMBINATION'!$A$28:$B$39,2,FALSE)</f>
        <v>#N/A</v>
      </c>
      <c r="CK492" s="82" t="e">
        <f>VLOOKUP(K492&amp;BZ492,'[1]INITIATIVES TYPE COMBINATION'!$A$48:$B$72,2,FALSE)</f>
        <v>#N/A</v>
      </c>
      <c r="CL492" s="82" t="e">
        <f>VLOOKUP(BZ492,'[1]INITIATIVES TYPE COMBINATION'!K$2:L$75,2,FALSE)</f>
        <v>#N/A</v>
      </c>
      <c r="CM492" s="82" t="e">
        <f>VLOOKUP(BZ492,'[1]INITIATIVES TYPE COMBINATION'!K$2:M$75,3,FALSE)</f>
        <v>#N/A</v>
      </c>
      <c r="CN492" s="82" t="e">
        <f>VLOOKUP(K492&amp;BZ492,'[1]INITIATIVES TYPE COMBINATION'!$A$203:$B$227,2,FALSE)</f>
        <v>#N/A</v>
      </c>
      <c r="CP492" s="82" t="e">
        <f>VLOOKUP(BT492&amp;BU492,[1]MPH!BK:BL,2,FALSE)</f>
        <v>#N/A</v>
      </c>
      <c r="CQ492" s="82" t="e">
        <f>VLOOKUP(BT492&amp;BU492,[1]MPH!BK:BL,2,FALSE)</f>
        <v>#N/A</v>
      </c>
      <c r="CR492" s="82" t="e">
        <f>VLOOKUP(BT492&amp;BW492,[1]MPH!BK:BL,2,FALSE)</f>
        <v>#N/A</v>
      </c>
      <c r="CS492" s="82" t="e">
        <f>VLOOKUP(BT492&amp;BW492,[1]MPH!BK:BL,2,FALSE)</f>
        <v>#N/A</v>
      </c>
      <c r="CT492" s="455" t="str">
        <f t="shared" si="204"/>
        <v>Dead-End</v>
      </c>
      <c r="CU492" s="456" t="str">
        <f t="shared" si="204"/>
        <v>Dead-End</v>
      </c>
      <c r="CV492" s="457" t="str">
        <f t="shared" si="204"/>
        <v>Dead-End</v>
      </c>
    </row>
    <row r="493" spans="88:100" ht="12.4" customHeight="1">
      <c r="CJ493" s="82" t="e">
        <f>VLOOKUP(K493,'[1]INITIATIVES TYPE COMBINATION'!$A$28:$B$39,2,FALSE)</f>
        <v>#N/A</v>
      </c>
      <c r="CK493" s="82" t="e">
        <f>VLOOKUP(K493&amp;BZ493,'[1]INITIATIVES TYPE COMBINATION'!$A$48:$B$72,2,FALSE)</f>
        <v>#N/A</v>
      </c>
      <c r="CL493" s="82" t="e">
        <f>VLOOKUP(BZ493,'[1]INITIATIVES TYPE COMBINATION'!K$2:L$75,2,FALSE)</f>
        <v>#N/A</v>
      </c>
      <c r="CM493" s="82" t="e">
        <f>VLOOKUP(BZ493,'[1]INITIATIVES TYPE COMBINATION'!K$2:M$75,3,FALSE)</f>
        <v>#N/A</v>
      </c>
      <c r="CN493" s="82" t="e">
        <f>VLOOKUP(K493&amp;BZ493,'[1]INITIATIVES TYPE COMBINATION'!$A$203:$B$227,2,FALSE)</f>
        <v>#N/A</v>
      </c>
      <c r="CP493" s="82" t="e">
        <f>VLOOKUP(BT493&amp;BU493,[1]MPH!BK:BL,2,FALSE)</f>
        <v>#N/A</v>
      </c>
      <c r="CQ493" s="82" t="e">
        <f>VLOOKUP(BT493&amp;BU493,[1]MPH!BK:BL,2,FALSE)</f>
        <v>#N/A</v>
      </c>
      <c r="CR493" s="82" t="e">
        <f>VLOOKUP(BT493&amp;BW493,[1]MPH!BK:BL,2,FALSE)</f>
        <v>#N/A</v>
      </c>
      <c r="CS493" s="82" t="e">
        <f>VLOOKUP(BT493&amp;BW493,[1]MPH!BK:BL,2,FALSE)</f>
        <v>#N/A</v>
      </c>
      <c r="CT493" s="455" t="str">
        <f t="shared" si="204"/>
        <v>Dead-End</v>
      </c>
      <c r="CU493" s="456" t="str">
        <f t="shared" si="204"/>
        <v>Dead-End</v>
      </c>
      <c r="CV493" s="457" t="str">
        <f t="shared" si="204"/>
        <v>Dead-End</v>
      </c>
    </row>
    <row r="494" spans="88:100" ht="12.4" customHeight="1">
      <c r="CJ494" s="82" t="e">
        <f>VLOOKUP(K494,'[1]INITIATIVES TYPE COMBINATION'!$A$28:$B$39,2,FALSE)</f>
        <v>#N/A</v>
      </c>
      <c r="CK494" s="82" t="e">
        <f>VLOOKUP(K494&amp;BZ494,'[1]INITIATIVES TYPE COMBINATION'!$A$48:$B$72,2,FALSE)</f>
        <v>#N/A</v>
      </c>
      <c r="CL494" s="82" t="e">
        <f>VLOOKUP(BZ494,'[1]INITIATIVES TYPE COMBINATION'!K$2:L$75,2,FALSE)</f>
        <v>#N/A</v>
      </c>
      <c r="CM494" s="82" t="e">
        <f>VLOOKUP(BZ494,'[1]INITIATIVES TYPE COMBINATION'!K$2:M$75,3,FALSE)</f>
        <v>#N/A</v>
      </c>
      <c r="CN494" s="82" t="e">
        <f>VLOOKUP(K494&amp;BZ494,'[1]INITIATIVES TYPE COMBINATION'!$A$203:$B$227,2,FALSE)</f>
        <v>#N/A</v>
      </c>
      <c r="CP494" s="82" t="e">
        <f>VLOOKUP(BT494&amp;BU494,[1]MPH!BK:BL,2,FALSE)</f>
        <v>#N/A</v>
      </c>
      <c r="CQ494" s="82" t="e">
        <f>VLOOKUP(BT494&amp;BU494,[1]MPH!BK:BL,2,FALSE)</f>
        <v>#N/A</v>
      </c>
      <c r="CR494" s="82" t="e">
        <f>VLOOKUP(BT494&amp;BW494,[1]MPH!BK:BL,2,FALSE)</f>
        <v>#N/A</v>
      </c>
      <c r="CS494" s="82" t="e">
        <f>VLOOKUP(BT494&amp;BW494,[1]MPH!BK:BL,2,FALSE)</f>
        <v>#N/A</v>
      </c>
      <c r="CT494" s="455" t="str">
        <f t="shared" si="204"/>
        <v>Dead-End</v>
      </c>
      <c r="CU494" s="456" t="str">
        <f t="shared" si="204"/>
        <v>Dead-End</v>
      </c>
      <c r="CV494" s="457" t="str">
        <f t="shared" si="204"/>
        <v>Dead-End</v>
      </c>
    </row>
    <row r="495" spans="88:100" ht="12.4" customHeight="1">
      <c r="CJ495" s="82" t="e">
        <f>VLOOKUP(K495,'[1]INITIATIVES TYPE COMBINATION'!$A$28:$B$39,2,FALSE)</f>
        <v>#N/A</v>
      </c>
      <c r="CK495" s="82" t="e">
        <f>VLOOKUP(K495&amp;BZ495,'[1]INITIATIVES TYPE COMBINATION'!$A$48:$B$72,2,FALSE)</f>
        <v>#N/A</v>
      </c>
      <c r="CL495" s="82" t="e">
        <f>VLOOKUP(BZ495,'[1]INITIATIVES TYPE COMBINATION'!K$2:L$75,2,FALSE)</f>
        <v>#N/A</v>
      </c>
      <c r="CM495" s="82" t="e">
        <f>VLOOKUP(BZ495,'[1]INITIATIVES TYPE COMBINATION'!K$2:M$75,3,FALSE)</f>
        <v>#N/A</v>
      </c>
      <c r="CN495" s="82" t="e">
        <f>VLOOKUP(K495&amp;BZ495,'[1]INITIATIVES TYPE COMBINATION'!$A$203:$B$227,2,FALSE)</f>
        <v>#N/A</v>
      </c>
      <c r="CP495" s="82" t="e">
        <f>VLOOKUP(BT495&amp;BU495,[1]MPH!BK:BL,2,FALSE)</f>
        <v>#N/A</v>
      </c>
      <c r="CQ495" s="82" t="e">
        <f>VLOOKUP(BT495&amp;BU495,[1]MPH!BK:BL,2,FALSE)</f>
        <v>#N/A</v>
      </c>
      <c r="CR495" s="82" t="e">
        <f>VLOOKUP(BT495&amp;BW495,[1]MPH!BK:BL,2,FALSE)</f>
        <v>#N/A</v>
      </c>
      <c r="CS495" s="82" t="e">
        <f>VLOOKUP(BT495&amp;BW495,[1]MPH!BK:BL,2,FALSE)</f>
        <v>#N/A</v>
      </c>
      <c r="CT495" s="455" t="str">
        <f t="shared" si="204"/>
        <v>Dead-End</v>
      </c>
      <c r="CU495" s="456" t="str">
        <f t="shared" si="204"/>
        <v>Dead-End</v>
      </c>
      <c r="CV495" s="457" t="str">
        <f t="shared" si="204"/>
        <v>Dead-End</v>
      </c>
    </row>
    <row r="496" spans="88:100" ht="12.4" customHeight="1">
      <c r="CJ496" s="82" t="e">
        <f>VLOOKUP(K496,'[1]INITIATIVES TYPE COMBINATION'!$A$28:$B$39,2,FALSE)</f>
        <v>#N/A</v>
      </c>
      <c r="CK496" s="82" t="e">
        <f>VLOOKUP(K496&amp;BZ496,'[1]INITIATIVES TYPE COMBINATION'!$A$48:$B$72,2,FALSE)</f>
        <v>#N/A</v>
      </c>
      <c r="CL496" s="82" t="e">
        <f>VLOOKUP(BZ496,'[1]INITIATIVES TYPE COMBINATION'!K$2:L$75,2,FALSE)</f>
        <v>#N/A</v>
      </c>
      <c r="CM496" s="82" t="e">
        <f>VLOOKUP(BZ496,'[1]INITIATIVES TYPE COMBINATION'!K$2:M$75,3,FALSE)</f>
        <v>#N/A</v>
      </c>
      <c r="CN496" s="82" t="e">
        <f>VLOOKUP(K496&amp;BZ496,'[1]INITIATIVES TYPE COMBINATION'!$A$203:$B$227,2,FALSE)</f>
        <v>#N/A</v>
      </c>
      <c r="CP496" s="82" t="e">
        <f>VLOOKUP(BT496&amp;BU496,[1]MPH!BK:BL,2,FALSE)</f>
        <v>#N/A</v>
      </c>
      <c r="CQ496" s="82" t="e">
        <f>VLOOKUP(BT496&amp;BU496,[1]MPH!BK:BL,2,FALSE)</f>
        <v>#N/A</v>
      </c>
      <c r="CR496" s="82" t="e">
        <f>VLOOKUP(BT496&amp;BW496,[1]MPH!BK:BL,2,FALSE)</f>
        <v>#N/A</v>
      </c>
      <c r="CS496" s="82" t="e">
        <f>VLOOKUP(BT496&amp;BW496,[1]MPH!BK:BL,2,FALSE)</f>
        <v>#N/A</v>
      </c>
      <c r="CT496" s="455" t="str">
        <f t="shared" si="204"/>
        <v>Dead-End</v>
      </c>
      <c r="CU496" s="456" t="str">
        <f t="shared" si="204"/>
        <v>Dead-End</v>
      </c>
      <c r="CV496" s="457" t="str">
        <f t="shared" si="204"/>
        <v>Dead-End</v>
      </c>
    </row>
    <row r="497" spans="88:100" ht="12.4" customHeight="1">
      <c r="CJ497" s="82" t="e">
        <f>VLOOKUP(K497,'[1]INITIATIVES TYPE COMBINATION'!$A$28:$B$39,2,FALSE)</f>
        <v>#N/A</v>
      </c>
      <c r="CK497" s="82" t="e">
        <f>VLOOKUP(K497&amp;BZ497,'[1]INITIATIVES TYPE COMBINATION'!$A$48:$B$72,2,FALSE)</f>
        <v>#N/A</v>
      </c>
      <c r="CL497" s="82" t="e">
        <f>VLOOKUP(BZ497,'[1]INITIATIVES TYPE COMBINATION'!K$2:L$75,2,FALSE)</f>
        <v>#N/A</v>
      </c>
      <c r="CM497" s="82" t="e">
        <f>VLOOKUP(BZ497,'[1]INITIATIVES TYPE COMBINATION'!K$2:M$75,3,FALSE)</f>
        <v>#N/A</v>
      </c>
      <c r="CN497" s="82" t="e">
        <f>VLOOKUP(K497&amp;BZ497,'[1]INITIATIVES TYPE COMBINATION'!$A$203:$B$227,2,FALSE)</f>
        <v>#N/A</v>
      </c>
      <c r="CP497" s="82" t="e">
        <f>VLOOKUP(BT497&amp;BU497,[1]MPH!BK:BL,2,FALSE)</f>
        <v>#N/A</v>
      </c>
      <c r="CQ497" s="82" t="e">
        <f>VLOOKUP(BT497&amp;BU497,[1]MPH!BK:BL,2,FALSE)</f>
        <v>#N/A</v>
      </c>
      <c r="CR497" s="82" t="e">
        <f>VLOOKUP(BT497&amp;BW497,[1]MPH!BK:BL,2,FALSE)</f>
        <v>#N/A</v>
      </c>
      <c r="CS497" s="82" t="e">
        <f>VLOOKUP(BT497&amp;BW497,[1]MPH!BK:BL,2,FALSE)</f>
        <v>#N/A</v>
      </c>
      <c r="CT497" s="455" t="str">
        <f t="shared" si="204"/>
        <v>Dead-End</v>
      </c>
      <c r="CU497" s="456" t="str">
        <f t="shared" si="204"/>
        <v>Dead-End</v>
      </c>
      <c r="CV497" s="457" t="str">
        <f t="shared" si="204"/>
        <v>Dead-End</v>
      </c>
    </row>
    <row r="498" spans="88:100" ht="12.4" customHeight="1">
      <c r="CJ498" s="82" t="e">
        <f>VLOOKUP(K498,'[1]INITIATIVES TYPE COMBINATION'!$A$28:$B$39,2,FALSE)</f>
        <v>#N/A</v>
      </c>
      <c r="CK498" s="82" t="e">
        <f>VLOOKUP(K498&amp;BZ498,'[1]INITIATIVES TYPE COMBINATION'!$A$48:$B$72,2,FALSE)</f>
        <v>#N/A</v>
      </c>
      <c r="CL498" s="82" t="e">
        <f>VLOOKUP(BZ498,'[1]INITIATIVES TYPE COMBINATION'!K$2:L$75,2,FALSE)</f>
        <v>#N/A</v>
      </c>
      <c r="CM498" s="82" t="e">
        <f>VLOOKUP(BZ498,'[1]INITIATIVES TYPE COMBINATION'!K$2:M$75,3,FALSE)</f>
        <v>#N/A</v>
      </c>
      <c r="CN498" s="82" t="e">
        <f>VLOOKUP(K498&amp;BZ498,'[1]INITIATIVES TYPE COMBINATION'!$A$203:$B$227,2,FALSE)</f>
        <v>#N/A</v>
      </c>
      <c r="CP498" s="82" t="e">
        <f>VLOOKUP(BT498&amp;BU498,[1]MPH!BK:BL,2,FALSE)</f>
        <v>#N/A</v>
      </c>
      <c r="CQ498" s="82" t="e">
        <f>VLOOKUP(BT498&amp;BU498,[1]MPH!BK:BL,2,FALSE)</f>
        <v>#N/A</v>
      </c>
      <c r="CR498" s="82" t="e">
        <f>VLOOKUP(BT498&amp;BW498,[1]MPH!BK:BL,2,FALSE)</f>
        <v>#N/A</v>
      </c>
      <c r="CS498" s="82" t="e">
        <f>VLOOKUP(BT498&amp;BW498,[1]MPH!BK:BL,2,FALSE)</f>
        <v>#N/A</v>
      </c>
      <c r="CT498" s="455" t="str">
        <f t="shared" si="204"/>
        <v>Dead-End</v>
      </c>
      <c r="CU498" s="456" t="str">
        <f t="shared" si="204"/>
        <v>Dead-End</v>
      </c>
      <c r="CV498" s="457" t="str">
        <f t="shared" si="204"/>
        <v>Dead-End</v>
      </c>
    </row>
    <row r="499" spans="88:100" ht="12.4" customHeight="1">
      <c r="CJ499" s="82" t="e">
        <f>VLOOKUP(K499,'[1]INITIATIVES TYPE COMBINATION'!$A$28:$B$39,2,FALSE)</f>
        <v>#N/A</v>
      </c>
      <c r="CK499" s="82" t="e">
        <f>VLOOKUP(K499&amp;BZ499,'[1]INITIATIVES TYPE COMBINATION'!$A$48:$B$72,2,FALSE)</f>
        <v>#N/A</v>
      </c>
      <c r="CL499" s="82" t="e">
        <f>VLOOKUP(BZ499,'[1]INITIATIVES TYPE COMBINATION'!K$2:L$75,2,FALSE)</f>
        <v>#N/A</v>
      </c>
      <c r="CM499" s="82" t="e">
        <f>VLOOKUP(BZ499,'[1]INITIATIVES TYPE COMBINATION'!K$2:M$75,3,FALSE)</f>
        <v>#N/A</v>
      </c>
      <c r="CN499" s="82" t="e">
        <f>VLOOKUP(K499&amp;BZ499,'[1]INITIATIVES TYPE COMBINATION'!$A$203:$B$227,2,FALSE)</f>
        <v>#N/A</v>
      </c>
      <c r="CP499" s="82" t="e">
        <f>VLOOKUP(BT499&amp;BU499,[1]MPH!BK:BL,2,FALSE)</f>
        <v>#N/A</v>
      </c>
      <c r="CQ499" s="82" t="e">
        <f>VLOOKUP(BT499&amp;BU499,[1]MPH!BK:BL,2,FALSE)</f>
        <v>#N/A</v>
      </c>
      <c r="CR499" s="82" t="e">
        <f>VLOOKUP(BT499&amp;BW499,[1]MPH!BK:BL,2,FALSE)</f>
        <v>#N/A</v>
      </c>
      <c r="CS499" s="82" t="e">
        <f>VLOOKUP(BT499&amp;BW499,[1]MPH!BK:BL,2,FALSE)</f>
        <v>#N/A</v>
      </c>
      <c r="CT499" s="455" t="str">
        <f t="shared" si="204"/>
        <v>Dead-End</v>
      </c>
      <c r="CU499" s="456" t="str">
        <f t="shared" si="204"/>
        <v>Dead-End</v>
      </c>
      <c r="CV499" s="457" t="str">
        <f t="shared" si="204"/>
        <v>Dead-End</v>
      </c>
    </row>
    <row r="500" spans="88:100" ht="12.4" customHeight="1">
      <c r="CJ500" s="82" t="e">
        <f>VLOOKUP(K500,'[1]INITIATIVES TYPE COMBINATION'!$A$28:$B$39,2,FALSE)</f>
        <v>#N/A</v>
      </c>
      <c r="CK500" s="82" t="e">
        <f>VLOOKUP(K500&amp;BZ500,'[1]INITIATIVES TYPE COMBINATION'!$A$48:$B$72,2,FALSE)</f>
        <v>#N/A</v>
      </c>
      <c r="CL500" s="82" t="e">
        <f>VLOOKUP(BZ500,'[1]INITIATIVES TYPE COMBINATION'!K$2:L$75,2,FALSE)</f>
        <v>#N/A</v>
      </c>
      <c r="CM500" s="82" t="e">
        <f>VLOOKUP(BZ500,'[1]INITIATIVES TYPE COMBINATION'!K$2:M$75,3,FALSE)</f>
        <v>#N/A</v>
      </c>
      <c r="CN500" s="82" t="e">
        <f>VLOOKUP(K500&amp;BZ500,'[1]INITIATIVES TYPE COMBINATION'!$A$203:$B$227,2,FALSE)</f>
        <v>#N/A</v>
      </c>
      <c r="CP500" s="82" t="e">
        <f>VLOOKUP(BT500&amp;BU500,[1]MPH!BK:BL,2,FALSE)</f>
        <v>#N/A</v>
      </c>
      <c r="CQ500" s="82" t="e">
        <f>VLOOKUP(BT500&amp;BU500,[1]MPH!BK:BL,2,FALSE)</f>
        <v>#N/A</v>
      </c>
      <c r="CR500" s="82" t="e">
        <f>VLOOKUP(BT500&amp;BW500,[1]MPH!BK:BL,2,FALSE)</f>
        <v>#N/A</v>
      </c>
      <c r="CS500" s="82" t="e">
        <f>VLOOKUP(BT500&amp;BW500,[1]MPH!BK:BL,2,FALSE)</f>
        <v>#N/A</v>
      </c>
      <c r="CT500" s="455" t="str">
        <f t="shared" si="204"/>
        <v>Dead-End</v>
      </c>
      <c r="CU500" s="456" t="str">
        <f t="shared" si="204"/>
        <v>Dead-End</v>
      </c>
      <c r="CV500" s="457" t="str">
        <f t="shared" si="204"/>
        <v>Dead-End</v>
      </c>
    </row>
    <row r="501" spans="88:100" ht="12.4" customHeight="1">
      <c r="CJ501" s="82" t="e">
        <f>VLOOKUP(K501,'[1]INITIATIVES TYPE COMBINATION'!$A$28:$B$39,2,FALSE)</f>
        <v>#N/A</v>
      </c>
      <c r="CK501" s="82" t="e">
        <f>VLOOKUP(K501&amp;BZ501,'[1]INITIATIVES TYPE COMBINATION'!$A$48:$B$72,2,FALSE)</f>
        <v>#N/A</v>
      </c>
      <c r="CL501" s="82" t="e">
        <f>VLOOKUP(BZ501,'[1]INITIATIVES TYPE COMBINATION'!K$2:L$75,2,FALSE)</f>
        <v>#N/A</v>
      </c>
      <c r="CM501" s="82" t="e">
        <f>VLOOKUP(BZ501,'[1]INITIATIVES TYPE COMBINATION'!K$2:M$75,3,FALSE)</f>
        <v>#N/A</v>
      </c>
      <c r="CN501" s="82" t="e">
        <f>VLOOKUP(K501&amp;BZ501,'[1]INITIATIVES TYPE COMBINATION'!$A$203:$B$227,2,FALSE)</f>
        <v>#N/A</v>
      </c>
      <c r="CP501" s="82" t="e">
        <f>VLOOKUP(BT501&amp;BU501,[1]MPH!BK:BL,2,FALSE)</f>
        <v>#N/A</v>
      </c>
      <c r="CQ501" s="82" t="e">
        <f>VLOOKUP(BT501&amp;BU501,[1]MPH!BK:BL,2,FALSE)</f>
        <v>#N/A</v>
      </c>
      <c r="CR501" s="82" t="e">
        <f>VLOOKUP(BT501&amp;BW501,[1]MPH!BK:BL,2,FALSE)</f>
        <v>#N/A</v>
      </c>
      <c r="CS501" s="82" t="e">
        <f>VLOOKUP(BT501&amp;BW501,[1]MPH!BK:BL,2,FALSE)</f>
        <v>#N/A</v>
      </c>
      <c r="CT501" s="455" t="str">
        <f t="shared" ref="CT501:CV506" si="205">$CV$1</f>
        <v>Dead-End</v>
      </c>
      <c r="CU501" s="456" t="str">
        <f t="shared" si="205"/>
        <v>Dead-End</v>
      </c>
      <c r="CV501" s="457" t="str">
        <f t="shared" si="205"/>
        <v>Dead-End</v>
      </c>
    </row>
    <row r="502" spans="88:100" ht="12.4" customHeight="1">
      <c r="CJ502" s="82" t="e">
        <f>VLOOKUP(K502,'[1]INITIATIVES TYPE COMBINATION'!$A$28:$B$39,2,FALSE)</f>
        <v>#N/A</v>
      </c>
      <c r="CK502" s="82" t="e">
        <f>VLOOKUP(K502&amp;BZ502,'[1]INITIATIVES TYPE COMBINATION'!$A$48:$B$72,2,FALSE)</f>
        <v>#N/A</v>
      </c>
      <c r="CL502" s="82" t="e">
        <f>VLOOKUP(BZ502,'[1]INITIATIVES TYPE COMBINATION'!K$2:L$75,2,FALSE)</f>
        <v>#N/A</v>
      </c>
      <c r="CM502" s="82" t="e">
        <f>VLOOKUP(BZ502,'[1]INITIATIVES TYPE COMBINATION'!K$2:M$75,3,FALSE)</f>
        <v>#N/A</v>
      </c>
      <c r="CN502" s="82" t="e">
        <f>VLOOKUP(K502&amp;BZ502,'[1]INITIATIVES TYPE COMBINATION'!$A$203:$B$227,2,FALSE)</f>
        <v>#N/A</v>
      </c>
      <c r="CP502" s="82" t="e">
        <f>VLOOKUP(BT502&amp;BU502,[1]MPH!BK:BL,2,FALSE)</f>
        <v>#N/A</v>
      </c>
      <c r="CQ502" s="82" t="e">
        <f>VLOOKUP(BT502&amp;BU502,[1]MPH!BK:BL,2,FALSE)</f>
        <v>#N/A</v>
      </c>
      <c r="CR502" s="82" t="e">
        <f>VLOOKUP(BT502&amp;BW502,[1]MPH!BK:BL,2,FALSE)</f>
        <v>#N/A</v>
      </c>
      <c r="CS502" s="82" t="e">
        <f>VLOOKUP(BT502&amp;BW502,[1]MPH!BK:BL,2,FALSE)</f>
        <v>#N/A</v>
      </c>
      <c r="CT502" s="455" t="str">
        <f t="shared" si="205"/>
        <v>Dead-End</v>
      </c>
      <c r="CU502" s="456" t="str">
        <f t="shared" si="205"/>
        <v>Dead-End</v>
      </c>
      <c r="CV502" s="457" t="str">
        <f t="shared" si="205"/>
        <v>Dead-End</v>
      </c>
    </row>
    <row r="503" spans="88:100" ht="12.4" customHeight="1">
      <c r="CJ503" s="82" t="e">
        <f>VLOOKUP(K503,'[1]INITIATIVES TYPE COMBINATION'!$A$28:$B$39,2,FALSE)</f>
        <v>#N/A</v>
      </c>
      <c r="CK503" s="82" t="e">
        <f>VLOOKUP(K503&amp;BZ503,'[1]INITIATIVES TYPE COMBINATION'!$A$48:$B$72,2,FALSE)</f>
        <v>#N/A</v>
      </c>
      <c r="CL503" s="82" t="e">
        <f>VLOOKUP(BZ503,'[1]INITIATIVES TYPE COMBINATION'!K$2:L$75,2,FALSE)</f>
        <v>#N/A</v>
      </c>
      <c r="CM503" s="82" t="e">
        <f>VLOOKUP(BZ503,'[1]INITIATIVES TYPE COMBINATION'!K$2:M$75,3,FALSE)</f>
        <v>#N/A</v>
      </c>
      <c r="CN503" s="82" t="e">
        <f>VLOOKUP(K503&amp;BZ503,'[1]INITIATIVES TYPE COMBINATION'!$A$203:$B$227,2,FALSE)</f>
        <v>#N/A</v>
      </c>
      <c r="CP503" s="82" t="e">
        <f>VLOOKUP(BT503&amp;BU503,[1]MPH!BK:BL,2,FALSE)</f>
        <v>#N/A</v>
      </c>
      <c r="CQ503" s="82" t="e">
        <f>VLOOKUP(BT503&amp;BU503,[1]MPH!BK:BL,2,FALSE)</f>
        <v>#N/A</v>
      </c>
      <c r="CR503" s="82" t="e">
        <f>VLOOKUP(BT503&amp;BW503,[1]MPH!BK:BL,2,FALSE)</f>
        <v>#N/A</v>
      </c>
      <c r="CS503" s="82" t="e">
        <f>VLOOKUP(BT503&amp;BW503,[1]MPH!BK:BL,2,FALSE)</f>
        <v>#N/A</v>
      </c>
      <c r="CT503" s="455" t="str">
        <f t="shared" si="205"/>
        <v>Dead-End</v>
      </c>
      <c r="CU503" s="456" t="str">
        <f t="shared" si="205"/>
        <v>Dead-End</v>
      </c>
      <c r="CV503" s="457" t="str">
        <f t="shared" si="205"/>
        <v>Dead-End</v>
      </c>
    </row>
    <row r="504" spans="88:100" ht="12.4" customHeight="1">
      <c r="CJ504" s="82" t="e">
        <f>VLOOKUP(K504,'[1]INITIATIVES TYPE COMBINATION'!$A$28:$B$39,2,FALSE)</f>
        <v>#N/A</v>
      </c>
      <c r="CK504" s="82" t="e">
        <f>VLOOKUP(K504&amp;BZ504,'[1]INITIATIVES TYPE COMBINATION'!$A$48:$B$72,2,FALSE)</f>
        <v>#N/A</v>
      </c>
      <c r="CL504" s="82" t="e">
        <f>VLOOKUP(BZ504,'[1]INITIATIVES TYPE COMBINATION'!K$2:L$75,2,FALSE)</f>
        <v>#N/A</v>
      </c>
      <c r="CM504" s="82" t="e">
        <f>VLOOKUP(BZ504,'[1]INITIATIVES TYPE COMBINATION'!K$2:M$75,3,FALSE)</f>
        <v>#N/A</v>
      </c>
      <c r="CN504" s="82" t="e">
        <f>VLOOKUP(K504&amp;BZ504,'[1]INITIATIVES TYPE COMBINATION'!$A$203:$B$227,2,FALSE)</f>
        <v>#N/A</v>
      </c>
      <c r="CP504" s="82" t="e">
        <f>VLOOKUP(BT504&amp;BU504,[1]MPH!BK:BL,2,FALSE)</f>
        <v>#N/A</v>
      </c>
      <c r="CQ504" s="82" t="e">
        <f>VLOOKUP(BT504&amp;BU504,[1]MPH!BK:BL,2,FALSE)</f>
        <v>#N/A</v>
      </c>
      <c r="CR504" s="82" t="e">
        <f>VLOOKUP(BT504&amp;BW504,[1]MPH!BK:BL,2,FALSE)</f>
        <v>#N/A</v>
      </c>
      <c r="CS504" s="82" t="e">
        <f>VLOOKUP(BT504&amp;BW504,[1]MPH!BK:BL,2,FALSE)</f>
        <v>#N/A</v>
      </c>
      <c r="CT504" s="455" t="str">
        <f t="shared" si="205"/>
        <v>Dead-End</v>
      </c>
      <c r="CU504" s="456" t="str">
        <f t="shared" si="205"/>
        <v>Dead-End</v>
      </c>
      <c r="CV504" s="457" t="str">
        <f t="shared" si="205"/>
        <v>Dead-End</v>
      </c>
    </row>
    <row r="505" spans="88:100" ht="12.4" customHeight="1">
      <c r="CJ505" s="82" t="e">
        <f>VLOOKUP(K505,'[1]INITIATIVES TYPE COMBINATION'!$A$28:$B$39,2,FALSE)</f>
        <v>#N/A</v>
      </c>
      <c r="CK505" s="82" t="e">
        <f>VLOOKUP(K505&amp;BZ505,'[1]INITIATIVES TYPE COMBINATION'!$A$48:$B$72,2,FALSE)</f>
        <v>#N/A</v>
      </c>
      <c r="CL505" s="82" t="e">
        <f>VLOOKUP(BZ505,'[1]INITIATIVES TYPE COMBINATION'!K$2:L$75,2,FALSE)</f>
        <v>#N/A</v>
      </c>
      <c r="CM505" s="82" t="e">
        <f>VLOOKUP(BZ505,'[1]INITIATIVES TYPE COMBINATION'!K$2:M$75,3,FALSE)</f>
        <v>#N/A</v>
      </c>
      <c r="CN505" s="82" t="e">
        <f>VLOOKUP(K505&amp;BZ505,'[1]INITIATIVES TYPE COMBINATION'!$A$203:$B$227,2,FALSE)</f>
        <v>#N/A</v>
      </c>
      <c r="CP505" s="82" t="e">
        <f>VLOOKUP(BT505&amp;BU505,[1]MPH!BK:BL,2,FALSE)</f>
        <v>#N/A</v>
      </c>
      <c r="CQ505" s="82" t="e">
        <f>VLOOKUP(BT505&amp;BU505,[1]MPH!BK:BL,2,FALSE)</f>
        <v>#N/A</v>
      </c>
      <c r="CR505" s="82" t="e">
        <f>VLOOKUP(BT505&amp;BW505,[1]MPH!BK:BL,2,FALSE)</f>
        <v>#N/A</v>
      </c>
      <c r="CS505" s="82" t="e">
        <f>VLOOKUP(BT505&amp;BW505,[1]MPH!BK:BL,2,FALSE)</f>
        <v>#N/A</v>
      </c>
      <c r="CT505" s="455" t="str">
        <f t="shared" si="205"/>
        <v>Dead-End</v>
      </c>
      <c r="CU505" s="456" t="str">
        <f t="shared" si="205"/>
        <v>Dead-End</v>
      </c>
      <c r="CV505" s="457" t="str">
        <f t="shared" si="205"/>
        <v>Dead-End</v>
      </c>
    </row>
    <row r="506" spans="88:100" ht="12.4" customHeight="1">
      <c r="CJ506" s="82" t="e">
        <f>VLOOKUP(K506,'[1]INITIATIVES TYPE COMBINATION'!$A$28:$B$39,2,FALSE)</f>
        <v>#N/A</v>
      </c>
      <c r="CK506" s="82" t="e">
        <f>VLOOKUP(K506&amp;BZ506,'[1]INITIATIVES TYPE COMBINATION'!$A$48:$B$72,2,FALSE)</f>
        <v>#N/A</v>
      </c>
      <c r="CL506" s="82" t="e">
        <f>VLOOKUP(BZ506,'[1]INITIATIVES TYPE COMBINATION'!K$2:L$75,2,FALSE)</f>
        <v>#N/A</v>
      </c>
      <c r="CM506" s="82" t="e">
        <f>VLOOKUP(BZ506,'[1]INITIATIVES TYPE COMBINATION'!K$2:M$75,3,FALSE)</f>
        <v>#N/A</v>
      </c>
      <c r="CN506" s="82" t="e">
        <f>VLOOKUP(K506&amp;BZ506,'[1]INITIATIVES TYPE COMBINATION'!$A$203:$B$227,2,FALSE)</f>
        <v>#N/A</v>
      </c>
      <c r="CP506" s="82" t="e">
        <f>VLOOKUP(BT506&amp;BU506,[1]MPH!BK:BL,2,FALSE)</f>
        <v>#N/A</v>
      </c>
      <c r="CQ506" s="82" t="e">
        <f>VLOOKUP(BT506&amp;BU506,[1]MPH!BK:BL,2,FALSE)</f>
        <v>#N/A</v>
      </c>
      <c r="CR506" s="82" t="e">
        <f>VLOOKUP(BT506&amp;BW506,[1]MPH!BK:BL,2,FALSE)</f>
        <v>#N/A</v>
      </c>
      <c r="CS506" s="82" t="e">
        <f>VLOOKUP(BT506&amp;BW506,[1]MPH!BK:BL,2,FALSE)</f>
        <v>#N/A</v>
      </c>
      <c r="CT506" s="455" t="str">
        <f t="shared" si="205"/>
        <v>Dead-End</v>
      </c>
      <c r="CU506" s="456" t="str">
        <f t="shared" si="205"/>
        <v>Dead-End</v>
      </c>
      <c r="CV506" s="457" t="str">
        <f t="shared" si="205"/>
        <v>Dead-End</v>
      </c>
    </row>
  </sheetData>
  <sheetProtection formatCells="0" formatColumns="0" formatRows="0" insertColumns="0" insertRows="0" insertHyperlinks="0" deleteColumns="0" deleteRows="0" selectLockedCells="1" sort="0" autoFilter="0" pivotTables="0"/>
  <protectedRanges>
    <protectedRange sqref="CB7:CC8" name="Range2_1"/>
    <protectedRange sqref="CG8:CH8" name="Range2_2"/>
    <protectedRange sqref="BU7:BX8" name="Range2_3_1"/>
    <protectedRange sqref="BT7:BT8" name="Range2_3_2"/>
    <protectedRange sqref="CG7:CH7" name="Range2_2_1_1"/>
    <protectedRange sqref="CF43 CI43 CF45 CI45 CF47 CI47 CF49 CI49" name="Range3_3_2_1_1_1_1_1"/>
    <protectedRange sqref="CF145" name="Range3_8_1_1_1_2_1_2_1_1"/>
    <protectedRange sqref="CF197 CF199 CF201 CF203" name="Range3_11_1_2_2_1_1"/>
  </protectedRanges>
  <dataConsolidate/>
  <mergeCells count="3652">
    <mergeCell ref="Z311:Z312"/>
    <mergeCell ref="AA311:AA312"/>
    <mergeCell ref="AB311:AB312"/>
    <mergeCell ref="AC311:AC312"/>
    <mergeCell ref="T311:T312"/>
    <mergeCell ref="U311:U312"/>
    <mergeCell ref="V311:V312"/>
    <mergeCell ref="W311:W312"/>
    <mergeCell ref="X311:X312"/>
    <mergeCell ref="Y311:Y312"/>
    <mergeCell ref="J311:J312"/>
    <mergeCell ref="L311:L312"/>
    <mergeCell ref="M311:M312"/>
    <mergeCell ref="N311:N312"/>
    <mergeCell ref="O311:O312"/>
    <mergeCell ref="R311:R312"/>
    <mergeCell ref="AC309:AC310"/>
    <mergeCell ref="A311:A312"/>
    <mergeCell ref="B311:B312"/>
    <mergeCell ref="C311:C312"/>
    <mergeCell ref="D311:D312"/>
    <mergeCell ref="E311:E312"/>
    <mergeCell ref="F311:F312"/>
    <mergeCell ref="G311:G312"/>
    <mergeCell ref="H311:H312"/>
    <mergeCell ref="I311:I312"/>
    <mergeCell ref="W309:W310"/>
    <mergeCell ref="X309:X310"/>
    <mergeCell ref="Y309:Y310"/>
    <mergeCell ref="Z309:Z310"/>
    <mergeCell ref="AA309:AA310"/>
    <mergeCell ref="AB309:AB310"/>
    <mergeCell ref="N309:N310"/>
    <mergeCell ref="O309:O310"/>
    <mergeCell ref="R309:R310"/>
    <mergeCell ref="T309:T310"/>
    <mergeCell ref="U309:U310"/>
    <mergeCell ref="V309:V310"/>
    <mergeCell ref="G309:G310"/>
    <mergeCell ref="H309:H310"/>
    <mergeCell ref="I309:I310"/>
    <mergeCell ref="J309:J310"/>
    <mergeCell ref="L309:L310"/>
    <mergeCell ref="M309:M310"/>
    <mergeCell ref="Z307:Z308"/>
    <mergeCell ref="AA307:AA308"/>
    <mergeCell ref="AB307:AB308"/>
    <mergeCell ref="AC307:AC308"/>
    <mergeCell ref="A309:A310"/>
    <mergeCell ref="B309:B310"/>
    <mergeCell ref="C309:C310"/>
    <mergeCell ref="D309:D310"/>
    <mergeCell ref="E309:E310"/>
    <mergeCell ref="F309:F310"/>
    <mergeCell ref="T307:T308"/>
    <mergeCell ref="U307:U308"/>
    <mergeCell ref="V307:V308"/>
    <mergeCell ref="W307:W308"/>
    <mergeCell ref="X307:X308"/>
    <mergeCell ref="Y307:Y308"/>
    <mergeCell ref="J307:J308"/>
    <mergeCell ref="L307:L308"/>
    <mergeCell ref="M307:M308"/>
    <mergeCell ref="N307:N308"/>
    <mergeCell ref="O307:O308"/>
    <mergeCell ref="R307:R308"/>
    <mergeCell ref="AC305:AC306"/>
    <mergeCell ref="A307:A308"/>
    <mergeCell ref="B307:B308"/>
    <mergeCell ref="C307:C308"/>
    <mergeCell ref="D307:D308"/>
    <mergeCell ref="E307:E308"/>
    <mergeCell ref="F307:F308"/>
    <mergeCell ref="G307:G308"/>
    <mergeCell ref="H307:H308"/>
    <mergeCell ref="I307:I308"/>
    <mergeCell ref="W305:W306"/>
    <mergeCell ref="X305:X306"/>
    <mergeCell ref="Y305:Y306"/>
    <mergeCell ref="Z305:Z306"/>
    <mergeCell ref="AA305:AA306"/>
    <mergeCell ref="AB305:AB306"/>
    <mergeCell ref="N305:N306"/>
    <mergeCell ref="O305:O306"/>
    <mergeCell ref="R305:R306"/>
    <mergeCell ref="T305:T306"/>
    <mergeCell ref="U305:U306"/>
    <mergeCell ref="V305:V306"/>
    <mergeCell ref="G305:G306"/>
    <mergeCell ref="H305:H306"/>
    <mergeCell ref="I305:I306"/>
    <mergeCell ref="J305:J306"/>
    <mergeCell ref="L305:L306"/>
    <mergeCell ref="M305:M306"/>
    <mergeCell ref="Z303:Z304"/>
    <mergeCell ref="AA303:AA304"/>
    <mergeCell ref="AB303:AB304"/>
    <mergeCell ref="AC303:AC304"/>
    <mergeCell ref="A305:A306"/>
    <mergeCell ref="B305:B306"/>
    <mergeCell ref="C305:C306"/>
    <mergeCell ref="D305:D306"/>
    <mergeCell ref="E305:E306"/>
    <mergeCell ref="F305:F306"/>
    <mergeCell ref="T303:T304"/>
    <mergeCell ref="U303:U304"/>
    <mergeCell ref="V303:V304"/>
    <mergeCell ref="W303:W304"/>
    <mergeCell ref="X303:X304"/>
    <mergeCell ref="Y303:Y304"/>
    <mergeCell ref="J303:J304"/>
    <mergeCell ref="L303:L304"/>
    <mergeCell ref="M303:M304"/>
    <mergeCell ref="N303:N304"/>
    <mergeCell ref="O303:O304"/>
    <mergeCell ref="R303:R304"/>
    <mergeCell ref="AC301:AC302"/>
    <mergeCell ref="A303:A304"/>
    <mergeCell ref="B303:B304"/>
    <mergeCell ref="C303:C304"/>
    <mergeCell ref="D303:D304"/>
    <mergeCell ref="E303:E304"/>
    <mergeCell ref="F303:F304"/>
    <mergeCell ref="G303:G304"/>
    <mergeCell ref="H303:H304"/>
    <mergeCell ref="I303:I304"/>
    <mergeCell ref="W301:W302"/>
    <mergeCell ref="X301:X302"/>
    <mergeCell ref="Y301:Y302"/>
    <mergeCell ref="Z301:Z302"/>
    <mergeCell ref="AA301:AA302"/>
    <mergeCell ref="AB301:AB302"/>
    <mergeCell ref="N301:N302"/>
    <mergeCell ref="O301:O302"/>
    <mergeCell ref="R301:R302"/>
    <mergeCell ref="T301:T302"/>
    <mergeCell ref="U301:U302"/>
    <mergeCell ref="V301:V302"/>
    <mergeCell ref="G301:G302"/>
    <mergeCell ref="H301:H302"/>
    <mergeCell ref="I301:I302"/>
    <mergeCell ref="J301:J302"/>
    <mergeCell ref="L301:L302"/>
    <mergeCell ref="M301:M302"/>
    <mergeCell ref="Z299:Z300"/>
    <mergeCell ref="AA299:AA300"/>
    <mergeCell ref="AB299:AB300"/>
    <mergeCell ref="AC299:AC300"/>
    <mergeCell ref="A301:A302"/>
    <mergeCell ref="B301:B302"/>
    <mergeCell ref="C301:C302"/>
    <mergeCell ref="D301:D302"/>
    <mergeCell ref="E301:E302"/>
    <mergeCell ref="F301:F302"/>
    <mergeCell ref="T299:T300"/>
    <mergeCell ref="U299:U300"/>
    <mergeCell ref="V299:V300"/>
    <mergeCell ref="W299:W300"/>
    <mergeCell ref="X299:X300"/>
    <mergeCell ref="Y299:Y300"/>
    <mergeCell ref="J299:J300"/>
    <mergeCell ref="L299:L300"/>
    <mergeCell ref="M299:M300"/>
    <mergeCell ref="N299:N300"/>
    <mergeCell ref="O299:O300"/>
    <mergeCell ref="R299:R300"/>
    <mergeCell ref="AC297:AC298"/>
    <mergeCell ref="A299:A300"/>
    <mergeCell ref="B299:B300"/>
    <mergeCell ref="C299:C300"/>
    <mergeCell ref="D299:D300"/>
    <mergeCell ref="E299:E300"/>
    <mergeCell ref="F299:F300"/>
    <mergeCell ref="G299:G300"/>
    <mergeCell ref="H299:H300"/>
    <mergeCell ref="I299:I300"/>
    <mergeCell ref="W297:W298"/>
    <mergeCell ref="X297:X298"/>
    <mergeCell ref="Y297:Y298"/>
    <mergeCell ref="Z297:Z298"/>
    <mergeCell ref="AA297:AA298"/>
    <mergeCell ref="AB297:AB298"/>
    <mergeCell ref="N297:N298"/>
    <mergeCell ref="O297:O298"/>
    <mergeCell ref="R297:R298"/>
    <mergeCell ref="T297:T298"/>
    <mergeCell ref="U297:U298"/>
    <mergeCell ref="V297:V298"/>
    <mergeCell ref="G297:G298"/>
    <mergeCell ref="H297:H298"/>
    <mergeCell ref="I297:I298"/>
    <mergeCell ref="J297:J298"/>
    <mergeCell ref="L297:L298"/>
    <mergeCell ref="M297:M298"/>
    <mergeCell ref="Z295:Z296"/>
    <mergeCell ref="AA295:AA296"/>
    <mergeCell ref="AB295:AB296"/>
    <mergeCell ref="AC295:AC296"/>
    <mergeCell ref="A297:A298"/>
    <mergeCell ref="B297:B298"/>
    <mergeCell ref="C297:C298"/>
    <mergeCell ref="D297:D298"/>
    <mergeCell ref="E297:E298"/>
    <mergeCell ref="F297:F298"/>
    <mergeCell ref="T295:T296"/>
    <mergeCell ref="U295:U296"/>
    <mergeCell ref="V295:V296"/>
    <mergeCell ref="W295:W296"/>
    <mergeCell ref="X295:X296"/>
    <mergeCell ref="Y295:Y296"/>
    <mergeCell ref="J295:J296"/>
    <mergeCell ref="L295:L296"/>
    <mergeCell ref="M295:M296"/>
    <mergeCell ref="N295:N296"/>
    <mergeCell ref="O295:O296"/>
    <mergeCell ref="R295:R296"/>
    <mergeCell ref="AC293:AC294"/>
    <mergeCell ref="A295:A296"/>
    <mergeCell ref="B295:B296"/>
    <mergeCell ref="C295:C296"/>
    <mergeCell ref="D295:D296"/>
    <mergeCell ref="E295:E296"/>
    <mergeCell ref="F295:F296"/>
    <mergeCell ref="G295:G296"/>
    <mergeCell ref="H295:H296"/>
    <mergeCell ref="I295:I296"/>
    <mergeCell ref="W293:W294"/>
    <mergeCell ref="X293:X294"/>
    <mergeCell ref="Y293:Y294"/>
    <mergeCell ref="Z293:Z294"/>
    <mergeCell ref="AA293:AA294"/>
    <mergeCell ref="AB293:AB294"/>
    <mergeCell ref="N293:N294"/>
    <mergeCell ref="O293:O294"/>
    <mergeCell ref="R293:R294"/>
    <mergeCell ref="T293:T294"/>
    <mergeCell ref="U293:U294"/>
    <mergeCell ref="V293:V294"/>
    <mergeCell ref="G293:G294"/>
    <mergeCell ref="H293:H294"/>
    <mergeCell ref="I293:I294"/>
    <mergeCell ref="J293:J294"/>
    <mergeCell ref="L293:L294"/>
    <mergeCell ref="M293:M294"/>
    <mergeCell ref="Z291:Z292"/>
    <mergeCell ref="AA291:AA292"/>
    <mergeCell ref="AB291:AB292"/>
    <mergeCell ref="AC291:AC292"/>
    <mergeCell ref="A293:A294"/>
    <mergeCell ref="B293:B294"/>
    <mergeCell ref="C293:C294"/>
    <mergeCell ref="D293:D294"/>
    <mergeCell ref="E293:E294"/>
    <mergeCell ref="F293:F294"/>
    <mergeCell ref="T291:T292"/>
    <mergeCell ref="U291:U292"/>
    <mergeCell ref="V291:V292"/>
    <mergeCell ref="W291:W292"/>
    <mergeCell ref="X291:X292"/>
    <mergeCell ref="Y291:Y292"/>
    <mergeCell ref="J291:J292"/>
    <mergeCell ref="L291:L292"/>
    <mergeCell ref="M291:M292"/>
    <mergeCell ref="N291:N292"/>
    <mergeCell ref="O291:O292"/>
    <mergeCell ref="R291:R292"/>
    <mergeCell ref="AC289:AC290"/>
    <mergeCell ref="A291:A292"/>
    <mergeCell ref="B291:B292"/>
    <mergeCell ref="C291:C292"/>
    <mergeCell ref="D291:D292"/>
    <mergeCell ref="E291:E292"/>
    <mergeCell ref="F291:F292"/>
    <mergeCell ref="G291:G292"/>
    <mergeCell ref="H291:H292"/>
    <mergeCell ref="I291:I292"/>
    <mergeCell ref="W289:W290"/>
    <mergeCell ref="X289:X290"/>
    <mergeCell ref="Y289:Y290"/>
    <mergeCell ref="Z289:Z290"/>
    <mergeCell ref="AA289:AA290"/>
    <mergeCell ref="AB289:AB290"/>
    <mergeCell ref="N289:N290"/>
    <mergeCell ref="O289:O290"/>
    <mergeCell ref="R289:R290"/>
    <mergeCell ref="T289:T290"/>
    <mergeCell ref="U289:U290"/>
    <mergeCell ref="V289:V290"/>
    <mergeCell ref="G289:G290"/>
    <mergeCell ref="H289:H290"/>
    <mergeCell ref="I289:I290"/>
    <mergeCell ref="J289:J290"/>
    <mergeCell ref="L289:L290"/>
    <mergeCell ref="M289:M290"/>
    <mergeCell ref="Z287:Z288"/>
    <mergeCell ref="AA287:AA288"/>
    <mergeCell ref="AB287:AB288"/>
    <mergeCell ref="AC287:AC288"/>
    <mergeCell ref="A289:A290"/>
    <mergeCell ref="B289:B290"/>
    <mergeCell ref="C289:C290"/>
    <mergeCell ref="D289:D290"/>
    <mergeCell ref="E289:E290"/>
    <mergeCell ref="F289:F290"/>
    <mergeCell ref="T287:T288"/>
    <mergeCell ref="U287:U288"/>
    <mergeCell ref="V287:V288"/>
    <mergeCell ref="W287:W288"/>
    <mergeCell ref="X287:X288"/>
    <mergeCell ref="Y287:Y288"/>
    <mergeCell ref="J287:J288"/>
    <mergeCell ref="L287:L288"/>
    <mergeCell ref="M287:M288"/>
    <mergeCell ref="N287:N288"/>
    <mergeCell ref="O287:O288"/>
    <mergeCell ref="R287:R288"/>
    <mergeCell ref="AC285:AC286"/>
    <mergeCell ref="A287:A288"/>
    <mergeCell ref="B287:B288"/>
    <mergeCell ref="C287:C288"/>
    <mergeCell ref="D287:D288"/>
    <mergeCell ref="E287:E288"/>
    <mergeCell ref="F287:F288"/>
    <mergeCell ref="G287:G288"/>
    <mergeCell ref="H287:H288"/>
    <mergeCell ref="I287:I288"/>
    <mergeCell ref="W285:W286"/>
    <mergeCell ref="X285:X286"/>
    <mergeCell ref="Y285:Y286"/>
    <mergeCell ref="Z285:Z286"/>
    <mergeCell ref="AA285:AA286"/>
    <mergeCell ref="AB285:AB286"/>
    <mergeCell ref="N285:N286"/>
    <mergeCell ref="O285:O286"/>
    <mergeCell ref="R285:R286"/>
    <mergeCell ref="T285:T286"/>
    <mergeCell ref="U285:U286"/>
    <mergeCell ref="V285:V286"/>
    <mergeCell ref="G285:G286"/>
    <mergeCell ref="H285:H286"/>
    <mergeCell ref="I285:I286"/>
    <mergeCell ref="J285:J286"/>
    <mergeCell ref="L285:L286"/>
    <mergeCell ref="M285:M286"/>
    <mergeCell ref="Z283:Z284"/>
    <mergeCell ref="AA283:AA284"/>
    <mergeCell ref="AB283:AB284"/>
    <mergeCell ref="AC283:AC284"/>
    <mergeCell ref="A285:A286"/>
    <mergeCell ref="B285:B286"/>
    <mergeCell ref="C285:C286"/>
    <mergeCell ref="D285:D286"/>
    <mergeCell ref="E285:E286"/>
    <mergeCell ref="F285:F286"/>
    <mergeCell ref="T283:T284"/>
    <mergeCell ref="U283:U284"/>
    <mergeCell ref="V283:V284"/>
    <mergeCell ref="W283:W284"/>
    <mergeCell ref="X283:X284"/>
    <mergeCell ref="Y283:Y284"/>
    <mergeCell ref="J283:J284"/>
    <mergeCell ref="L283:L284"/>
    <mergeCell ref="M283:M284"/>
    <mergeCell ref="N283:N284"/>
    <mergeCell ref="O283:O284"/>
    <mergeCell ref="R283:R284"/>
    <mergeCell ref="AC281:AC282"/>
    <mergeCell ref="A283:A284"/>
    <mergeCell ref="B283:B284"/>
    <mergeCell ref="C283:C284"/>
    <mergeCell ref="D283:D284"/>
    <mergeCell ref="E283:E284"/>
    <mergeCell ref="F283:F284"/>
    <mergeCell ref="G283:G284"/>
    <mergeCell ref="H283:H284"/>
    <mergeCell ref="I283:I284"/>
    <mergeCell ref="W281:W282"/>
    <mergeCell ref="X281:X282"/>
    <mergeCell ref="Y281:Y282"/>
    <mergeCell ref="Z281:Z282"/>
    <mergeCell ref="AA281:AA282"/>
    <mergeCell ref="AB281:AB282"/>
    <mergeCell ref="N281:N282"/>
    <mergeCell ref="O281:O282"/>
    <mergeCell ref="R281:R282"/>
    <mergeCell ref="T281:T282"/>
    <mergeCell ref="U281:U282"/>
    <mergeCell ref="V281:V282"/>
    <mergeCell ref="G281:G282"/>
    <mergeCell ref="H281:H282"/>
    <mergeCell ref="I281:I282"/>
    <mergeCell ref="J281:J282"/>
    <mergeCell ref="L281:L282"/>
    <mergeCell ref="M281:M282"/>
    <mergeCell ref="Z279:Z280"/>
    <mergeCell ref="AA279:AA280"/>
    <mergeCell ref="AB279:AB280"/>
    <mergeCell ref="AC279:AC280"/>
    <mergeCell ref="A281:A282"/>
    <mergeCell ref="B281:B282"/>
    <mergeCell ref="C281:C282"/>
    <mergeCell ref="D281:D282"/>
    <mergeCell ref="E281:E282"/>
    <mergeCell ref="F281:F282"/>
    <mergeCell ref="T279:T280"/>
    <mergeCell ref="U279:U280"/>
    <mergeCell ref="V279:V280"/>
    <mergeCell ref="W279:W280"/>
    <mergeCell ref="X279:X280"/>
    <mergeCell ref="Y279:Y280"/>
    <mergeCell ref="J279:J280"/>
    <mergeCell ref="L279:L280"/>
    <mergeCell ref="M279:M280"/>
    <mergeCell ref="N279:N280"/>
    <mergeCell ref="O279:O280"/>
    <mergeCell ref="R279:R280"/>
    <mergeCell ref="AC277:AC278"/>
    <mergeCell ref="A279:A280"/>
    <mergeCell ref="B279:B280"/>
    <mergeCell ref="C279:C280"/>
    <mergeCell ref="D279:D280"/>
    <mergeCell ref="E279:E280"/>
    <mergeCell ref="F279:F280"/>
    <mergeCell ref="G279:G280"/>
    <mergeCell ref="H279:H280"/>
    <mergeCell ref="I279:I280"/>
    <mergeCell ref="W277:W278"/>
    <mergeCell ref="X277:X278"/>
    <mergeCell ref="Y277:Y278"/>
    <mergeCell ref="Z277:Z278"/>
    <mergeCell ref="AA277:AA278"/>
    <mergeCell ref="AB277:AB278"/>
    <mergeCell ref="N277:N278"/>
    <mergeCell ref="O277:O278"/>
    <mergeCell ref="R277:R278"/>
    <mergeCell ref="T277:T278"/>
    <mergeCell ref="U277:U278"/>
    <mergeCell ref="V277:V278"/>
    <mergeCell ref="G277:G278"/>
    <mergeCell ref="H277:H278"/>
    <mergeCell ref="I277:I278"/>
    <mergeCell ref="J277:J278"/>
    <mergeCell ref="L277:L278"/>
    <mergeCell ref="M277:M278"/>
    <mergeCell ref="Z275:Z276"/>
    <mergeCell ref="AA275:AA276"/>
    <mergeCell ref="AB275:AB276"/>
    <mergeCell ref="AC275:AC276"/>
    <mergeCell ref="A277:A278"/>
    <mergeCell ref="B277:B278"/>
    <mergeCell ref="C277:C278"/>
    <mergeCell ref="D277:D278"/>
    <mergeCell ref="E277:E278"/>
    <mergeCell ref="F277:F278"/>
    <mergeCell ref="T275:T276"/>
    <mergeCell ref="U275:U276"/>
    <mergeCell ref="V275:V276"/>
    <mergeCell ref="W275:W276"/>
    <mergeCell ref="X275:X276"/>
    <mergeCell ref="Y275:Y276"/>
    <mergeCell ref="J275:J276"/>
    <mergeCell ref="L275:L276"/>
    <mergeCell ref="M275:M276"/>
    <mergeCell ref="N275:N276"/>
    <mergeCell ref="O275:O276"/>
    <mergeCell ref="R275:R276"/>
    <mergeCell ref="AC273:AC274"/>
    <mergeCell ref="A275:A276"/>
    <mergeCell ref="B275:B276"/>
    <mergeCell ref="C275:C276"/>
    <mergeCell ref="D275:D276"/>
    <mergeCell ref="E275:E276"/>
    <mergeCell ref="F275:F276"/>
    <mergeCell ref="G275:G276"/>
    <mergeCell ref="H275:H276"/>
    <mergeCell ref="I275:I276"/>
    <mergeCell ref="W273:W274"/>
    <mergeCell ref="X273:X274"/>
    <mergeCell ref="Y273:Y274"/>
    <mergeCell ref="Z273:Z274"/>
    <mergeCell ref="AA273:AA274"/>
    <mergeCell ref="AB273:AB274"/>
    <mergeCell ref="N273:N274"/>
    <mergeCell ref="O273:O274"/>
    <mergeCell ref="R273:R274"/>
    <mergeCell ref="T273:T274"/>
    <mergeCell ref="U273:U274"/>
    <mergeCell ref="V273:V274"/>
    <mergeCell ref="G273:G274"/>
    <mergeCell ref="H273:H274"/>
    <mergeCell ref="I273:I274"/>
    <mergeCell ref="J273:J274"/>
    <mergeCell ref="L273:L274"/>
    <mergeCell ref="M273:M274"/>
    <mergeCell ref="Z271:Z272"/>
    <mergeCell ref="AA271:AA272"/>
    <mergeCell ref="AB271:AB272"/>
    <mergeCell ref="AC271:AC272"/>
    <mergeCell ref="A273:A274"/>
    <mergeCell ref="B273:B274"/>
    <mergeCell ref="C273:C274"/>
    <mergeCell ref="D273:D274"/>
    <mergeCell ref="E273:E274"/>
    <mergeCell ref="F273:F274"/>
    <mergeCell ref="T271:T272"/>
    <mergeCell ref="U271:U272"/>
    <mergeCell ref="V271:V272"/>
    <mergeCell ref="W271:W272"/>
    <mergeCell ref="X271:X272"/>
    <mergeCell ref="Y271:Y272"/>
    <mergeCell ref="J271:J272"/>
    <mergeCell ref="L271:L272"/>
    <mergeCell ref="M271:M272"/>
    <mergeCell ref="N271:N272"/>
    <mergeCell ref="O271:O272"/>
    <mergeCell ref="R271:R272"/>
    <mergeCell ref="AC269:AC270"/>
    <mergeCell ref="A271:A272"/>
    <mergeCell ref="B271:B272"/>
    <mergeCell ref="C271:C272"/>
    <mergeCell ref="D271:D272"/>
    <mergeCell ref="E271:E272"/>
    <mergeCell ref="F271:F272"/>
    <mergeCell ref="G271:G272"/>
    <mergeCell ref="H271:H272"/>
    <mergeCell ref="I271:I272"/>
    <mergeCell ref="W269:W270"/>
    <mergeCell ref="X269:X270"/>
    <mergeCell ref="Y269:Y270"/>
    <mergeCell ref="Z269:Z270"/>
    <mergeCell ref="AA269:AA270"/>
    <mergeCell ref="AB269:AB270"/>
    <mergeCell ref="N269:N270"/>
    <mergeCell ref="O269:O270"/>
    <mergeCell ref="R269:R270"/>
    <mergeCell ref="T269:T270"/>
    <mergeCell ref="U269:U270"/>
    <mergeCell ref="V269:V270"/>
    <mergeCell ref="G269:G270"/>
    <mergeCell ref="H269:H270"/>
    <mergeCell ref="I269:I270"/>
    <mergeCell ref="J269:J270"/>
    <mergeCell ref="L269:L270"/>
    <mergeCell ref="M269:M270"/>
    <mergeCell ref="Z267:Z268"/>
    <mergeCell ref="AA267:AA268"/>
    <mergeCell ref="AB267:AB268"/>
    <mergeCell ref="AC267:AC268"/>
    <mergeCell ref="A269:A270"/>
    <mergeCell ref="B269:B270"/>
    <mergeCell ref="C269:C270"/>
    <mergeCell ref="D269:D270"/>
    <mergeCell ref="E269:E270"/>
    <mergeCell ref="F269:F270"/>
    <mergeCell ref="T267:T268"/>
    <mergeCell ref="U267:U268"/>
    <mergeCell ref="V267:V268"/>
    <mergeCell ref="W267:W268"/>
    <mergeCell ref="X267:X268"/>
    <mergeCell ref="Y267:Y268"/>
    <mergeCell ref="J267:J268"/>
    <mergeCell ref="L267:L268"/>
    <mergeCell ref="M267:M268"/>
    <mergeCell ref="N267:N268"/>
    <mergeCell ref="O267:O268"/>
    <mergeCell ref="R267:R268"/>
    <mergeCell ref="AC265:AC266"/>
    <mergeCell ref="A267:A268"/>
    <mergeCell ref="B267:B268"/>
    <mergeCell ref="C267:C268"/>
    <mergeCell ref="D267:D268"/>
    <mergeCell ref="E267:E268"/>
    <mergeCell ref="F267:F268"/>
    <mergeCell ref="G267:G268"/>
    <mergeCell ref="H267:H268"/>
    <mergeCell ref="I267:I268"/>
    <mergeCell ref="W265:W266"/>
    <mergeCell ref="X265:X266"/>
    <mergeCell ref="Y265:Y266"/>
    <mergeCell ref="Z265:Z266"/>
    <mergeCell ref="AA265:AA266"/>
    <mergeCell ref="AB265:AB266"/>
    <mergeCell ref="N265:N266"/>
    <mergeCell ref="O265:O266"/>
    <mergeCell ref="R265:R266"/>
    <mergeCell ref="T265:T266"/>
    <mergeCell ref="U265:U266"/>
    <mergeCell ref="V265:V266"/>
    <mergeCell ref="G265:G266"/>
    <mergeCell ref="H265:H266"/>
    <mergeCell ref="I265:I266"/>
    <mergeCell ref="J265:J266"/>
    <mergeCell ref="L265:L266"/>
    <mergeCell ref="M265:M266"/>
    <mergeCell ref="Z263:Z264"/>
    <mergeCell ref="AA263:AA264"/>
    <mergeCell ref="AB263:AB264"/>
    <mergeCell ref="AC263:AC264"/>
    <mergeCell ref="A265:A266"/>
    <mergeCell ref="B265:B266"/>
    <mergeCell ref="C265:C266"/>
    <mergeCell ref="D265:D266"/>
    <mergeCell ref="E265:E266"/>
    <mergeCell ref="F265:F266"/>
    <mergeCell ref="T263:T264"/>
    <mergeCell ref="U263:U264"/>
    <mergeCell ref="V263:V264"/>
    <mergeCell ref="W263:W264"/>
    <mergeCell ref="X263:X264"/>
    <mergeCell ref="Y263:Y264"/>
    <mergeCell ref="J263:J264"/>
    <mergeCell ref="L263:L264"/>
    <mergeCell ref="M263:M264"/>
    <mergeCell ref="N263:N264"/>
    <mergeCell ref="O263:O264"/>
    <mergeCell ref="R263:R264"/>
    <mergeCell ref="AC261:AC262"/>
    <mergeCell ref="A263:A264"/>
    <mergeCell ref="B263:B264"/>
    <mergeCell ref="C263:C264"/>
    <mergeCell ref="D263:D264"/>
    <mergeCell ref="E263:E264"/>
    <mergeCell ref="F263:F264"/>
    <mergeCell ref="G263:G264"/>
    <mergeCell ref="H263:H264"/>
    <mergeCell ref="I263:I264"/>
    <mergeCell ref="W261:W262"/>
    <mergeCell ref="X261:X262"/>
    <mergeCell ref="Y261:Y262"/>
    <mergeCell ref="Z261:Z262"/>
    <mergeCell ref="AA261:AA262"/>
    <mergeCell ref="AB261:AB262"/>
    <mergeCell ref="N261:N262"/>
    <mergeCell ref="O261:O262"/>
    <mergeCell ref="R261:R262"/>
    <mergeCell ref="T261:T262"/>
    <mergeCell ref="U261:U262"/>
    <mergeCell ref="V261:V262"/>
    <mergeCell ref="G261:G262"/>
    <mergeCell ref="H261:H262"/>
    <mergeCell ref="I261:I262"/>
    <mergeCell ref="J261:J262"/>
    <mergeCell ref="L261:L262"/>
    <mergeCell ref="M261:M262"/>
    <mergeCell ref="Z259:Z260"/>
    <mergeCell ref="AA259:AA260"/>
    <mergeCell ref="AB259:AB260"/>
    <mergeCell ref="AC259:AC260"/>
    <mergeCell ref="A261:A262"/>
    <mergeCell ref="B261:B262"/>
    <mergeCell ref="C261:C262"/>
    <mergeCell ref="D261:D262"/>
    <mergeCell ref="E261:E262"/>
    <mergeCell ref="F261:F262"/>
    <mergeCell ref="T259:T260"/>
    <mergeCell ref="U259:U260"/>
    <mergeCell ref="V259:V260"/>
    <mergeCell ref="W259:W260"/>
    <mergeCell ref="X259:X260"/>
    <mergeCell ref="Y259:Y260"/>
    <mergeCell ref="J259:J260"/>
    <mergeCell ref="L259:L260"/>
    <mergeCell ref="M259:M260"/>
    <mergeCell ref="N259:N260"/>
    <mergeCell ref="O259:O260"/>
    <mergeCell ref="R259:R260"/>
    <mergeCell ref="AC257:AC258"/>
    <mergeCell ref="A259:A260"/>
    <mergeCell ref="B259:B260"/>
    <mergeCell ref="C259:C260"/>
    <mergeCell ref="D259:D260"/>
    <mergeCell ref="E259:E260"/>
    <mergeCell ref="F259:F260"/>
    <mergeCell ref="G259:G260"/>
    <mergeCell ref="H259:H260"/>
    <mergeCell ref="I259:I260"/>
    <mergeCell ref="W257:W258"/>
    <mergeCell ref="X257:X258"/>
    <mergeCell ref="Y257:Y258"/>
    <mergeCell ref="Z257:Z258"/>
    <mergeCell ref="AA257:AA258"/>
    <mergeCell ref="AB257:AB258"/>
    <mergeCell ref="N257:N258"/>
    <mergeCell ref="O257:O258"/>
    <mergeCell ref="R257:R258"/>
    <mergeCell ref="T257:T258"/>
    <mergeCell ref="U257:U258"/>
    <mergeCell ref="V257:V258"/>
    <mergeCell ref="G257:G258"/>
    <mergeCell ref="H257:H258"/>
    <mergeCell ref="I257:I258"/>
    <mergeCell ref="J257:J258"/>
    <mergeCell ref="L257:L258"/>
    <mergeCell ref="M257:M258"/>
    <mergeCell ref="Z255:Z256"/>
    <mergeCell ref="AA255:AA256"/>
    <mergeCell ref="AB255:AB256"/>
    <mergeCell ref="AC255:AC256"/>
    <mergeCell ref="A257:A258"/>
    <mergeCell ref="B257:B258"/>
    <mergeCell ref="C257:C258"/>
    <mergeCell ref="D257:D258"/>
    <mergeCell ref="E257:E258"/>
    <mergeCell ref="F257:F258"/>
    <mergeCell ref="T255:T256"/>
    <mergeCell ref="U255:U256"/>
    <mergeCell ref="V255:V256"/>
    <mergeCell ref="W255:W256"/>
    <mergeCell ref="X255:X256"/>
    <mergeCell ref="Y255:Y256"/>
    <mergeCell ref="J255:J256"/>
    <mergeCell ref="L255:L256"/>
    <mergeCell ref="M255:M256"/>
    <mergeCell ref="N255:N256"/>
    <mergeCell ref="O255:O256"/>
    <mergeCell ref="R255:R256"/>
    <mergeCell ref="AC253:AC254"/>
    <mergeCell ref="A255:A256"/>
    <mergeCell ref="B255:B256"/>
    <mergeCell ref="C255:C256"/>
    <mergeCell ref="D255:D256"/>
    <mergeCell ref="E255:E256"/>
    <mergeCell ref="F255:F256"/>
    <mergeCell ref="G255:G256"/>
    <mergeCell ref="H255:H256"/>
    <mergeCell ref="I255:I256"/>
    <mergeCell ref="W253:W254"/>
    <mergeCell ref="X253:X254"/>
    <mergeCell ref="Y253:Y254"/>
    <mergeCell ref="Z253:Z254"/>
    <mergeCell ref="AA253:AA254"/>
    <mergeCell ref="AB253:AB254"/>
    <mergeCell ref="N253:N254"/>
    <mergeCell ref="O253:O254"/>
    <mergeCell ref="R253:R254"/>
    <mergeCell ref="T253:T254"/>
    <mergeCell ref="U253:U254"/>
    <mergeCell ref="V253:V254"/>
    <mergeCell ref="G253:G254"/>
    <mergeCell ref="H253:H254"/>
    <mergeCell ref="I253:I254"/>
    <mergeCell ref="J253:J254"/>
    <mergeCell ref="L253:L254"/>
    <mergeCell ref="M253:M254"/>
    <mergeCell ref="Z251:Z252"/>
    <mergeCell ref="AA251:AA252"/>
    <mergeCell ref="AB251:AB252"/>
    <mergeCell ref="AC251:AC252"/>
    <mergeCell ref="A253:A254"/>
    <mergeCell ref="B253:B254"/>
    <mergeCell ref="C253:C254"/>
    <mergeCell ref="D253:D254"/>
    <mergeCell ref="E253:E254"/>
    <mergeCell ref="F253:F254"/>
    <mergeCell ref="T251:T252"/>
    <mergeCell ref="U251:U252"/>
    <mergeCell ref="V251:V252"/>
    <mergeCell ref="W251:W252"/>
    <mergeCell ref="X251:X252"/>
    <mergeCell ref="Y251:Y252"/>
    <mergeCell ref="J251:J252"/>
    <mergeCell ref="L251:L252"/>
    <mergeCell ref="M251:M252"/>
    <mergeCell ref="N251:N252"/>
    <mergeCell ref="O251:O252"/>
    <mergeCell ref="R251:R252"/>
    <mergeCell ref="AC249:AC250"/>
    <mergeCell ref="A251:A252"/>
    <mergeCell ref="B251:B252"/>
    <mergeCell ref="C251:C252"/>
    <mergeCell ref="D251:D252"/>
    <mergeCell ref="E251:E252"/>
    <mergeCell ref="F251:F252"/>
    <mergeCell ref="G251:G252"/>
    <mergeCell ref="H251:H252"/>
    <mergeCell ref="I251:I252"/>
    <mergeCell ref="W249:W250"/>
    <mergeCell ref="X249:X250"/>
    <mergeCell ref="Y249:Y250"/>
    <mergeCell ref="Z249:Z250"/>
    <mergeCell ref="AA249:AA250"/>
    <mergeCell ref="AB249:AB250"/>
    <mergeCell ref="N249:N250"/>
    <mergeCell ref="O249:O250"/>
    <mergeCell ref="R249:R250"/>
    <mergeCell ref="T249:T250"/>
    <mergeCell ref="U249:U250"/>
    <mergeCell ref="V249:V250"/>
    <mergeCell ref="G249:G250"/>
    <mergeCell ref="H249:H250"/>
    <mergeCell ref="I249:I250"/>
    <mergeCell ref="J249:J250"/>
    <mergeCell ref="L249:L250"/>
    <mergeCell ref="M249:M250"/>
    <mergeCell ref="Z247:Z248"/>
    <mergeCell ref="AA247:AA248"/>
    <mergeCell ref="AB247:AB248"/>
    <mergeCell ref="AC247:AC248"/>
    <mergeCell ref="A249:A250"/>
    <mergeCell ref="B249:B250"/>
    <mergeCell ref="C249:C250"/>
    <mergeCell ref="D249:D250"/>
    <mergeCell ref="E249:E250"/>
    <mergeCell ref="F249:F250"/>
    <mergeCell ref="T247:T248"/>
    <mergeCell ref="U247:U248"/>
    <mergeCell ref="V247:V248"/>
    <mergeCell ref="W247:W248"/>
    <mergeCell ref="X247:X248"/>
    <mergeCell ref="Y247:Y248"/>
    <mergeCell ref="J247:J248"/>
    <mergeCell ref="L247:L248"/>
    <mergeCell ref="M247:M248"/>
    <mergeCell ref="N247:N248"/>
    <mergeCell ref="O247:O248"/>
    <mergeCell ref="R247:R248"/>
    <mergeCell ref="AC245:AC246"/>
    <mergeCell ref="A247:A248"/>
    <mergeCell ref="B247:B248"/>
    <mergeCell ref="C247:C248"/>
    <mergeCell ref="D247:D248"/>
    <mergeCell ref="E247:E248"/>
    <mergeCell ref="F247:F248"/>
    <mergeCell ref="G247:G248"/>
    <mergeCell ref="H247:H248"/>
    <mergeCell ref="I247:I248"/>
    <mergeCell ref="W245:W246"/>
    <mergeCell ref="X245:X246"/>
    <mergeCell ref="Y245:Y246"/>
    <mergeCell ref="Z245:Z246"/>
    <mergeCell ref="AA245:AA246"/>
    <mergeCell ref="AB245:AB246"/>
    <mergeCell ref="N245:N246"/>
    <mergeCell ref="O245:O246"/>
    <mergeCell ref="R245:R246"/>
    <mergeCell ref="T245:T246"/>
    <mergeCell ref="U245:U246"/>
    <mergeCell ref="V245:V246"/>
    <mergeCell ref="G245:G246"/>
    <mergeCell ref="H245:H246"/>
    <mergeCell ref="I245:I246"/>
    <mergeCell ref="J245:J246"/>
    <mergeCell ref="L245:L246"/>
    <mergeCell ref="M245:M246"/>
    <mergeCell ref="Z243:Z244"/>
    <mergeCell ref="AA243:AA244"/>
    <mergeCell ref="AB243:AB244"/>
    <mergeCell ref="AC243:AC244"/>
    <mergeCell ref="A245:A246"/>
    <mergeCell ref="B245:B246"/>
    <mergeCell ref="C245:C246"/>
    <mergeCell ref="D245:D246"/>
    <mergeCell ref="E245:E246"/>
    <mergeCell ref="F245:F246"/>
    <mergeCell ref="T243:T244"/>
    <mergeCell ref="U243:U244"/>
    <mergeCell ref="V243:V244"/>
    <mergeCell ref="W243:W244"/>
    <mergeCell ref="X243:X244"/>
    <mergeCell ref="Y243:Y244"/>
    <mergeCell ref="J243:J244"/>
    <mergeCell ref="L243:L244"/>
    <mergeCell ref="M243:M244"/>
    <mergeCell ref="N243:N244"/>
    <mergeCell ref="O243:O244"/>
    <mergeCell ref="R243:R244"/>
    <mergeCell ref="AC241:AC242"/>
    <mergeCell ref="A243:A244"/>
    <mergeCell ref="B243:B244"/>
    <mergeCell ref="C243:C244"/>
    <mergeCell ref="D243:D244"/>
    <mergeCell ref="E243:E244"/>
    <mergeCell ref="F243:F244"/>
    <mergeCell ref="G243:G244"/>
    <mergeCell ref="H243:H244"/>
    <mergeCell ref="I243:I244"/>
    <mergeCell ref="W241:W242"/>
    <mergeCell ref="X241:X242"/>
    <mergeCell ref="Y241:Y242"/>
    <mergeCell ref="Z241:Z242"/>
    <mergeCell ref="AA241:AA242"/>
    <mergeCell ref="AB241:AB242"/>
    <mergeCell ref="N241:N242"/>
    <mergeCell ref="O241:O242"/>
    <mergeCell ref="R241:R242"/>
    <mergeCell ref="T241:T242"/>
    <mergeCell ref="U241:U242"/>
    <mergeCell ref="V241:V242"/>
    <mergeCell ref="G241:G242"/>
    <mergeCell ref="H241:H242"/>
    <mergeCell ref="I241:I242"/>
    <mergeCell ref="J241:J242"/>
    <mergeCell ref="L241:L242"/>
    <mergeCell ref="M241:M242"/>
    <mergeCell ref="Z239:Z240"/>
    <mergeCell ref="AA239:AA240"/>
    <mergeCell ref="AB239:AB240"/>
    <mergeCell ref="AC239:AC240"/>
    <mergeCell ref="A241:A242"/>
    <mergeCell ref="B241:B242"/>
    <mergeCell ref="C241:C242"/>
    <mergeCell ref="D241:D242"/>
    <mergeCell ref="E241:E242"/>
    <mergeCell ref="F241:F242"/>
    <mergeCell ref="T239:T240"/>
    <mergeCell ref="U239:U240"/>
    <mergeCell ref="V239:V240"/>
    <mergeCell ref="W239:W240"/>
    <mergeCell ref="X239:X240"/>
    <mergeCell ref="Y239:Y240"/>
    <mergeCell ref="J239:J240"/>
    <mergeCell ref="L239:L240"/>
    <mergeCell ref="M239:M240"/>
    <mergeCell ref="N239:N240"/>
    <mergeCell ref="O239:O240"/>
    <mergeCell ref="R239:R240"/>
    <mergeCell ref="AC237:AC238"/>
    <mergeCell ref="A239:A240"/>
    <mergeCell ref="B239:B240"/>
    <mergeCell ref="C239:C240"/>
    <mergeCell ref="D239:D240"/>
    <mergeCell ref="E239:E240"/>
    <mergeCell ref="F239:F240"/>
    <mergeCell ref="G239:G240"/>
    <mergeCell ref="H239:H240"/>
    <mergeCell ref="I239:I240"/>
    <mergeCell ref="W237:W238"/>
    <mergeCell ref="X237:X238"/>
    <mergeCell ref="Y237:Y238"/>
    <mergeCell ref="Z237:Z238"/>
    <mergeCell ref="AA237:AA238"/>
    <mergeCell ref="AB237:AB238"/>
    <mergeCell ref="N237:N238"/>
    <mergeCell ref="O237:O238"/>
    <mergeCell ref="R237:R238"/>
    <mergeCell ref="T237:T238"/>
    <mergeCell ref="U237:U238"/>
    <mergeCell ref="V237:V238"/>
    <mergeCell ref="G237:G238"/>
    <mergeCell ref="H237:H238"/>
    <mergeCell ref="I237:I238"/>
    <mergeCell ref="J237:J238"/>
    <mergeCell ref="L237:L238"/>
    <mergeCell ref="M237:M238"/>
    <mergeCell ref="Z235:Z236"/>
    <mergeCell ref="AA235:AA236"/>
    <mergeCell ref="AB235:AB236"/>
    <mergeCell ref="AC235:AC236"/>
    <mergeCell ref="A237:A238"/>
    <mergeCell ref="B237:B238"/>
    <mergeCell ref="C237:C238"/>
    <mergeCell ref="D237:D238"/>
    <mergeCell ref="E237:E238"/>
    <mergeCell ref="F237:F238"/>
    <mergeCell ref="T235:T236"/>
    <mergeCell ref="U235:U236"/>
    <mergeCell ref="V235:V236"/>
    <mergeCell ref="W235:W236"/>
    <mergeCell ref="X235:X236"/>
    <mergeCell ref="Y235:Y236"/>
    <mergeCell ref="J235:J236"/>
    <mergeCell ref="L235:L236"/>
    <mergeCell ref="M235:M236"/>
    <mergeCell ref="N235:N236"/>
    <mergeCell ref="O235:O236"/>
    <mergeCell ref="R235:R236"/>
    <mergeCell ref="AC233:AC234"/>
    <mergeCell ref="A235:A236"/>
    <mergeCell ref="B235:B236"/>
    <mergeCell ref="C235:C236"/>
    <mergeCell ref="D235:D236"/>
    <mergeCell ref="E235:E236"/>
    <mergeCell ref="F235:F236"/>
    <mergeCell ref="G235:G236"/>
    <mergeCell ref="H235:H236"/>
    <mergeCell ref="I235:I236"/>
    <mergeCell ref="W233:W234"/>
    <mergeCell ref="X233:X234"/>
    <mergeCell ref="Y233:Y234"/>
    <mergeCell ref="Z233:Z234"/>
    <mergeCell ref="AA233:AA234"/>
    <mergeCell ref="AB233:AB234"/>
    <mergeCell ref="N233:N234"/>
    <mergeCell ref="O233:O234"/>
    <mergeCell ref="R233:R234"/>
    <mergeCell ref="T233:T234"/>
    <mergeCell ref="U233:U234"/>
    <mergeCell ref="V233:V234"/>
    <mergeCell ref="G233:G234"/>
    <mergeCell ref="H233:H234"/>
    <mergeCell ref="I233:I234"/>
    <mergeCell ref="J233:J234"/>
    <mergeCell ref="L233:L234"/>
    <mergeCell ref="M233:M234"/>
    <mergeCell ref="Z231:Z232"/>
    <mergeCell ref="AA231:AA232"/>
    <mergeCell ref="AB231:AB232"/>
    <mergeCell ref="AC231:AC232"/>
    <mergeCell ref="A233:A234"/>
    <mergeCell ref="B233:B234"/>
    <mergeCell ref="C233:C234"/>
    <mergeCell ref="D233:D234"/>
    <mergeCell ref="E233:E234"/>
    <mergeCell ref="F233:F234"/>
    <mergeCell ref="T231:T232"/>
    <mergeCell ref="U231:U232"/>
    <mergeCell ref="V231:V232"/>
    <mergeCell ref="W231:W232"/>
    <mergeCell ref="X231:X232"/>
    <mergeCell ref="Y231:Y232"/>
    <mergeCell ref="J231:J232"/>
    <mergeCell ref="L231:L232"/>
    <mergeCell ref="M231:M232"/>
    <mergeCell ref="N231:N232"/>
    <mergeCell ref="O231:O232"/>
    <mergeCell ref="R231:R232"/>
    <mergeCell ref="AC229:AC230"/>
    <mergeCell ref="A231:A232"/>
    <mergeCell ref="B231:B232"/>
    <mergeCell ref="C231:C232"/>
    <mergeCell ref="D231:D232"/>
    <mergeCell ref="E231:E232"/>
    <mergeCell ref="F231:F232"/>
    <mergeCell ref="G231:G232"/>
    <mergeCell ref="H231:H232"/>
    <mergeCell ref="I231:I232"/>
    <mergeCell ref="W229:W230"/>
    <mergeCell ref="X229:X230"/>
    <mergeCell ref="Y229:Y230"/>
    <mergeCell ref="Z229:Z230"/>
    <mergeCell ref="AA229:AA230"/>
    <mergeCell ref="AB229:AB230"/>
    <mergeCell ref="N229:N230"/>
    <mergeCell ref="O229:O230"/>
    <mergeCell ref="R229:R230"/>
    <mergeCell ref="T229:T230"/>
    <mergeCell ref="U229:U230"/>
    <mergeCell ref="V229:V230"/>
    <mergeCell ref="G229:G230"/>
    <mergeCell ref="H229:H230"/>
    <mergeCell ref="I229:I230"/>
    <mergeCell ref="J229:J230"/>
    <mergeCell ref="L229:L230"/>
    <mergeCell ref="M229:M230"/>
    <mergeCell ref="Z227:Z228"/>
    <mergeCell ref="AA227:AA228"/>
    <mergeCell ref="AB227:AB228"/>
    <mergeCell ref="AC227:AC228"/>
    <mergeCell ref="A229:A230"/>
    <mergeCell ref="B229:B230"/>
    <mergeCell ref="C229:C230"/>
    <mergeCell ref="D229:D230"/>
    <mergeCell ref="E229:E230"/>
    <mergeCell ref="F229:F230"/>
    <mergeCell ref="T227:T228"/>
    <mergeCell ref="U227:U228"/>
    <mergeCell ref="V227:V228"/>
    <mergeCell ref="W227:W228"/>
    <mergeCell ref="X227:X228"/>
    <mergeCell ref="Y227:Y228"/>
    <mergeCell ref="J227:J228"/>
    <mergeCell ref="L227:L228"/>
    <mergeCell ref="M227:M228"/>
    <mergeCell ref="N227:N228"/>
    <mergeCell ref="O227:O228"/>
    <mergeCell ref="R227:R228"/>
    <mergeCell ref="AC225:AC226"/>
    <mergeCell ref="A227:A228"/>
    <mergeCell ref="B227:B228"/>
    <mergeCell ref="C227:C228"/>
    <mergeCell ref="D227:D228"/>
    <mergeCell ref="E227:E228"/>
    <mergeCell ref="F227:F228"/>
    <mergeCell ref="G227:G228"/>
    <mergeCell ref="H227:H228"/>
    <mergeCell ref="I227:I228"/>
    <mergeCell ref="W225:W226"/>
    <mergeCell ref="X225:X226"/>
    <mergeCell ref="Y225:Y226"/>
    <mergeCell ref="Z225:Z226"/>
    <mergeCell ref="AA225:AA226"/>
    <mergeCell ref="AB225:AB226"/>
    <mergeCell ref="N225:N226"/>
    <mergeCell ref="O225:O226"/>
    <mergeCell ref="R225:R226"/>
    <mergeCell ref="T225:T226"/>
    <mergeCell ref="U225:U226"/>
    <mergeCell ref="V225:V226"/>
    <mergeCell ref="F225:F226"/>
    <mergeCell ref="G225:G226"/>
    <mergeCell ref="H225:H226"/>
    <mergeCell ref="I225:I226"/>
    <mergeCell ref="L225:L226"/>
    <mergeCell ref="M225:M226"/>
    <mergeCell ref="Y223:Y224"/>
    <mergeCell ref="Z223:Z224"/>
    <mergeCell ref="AA223:AA224"/>
    <mergeCell ref="AB223:AB224"/>
    <mergeCell ref="AC223:AC224"/>
    <mergeCell ref="A225:A226"/>
    <mergeCell ref="B225:B226"/>
    <mergeCell ref="C225:C226"/>
    <mergeCell ref="D225:D226"/>
    <mergeCell ref="E225:E226"/>
    <mergeCell ref="R223:R224"/>
    <mergeCell ref="T223:T224"/>
    <mergeCell ref="U223:U224"/>
    <mergeCell ref="V223:V224"/>
    <mergeCell ref="W223:W224"/>
    <mergeCell ref="X223:X224"/>
    <mergeCell ref="G223:G224"/>
    <mergeCell ref="H223:H224"/>
    <mergeCell ref="I223:I224"/>
    <mergeCell ref="L223:L224"/>
    <mergeCell ref="M223:M224"/>
    <mergeCell ref="N223:N224"/>
    <mergeCell ref="A223:A224"/>
    <mergeCell ref="B223:B224"/>
    <mergeCell ref="C223:C224"/>
    <mergeCell ref="D223:D224"/>
    <mergeCell ref="E223:E224"/>
    <mergeCell ref="F223:F224"/>
    <mergeCell ref="G221:G222"/>
    <mergeCell ref="H221:H222"/>
    <mergeCell ref="I221:I222"/>
    <mergeCell ref="J221:J222"/>
    <mergeCell ref="AB221:AB222"/>
    <mergeCell ref="AC221:AC222"/>
    <mergeCell ref="A221:A222"/>
    <mergeCell ref="B221:B222"/>
    <mergeCell ref="C221:C222"/>
    <mergeCell ref="D221:D222"/>
    <mergeCell ref="E221:E222"/>
    <mergeCell ref="F221:F222"/>
    <mergeCell ref="G219:G220"/>
    <mergeCell ref="H219:H220"/>
    <mergeCell ref="I219:I220"/>
    <mergeCell ref="J219:J220"/>
    <mergeCell ref="AB219:AB220"/>
    <mergeCell ref="AC219:AC220"/>
    <mergeCell ref="A219:A220"/>
    <mergeCell ref="B219:B220"/>
    <mergeCell ref="C219:C220"/>
    <mergeCell ref="D219:D220"/>
    <mergeCell ref="E219:E220"/>
    <mergeCell ref="F219:F220"/>
    <mergeCell ref="X217:X218"/>
    <mergeCell ref="Y217:Y218"/>
    <mergeCell ref="Z217:Z218"/>
    <mergeCell ref="AA217:AA218"/>
    <mergeCell ref="AB217:AB218"/>
    <mergeCell ref="AC217:AC218"/>
    <mergeCell ref="O217:O218"/>
    <mergeCell ref="R217:R218"/>
    <mergeCell ref="T217:T218"/>
    <mergeCell ref="U217:U218"/>
    <mergeCell ref="V217:V218"/>
    <mergeCell ref="W217:W218"/>
    <mergeCell ref="G217:G218"/>
    <mergeCell ref="H217:H218"/>
    <mergeCell ref="I217:I218"/>
    <mergeCell ref="L217:L218"/>
    <mergeCell ref="M217:M218"/>
    <mergeCell ref="N217:N218"/>
    <mergeCell ref="A217:A218"/>
    <mergeCell ref="B217:B218"/>
    <mergeCell ref="C217:C218"/>
    <mergeCell ref="D217:D218"/>
    <mergeCell ref="E217:E218"/>
    <mergeCell ref="F217:F218"/>
    <mergeCell ref="X215:X216"/>
    <mergeCell ref="Y215:Y216"/>
    <mergeCell ref="Z215:Z216"/>
    <mergeCell ref="AA215:AA216"/>
    <mergeCell ref="AB215:AB216"/>
    <mergeCell ref="AC215:AC216"/>
    <mergeCell ref="N215:N216"/>
    <mergeCell ref="R215:R216"/>
    <mergeCell ref="T215:T216"/>
    <mergeCell ref="U215:U216"/>
    <mergeCell ref="V215:V216"/>
    <mergeCell ref="W215:W216"/>
    <mergeCell ref="F215:F216"/>
    <mergeCell ref="G215:G216"/>
    <mergeCell ref="H215:H216"/>
    <mergeCell ref="I215:I216"/>
    <mergeCell ref="L215:L216"/>
    <mergeCell ref="M215:M216"/>
    <mergeCell ref="Y213:Y214"/>
    <mergeCell ref="Z213:Z214"/>
    <mergeCell ref="AA213:AA214"/>
    <mergeCell ref="AB213:AB214"/>
    <mergeCell ref="AC213:AC214"/>
    <mergeCell ref="A215:A216"/>
    <mergeCell ref="B215:B216"/>
    <mergeCell ref="C215:C216"/>
    <mergeCell ref="D215:D216"/>
    <mergeCell ref="E215:E216"/>
    <mergeCell ref="R213:R214"/>
    <mergeCell ref="T213:T214"/>
    <mergeCell ref="U213:U214"/>
    <mergeCell ref="V213:V214"/>
    <mergeCell ref="W213:W214"/>
    <mergeCell ref="X213:X214"/>
    <mergeCell ref="G213:G214"/>
    <mergeCell ref="H213:H214"/>
    <mergeCell ref="I213:I214"/>
    <mergeCell ref="L213:L214"/>
    <mergeCell ref="M213:M214"/>
    <mergeCell ref="N213:N214"/>
    <mergeCell ref="A213:A214"/>
    <mergeCell ref="B213:B214"/>
    <mergeCell ref="C213:C214"/>
    <mergeCell ref="D213:D214"/>
    <mergeCell ref="E213:E214"/>
    <mergeCell ref="F213:F214"/>
    <mergeCell ref="L211:L212"/>
    <mergeCell ref="M211:M212"/>
    <mergeCell ref="N211:N212"/>
    <mergeCell ref="R211:R212"/>
    <mergeCell ref="AB211:AB212"/>
    <mergeCell ref="AC211:AC212"/>
    <mergeCell ref="AC209:AC210"/>
    <mergeCell ref="A211:A212"/>
    <mergeCell ref="B211:B212"/>
    <mergeCell ref="C211:C212"/>
    <mergeCell ref="D211:D212"/>
    <mergeCell ref="E211:E212"/>
    <mergeCell ref="F211:F212"/>
    <mergeCell ref="G211:G212"/>
    <mergeCell ref="H211:H212"/>
    <mergeCell ref="I211:I212"/>
    <mergeCell ref="W209:W210"/>
    <mergeCell ref="X209:X210"/>
    <mergeCell ref="Y209:Y210"/>
    <mergeCell ref="Z209:Z210"/>
    <mergeCell ref="AA209:AA210"/>
    <mergeCell ref="AB209:AB210"/>
    <mergeCell ref="M209:M210"/>
    <mergeCell ref="N209:N210"/>
    <mergeCell ref="R209:R210"/>
    <mergeCell ref="T209:T210"/>
    <mergeCell ref="U209:U210"/>
    <mergeCell ref="V209:V210"/>
    <mergeCell ref="F209:F210"/>
    <mergeCell ref="G209:G210"/>
    <mergeCell ref="H209:H210"/>
    <mergeCell ref="I209:I210"/>
    <mergeCell ref="J209:J210"/>
    <mergeCell ref="L209:L210"/>
    <mergeCell ref="Y207:Y208"/>
    <mergeCell ref="Z207:Z208"/>
    <mergeCell ref="AA207:AA208"/>
    <mergeCell ref="AB207:AB208"/>
    <mergeCell ref="AC207:AC208"/>
    <mergeCell ref="A209:A210"/>
    <mergeCell ref="B209:B210"/>
    <mergeCell ref="C209:C210"/>
    <mergeCell ref="D209:D210"/>
    <mergeCell ref="E209:E210"/>
    <mergeCell ref="R207:R208"/>
    <mergeCell ref="T207:T208"/>
    <mergeCell ref="U207:U208"/>
    <mergeCell ref="V207:V208"/>
    <mergeCell ref="W207:W208"/>
    <mergeCell ref="X207:X208"/>
    <mergeCell ref="H207:H208"/>
    <mergeCell ref="I207:I208"/>
    <mergeCell ref="J207:J208"/>
    <mergeCell ref="L207:L208"/>
    <mergeCell ref="M207:M208"/>
    <mergeCell ref="N207:N208"/>
    <mergeCell ref="AA205:AA206"/>
    <mergeCell ref="AB205:AB206"/>
    <mergeCell ref="AC205:AC206"/>
    <mergeCell ref="A207:A208"/>
    <mergeCell ref="B207:B208"/>
    <mergeCell ref="C207:C208"/>
    <mergeCell ref="D207:D208"/>
    <mergeCell ref="E207:E208"/>
    <mergeCell ref="F207:F208"/>
    <mergeCell ref="G207:G208"/>
    <mergeCell ref="U205:U206"/>
    <mergeCell ref="V205:V206"/>
    <mergeCell ref="W205:W206"/>
    <mergeCell ref="X205:X206"/>
    <mergeCell ref="Y205:Y206"/>
    <mergeCell ref="Z205:Z206"/>
    <mergeCell ref="J205:J206"/>
    <mergeCell ref="L205:L206"/>
    <mergeCell ref="M205:M206"/>
    <mergeCell ref="N205:N206"/>
    <mergeCell ref="R205:R206"/>
    <mergeCell ref="T205:T206"/>
    <mergeCell ref="AC203:AC204"/>
    <mergeCell ref="A205:A206"/>
    <mergeCell ref="B205:B206"/>
    <mergeCell ref="C205:C206"/>
    <mergeCell ref="D205:D206"/>
    <mergeCell ref="E205:E206"/>
    <mergeCell ref="F205:F206"/>
    <mergeCell ref="G205:G206"/>
    <mergeCell ref="H205:H206"/>
    <mergeCell ref="I205:I206"/>
    <mergeCell ref="W203:W204"/>
    <mergeCell ref="X203:X204"/>
    <mergeCell ref="Y203:Y204"/>
    <mergeCell ref="Z203:Z204"/>
    <mergeCell ref="AA203:AA204"/>
    <mergeCell ref="AB203:AB204"/>
    <mergeCell ref="N203:N204"/>
    <mergeCell ref="O203:O204"/>
    <mergeCell ref="R203:R204"/>
    <mergeCell ref="T203:T204"/>
    <mergeCell ref="U203:U204"/>
    <mergeCell ref="V203:V204"/>
    <mergeCell ref="G203:G204"/>
    <mergeCell ref="H203:H204"/>
    <mergeCell ref="I203:I204"/>
    <mergeCell ref="J203:J204"/>
    <mergeCell ref="L203:L204"/>
    <mergeCell ref="M203:M204"/>
    <mergeCell ref="Z201:Z202"/>
    <mergeCell ref="AA201:AA202"/>
    <mergeCell ref="AB201:AB202"/>
    <mergeCell ref="AC201:AC202"/>
    <mergeCell ref="A203:A204"/>
    <mergeCell ref="B203:B204"/>
    <mergeCell ref="C203:C204"/>
    <mergeCell ref="D203:D204"/>
    <mergeCell ref="E203:E204"/>
    <mergeCell ref="F203:F204"/>
    <mergeCell ref="T201:T202"/>
    <mergeCell ref="U201:U202"/>
    <mergeCell ref="V201:V202"/>
    <mergeCell ref="W201:W202"/>
    <mergeCell ref="X201:X202"/>
    <mergeCell ref="Y201:Y202"/>
    <mergeCell ref="J201:J202"/>
    <mergeCell ref="L201:L202"/>
    <mergeCell ref="M201:M202"/>
    <mergeCell ref="N201:N202"/>
    <mergeCell ref="O201:O202"/>
    <mergeCell ref="R201:R202"/>
    <mergeCell ref="AC199:AC200"/>
    <mergeCell ref="A201:A202"/>
    <mergeCell ref="B201:B202"/>
    <mergeCell ref="C201:C202"/>
    <mergeCell ref="D201:D202"/>
    <mergeCell ref="E201:E202"/>
    <mergeCell ref="F201:F202"/>
    <mergeCell ref="G201:G202"/>
    <mergeCell ref="H201:H202"/>
    <mergeCell ref="I201:I202"/>
    <mergeCell ref="W199:W200"/>
    <mergeCell ref="X199:X200"/>
    <mergeCell ref="Y199:Y200"/>
    <mergeCell ref="Z199:Z200"/>
    <mergeCell ref="AA199:AA200"/>
    <mergeCell ref="AB199:AB200"/>
    <mergeCell ref="N199:N200"/>
    <mergeCell ref="O199:O200"/>
    <mergeCell ref="R199:R200"/>
    <mergeCell ref="T199:T200"/>
    <mergeCell ref="U199:U200"/>
    <mergeCell ref="V199:V200"/>
    <mergeCell ref="G199:G200"/>
    <mergeCell ref="H199:H200"/>
    <mergeCell ref="I199:I200"/>
    <mergeCell ref="J199:J200"/>
    <mergeCell ref="L199:L200"/>
    <mergeCell ref="M199:M200"/>
    <mergeCell ref="Z197:Z198"/>
    <mergeCell ref="AA197:AA198"/>
    <mergeCell ref="AB197:AB198"/>
    <mergeCell ref="AC197:AC198"/>
    <mergeCell ref="A199:A200"/>
    <mergeCell ref="B199:B200"/>
    <mergeCell ref="C199:C200"/>
    <mergeCell ref="D199:D200"/>
    <mergeCell ref="E199:E200"/>
    <mergeCell ref="F199:F200"/>
    <mergeCell ref="T197:T198"/>
    <mergeCell ref="U197:U198"/>
    <mergeCell ref="V197:V198"/>
    <mergeCell ref="W197:W198"/>
    <mergeCell ref="X197:X198"/>
    <mergeCell ref="Y197:Y198"/>
    <mergeCell ref="J197:J198"/>
    <mergeCell ref="L197:L198"/>
    <mergeCell ref="M197:M198"/>
    <mergeCell ref="N197:N198"/>
    <mergeCell ref="O197:O198"/>
    <mergeCell ref="R197:R198"/>
    <mergeCell ref="AC195:AC196"/>
    <mergeCell ref="A197:A198"/>
    <mergeCell ref="B197:B198"/>
    <mergeCell ref="C197:C198"/>
    <mergeCell ref="D197:D198"/>
    <mergeCell ref="E197:E198"/>
    <mergeCell ref="F197:F198"/>
    <mergeCell ref="G197:G198"/>
    <mergeCell ref="H197:H198"/>
    <mergeCell ref="I197:I198"/>
    <mergeCell ref="J195:J196"/>
    <mergeCell ref="L195:L196"/>
    <mergeCell ref="M195:M196"/>
    <mergeCell ref="N195:N196"/>
    <mergeCell ref="O195:O196"/>
    <mergeCell ref="AB195:AB196"/>
    <mergeCell ref="AC193:AC194"/>
    <mergeCell ref="A195:A196"/>
    <mergeCell ref="B195:B196"/>
    <mergeCell ref="C195:C196"/>
    <mergeCell ref="D195:D196"/>
    <mergeCell ref="E195:E196"/>
    <mergeCell ref="F195:F196"/>
    <mergeCell ref="G195:G196"/>
    <mergeCell ref="H195:H196"/>
    <mergeCell ref="I195:I196"/>
    <mergeCell ref="W193:W194"/>
    <mergeCell ref="X193:X194"/>
    <mergeCell ref="Y193:Y194"/>
    <mergeCell ref="Z193:Z194"/>
    <mergeCell ref="AA193:AA194"/>
    <mergeCell ref="AB193:AB194"/>
    <mergeCell ref="N193:N194"/>
    <mergeCell ref="O193:O194"/>
    <mergeCell ref="R193:R194"/>
    <mergeCell ref="T193:T194"/>
    <mergeCell ref="U193:U194"/>
    <mergeCell ref="V193:V194"/>
    <mergeCell ref="G193:G194"/>
    <mergeCell ref="H193:H194"/>
    <mergeCell ref="I193:I194"/>
    <mergeCell ref="J193:J194"/>
    <mergeCell ref="L193:L194"/>
    <mergeCell ref="M193:M194"/>
    <mergeCell ref="A193:A194"/>
    <mergeCell ref="B193:B194"/>
    <mergeCell ref="C193:C194"/>
    <mergeCell ref="D193:D194"/>
    <mergeCell ref="E193:E194"/>
    <mergeCell ref="F193:F194"/>
    <mergeCell ref="X191:X192"/>
    <mergeCell ref="Y191:Y192"/>
    <mergeCell ref="Z191:Z192"/>
    <mergeCell ref="AA191:AA192"/>
    <mergeCell ref="AB191:AB192"/>
    <mergeCell ref="AC191:AC192"/>
    <mergeCell ref="O191:O192"/>
    <mergeCell ref="R191:R192"/>
    <mergeCell ref="T191:T192"/>
    <mergeCell ref="U191:U192"/>
    <mergeCell ref="V191:V192"/>
    <mergeCell ref="W191:W192"/>
    <mergeCell ref="H191:H192"/>
    <mergeCell ref="I191:I192"/>
    <mergeCell ref="J191:J192"/>
    <mergeCell ref="L191:L192"/>
    <mergeCell ref="M191:M192"/>
    <mergeCell ref="N191:N192"/>
    <mergeCell ref="O189:O190"/>
    <mergeCell ref="AB189:AB190"/>
    <mergeCell ref="AC189:AC190"/>
    <mergeCell ref="A191:A192"/>
    <mergeCell ref="B191:B192"/>
    <mergeCell ref="C191:C192"/>
    <mergeCell ref="D191:D192"/>
    <mergeCell ref="E191:E192"/>
    <mergeCell ref="F191:F192"/>
    <mergeCell ref="G191:G192"/>
    <mergeCell ref="H189:H190"/>
    <mergeCell ref="I189:I190"/>
    <mergeCell ref="J189:J190"/>
    <mergeCell ref="L189:L190"/>
    <mergeCell ref="M189:M190"/>
    <mergeCell ref="N189:N190"/>
    <mergeCell ref="O187:O188"/>
    <mergeCell ref="AB187:AB188"/>
    <mergeCell ref="AC187:AC188"/>
    <mergeCell ref="A189:A190"/>
    <mergeCell ref="B189:B190"/>
    <mergeCell ref="C189:C190"/>
    <mergeCell ref="D189:D190"/>
    <mergeCell ref="E189:E190"/>
    <mergeCell ref="F189:F190"/>
    <mergeCell ref="G189:G190"/>
    <mergeCell ref="H187:H188"/>
    <mergeCell ref="I187:I188"/>
    <mergeCell ref="J187:J188"/>
    <mergeCell ref="L187:L188"/>
    <mergeCell ref="M187:M188"/>
    <mergeCell ref="N187:N188"/>
    <mergeCell ref="AA185:AA186"/>
    <mergeCell ref="AB185:AB186"/>
    <mergeCell ref="AC185:AC186"/>
    <mergeCell ref="A187:A188"/>
    <mergeCell ref="B187:B188"/>
    <mergeCell ref="C187:C188"/>
    <mergeCell ref="D187:D188"/>
    <mergeCell ref="E187:E188"/>
    <mergeCell ref="F187:F188"/>
    <mergeCell ref="G187:G188"/>
    <mergeCell ref="U185:U186"/>
    <mergeCell ref="V185:V186"/>
    <mergeCell ref="W185:W186"/>
    <mergeCell ref="X185:X186"/>
    <mergeCell ref="Y185:Y186"/>
    <mergeCell ref="Z185:Z186"/>
    <mergeCell ref="J185:J186"/>
    <mergeCell ref="L185:L186"/>
    <mergeCell ref="M185:M186"/>
    <mergeCell ref="N185:N186"/>
    <mergeCell ref="R185:R186"/>
    <mergeCell ref="T185:T186"/>
    <mergeCell ref="AC183:AC184"/>
    <mergeCell ref="A185:A186"/>
    <mergeCell ref="B185:B186"/>
    <mergeCell ref="C185:C186"/>
    <mergeCell ref="D185:D186"/>
    <mergeCell ref="E185:E186"/>
    <mergeCell ref="F185:F186"/>
    <mergeCell ref="G185:G186"/>
    <mergeCell ref="H185:H186"/>
    <mergeCell ref="I185:I186"/>
    <mergeCell ref="J183:J184"/>
    <mergeCell ref="L183:L184"/>
    <mergeCell ref="M183:M184"/>
    <mergeCell ref="N183:N184"/>
    <mergeCell ref="O183:O184"/>
    <mergeCell ref="AB183:AB184"/>
    <mergeCell ref="AC181:AC182"/>
    <mergeCell ref="A183:A184"/>
    <mergeCell ref="B183:B184"/>
    <mergeCell ref="C183:C184"/>
    <mergeCell ref="D183:D184"/>
    <mergeCell ref="E183:E184"/>
    <mergeCell ref="F183:F184"/>
    <mergeCell ref="G183:G184"/>
    <mergeCell ref="H183:H184"/>
    <mergeCell ref="I183:I184"/>
    <mergeCell ref="W181:W182"/>
    <mergeCell ref="X181:X182"/>
    <mergeCell ref="Y181:Y182"/>
    <mergeCell ref="Z181:Z182"/>
    <mergeCell ref="AA181:AA182"/>
    <mergeCell ref="AB181:AB182"/>
    <mergeCell ref="N181:N182"/>
    <mergeCell ref="O181:O182"/>
    <mergeCell ref="R181:R182"/>
    <mergeCell ref="T181:T182"/>
    <mergeCell ref="U181:U182"/>
    <mergeCell ref="V181:V182"/>
    <mergeCell ref="G181:G182"/>
    <mergeCell ref="H181:H182"/>
    <mergeCell ref="I181:I182"/>
    <mergeCell ref="J181:J182"/>
    <mergeCell ref="L181:L182"/>
    <mergeCell ref="M181:M182"/>
    <mergeCell ref="A181:A182"/>
    <mergeCell ref="B181:B182"/>
    <mergeCell ref="C181:C182"/>
    <mergeCell ref="D181:D182"/>
    <mergeCell ref="E181:E182"/>
    <mergeCell ref="F181:F182"/>
    <mergeCell ref="X179:X180"/>
    <mergeCell ref="Y179:Y180"/>
    <mergeCell ref="Z179:Z180"/>
    <mergeCell ref="AA179:AA180"/>
    <mergeCell ref="AB179:AB180"/>
    <mergeCell ref="AC179:AC180"/>
    <mergeCell ref="O179:O180"/>
    <mergeCell ref="R179:R180"/>
    <mergeCell ref="T179:T180"/>
    <mergeCell ref="U179:U180"/>
    <mergeCell ref="V179:V180"/>
    <mergeCell ref="W179:W180"/>
    <mergeCell ref="H179:H180"/>
    <mergeCell ref="I179:I180"/>
    <mergeCell ref="J179:J180"/>
    <mergeCell ref="L179:L180"/>
    <mergeCell ref="M179:M180"/>
    <mergeCell ref="N179:N180"/>
    <mergeCell ref="AA177:AA178"/>
    <mergeCell ref="AB177:AB178"/>
    <mergeCell ref="AC177:AC178"/>
    <mergeCell ref="A179:A180"/>
    <mergeCell ref="B179:B180"/>
    <mergeCell ref="C179:C180"/>
    <mergeCell ref="D179:D180"/>
    <mergeCell ref="E179:E180"/>
    <mergeCell ref="F179:F180"/>
    <mergeCell ref="G179:G180"/>
    <mergeCell ref="U177:U178"/>
    <mergeCell ref="V177:V178"/>
    <mergeCell ref="W177:W178"/>
    <mergeCell ref="X177:X178"/>
    <mergeCell ref="Y177:Y178"/>
    <mergeCell ref="Z177:Z178"/>
    <mergeCell ref="G177:G178"/>
    <mergeCell ref="H177:H178"/>
    <mergeCell ref="I177:I178"/>
    <mergeCell ref="J177:J178"/>
    <mergeCell ref="R177:R178"/>
    <mergeCell ref="T177:T178"/>
    <mergeCell ref="I175:I176"/>
    <mergeCell ref="J175:J176"/>
    <mergeCell ref="AB175:AB176"/>
    <mergeCell ref="AC175:AC176"/>
    <mergeCell ref="A177:A178"/>
    <mergeCell ref="B177:B178"/>
    <mergeCell ref="C177:C178"/>
    <mergeCell ref="D177:D178"/>
    <mergeCell ref="E177:E178"/>
    <mergeCell ref="F177:F178"/>
    <mergeCell ref="AB173:AB174"/>
    <mergeCell ref="AC173:AC174"/>
    <mergeCell ref="A175:A176"/>
    <mergeCell ref="B175:B176"/>
    <mergeCell ref="C175:C176"/>
    <mergeCell ref="D175:D176"/>
    <mergeCell ref="E175:E176"/>
    <mergeCell ref="F175:F176"/>
    <mergeCell ref="G175:G176"/>
    <mergeCell ref="H175:H176"/>
    <mergeCell ref="V173:V174"/>
    <mergeCell ref="W173:W174"/>
    <mergeCell ref="X173:X174"/>
    <mergeCell ref="Y173:Y174"/>
    <mergeCell ref="Z173:Z174"/>
    <mergeCell ref="AA173:AA174"/>
    <mergeCell ref="M173:M174"/>
    <mergeCell ref="N173:N174"/>
    <mergeCell ref="O173:O174"/>
    <mergeCell ref="R173:R174"/>
    <mergeCell ref="T173:T174"/>
    <mergeCell ref="U173:U174"/>
    <mergeCell ref="F173:F174"/>
    <mergeCell ref="G173:G174"/>
    <mergeCell ref="H173:H174"/>
    <mergeCell ref="I173:I174"/>
    <mergeCell ref="J173:J174"/>
    <mergeCell ref="L173:L174"/>
    <mergeCell ref="M171:M172"/>
    <mergeCell ref="N171:N172"/>
    <mergeCell ref="O171:O172"/>
    <mergeCell ref="AB171:AB172"/>
    <mergeCell ref="AC171:AC172"/>
    <mergeCell ref="A173:A174"/>
    <mergeCell ref="B173:B174"/>
    <mergeCell ref="C173:C174"/>
    <mergeCell ref="D173:D174"/>
    <mergeCell ref="E173:E174"/>
    <mergeCell ref="F171:F172"/>
    <mergeCell ref="G171:G172"/>
    <mergeCell ref="H171:H172"/>
    <mergeCell ref="I171:I172"/>
    <mergeCell ref="J171:J172"/>
    <mergeCell ref="L171:L172"/>
    <mergeCell ref="Y169:Y170"/>
    <mergeCell ref="Z169:Z170"/>
    <mergeCell ref="AA169:AA170"/>
    <mergeCell ref="AB169:AB170"/>
    <mergeCell ref="AC169:AC170"/>
    <mergeCell ref="A171:A172"/>
    <mergeCell ref="B171:B172"/>
    <mergeCell ref="C171:C172"/>
    <mergeCell ref="D171:D172"/>
    <mergeCell ref="E171:E172"/>
    <mergeCell ref="R169:R170"/>
    <mergeCell ref="T169:T170"/>
    <mergeCell ref="U169:U170"/>
    <mergeCell ref="V169:V170"/>
    <mergeCell ref="W169:W170"/>
    <mergeCell ref="X169:X170"/>
    <mergeCell ref="I169:I170"/>
    <mergeCell ref="J169:J170"/>
    <mergeCell ref="L169:L170"/>
    <mergeCell ref="M169:M170"/>
    <mergeCell ref="N169:N170"/>
    <mergeCell ref="O169:O170"/>
    <mergeCell ref="AB167:AB168"/>
    <mergeCell ref="AC167:AC168"/>
    <mergeCell ref="A169:A170"/>
    <mergeCell ref="B169:B170"/>
    <mergeCell ref="C169:C170"/>
    <mergeCell ref="D169:D170"/>
    <mergeCell ref="E169:E170"/>
    <mergeCell ref="F169:F170"/>
    <mergeCell ref="G169:G170"/>
    <mergeCell ref="H169:H170"/>
    <mergeCell ref="V167:V168"/>
    <mergeCell ref="W167:W168"/>
    <mergeCell ref="X167:X168"/>
    <mergeCell ref="Y167:Y168"/>
    <mergeCell ref="Z167:Z168"/>
    <mergeCell ref="AA167:AA168"/>
    <mergeCell ref="M167:M168"/>
    <mergeCell ref="N167:N168"/>
    <mergeCell ref="O167:O168"/>
    <mergeCell ref="R167:R168"/>
    <mergeCell ref="T167:T168"/>
    <mergeCell ref="U167:U168"/>
    <mergeCell ref="F167:F168"/>
    <mergeCell ref="G167:G168"/>
    <mergeCell ref="H167:H168"/>
    <mergeCell ref="I167:I168"/>
    <mergeCell ref="J167:J168"/>
    <mergeCell ref="L167:L168"/>
    <mergeCell ref="Y165:Y166"/>
    <mergeCell ref="Z165:Z166"/>
    <mergeCell ref="AA165:AA166"/>
    <mergeCell ref="AB165:AB166"/>
    <mergeCell ref="AC165:AC166"/>
    <mergeCell ref="A167:A168"/>
    <mergeCell ref="B167:B168"/>
    <mergeCell ref="C167:C168"/>
    <mergeCell ref="D167:D168"/>
    <mergeCell ref="E167:E168"/>
    <mergeCell ref="R165:R166"/>
    <mergeCell ref="T165:T166"/>
    <mergeCell ref="U165:U166"/>
    <mergeCell ref="V165:V166"/>
    <mergeCell ref="W165:W166"/>
    <mergeCell ref="X165:X166"/>
    <mergeCell ref="I165:I166"/>
    <mergeCell ref="J165:J166"/>
    <mergeCell ref="L165:L166"/>
    <mergeCell ref="M165:M166"/>
    <mergeCell ref="N165:N166"/>
    <mergeCell ref="O165:O166"/>
    <mergeCell ref="AB163:AB164"/>
    <mergeCell ref="AC163:AC164"/>
    <mergeCell ref="A165:A166"/>
    <mergeCell ref="B165:B166"/>
    <mergeCell ref="C165:C166"/>
    <mergeCell ref="D165:D166"/>
    <mergeCell ref="E165:E166"/>
    <mergeCell ref="F165:F166"/>
    <mergeCell ref="G165:G166"/>
    <mergeCell ref="H165:H166"/>
    <mergeCell ref="V163:V164"/>
    <mergeCell ref="W163:W164"/>
    <mergeCell ref="X163:X164"/>
    <mergeCell ref="Y163:Y164"/>
    <mergeCell ref="Z163:Z164"/>
    <mergeCell ref="AA163:AA164"/>
    <mergeCell ref="M163:M164"/>
    <mergeCell ref="N163:N164"/>
    <mergeCell ref="O163:O164"/>
    <mergeCell ref="R163:R164"/>
    <mergeCell ref="T163:T164"/>
    <mergeCell ref="U163:U164"/>
    <mergeCell ref="F163:F164"/>
    <mergeCell ref="G163:G164"/>
    <mergeCell ref="H163:H164"/>
    <mergeCell ref="I163:I164"/>
    <mergeCell ref="J163:J164"/>
    <mergeCell ref="L163:L164"/>
    <mergeCell ref="Y161:Y162"/>
    <mergeCell ref="Z161:Z162"/>
    <mergeCell ref="AA161:AA162"/>
    <mergeCell ref="AB161:AB162"/>
    <mergeCell ref="AC161:AC162"/>
    <mergeCell ref="A163:A164"/>
    <mergeCell ref="B163:B164"/>
    <mergeCell ref="C163:C164"/>
    <mergeCell ref="D163:D164"/>
    <mergeCell ref="E163:E164"/>
    <mergeCell ref="R161:R162"/>
    <mergeCell ref="T161:T162"/>
    <mergeCell ref="U161:U162"/>
    <mergeCell ref="V161:V162"/>
    <mergeCell ref="W161:W162"/>
    <mergeCell ref="X161:X162"/>
    <mergeCell ref="I161:I162"/>
    <mergeCell ref="J161:J162"/>
    <mergeCell ref="L161:L162"/>
    <mergeCell ref="M161:M162"/>
    <mergeCell ref="N161:N162"/>
    <mergeCell ref="O161:O162"/>
    <mergeCell ref="AB159:AB160"/>
    <mergeCell ref="AC159:AC160"/>
    <mergeCell ref="A161:A162"/>
    <mergeCell ref="B161:B162"/>
    <mergeCell ref="C161:C162"/>
    <mergeCell ref="D161:D162"/>
    <mergeCell ref="E161:E162"/>
    <mergeCell ref="F161:F162"/>
    <mergeCell ref="G161:G162"/>
    <mergeCell ref="H161:H162"/>
    <mergeCell ref="V159:V160"/>
    <mergeCell ref="W159:W160"/>
    <mergeCell ref="X159:X160"/>
    <mergeCell ref="Y159:Y160"/>
    <mergeCell ref="Z159:Z160"/>
    <mergeCell ref="AA159:AA160"/>
    <mergeCell ref="M159:M160"/>
    <mergeCell ref="N159:N160"/>
    <mergeCell ref="O159:O160"/>
    <mergeCell ref="R159:R160"/>
    <mergeCell ref="T159:T160"/>
    <mergeCell ref="U159:U160"/>
    <mergeCell ref="F159:F160"/>
    <mergeCell ref="G159:G160"/>
    <mergeCell ref="H159:H160"/>
    <mergeCell ref="I159:I160"/>
    <mergeCell ref="J159:J160"/>
    <mergeCell ref="L159:L160"/>
    <mergeCell ref="Y157:Y158"/>
    <mergeCell ref="Z157:Z158"/>
    <mergeCell ref="AA157:AA158"/>
    <mergeCell ref="AB157:AB158"/>
    <mergeCell ref="AC157:AC158"/>
    <mergeCell ref="A159:A160"/>
    <mergeCell ref="B159:B160"/>
    <mergeCell ref="C159:C160"/>
    <mergeCell ref="D159:D160"/>
    <mergeCell ref="E159:E160"/>
    <mergeCell ref="R157:R158"/>
    <mergeCell ref="T157:T158"/>
    <mergeCell ref="U157:U158"/>
    <mergeCell ref="V157:V158"/>
    <mergeCell ref="W157:W158"/>
    <mergeCell ref="X157:X158"/>
    <mergeCell ref="I157:I158"/>
    <mergeCell ref="J157:J158"/>
    <mergeCell ref="L157:L158"/>
    <mergeCell ref="M157:M158"/>
    <mergeCell ref="N157:N158"/>
    <mergeCell ref="O157:O158"/>
    <mergeCell ref="AB155:AB156"/>
    <mergeCell ref="AC155:AC156"/>
    <mergeCell ref="A157:A158"/>
    <mergeCell ref="B157:B158"/>
    <mergeCell ref="C157:C158"/>
    <mergeCell ref="D157:D158"/>
    <mergeCell ref="E157:E158"/>
    <mergeCell ref="F157:F158"/>
    <mergeCell ref="G157:G158"/>
    <mergeCell ref="H157:H158"/>
    <mergeCell ref="V155:V156"/>
    <mergeCell ref="W155:W156"/>
    <mergeCell ref="X155:X156"/>
    <mergeCell ref="Y155:Y156"/>
    <mergeCell ref="Z155:Z156"/>
    <mergeCell ref="AA155:AA156"/>
    <mergeCell ref="M155:M156"/>
    <mergeCell ref="N155:N156"/>
    <mergeCell ref="O155:O156"/>
    <mergeCell ref="R155:R156"/>
    <mergeCell ref="T155:T156"/>
    <mergeCell ref="U155:U156"/>
    <mergeCell ref="F155:F156"/>
    <mergeCell ref="G155:G156"/>
    <mergeCell ref="H155:H156"/>
    <mergeCell ref="I155:I156"/>
    <mergeCell ref="J155:J156"/>
    <mergeCell ref="L155:L156"/>
    <mergeCell ref="Y153:Y154"/>
    <mergeCell ref="Z153:Z154"/>
    <mergeCell ref="AA153:AA154"/>
    <mergeCell ref="AB153:AB154"/>
    <mergeCell ref="AC153:AC154"/>
    <mergeCell ref="A155:A156"/>
    <mergeCell ref="B155:B156"/>
    <mergeCell ref="C155:C156"/>
    <mergeCell ref="D155:D156"/>
    <mergeCell ref="E155:E156"/>
    <mergeCell ref="R153:R154"/>
    <mergeCell ref="T153:T154"/>
    <mergeCell ref="U153:U154"/>
    <mergeCell ref="V153:V154"/>
    <mergeCell ref="W153:W154"/>
    <mergeCell ref="X153:X154"/>
    <mergeCell ref="I153:I154"/>
    <mergeCell ref="J153:J154"/>
    <mergeCell ref="L153:L154"/>
    <mergeCell ref="M153:M154"/>
    <mergeCell ref="N153:N154"/>
    <mergeCell ref="O153:O154"/>
    <mergeCell ref="AB151:AB152"/>
    <mergeCell ref="AC151:AC152"/>
    <mergeCell ref="A153:A154"/>
    <mergeCell ref="B153:B154"/>
    <mergeCell ref="C153:C154"/>
    <mergeCell ref="D153:D154"/>
    <mergeCell ref="E153:E154"/>
    <mergeCell ref="F153:F154"/>
    <mergeCell ref="G153:G154"/>
    <mergeCell ref="H153:H154"/>
    <mergeCell ref="V151:V152"/>
    <mergeCell ref="W151:W152"/>
    <mergeCell ref="X151:X152"/>
    <mergeCell ref="Y151:Y152"/>
    <mergeCell ref="Z151:Z152"/>
    <mergeCell ref="AA151:AA152"/>
    <mergeCell ref="M151:M152"/>
    <mergeCell ref="N151:N152"/>
    <mergeCell ref="O151:O152"/>
    <mergeCell ref="R151:R152"/>
    <mergeCell ref="T151:T152"/>
    <mergeCell ref="U151:U152"/>
    <mergeCell ref="F151:F152"/>
    <mergeCell ref="G151:G152"/>
    <mergeCell ref="H151:H152"/>
    <mergeCell ref="I151:I152"/>
    <mergeCell ref="J151:J152"/>
    <mergeCell ref="L151:L152"/>
    <mergeCell ref="Y149:Y150"/>
    <mergeCell ref="Z149:Z150"/>
    <mergeCell ref="AA149:AA150"/>
    <mergeCell ref="AB149:AB150"/>
    <mergeCell ref="AC149:AC150"/>
    <mergeCell ref="A151:A152"/>
    <mergeCell ref="B151:B152"/>
    <mergeCell ref="C151:C152"/>
    <mergeCell ref="D151:D152"/>
    <mergeCell ref="E151:E152"/>
    <mergeCell ref="R149:R150"/>
    <mergeCell ref="T149:T150"/>
    <mergeCell ref="U149:U150"/>
    <mergeCell ref="V149:V150"/>
    <mergeCell ref="W149:W150"/>
    <mergeCell ref="X149:X150"/>
    <mergeCell ref="I149:I150"/>
    <mergeCell ref="J149:J150"/>
    <mergeCell ref="L149:L150"/>
    <mergeCell ref="M149:M150"/>
    <mergeCell ref="N149:N150"/>
    <mergeCell ref="O149:O150"/>
    <mergeCell ref="AB147:AB148"/>
    <mergeCell ref="AC147:AC148"/>
    <mergeCell ref="A149:A150"/>
    <mergeCell ref="B149:B150"/>
    <mergeCell ref="C149:C150"/>
    <mergeCell ref="D149:D150"/>
    <mergeCell ref="E149:E150"/>
    <mergeCell ref="F149:F150"/>
    <mergeCell ref="G149:G150"/>
    <mergeCell ref="H149:H150"/>
    <mergeCell ref="V147:V148"/>
    <mergeCell ref="W147:W148"/>
    <mergeCell ref="X147:X148"/>
    <mergeCell ref="Y147:Y148"/>
    <mergeCell ref="Z147:Z148"/>
    <mergeCell ref="AA147:AA148"/>
    <mergeCell ref="M147:M148"/>
    <mergeCell ref="N147:N148"/>
    <mergeCell ref="O147:O148"/>
    <mergeCell ref="R147:R148"/>
    <mergeCell ref="T147:T148"/>
    <mergeCell ref="U147:U148"/>
    <mergeCell ref="F147:F148"/>
    <mergeCell ref="G147:G148"/>
    <mergeCell ref="H147:H148"/>
    <mergeCell ref="I147:I148"/>
    <mergeCell ref="J147:J148"/>
    <mergeCell ref="L147:L148"/>
    <mergeCell ref="Y145:Y146"/>
    <mergeCell ref="Z145:Z146"/>
    <mergeCell ref="AA145:AA146"/>
    <mergeCell ref="AB145:AB146"/>
    <mergeCell ref="AC145:AC146"/>
    <mergeCell ref="A147:A148"/>
    <mergeCell ref="B147:B148"/>
    <mergeCell ref="C147:C148"/>
    <mergeCell ref="D147:D148"/>
    <mergeCell ref="E147:E148"/>
    <mergeCell ref="R145:R146"/>
    <mergeCell ref="T145:T146"/>
    <mergeCell ref="U145:U146"/>
    <mergeCell ref="V145:V146"/>
    <mergeCell ref="W145:W146"/>
    <mergeCell ref="X145:X146"/>
    <mergeCell ref="I145:I146"/>
    <mergeCell ref="J145:J146"/>
    <mergeCell ref="L145:L146"/>
    <mergeCell ref="M145:M146"/>
    <mergeCell ref="N145:N146"/>
    <mergeCell ref="O145:O146"/>
    <mergeCell ref="AB143:AB144"/>
    <mergeCell ref="AC143:AC144"/>
    <mergeCell ref="A145:A146"/>
    <mergeCell ref="B145:B146"/>
    <mergeCell ref="C145:C146"/>
    <mergeCell ref="D145:D146"/>
    <mergeCell ref="E145:E146"/>
    <mergeCell ref="F145:F146"/>
    <mergeCell ref="G145:G146"/>
    <mergeCell ref="H145:H146"/>
    <mergeCell ref="V143:V144"/>
    <mergeCell ref="W143:W144"/>
    <mergeCell ref="X143:X144"/>
    <mergeCell ref="Y143:Y144"/>
    <mergeCell ref="Z143:Z144"/>
    <mergeCell ref="AA143:AA144"/>
    <mergeCell ref="M143:M144"/>
    <mergeCell ref="N143:N144"/>
    <mergeCell ref="O143:O144"/>
    <mergeCell ref="R143:R144"/>
    <mergeCell ref="T143:T144"/>
    <mergeCell ref="U143:U144"/>
    <mergeCell ref="F143:F144"/>
    <mergeCell ref="G143:G144"/>
    <mergeCell ref="H143:H144"/>
    <mergeCell ref="I143:I144"/>
    <mergeCell ref="J143:J144"/>
    <mergeCell ref="L143:L144"/>
    <mergeCell ref="Y141:Y142"/>
    <mergeCell ref="Z141:Z142"/>
    <mergeCell ref="AA141:AA142"/>
    <mergeCell ref="AB141:AB142"/>
    <mergeCell ref="AC141:AC142"/>
    <mergeCell ref="A143:A144"/>
    <mergeCell ref="B143:B144"/>
    <mergeCell ref="C143:C144"/>
    <mergeCell ref="D143:D144"/>
    <mergeCell ref="E143:E144"/>
    <mergeCell ref="S141:S142"/>
    <mergeCell ref="T141:T142"/>
    <mergeCell ref="U141:U142"/>
    <mergeCell ref="V141:V142"/>
    <mergeCell ref="W141:W142"/>
    <mergeCell ref="X141:X142"/>
    <mergeCell ref="J141:J142"/>
    <mergeCell ref="L141:L142"/>
    <mergeCell ref="M141:M142"/>
    <mergeCell ref="N141:N142"/>
    <mergeCell ref="O141:O142"/>
    <mergeCell ref="R141:R142"/>
    <mergeCell ref="AC139:AC140"/>
    <mergeCell ref="A141:A142"/>
    <mergeCell ref="B141:B142"/>
    <mergeCell ref="C141:C142"/>
    <mergeCell ref="D141:D142"/>
    <mergeCell ref="E141:E142"/>
    <mergeCell ref="F141:F142"/>
    <mergeCell ref="G141:G142"/>
    <mergeCell ref="H141:H142"/>
    <mergeCell ref="I141:I142"/>
    <mergeCell ref="W139:W140"/>
    <mergeCell ref="X139:X140"/>
    <mergeCell ref="Y139:Y140"/>
    <mergeCell ref="Z139:Z140"/>
    <mergeCell ref="AA139:AA140"/>
    <mergeCell ref="AB139:AB140"/>
    <mergeCell ref="O139:O140"/>
    <mergeCell ref="R139:R140"/>
    <mergeCell ref="S139:S140"/>
    <mergeCell ref="T139:T140"/>
    <mergeCell ref="U139:U140"/>
    <mergeCell ref="V139:V140"/>
    <mergeCell ref="H139:H140"/>
    <mergeCell ref="I139:I140"/>
    <mergeCell ref="J139:J140"/>
    <mergeCell ref="L139:L140"/>
    <mergeCell ref="M139:M140"/>
    <mergeCell ref="N139:N140"/>
    <mergeCell ref="AA137:AA138"/>
    <mergeCell ref="AB137:AB138"/>
    <mergeCell ref="AC137:AC138"/>
    <mergeCell ref="A139:A140"/>
    <mergeCell ref="B139:B140"/>
    <mergeCell ref="C139:C140"/>
    <mergeCell ref="D139:D140"/>
    <mergeCell ref="E139:E140"/>
    <mergeCell ref="F139:F140"/>
    <mergeCell ref="G139:G140"/>
    <mergeCell ref="U137:U138"/>
    <mergeCell ref="V137:V138"/>
    <mergeCell ref="W137:W138"/>
    <mergeCell ref="X137:X138"/>
    <mergeCell ref="Y137:Y138"/>
    <mergeCell ref="Z137:Z138"/>
    <mergeCell ref="M137:M138"/>
    <mergeCell ref="N137:N138"/>
    <mergeCell ref="O137:O138"/>
    <mergeCell ref="R137:R138"/>
    <mergeCell ref="S137:S138"/>
    <mergeCell ref="T137:T138"/>
    <mergeCell ref="F137:F138"/>
    <mergeCell ref="G137:G138"/>
    <mergeCell ref="H137:H138"/>
    <mergeCell ref="I137:I138"/>
    <mergeCell ref="J137:J138"/>
    <mergeCell ref="L137:L138"/>
    <mergeCell ref="Y135:Y136"/>
    <mergeCell ref="Z135:Z136"/>
    <mergeCell ref="AA135:AA136"/>
    <mergeCell ref="AB135:AB136"/>
    <mergeCell ref="AC135:AC136"/>
    <mergeCell ref="A137:A138"/>
    <mergeCell ref="B137:B138"/>
    <mergeCell ref="C137:C138"/>
    <mergeCell ref="D137:D138"/>
    <mergeCell ref="E137:E138"/>
    <mergeCell ref="S135:S136"/>
    <mergeCell ref="T135:T136"/>
    <mergeCell ref="U135:U136"/>
    <mergeCell ref="V135:V136"/>
    <mergeCell ref="W135:W136"/>
    <mergeCell ref="X135:X136"/>
    <mergeCell ref="J135:J136"/>
    <mergeCell ref="L135:L136"/>
    <mergeCell ref="M135:M136"/>
    <mergeCell ref="N135:N136"/>
    <mergeCell ref="O135:O136"/>
    <mergeCell ref="R135:R136"/>
    <mergeCell ref="AC133:AC134"/>
    <mergeCell ref="A135:A136"/>
    <mergeCell ref="B135:B136"/>
    <mergeCell ref="C135:C136"/>
    <mergeCell ref="D135:D136"/>
    <mergeCell ref="E135:E136"/>
    <mergeCell ref="F135:F136"/>
    <mergeCell ref="G135:G136"/>
    <mergeCell ref="H135:H136"/>
    <mergeCell ref="I135:I136"/>
    <mergeCell ref="W133:W134"/>
    <mergeCell ref="X133:X134"/>
    <mergeCell ref="Y133:Y134"/>
    <mergeCell ref="Z133:Z134"/>
    <mergeCell ref="AA133:AA134"/>
    <mergeCell ref="AB133:AB134"/>
    <mergeCell ref="O133:O134"/>
    <mergeCell ref="R133:R134"/>
    <mergeCell ref="S133:S134"/>
    <mergeCell ref="T133:T134"/>
    <mergeCell ref="U133:U134"/>
    <mergeCell ref="V133:V134"/>
    <mergeCell ref="H133:H134"/>
    <mergeCell ref="I133:I134"/>
    <mergeCell ref="J133:J134"/>
    <mergeCell ref="L133:L134"/>
    <mergeCell ref="M133:M134"/>
    <mergeCell ref="N133:N134"/>
    <mergeCell ref="AA131:AA132"/>
    <mergeCell ref="AB131:AB132"/>
    <mergeCell ref="AC131:AC132"/>
    <mergeCell ref="A133:A134"/>
    <mergeCell ref="B133:B134"/>
    <mergeCell ref="C133:C134"/>
    <mergeCell ref="D133:D134"/>
    <mergeCell ref="E133:E134"/>
    <mergeCell ref="F133:F134"/>
    <mergeCell ref="G133:G134"/>
    <mergeCell ref="U131:U132"/>
    <mergeCell ref="V131:V132"/>
    <mergeCell ref="W131:W132"/>
    <mergeCell ref="X131:X132"/>
    <mergeCell ref="Y131:Y132"/>
    <mergeCell ref="Z131:Z132"/>
    <mergeCell ref="M131:M132"/>
    <mergeCell ref="N131:N132"/>
    <mergeCell ref="O131:O132"/>
    <mergeCell ref="R131:R132"/>
    <mergeCell ref="S131:S132"/>
    <mergeCell ref="T131:T132"/>
    <mergeCell ref="F131:F132"/>
    <mergeCell ref="G131:G132"/>
    <mergeCell ref="H131:H132"/>
    <mergeCell ref="I131:I132"/>
    <mergeCell ref="J131:J132"/>
    <mergeCell ref="L131:L132"/>
    <mergeCell ref="Y129:Y130"/>
    <mergeCell ref="Z129:Z130"/>
    <mergeCell ref="AA129:AA130"/>
    <mergeCell ref="AB129:AB130"/>
    <mergeCell ref="AC129:AC130"/>
    <mergeCell ref="A131:A132"/>
    <mergeCell ref="B131:B132"/>
    <mergeCell ref="C131:C132"/>
    <mergeCell ref="D131:D132"/>
    <mergeCell ref="E131:E132"/>
    <mergeCell ref="S129:S130"/>
    <mergeCell ref="T129:T130"/>
    <mergeCell ref="U129:U130"/>
    <mergeCell ref="V129:V130"/>
    <mergeCell ref="W129:W130"/>
    <mergeCell ref="X129:X130"/>
    <mergeCell ref="J129:J130"/>
    <mergeCell ref="L129:L130"/>
    <mergeCell ref="M129:M130"/>
    <mergeCell ref="N129:N130"/>
    <mergeCell ref="O129:O130"/>
    <mergeCell ref="R129:R130"/>
    <mergeCell ref="AC127:AC128"/>
    <mergeCell ref="A129:A130"/>
    <mergeCell ref="B129:B130"/>
    <mergeCell ref="C129:C130"/>
    <mergeCell ref="D129:D130"/>
    <mergeCell ref="E129:E130"/>
    <mergeCell ref="F129:F130"/>
    <mergeCell ref="G129:G130"/>
    <mergeCell ref="H129:H130"/>
    <mergeCell ref="I129:I130"/>
    <mergeCell ref="W127:W128"/>
    <mergeCell ref="X127:X128"/>
    <mergeCell ref="Y127:Y128"/>
    <mergeCell ref="Z127:Z128"/>
    <mergeCell ref="AA127:AA128"/>
    <mergeCell ref="AB127:AB128"/>
    <mergeCell ref="O127:O128"/>
    <mergeCell ref="R127:R128"/>
    <mergeCell ref="S127:S128"/>
    <mergeCell ref="T127:T128"/>
    <mergeCell ref="U127:U128"/>
    <mergeCell ref="V127:V128"/>
    <mergeCell ref="H127:H128"/>
    <mergeCell ref="I127:I128"/>
    <mergeCell ref="J127:J128"/>
    <mergeCell ref="L127:L128"/>
    <mergeCell ref="M127:M128"/>
    <mergeCell ref="N127:N128"/>
    <mergeCell ref="AA125:AA126"/>
    <mergeCell ref="AB125:AB126"/>
    <mergeCell ref="AC125:AC126"/>
    <mergeCell ref="A127:A128"/>
    <mergeCell ref="B127:B128"/>
    <mergeCell ref="C127:C128"/>
    <mergeCell ref="D127:D128"/>
    <mergeCell ref="E127:E128"/>
    <mergeCell ref="F127:F128"/>
    <mergeCell ref="G127:G128"/>
    <mergeCell ref="U125:U126"/>
    <mergeCell ref="V125:V126"/>
    <mergeCell ref="W125:W126"/>
    <mergeCell ref="X125:X126"/>
    <mergeCell ref="Y125:Y126"/>
    <mergeCell ref="Z125:Z126"/>
    <mergeCell ref="M125:M126"/>
    <mergeCell ref="N125:N126"/>
    <mergeCell ref="O125:O126"/>
    <mergeCell ref="R125:R126"/>
    <mergeCell ref="S125:S126"/>
    <mergeCell ref="T125:T126"/>
    <mergeCell ref="F125:F126"/>
    <mergeCell ref="G125:G126"/>
    <mergeCell ref="H125:H126"/>
    <mergeCell ref="I125:I126"/>
    <mergeCell ref="J125:J126"/>
    <mergeCell ref="L125:L126"/>
    <mergeCell ref="Y123:Y124"/>
    <mergeCell ref="Z123:Z124"/>
    <mergeCell ref="AA123:AA124"/>
    <mergeCell ref="AB123:AB124"/>
    <mergeCell ref="AC123:AC124"/>
    <mergeCell ref="A125:A126"/>
    <mergeCell ref="B125:B126"/>
    <mergeCell ref="C125:C126"/>
    <mergeCell ref="D125:D126"/>
    <mergeCell ref="E125:E126"/>
    <mergeCell ref="S123:S124"/>
    <mergeCell ref="T123:T124"/>
    <mergeCell ref="U123:U124"/>
    <mergeCell ref="V123:V124"/>
    <mergeCell ref="W123:W124"/>
    <mergeCell ref="X123:X124"/>
    <mergeCell ref="J123:J124"/>
    <mergeCell ref="L123:L124"/>
    <mergeCell ref="M123:M124"/>
    <mergeCell ref="N123:N124"/>
    <mergeCell ref="O123:O124"/>
    <mergeCell ref="R123:R124"/>
    <mergeCell ref="AC121:AC122"/>
    <mergeCell ref="A123:A124"/>
    <mergeCell ref="B123:B124"/>
    <mergeCell ref="C123:C124"/>
    <mergeCell ref="D123:D124"/>
    <mergeCell ref="E123:E124"/>
    <mergeCell ref="F123:F124"/>
    <mergeCell ref="G123:G124"/>
    <mergeCell ref="H123:H124"/>
    <mergeCell ref="I123:I124"/>
    <mergeCell ref="W121:W122"/>
    <mergeCell ref="X121:X122"/>
    <mergeCell ref="Y121:Y122"/>
    <mergeCell ref="Z121:Z122"/>
    <mergeCell ref="AA121:AA122"/>
    <mergeCell ref="AB121:AB122"/>
    <mergeCell ref="O121:O122"/>
    <mergeCell ref="R121:R122"/>
    <mergeCell ref="S121:S122"/>
    <mergeCell ref="T121:T122"/>
    <mergeCell ref="U121:U122"/>
    <mergeCell ref="V121:V122"/>
    <mergeCell ref="H121:H122"/>
    <mergeCell ref="I121:I122"/>
    <mergeCell ref="J121:J122"/>
    <mergeCell ref="L121:L122"/>
    <mergeCell ref="M121:M122"/>
    <mergeCell ref="N121:N122"/>
    <mergeCell ref="AA119:AA120"/>
    <mergeCell ref="AB119:AB120"/>
    <mergeCell ref="AC119:AC120"/>
    <mergeCell ref="A121:A122"/>
    <mergeCell ref="B121:B122"/>
    <mergeCell ref="C121:C122"/>
    <mergeCell ref="D121:D122"/>
    <mergeCell ref="E121:E122"/>
    <mergeCell ref="F121:F122"/>
    <mergeCell ref="G121:G122"/>
    <mergeCell ref="U119:U120"/>
    <mergeCell ref="V119:V120"/>
    <mergeCell ref="W119:W120"/>
    <mergeCell ref="X119:X120"/>
    <mergeCell ref="Y119:Y120"/>
    <mergeCell ref="Z119:Z120"/>
    <mergeCell ref="M119:M120"/>
    <mergeCell ref="N119:N120"/>
    <mergeCell ref="O119:O120"/>
    <mergeCell ref="R119:R120"/>
    <mergeCell ref="S119:S120"/>
    <mergeCell ref="T119:T120"/>
    <mergeCell ref="F119:F120"/>
    <mergeCell ref="G119:G120"/>
    <mergeCell ref="H119:H120"/>
    <mergeCell ref="I119:I120"/>
    <mergeCell ref="J119:J120"/>
    <mergeCell ref="L119:L120"/>
    <mergeCell ref="Y117:Y118"/>
    <mergeCell ref="Z117:Z118"/>
    <mergeCell ref="AA117:AA118"/>
    <mergeCell ref="AB117:AB118"/>
    <mergeCell ref="AC117:AC118"/>
    <mergeCell ref="A119:A120"/>
    <mergeCell ref="B119:B120"/>
    <mergeCell ref="C119:C120"/>
    <mergeCell ref="D119:D120"/>
    <mergeCell ref="E119:E120"/>
    <mergeCell ref="S117:S118"/>
    <mergeCell ref="T117:T118"/>
    <mergeCell ref="U117:U118"/>
    <mergeCell ref="V117:V118"/>
    <mergeCell ref="W117:W118"/>
    <mergeCell ref="X117:X118"/>
    <mergeCell ref="J117:J118"/>
    <mergeCell ref="L117:L118"/>
    <mergeCell ref="M117:M118"/>
    <mergeCell ref="N117:N118"/>
    <mergeCell ref="O117:O118"/>
    <mergeCell ref="R117:R118"/>
    <mergeCell ref="AC114:AC115"/>
    <mergeCell ref="A117:A118"/>
    <mergeCell ref="B117:B118"/>
    <mergeCell ref="C117:C118"/>
    <mergeCell ref="D117:D118"/>
    <mergeCell ref="E117:E118"/>
    <mergeCell ref="F117:F118"/>
    <mergeCell ref="G117:G118"/>
    <mergeCell ref="H117:H118"/>
    <mergeCell ref="I117:I118"/>
    <mergeCell ref="W114:W115"/>
    <mergeCell ref="X114:X115"/>
    <mergeCell ref="Y114:Y115"/>
    <mergeCell ref="Z114:Z115"/>
    <mergeCell ref="AA114:AA115"/>
    <mergeCell ref="AB114:AB115"/>
    <mergeCell ref="N114:N115"/>
    <mergeCell ref="O114:O115"/>
    <mergeCell ref="R114:R115"/>
    <mergeCell ref="T114:T115"/>
    <mergeCell ref="U114:U115"/>
    <mergeCell ref="V114:V115"/>
    <mergeCell ref="G114:G115"/>
    <mergeCell ref="H114:H115"/>
    <mergeCell ref="I114:I115"/>
    <mergeCell ref="J114:J115"/>
    <mergeCell ref="L114:L115"/>
    <mergeCell ref="M114:M115"/>
    <mergeCell ref="Z112:Z113"/>
    <mergeCell ref="AA112:AA113"/>
    <mergeCell ref="AB112:AB113"/>
    <mergeCell ref="AC112:AC113"/>
    <mergeCell ref="A114:A115"/>
    <mergeCell ref="B114:B115"/>
    <mergeCell ref="C114:C115"/>
    <mergeCell ref="D114:D115"/>
    <mergeCell ref="E114:E115"/>
    <mergeCell ref="F114:F115"/>
    <mergeCell ref="T112:T113"/>
    <mergeCell ref="U112:U113"/>
    <mergeCell ref="V112:V113"/>
    <mergeCell ref="W112:W113"/>
    <mergeCell ref="X112:X113"/>
    <mergeCell ref="Y112:Y113"/>
    <mergeCell ref="J112:J113"/>
    <mergeCell ref="L112:L113"/>
    <mergeCell ref="M112:M113"/>
    <mergeCell ref="N112:N113"/>
    <mergeCell ref="O112:O113"/>
    <mergeCell ref="R112:R113"/>
    <mergeCell ref="AC110:AC111"/>
    <mergeCell ref="A112:A113"/>
    <mergeCell ref="B112:B113"/>
    <mergeCell ref="C112:C113"/>
    <mergeCell ref="D112:D113"/>
    <mergeCell ref="E112:E113"/>
    <mergeCell ref="F112:F113"/>
    <mergeCell ref="G112:G113"/>
    <mergeCell ref="H112:H113"/>
    <mergeCell ref="I112:I113"/>
    <mergeCell ref="W110:W111"/>
    <mergeCell ref="X110:X111"/>
    <mergeCell ref="Y110:Y111"/>
    <mergeCell ref="Z110:Z111"/>
    <mergeCell ref="AA110:AA111"/>
    <mergeCell ref="AB110:AB111"/>
    <mergeCell ref="N110:N111"/>
    <mergeCell ref="O110:O111"/>
    <mergeCell ref="R110:R111"/>
    <mergeCell ref="T110:T111"/>
    <mergeCell ref="U110:U111"/>
    <mergeCell ref="V110:V111"/>
    <mergeCell ref="G110:G111"/>
    <mergeCell ref="H110:H111"/>
    <mergeCell ref="I110:I111"/>
    <mergeCell ref="J110:J111"/>
    <mergeCell ref="L110:L111"/>
    <mergeCell ref="M110:M111"/>
    <mergeCell ref="Z108:Z109"/>
    <mergeCell ref="AA108:AA109"/>
    <mergeCell ref="AB108:AB109"/>
    <mergeCell ref="AC108:AC109"/>
    <mergeCell ref="A110:A111"/>
    <mergeCell ref="B110:B111"/>
    <mergeCell ref="C110:C111"/>
    <mergeCell ref="D110:D111"/>
    <mergeCell ref="E110:E111"/>
    <mergeCell ref="F110:F111"/>
    <mergeCell ref="T108:T109"/>
    <mergeCell ref="U108:U109"/>
    <mergeCell ref="V108:V109"/>
    <mergeCell ref="W108:W109"/>
    <mergeCell ref="X108:X109"/>
    <mergeCell ref="Y108:Y109"/>
    <mergeCell ref="J108:J109"/>
    <mergeCell ref="L108:L109"/>
    <mergeCell ref="M108:M109"/>
    <mergeCell ref="N108:N109"/>
    <mergeCell ref="O108:O109"/>
    <mergeCell ref="R108:R109"/>
    <mergeCell ref="I106:I107"/>
    <mergeCell ref="A108:A109"/>
    <mergeCell ref="B108:B109"/>
    <mergeCell ref="C108:C109"/>
    <mergeCell ref="D108:D109"/>
    <mergeCell ref="G108:G109"/>
    <mergeCell ref="H108:H109"/>
    <mergeCell ref="I108:I109"/>
    <mergeCell ref="Z104:Z105"/>
    <mergeCell ref="AA104:AA105"/>
    <mergeCell ref="AB104:AB105"/>
    <mergeCell ref="AC104:AC105"/>
    <mergeCell ref="A106:A107"/>
    <mergeCell ref="B106:B107"/>
    <mergeCell ref="C106:C107"/>
    <mergeCell ref="D106:D107"/>
    <mergeCell ref="G106:G107"/>
    <mergeCell ref="H106:H107"/>
    <mergeCell ref="T104:T105"/>
    <mergeCell ref="U104:U105"/>
    <mergeCell ref="V104:V105"/>
    <mergeCell ref="W104:W105"/>
    <mergeCell ref="X104:X105"/>
    <mergeCell ref="Y104:Y105"/>
    <mergeCell ref="J104:J105"/>
    <mergeCell ref="L104:L105"/>
    <mergeCell ref="M104:M105"/>
    <mergeCell ref="N104:N105"/>
    <mergeCell ref="O104:O105"/>
    <mergeCell ref="R104:R105"/>
    <mergeCell ref="AC102:AC103"/>
    <mergeCell ref="A104:A105"/>
    <mergeCell ref="B104:B105"/>
    <mergeCell ref="C104:C105"/>
    <mergeCell ref="D104:D105"/>
    <mergeCell ref="E104:E105"/>
    <mergeCell ref="F104:F105"/>
    <mergeCell ref="G104:G105"/>
    <mergeCell ref="H104:H105"/>
    <mergeCell ref="I104:I105"/>
    <mergeCell ref="W102:W103"/>
    <mergeCell ref="X102:X103"/>
    <mergeCell ref="Y102:Y103"/>
    <mergeCell ref="Z102:Z103"/>
    <mergeCell ref="AA102:AA103"/>
    <mergeCell ref="AB102:AB103"/>
    <mergeCell ref="N102:N103"/>
    <mergeCell ref="O102:O103"/>
    <mergeCell ref="R102:R103"/>
    <mergeCell ref="T102:T103"/>
    <mergeCell ref="U102:U103"/>
    <mergeCell ref="V102:V103"/>
    <mergeCell ref="G102:G103"/>
    <mergeCell ref="H102:H103"/>
    <mergeCell ref="I102:I103"/>
    <mergeCell ref="J102:J103"/>
    <mergeCell ref="L102:L103"/>
    <mergeCell ref="M102:M103"/>
    <mergeCell ref="Z100:Z101"/>
    <mergeCell ref="AA100:AA101"/>
    <mergeCell ref="AB100:AB101"/>
    <mergeCell ref="AC100:AC101"/>
    <mergeCell ref="A102:A103"/>
    <mergeCell ref="B102:B103"/>
    <mergeCell ref="C102:C103"/>
    <mergeCell ref="D102:D103"/>
    <mergeCell ref="E102:E103"/>
    <mergeCell ref="F102:F103"/>
    <mergeCell ref="T100:T101"/>
    <mergeCell ref="U100:U101"/>
    <mergeCell ref="V100:V101"/>
    <mergeCell ref="W100:W101"/>
    <mergeCell ref="X100:X101"/>
    <mergeCell ref="Y100:Y101"/>
    <mergeCell ref="J100:J101"/>
    <mergeCell ref="L100:L101"/>
    <mergeCell ref="M100:M101"/>
    <mergeCell ref="N100:N101"/>
    <mergeCell ref="O100:O101"/>
    <mergeCell ref="R100:R101"/>
    <mergeCell ref="AC98:AC99"/>
    <mergeCell ref="A100:A101"/>
    <mergeCell ref="B100:B101"/>
    <mergeCell ref="C100:C101"/>
    <mergeCell ref="D100:D101"/>
    <mergeCell ref="E100:E101"/>
    <mergeCell ref="F100:F101"/>
    <mergeCell ref="G100:G101"/>
    <mergeCell ref="H100:H101"/>
    <mergeCell ref="I100:I101"/>
    <mergeCell ref="W98:W99"/>
    <mergeCell ref="X98:X99"/>
    <mergeCell ref="Y98:Y99"/>
    <mergeCell ref="Z98:Z99"/>
    <mergeCell ref="AA98:AA99"/>
    <mergeCell ref="AB98:AB99"/>
    <mergeCell ref="N98:N99"/>
    <mergeCell ref="O98:O99"/>
    <mergeCell ref="R98:R99"/>
    <mergeCell ref="T98:T99"/>
    <mergeCell ref="U98:U99"/>
    <mergeCell ref="V98:V99"/>
    <mergeCell ref="G98:G99"/>
    <mergeCell ref="H98:H99"/>
    <mergeCell ref="I98:I99"/>
    <mergeCell ref="J98:J99"/>
    <mergeCell ref="L98:L99"/>
    <mergeCell ref="M98:M99"/>
    <mergeCell ref="Z96:Z97"/>
    <mergeCell ref="AA96:AA97"/>
    <mergeCell ref="AB96:AB97"/>
    <mergeCell ref="AC96:AC97"/>
    <mergeCell ref="A98:A99"/>
    <mergeCell ref="B98:B99"/>
    <mergeCell ref="C98:C99"/>
    <mergeCell ref="D98:D99"/>
    <mergeCell ref="E98:E99"/>
    <mergeCell ref="F98:F99"/>
    <mergeCell ref="T96:T97"/>
    <mergeCell ref="U96:U97"/>
    <mergeCell ref="V96:V97"/>
    <mergeCell ref="W96:W97"/>
    <mergeCell ref="X96:X97"/>
    <mergeCell ref="Y96:Y97"/>
    <mergeCell ref="J96:J97"/>
    <mergeCell ref="L96:L97"/>
    <mergeCell ref="M96:M97"/>
    <mergeCell ref="N96:N97"/>
    <mergeCell ref="O96:O97"/>
    <mergeCell ref="R96:R97"/>
    <mergeCell ref="AC94:AC95"/>
    <mergeCell ref="A96:A97"/>
    <mergeCell ref="B96:B97"/>
    <mergeCell ref="C96:C97"/>
    <mergeCell ref="D96:D97"/>
    <mergeCell ref="E96:E97"/>
    <mergeCell ref="F96:F97"/>
    <mergeCell ref="G96:G97"/>
    <mergeCell ref="H96:H97"/>
    <mergeCell ref="I96:I97"/>
    <mergeCell ref="W94:W95"/>
    <mergeCell ref="X94:X95"/>
    <mergeCell ref="Y94:Y95"/>
    <mergeCell ref="Z94:Z95"/>
    <mergeCell ref="AA94:AA95"/>
    <mergeCell ref="AB94:AB95"/>
    <mergeCell ref="N94:N95"/>
    <mergeCell ref="O94:O95"/>
    <mergeCell ref="R94:R95"/>
    <mergeCell ref="T94:T95"/>
    <mergeCell ref="U94:U95"/>
    <mergeCell ref="V94:V95"/>
    <mergeCell ref="G94:G95"/>
    <mergeCell ref="H94:H95"/>
    <mergeCell ref="I94:I95"/>
    <mergeCell ref="J94:J95"/>
    <mergeCell ref="L94:L95"/>
    <mergeCell ref="M94:M95"/>
    <mergeCell ref="Z92:Z93"/>
    <mergeCell ref="AA92:AA93"/>
    <mergeCell ref="AB92:AB93"/>
    <mergeCell ref="AC92:AC93"/>
    <mergeCell ref="A94:A95"/>
    <mergeCell ref="B94:B95"/>
    <mergeCell ref="C94:C95"/>
    <mergeCell ref="D94:D95"/>
    <mergeCell ref="E94:E95"/>
    <mergeCell ref="F94:F95"/>
    <mergeCell ref="T92:T93"/>
    <mergeCell ref="U92:U93"/>
    <mergeCell ref="V92:V93"/>
    <mergeCell ref="W92:W93"/>
    <mergeCell ref="X92:X93"/>
    <mergeCell ref="Y92:Y93"/>
    <mergeCell ref="J92:J93"/>
    <mergeCell ref="L92:L93"/>
    <mergeCell ref="M92:M93"/>
    <mergeCell ref="N92:N93"/>
    <mergeCell ref="O92:O93"/>
    <mergeCell ref="R92:R93"/>
    <mergeCell ref="AC90:AC91"/>
    <mergeCell ref="A92:A93"/>
    <mergeCell ref="B92:B93"/>
    <mergeCell ref="C92:C93"/>
    <mergeCell ref="D92:D93"/>
    <mergeCell ref="E92:E93"/>
    <mergeCell ref="F92:F93"/>
    <mergeCell ref="G92:G93"/>
    <mergeCell ref="H92:H93"/>
    <mergeCell ref="I92:I93"/>
    <mergeCell ref="W90:W91"/>
    <mergeCell ref="X90:X91"/>
    <mergeCell ref="Y90:Y91"/>
    <mergeCell ref="Z90:Z91"/>
    <mergeCell ref="AA90:AA91"/>
    <mergeCell ref="AB90:AB91"/>
    <mergeCell ref="N90:N91"/>
    <mergeCell ref="O90:O91"/>
    <mergeCell ref="R90:R91"/>
    <mergeCell ref="T90:T91"/>
    <mergeCell ref="U90:U91"/>
    <mergeCell ref="V90:V91"/>
    <mergeCell ref="G90:G91"/>
    <mergeCell ref="H90:H91"/>
    <mergeCell ref="I90:I91"/>
    <mergeCell ref="J90:J91"/>
    <mergeCell ref="L90:L91"/>
    <mergeCell ref="M90:M91"/>
    <mergeCell ref="Z88:Z89"/>
    <mergeCell ref="AA88:AA89"/>
    <mergeCell ref="AB88:AB89"/>
    <mergeCell ref="AC88:AC89"/>
    <mergeCell ref="A90:A91"/>
    <mergeCell ref="B90:B91"/>
    <mergeCell ref="C90:C91"/>
    <mergeCell ref="D90:D91"/>
    <mergeCell ref="E90:E91"/>
    <mergeCell ref="F90:F91"/>
    <mergeCell ref="T88:T89"/>
    <mergeCell ref="U88:U89"/>
    <mergeCell ref="V88:V89"/>
    <mergeCell ref="W88:W89"/>
    <mergeCell ref="X88:X89"/>
    <mergeCell ref="Y88:Y89"/>
    <mergeCell ref="J88:J89"/>
    <mergeCell ref="L88:L89"/>
    <mergeCell ref="M88:M89"/>
    <mergeCell ref="N88:N89"/>
    <mergeCell ref="O88:O89"/>
    <mergeCell ref="R88:R89"/>
    <mergeCell ref="AC86:AC87"/>
    <mergeCell ref="A88:A89"/>
    <mergeCell ref="B88:B89"/>
    <mergeCell ref="C88:C89"/>
    <mergeCell ref="D88:D89"/>
    <mergeCell ref="E88:E89"/>
    <mergeCell ref="F88:F89"/>
    <mergeCell ref="G88:G89"/>
    <mergeCell ref="H88:H89"/>
    <mergeCell ref="I88:I89"/>
    <mergeCell ref="W86:W87"/>
    <mergeCell ref="X86:X87"/>
    <mergeCell ref="Y86:Y87"/>
    <mergeCell ref="Z86:Z87"/>
    <mergeCell ref="AA86:AA87"/>
    <mergeCell ref="AB86:AB87"/>
    <mergeCell ref="N86:N87"/>
    <mergeCell ref="O86:O87"/>
    <mergeCell ref="R86:R87"/>
    <mergeCell ref="T86:T87"/>
    <mergeCell ref="U86:U87"/>
    <mergeCell ref="V86:V87"/>
    <mergeCell ref="G86:G87"/>
    <mergeCell ref="H86:H87"/>
    <mergeCell ref="I86:I87"/>
    <mergeCell ref="J86:J87"/>
    <mergeCell ref="L86:L87"/>
    <mergeCell ref="M86:M87"/>
    <mergeCell ref="Z84:Z85"/>
    <mergeCell ref="AA84:AA85"/>
    <mergeCell ref="AB84:AB85"/>
    <mergeCell ref="AC84:AC85"/>
    <mergeCell ref="A86:A87"/>
    <mergeCell ref="B86:B87"/>
    <mergeCell ref="C86:C87"/>
    <mergeCell ref="D86:D87"/>
    <mergeCell ref="E86:E87"/>
    <mergeCell ref="F86:F87"/>
    <mergeCell ref="T84:T85"/>
    <mergeCell ref="U84:U85"/>
    <mergeCell ref="V84:V85"/>
    <mergeCell ref="W84:W85"/>
    <mergeCell ref="X84:X85"/>
    <mergeCell ref="Y84:Y85"/>
    <mergeCell ref="J84:J85"/>
    <mergeCell ref="L84:L85"/>
    <mergeCell ref="M84:M85"/>
    <mergeCell ref="N84:N85"/>
    <mergeCell ref="O84:O85"/>
    <mergeCell ref="R84:R85"/>
    <mergeCell ref="AC82:AC83"/>
    <mergeCell ref="A84:A85"/>
    <mergeCell ref="B84:B85"/>
    <mergeCell ref="C84:C85"/>
    <mergeCell ref="D84:D85"/>
    <mergeCell ref="E84:E85"/>
    <mergeCell ref="F84:F85"/>
    <mergeCell ref="G84:G85"/>
    <mergeCell ref="H84:H85"/>
    <mergeCell ref="I84:I85"/>
    <mergeCell ref="W82:W83"/>
    <mergeCell ref="X82:X83"/>
    <mergeCell ref="Y82:Y83"/>
    <mergeCell ref="Z82:Z83"/>
    <mergeCell ref="AA82:AA83"/>
    <mergeCell ref="AB82:AB83"/>
    <mergeCell ref="N82:N83"/>
    <mergeCell ref="O82:O83"/>
    <mergeCell ref="R82:R83"/>
    <mergeCell ref="T82:T83"/>
    <mergeCell ref="U82:U83"/>
    <mergeCell ref="V82:V83"/>
    <mergeCell ref="G82:G83"/>
    <mergeCell ref="H82:H83"/>
    <mergeCell ref="I82:I83"/>
    <mergeCell ref="J82:J83"/>
    <mergeCell ref="L82:L83"/>
    <mergeCell ref="M82:M83"/>
    <mergeCell ref="Z80:Z81"/>
    <mergeCell ref="AA80:AA81"/>
    <mergeCell ref="AB80:AB81"/>
    <mergeCell ref="AC80:AC81"/>
    <mergeCell ref="A82:A83"/>
    <mergeCell ref="B82:B83"/>
    <mergeCell ref="C82:C83"/>
    <mergeCell ref="D82:D83"/>
    <mergeCell ref="E82:E83"/>
    <mergeCell ref="F82:F83"/>
    <mergeCell ref="T80:T81"/>
    <mergeCell ref="U80:U81"/>
    <mergeCell ref="V80:V81"/>
    <mergeCell ref="W80:W81"/>
    <mergeCell ref="X80:X81"/>
    <mergeCell ref="Y80:Y81"/>
    <mergeCell ref="J80:J81"/>
    <mergeCell ref="L80:L81"/>
    <mergeCell ref="M80:M81"/>
    <mergeCell ref="N80:N81"/>
    <mergeCell ref="O80:O81"/>
    <mergeCell ref="R80:R81"/>
    <mergeCell ref="AC78:AC79"/>
    <mergeCell ref="A80:A81"/>
    <mergeCell ref="B80:B81"/>
    <mergeCell ref="C80:C81"/>
    <mergeCell ref="D80:D81"/>
    <mergeCell ref="E80:E81"/>
    <mergeCell ref="F80:F81"/>
    <mergeCell ref="G80:G81"/>
    <mergeCell ref="H80:H81"/>
    <mergeCell ref="I80:I81"/>
    <mergeCell ref="W78:W79"/>
    <mergeCell ref="X78:X79"/>
    <mergeCell ref="Y78:Y79"/>
    <mergeCell ref="Z78:Z79"/>
    <mergeCell ref="AA78:AA79"/>
    <mergeCell ref="AB78:AB79"/>
    <mergeCell ref="N78:N79"/>
    <mergeCell ref="O78:O79"/>
    <mergeCell ref="R78:R79"/>
    <mergeCell ref="T78:T79"/>
    <mergeCell ref="U78:U79"/>
    <mergeCell ref="V78:V79"/>
    <mergeCell ref="G78:G79"/>
    <mergeCell ref="H78:H79"/>
    <mergeCell ref="I78:I79"/>
    <mergeCell ref="J78:J79"/>
    <mergeCell ref="L78:L79"/>
    <mergeCell ref="M78:M79"/>
    <mergeCell ref="Z76:Z77"/>
    <mergeCell ref="AA76:AA77"/>
    <mergeCell ref="AB76:AB77"/>
    <mergeCell ref="AC76:AC77"/>
    <mergeCell ref="A78:A79"/>
    <mergeCell ref="B78:B79"/>
    <mergeCell ref="C78:C79"/>
    <mergeCell ref="D78:D79"/>
    <mergeCell ref="E78:E79"/>
    <mergeCell ref="F78:F79"/>
    <mergeCell ref="T76:T77"/>
    <mergeCell ref="U76:U77"/>
    <mergeCell ref="V76:V77"/>
    <mergeCell ref="W76:W77"/>
    <mergeCell ref="X76:X77"/>
    <mergeCell ref="Y76:Y77"/>
    <mergeCell ref="J76:J77"/>
    <mergeCell ref="L76:L77"/>
    <mergeCell ref="M76:M77"/>
    <mergeCell ref="N76:N77"/>
    <mergeCell ref="O76:O77"/>
    <mergeCell ref="R76:R77"/>
    <mergeCell ref="AC74:AC75"/>
    <mergeCell ref="A76:A77"/>
    <mergeCell ref="B76:B77"/>
    <mergeCell ref="C76:C77"/>
    <mergeCell ref="D76:D77"/>
    <mergeCell ref="E76:E77"/>
    <mergeCell ref="F76:F77"/>
    <mergeCell ref="G76:G77"/>
    <mergeCell ref="H76:H77"/>
    <mergeCell ref="I76:I77"/>
    <mergeCell ref="W74:W75"/>
    <mergeCell ref="X74:X75"/>
    <mergeCell ref="Y74:Y75"/>
    <mergeCell ref="Z74:Z75"/>
    <mergeCell ref="AA74:AA75"/>
    <mergeCell ref="AB74:AB75"/>
    <mergeCell ref="N74:N75"/>
    <mergeCell ref="O74:O75"/>
    <mergeCell ref="R74:R75"/>
    <mergeCell ref="T74:T75"/>
    <mergeCell ref="U74:U75"/>
    <mergeCell ref="V74:V75"/>
    <mergeCell ref="G74:G75"/>
    <mergeCell ref="H74:H75"/>
    <mergeCell ref="I74:I75"/>
    <mergeCell ref="J74:J75"/>
    <mergeCell ref="L74:L75"/>
    <mergeCell ref="M74:M75"/>
    <mergeCell ref="Z72:Z73"/>
    <mergeCell ref="AA72:AA73"/>
    <mergeCell ref="AB72:AB73"/>
    <mergeCell ref="AC72:AC73"/>
    <mergeCell ref="A74:A75"/>
    <mergeCell ref="B74:B75"/>
    <mergeCell ref="C74:C75"/>
    <mergeCell ref="D74:D75"/>
    <mergeCell ref="E74:E75"/>
    <mergeCell ref="F74:F75"/>
    <mergeCell ref="T72:T73"/>
    <mergeCell ref="U72:U73"/>
    <mergeCell ref="V72:V73"/>
    <mergeCell ref="W72:W73"/>
    <mergeCell ref="X72:X73"/>
    <mergeCell ref="Y72:Y73"/>
    <mergeCell ref="J72:J73"/>
    <mergeCell ref="L72:L73"/>
    <mergeCell ref="M72:M73"/>
    <mergeCell ref="N72:N73"/>
    <mergeCell ref="O72:O73"/>
    <mergeCell ref="R72:R73"/>
    <mergeCell ref="AC70:AC71"/>
    <mergeCell ref="A72:A73"/>
    <mergeCell ref="B72:B73"/>
    <mergeCell ref="C72:C73"/>
    <mergeCell ref="D72:D73"/>
    <mergeCell ref="E72:E73"/>
    <mergeCell ref="F72:F73"/>
    <mergeCell ref="G72:G73"/>
    <mergeCell ref="H72:H73"/>
    <mergeCell ref="I72:I73"/>
    <mergeCell ref="W70:W71"/>
    <mergeCell ref="X70:X71"/>
    <mergeCell ref="Y70:Y71"/>
    <mergeCell ref="Z70:Z71"/>
    <mergeCell ref="AA70:AA71"/>
    <mergeCell ref="AB70:AB71"/>
    <mergeCell ref="N70:N71"/>
    <mergeCell ref="O70:O71"/>
    <mergeCell ref="R70:R71"/>
    <mergeCell ref="T70:T71"/>
    <mergeCell ref="U70:U71"/>
    <mergeCell ref="V70:V71"/>
    <mergeCell ref="G70:G71"/>
    <mergeCell ref="H70:H71"/>
    <mergeCell ref="I70:I71"/>
    <mergeCell ref="J70:J71"/>
    <mergeCell ref="L70:L71"/>
    <mergeCell ref="M70:M71"/>
    <mergeCell ref="Z68:Z69"/>
    <mergeCell ref="AA68:AA69"/>
    <mergeCell ref="AB68:AB69"/>
    <mergeCell ref="AC68:AC69"/>
    <mergeCell ref="A70:A71"/>
    <mergeCell ref="B70:B71"/>
    <mergeCell ref="C70:C71"/>
    <mergeCell ref="D70:D71"/>
    <mergeCell ref="E70:E71"/>
    <mergeCell ref="F70:F71"/>
    <mergeCell ref="T68:T69"/>
    <mergeCell ref="U68:U69"/>
    <mergeCell ref="V68:V69"/>
    <mergeCell ref="W68:W69"/>
    <mergeCell ref="X68:X69"/>
    <mergeCell ref="Y68:Y69"/>
    <mergeCell ref="J68:J69"/>
    <mergeCell ref="L68:L69"/>
    <mergeCell ref="M68:M69"/>
    <mergeCell ref="N68:N69"/>
    <mergeCell ref="O68:O69"/>
    <mergeCell ref="R68:R69"/>
    <mergeCell ref="AC66:AC67"/>
    <mergeCell ref="A68:A69"/>
    <mergeCell ref="B68:B69"/>
    <mergeCell ref="C68:C69"/>
    <mergeCell ref="D68:D69"/>
    <mergeCell ref="E68:E69"/>
    <mergeCell ref="F68:F69"/>
    <mergeCell ref="G68:G69"/>
    <mergeCell ref="H68:H69"/>
    <mergeCell ref="I68:I69"/>
    <mergeCell ref="W66:W67"/>
    <mergeCell ref="X66:X67"/>
    <mergeCell ref="Y66:Y67"/>
    <mergeCell ref="Z66:Z67"/>
    <mergeCell ref="AA66:AA67"/>
    <mergeCell ref="AB66:AB67"/>
    <mergeCell ref="N66:N67"/>
    <mergeCell ref="O66:O67"/>
    <mergeCell ref="R66:R67"/>
    <mergeCell ref="T66:T67"/>
    <mergeCell ref="U66:U67"/>
    <mergeCell ref="V66:V67"/>
    <mergeCell ref="G66:G67"/>
    <mergeCell ref="H66:H67"/>
    <mergeCell ref="I66:I67"/>
    <mergeCell ref="J66:J67"/>
    <mergeCell ref="L66:L67"/>
    <mergeCell ref="M66:M67"/>
    <mergeCell ref="Z64:Z65"/>
    <mergeCell ref="AA64:AA65"/>
    <mergeCell ref="AB64:AB65"/>
    <mergeCell ref="AC64:AC65"/>
    <mergeCell ref="A66:A67"/>
    <mergeCell ref="B66:B67"/>
    <mergeCell ref="C66:C67"/>
    <mergeCell ref="D66:D67"/>
    <mergeCell ref="E66:E67"/>
    <mergeCell ref="F66:F67"/>
    <mergeCell ref="T64:T65"/>
    <mergeCell ref="U64:U65"/>
    <mergeCell ref="V64:V65"/>
    <mergeCell ref="W64:W65"/>
    <mergeCell ref="X64:X65"/>
    <mergeCell ref="Y64:Y65"/>
    <mergeCell ref="J64:J65"/>
    <mergeCell ref="L64:L65"/>
    <mergeCell ref="M64:M65"/>
    <mergeCell ref="N64:N65"/>
    <mergeCell ref="O64:O65"/>
    <mergeCell ref="R64:R65"/>
    <mergeCell ref="AC62:AC63"/>
    <mergeCell ref="A64:A65"/>
    <mergeCell ref="B64:B65"/>
    <mergeCell ref="C64:C65"/>
    <mergeCell ref="D64:D65"/>
    <mergeCell ref="E64:E65"/>
    <mergeCell ref="F64:F65"/>
    <mergeCell ref="G64:G65"/>
    <mergeCell ref="H64:H65"/>
    <mergeCell ref="I64:I65"/>
    <mergeCell ref="W62:W63"/>
    <mergeCell ref="X62:X63"/>
    <mergeCell ref="Y62:Y63"/>
    <mergeCell ref="Z62:Z63"/>
    <mergeCell ref="AA62:AA63"/>
    <mergeCell ref="AB62:AB63"/>
    <mergeCell ref="N62:N63"/>
    <mergeCell ref="O62:O63"/>
    <mergeCell ref="R62:R63"/>
    <mergeCell ref="T62:T63"/>
    <mergeCell ref="U62:U63"/>
    <mergeCell ref="V62:V63"/>
    <mergeCell ref="G62:G63"/>
    <mergeCell ref="H62:H63"/>
    <mergeCell ref="I62:I63"/>
    <mergeCell ref="J62:J63"/>
    <mergeCell ref="L62:L63"/>
    <mergeCell ref="M62:M63"/>
    <mergeCell ref="Z60:Z61"/>
    <mergeCell ref="AA60:AA61"/>
    <mergeCell ref="AB60:AB61"/>
    <mergeCell ref="AC60:AC61"/>
    <mergeCell ref="A62:A63"/>
    <mergeCell ref="B62:B63"/>
    <mergeCell ref="C62:C63"/>
    <mergeCell ref="D62:D63"/>
    <mergeCell ref="E62:E63"/>
    <mergeCell ref="F62:F63"/>
    <mergeCell ref="T60:T61"/>
    <mergeCell ref="U60:U61"/>
    <mergeCell ref="V60:V61"/>
    <mergeCell ref="W60:W61"/>
    <mergeCell ref="X60:X61"/>
    <mergeCell ref="Y60:Y61"/>
    <mergeCell ref="J60:J61"/>
    <mergeCell ref="L60:L61"/>
    <mergeCell ref="M60:M61"/>
    <mergeCell ref="N60:N61"/>
    <mergeCell ref="O60:O61"/>
    <mergeCell ref="R60:R61"/>
    <mergeCell ref="AC58:AC59"/>
    <mergeCell ref="A60:A61"/>
    <mergeCell ref="B60:B61"/>
    <mergeCell ref="C60:C61"/>
    <mergeCell ref="D60:D61"/>
    <mergeCell ref="E60:E61"/>
    <mergeCell ref="F60:F61"/>
    <mergeCell ref="G60:G61"/>
    <mergeCell ref="H60:H61"/>
    <mergeCell ref="I60:I61"/>
    <mergeCell ref="W58:W59"/>
    <mergeCell ref="X58:X59"/>
    <mergeCell ref="Y58:Y59"/>
    <mergeCell ref="Z58:Z59"/>
    <mergeCell ref="AA58:AA59"/>
    <mergeCell ref="AB58:AB59"/>
    <mergeCell ref="N58:N59"/>
    <mergeCell ref="O58:O59"/>
    <mergeCell ref="R58:R59"/>
    <mergeCell ref="T58:T59"/>
    <mergeCell ref="U58:U59"/>
    <mergeCell ref="V58:V59"/>
    <mergeCell ref="G58:G59"/>
    <mergeCell ref="H58:H59"/>
    <mergeCell ref="I58:I59"/>
    <mergeCell ref="J58:J59"/>
    <mergeCell ref="L58:L59"/>
    <mergeCell ref="M58:M59"/>
    <mergeCell ref="Z56:Z57"/>
    <mergeCell ref="AA56:AA57"/>
    <mergeCell ref="AB56:AB57"/>
    <mergeCell ref="AC56:AC57"/>
    <mergeCell ref="A58:A59"/>
    <mergeCell ref="B58:B59"/>
    <mergeCell ref="C58:C59"/>
    <mergeCell ref="D58:D59"/>
    <mergeCell ref="E58:E59"/>
    <mergeCell ref="F58:F59"/>
    <mergeCell ref="T56:T57"/>
    <mergeCell ref="U56:U57"/>
    <mergeCell ref="V56:V57"/>
    <mergeCell ref="W56:W57"/>
    <mergeCell ref="X56:X57"/>
    <mergeCell ref="Y56:Y57"/>
    <mergeCell ref="J56:J57"/>
    <mergeCell ref="L56:L57"/>
    <mergeCell ref="M56:M57"/>
    <mergeCell ref="N56:N57"/>
    <mergeCell ref="O56:O57"/>
    <mergeCell ref="R56:R57"/>
    <mergeCell ref="AC54:AC55"/>
    <mergeCell ref="A56:A57"/>
    <mergeCell ref="B56:B57"/>
    <mergeCell ref="C56:C57"/>
    <mergeCell ref="D56:D57"/>
    <mergeCell ref="E56:E57"/>
    <mergeCell ref="F56:F57"/>
    <mergeCell ref="G56:G57"/>
    <mergeCell ref="H56:H57"/>
    <mergeCell ref="I56:I57"/>
    <mergeCell ref="W54:W55"/>
    <mergeCell ref="X54:X55"/>
    <mergeCell ref="Y54:Y55"/>
    <mergeCell ref="Z54:Z55"/>
    <mergeCell ref="AA54:AA55"/>
    <mergeCell ref="AB54:AB55"/>
    <mergeCell ref="N54:N55"/>
    <mergeCell ref="O54:O55"/>
    <mergeCell ref="R54:R55"/>
    <mergeCell ref="T54:T55"/>
    <mergeCell ref="U54:U55"/>
    <mergeCell ref="V54:V55"/>
    <mergeCell ref="G54:G55"/>
    <mergeCell ref="H54:H55"/>
    <mergeCell ref="I54:I55"/>
    <mergeCell ref="J54:J55"/>
    <mergeCell ref="L54:L55"/>
    <mergeCell ref="M54:M55"/>
    <mergeCell ref="Z52:Z53"/>
    <mergeCell ref="AA52:AA53"/>
    <mergeCell ref="AB52:AB53"/>
    <mergeCell ref="AC52:AC53"/>
    <mergeCell ref="A54:A55"/>
    <mergeCell ref="B54:B55"/>
    <mergeCell ref="C54:C55"/>
    <mergeCell ref="D54:D55"/>
    <mergeCell ref="E54:E55"/>
    <mergeCell ref="F54:F55"/>
    <mergeCell ref="T52:T53"/>
    <mergeCell ref="U52:U53"/>
    <mergeCell ref="V52:V53"/>
    <mergeCell ref="W52:W53"/>
    <mergeCell ref="X52:X53"/>
    <mergeCell ref="Y52:Y53"/>
    <mergeCell ref="J52:J53"/>
    <mergeCell ref="L52:L53"/>
    <mergeCell ref="M52:M53"/>
    <mergeCell ref="N52:N53"/>
    <mergeCell ref="O52:O53"/>
    <mergeCell ref="R52:R53"/>
    <mergeCell ref="AC50:AC51"/>
    <mergeCell ref="A52:A53"/>
    <mergeCell ref="B52:B53"/>
    <mergeCell ref="C52:C53"/>
    <mergeCell ref="D52:D53"/>
    <mergeCell ref="E52:E53"/>
    <mergeCell ref="F52:F53"/>
    <mergeCell ref="G52:G53"/>
    <mergeCell ref="H52:H53"/>
    <mergeCell ref="I52:I53"/>
    <mergeCell ref="W50:W51"/>
    <mergeCell ref="X50:X51"/>
    <mergeCell ref="Y50:Y51"/>
    <mergeCell ref="Z50:Z51"/>
    <mergeCell ref="AA50:AA51"/>
    <mergeCell ref="AB50:AB51"/>
    <mergeCell ref="N50:N51"/>
    <mergeCell ref="O50:O51"/>
    <mergeCell ref="R50:R51"/>
    <mergeCell ref="T50:T51"/>
    <mergeCell ref="U50:U51"/>
    <mergeCell ref="V50:V51"/>
    <mergeCell ref="G50:G51"/>
    <mergeCell ref="H50:H51"/>
    <mergeCell ref="I50:I51"/>
    <mergeCell ref="J50:J51"/>
    <mergeCell ref="L50:L51"/>
    <mergeCell ref="M50:M51"/>
    <mergeCell ref="Z48:Z49"/>
    <mergeCell ref="AA48:AA49"/>
    <mergeCell ref="AB48:AB49"/>
    <mergeCell ref="AC48:AC49"/>
    <mergeCell ref="A50:A51"/>
    <mergeCell ref="B50:B51"/>
    <mergeCell ref="C50:C51"/>
    <mergeCell ref="D50:D51"/>
    <mergeCell ref="E50:E51"/>
    <mergeCell ref="F50:F51"/>
    <mergeCell ref="T48:T49"/>
    <mergeCell ref="U48:U49"/>
    <mergeCell ref="V48:V49"/>
    <mergeCell ref="W48:W49"/>
    <mergeCell ref="X48:X49"/>
    <mergeCell ref="Y48:Y49"/>
    <mergeCell ref="J48:J49"/>
    <mergeCell ref="L48:L49"/>
    <mergeCell ref="M48:M49"/>
    <mergeCell ref="N48:N49"/>
    <mergeCell ref="O48:O49"/>
    <mergeCell ref="R48:R49"/>
    <mergeCell ref="AC46:AC47"/>
    <mergeCell ref="A48:A49"/>
    <mergeCell ref="B48:B49"/>
    <mergeCell ref="C48:C49"/>
    <mergeCell ref="D48:D49"/>
    <mergeCell ref="E48:E49"/>
    <mergeCell ref="F48:F49"/>
    <mergeCell ref="G48:G49"/>
    <mergeCell ref="H48:H49"/>
    <mergeCell ref="I48:I49"/>
    <mergeCell ref="W46:W47"/>
    <mergeCell ref="X46:X47"/>
    <mergeCell ref="Y46:Y47"/>
    <mergeCell ref="Z46:Z47"/>
    <mergeCell ref="AA46:AA47"/>
    <mergeCell ref="AB46:AB47"/>
    <mergeCell ref="N46:N47"/>
    <mergeCell ref="O46:O47"/>
    <mergeCell ref="R46:R47"/>
    <mergeCell ref="T46:T47"/>
    <mergeCell ref="U46:U47"/>
    <mergeCell ref="V46:V47"/>
    <mergeCell ref="G46:G47"/>
    <mergeCell ref="H46:H47"/>
    <mergeCell ref="I46:I47"/>
    <mergeCell ref="J46:J47"/>
    <mergeCell ref="L46:L47"/>
    <mergeCell ref="M46:M47"/>
    <mergeCell ref="Z44:Z45"/>
    <mergeCell ref="AA44:AA45"/>
    <mergeCell ref="AB44:AB45"/>
    <mergeCell ref="AC44:AC45"/>
    <mergeCell ref="A46:A47"/>
    <mergeCell ref="B46:B47"/>
    <mergeCell ref="C46:C47"/>
    <mergeCell ref="D46:D47"/>
    <mergeCell ref="E46:E47"/>
    <mergeCell ref="F46:F47"/>
    <mergeCell ref="T44:T45"/>
    <mergeCell ref="U44:U45"/>
    <mergeCell ref="V44:V45"/>
    <mergeCell ref="W44:W45"/>
    <mergeCell ref="X44:X45"/>
    <mergeCell ref="Y44:Y45"/>
    <mergeCell ref="J44:J45"/>
    <mergeCell ref="L44:L45"/>
    <mergeCell ref="M44:M45"/>
    <mergeCell ref="N44:N45"/>
    <mergeCell ref="O44:O45"/>
    <mergeCell ref="R44:R45"/>
    <mergeCell ref="AC42:AC43"/>
    <mergeCell ref="A44:A45"/>
    <mergeCell ref="B44:B45"/>
    <mergeCell ref="C44:C45"/>
    <mergeCell ref="D44:D45"/>
    <mergeCell ref="E44:E45"/>
    <mergeCell ref="F44:F45"/>
    <mergeCell ref="G44:G45"/>
    <mergeCell ref="H44:H45"/>
    <mergeCell ref="I44:I45"/>
    <mergeCell ref="W42:W43"/>
    <mergeCell ref="X42:X43"/>
    <mergeCell ref="Y42:Y43"/>
    <mergeCell ref="Z42:Z43"/>
    <mergeCell ref="AA42:AA43"/>
    <mergeCell ref="AB42:AB43"/>
    <mergeCell ref="N42:N43"/>
    <mergeCell ref="O42:O43"/>
    <mergeCell ref="R42:R43"/>
    <mergeCell ref="T42:T43"/>
    <mergeCell ref="U42:U43"/>
    <mergeCell ref="V42:V43"/>
    <mergeCell ref="G42:G43"/>
    <mergeCell ref="H42:H43"/>
    <mergeCell ref="I42:I43"/>
    <mergeCell ref="J42:J43"/>
    <mergeCell ref="L42:L43"/>
    <mergeCell ref="M42:M43"/>
    <mergeCell ref="Z40:Z41"/>
    <mergeCell ref="AA40:AA41"/>
    <mergeCell ref="AB40:AB41"/>
    <mergeCell ref="AC40:AC41"/>
    <mergeCell ref="A42:A43"/>
    <mergeCell ref="B42:B43"/>
    <mergeCell ref="C42:C43"/>
    <mergeCell ref="D42:D43"/>
    <mergeCell ref="E42:E43"/>
    <mergeCell ref="F42:F43"/>
    <mergeCell ref="T40:T41"/>
    <mergeCell ref="U40:U41"/>
    <mergeCell ref="V40:V41"/>
    <mergeCell ref="W40:W41"/>
    <mergeCell ref="X40:X41"/>
    <mergeCell ref="Y40:Y41"/>
    <mergeCell ref="J40:J41"/>
    <mergeCell ref="L40:L41"/>
    <mergeCell ref="M40:M41"/>
    <mergeCell ref="N40:N41"/>
    <mergeCell ref="O40:O41"/>
    <mergeCell ref="R40:R41"/>
    <mergeCell ref="AC38:AC39"/>
    <mergeCell ref="A40:A41"/>
    <mergeCell ref="B40:B41"/>
    <mergeCell ref="C40:C41"/>
    <mergeCell ref="D40:D41"/>
    <mergeCell ref="E40:E41"/>
    <mergeCell ref="F40:F41"/>
    <mergeCell ref="G40:G41"/>
    <mergeCell ref="H40:H41"/>
    <mergeCell ref="I40:I41"/>
    <mergeCell ref="W38:W39"/>
    <mergeCell ref="X38:X39"/>
    <mergeCell ref="Y38:Y39"/>
    <mergeCell ref="Z38:Z39"/>
    <mergeCell ref="AA38:AA39"/>
    <mergeCell ref="AB38:AB39"/>
    <mergeCell ref="N38:N39"/>
    <mergeCell ref="O38:O39"/>
    <mergeCell ref="R38:R39"/>
    <mergeCell ref="T38:T39"/>
    <mergeCell ref="U38:U39"/>
    <mergeCell ref="V38:V39"/>
    <mergeCell ref="G38:G39"/>
    <mergeCell ref="H38:H39"/>
    <mergeCell ref="I38:I39"/>
    <mergeCell ref="J38:J39"/>
    <mergeCell ref="L38:L39"/>
    <mergeCell ref="M38:M39"/>
    <mergeCell ref="Z36:Z37"/>
    <mergeCell ref="AA36:AA37"/>
    <mergeCell ref="AB36:AB37"/>
    <mergeCell ref="AC36:AC37"/>
    <mergeCell ref="A38:A39"/>
    <mergeCell ref="B38:B39"/>
    <mergeCell ref="C38:C39"/>
    <mergeCell ref="D38:D39"/>
    <mergeCell ref="E38:E39"/>
    <mergeCell ref="F38:F39"/>
    <mergeCell ref="T36:T37"/>
    <mergeCell ref="U36:U37"/>
    <mergeCell ref="V36:V37"/>
    <mergeCell ref="W36:W37"/>
    <mergeCell ref="X36:X37"/>
    <mergeCell ref="Y36:Y37"/>
    <mergeCell ref="J36:J37"/>
    <mergeCell ref="L36:L37"/>
    <mergeCell ref="M36:M37"/>
    <mergeCell ref="N36:N37"/>
    <mergeCell ref="O36:O37"/>
    <mergeCell ref="R36:R37"/>
    <mergeCell ref="AC34:AC35"/>
    <mergeCell ref="A36:A37"/>
    <mergeCell ref="B36:B37"/>
    <mergeCell ref="C36:C37"/>
    <mergeCell ref="D36:D37"/>
    <mergeCell ref="E36:E37"/>
    <mergeCell ref="F36:F37"/>
    <mergeCell ref="G36:G37"/>
    <mergeCell ref="H36:H37"/>
    <mergeCell ref="I36:I37"/>
    <mergeCell ref="W34:W35"/>
    <mergeCell ref="X34:X35"/>
    <mergeCell ref="Y34:Y35"/>
    <mergeCell ref="Z34:Z35"/>
    <mergeCell ref="AA34:AA35"/>
    <mergeCell ref="AB34:AB35"/>
    <mergeCell ref="N34:N35"/>
    <mergeCell ref="O34:O35"/>
    <mergeCell ref="R34:R35"/>
    <mergeCell ref="T34:T35"/>
    <mergeCell ref="U34:U35"/>
    <mergeCell ref="V34:V35"/>
    <mergeCell ref="G34:G35"/>
    <mergeCell ref="H34:H35"/>
    <mergeCell ref="I34:I35"/>
    <mergeCell ref="J34:J35"/>
    <mergeCell ref="L34:L35"/>
    <mergeCell ref="M34:M35"/>
    <mergeCell ref="Z32:Z33"/>
    <mergeCell ref="AA32:AA33"/>
    <mergeCell ref="AB32:AB33"/>
    <mergeCell ref="AC32:AC33"/>
    <mergeCell ref="A34:A35"/>
    <mergeCell ref="B34:B35"/>
    <mergeCell ref="C34:C35"/>
    <mergeCell ref="D34:D35"/>
    <mergeCell ref="E34:E35"/>
    <mergeCell ref="F34:F35"/>
    <mergeCell ref="T32:T33"/>
    <mergeCell ref="U32:U33"/>
    <mergeCell ref="V32:V33"/>
    <mergeCell ref="W32:W33"/>
    <mergeCell ref="X32:X33"/>
    <mergeCell ref="Y32:Y33"/>
    <mergeCell ref="J32:J33"/>
    <mergeCell ref="L32:L33"/>
    <mergeCell ref="M32:M33"/>
    <mergeCell ref="N32:N33"/>
    <mergeCell ref="O32:O33"/>
    <mergeCell ref="R32:R33"/>
    <mergeCell ref="AC30:AC31"/>
    <mergeCell ref="A32:A33"/>
    <mergeCell ref="B32:B33"/>
    <mergeCell ref="C32:C33"/>
    <mergeCell ref="D32:D33"/>
    <mergeCell ref="E32:E33"/>
    <mergeCell ref="F32:F33"/>
    <mergeCell ref="G32:G33"/>
    <mergeCell ref="H32:H33"/>
    <mergeCell ref="I32:I33"/>
    <mergeCell ref="W30:W31"/>
    <mergeCell ref="X30:X31"/>
    <mergeCell ref="Y30:Y31"/>
    <mergeCell ref="Z30:Z31"/>
    <mergeCell ref="AA30:AA31"/>
    <mergeCell ref="AB30:AB31"/>
    <mergeCell ref="N30:N31"/>
    <mergeCell ref="O30:O31"/>
    <mergeCell ref="R30:R31"/>
    <mergeCell ref="T30:T31"/>
    <mergeCell ref="U30:U31"/>
    <mergeCell ref="V30:V31"/>
    <mergeCell ref="G30:G31"/>
    <mergeCell ref="H30:H31"/>
    <mergeCell ref="I30:I31"/>
    <mergeCell ref="J30:J31"/>
    <mergeCell ref="L30:L31"/>
    <mergeCell ref="M30:M31"/>
    <mergeCell ref="Z28:Z29"/>
    <mergeCell ref="AA28:AA29"/>
    <mergeCell ref="AB28:AB29"/>
    <mergeCell ref="AC28:AC29"/>
    <mergeCell ref="A30:A31"/>
    <mergeCell ref="B30:B31"/>
    <mergeCell ref="C30:C31"/>
    <mergeCell ref="D30:D31"/>
    <mergeCell ref="E30:E31"/>
    <mergeCell ref="F30:F31"/>
    <mergeCell ref="T28:T29"/>
    <mergeCell ref="U28:U29"/>
    <mergeCell ref="V28:V29"/>
    <mergeCell ref="W28:W29"/>
    <mergeCell ref="X28:X29"/>
    <mergeCell ref="Y28:Y29"/>
    <mergeCell ref="J28:J29"/>
    <mergeCell ref="L28:L29"/>
    <mergeCell ref="M28:M29"/>
    <mergeCell ref="N28:N29"/>
    <mergeCell ref="O28:O29"/>
    <mergeCell ref="R28:R29"/>
    <mergeCell ref="AC26:AC27"/>
    <mergeCell ref="A28:A29"/>
    <mergeCell ref="B28:B29"/>
    <mergeCell ref="C28:C29"/>
    <mergeCell ref="D28:D29"/>
    <mergeCell ref="E28:E29"/>
    <mergeCell ref="F28:F29"/>
    <mergeCell ref="G28:G29"/>
    <mergeCell ref="H28:H29"/>
    <mergeCell ref="I28:I29"/>
    <mergeCell ref="W26:W27"/>
    <mergeCell ref="X26:X27"/>
    <mergeCell ref="Y26:Y27"/>
    <mergeCell ref="Z26:Z27"/>
    <mergeCell ref="AA26:AA27"/>
    <mergeCell ref="AB26:AB27"/>
    <mergeCell ref="N26:N27"/>
    <mergeCell ref="O26:O27"/>
    <mergeCell ref="R26:R27"/>
    <mergeCell ref="T26:T27"/>
    <mergeCell ref="U26:U27"/>
    <mergeCell ref="V26:V27"/>
    <mergeCell ref="G26:G27"/>
    <mergeCell ref="H26:H27"/>
    <mergeCell ref="I26:I27"/>
    <mergeCell ref="J26:J27"/>
    <mergeCell ref="L26:L27"/>
    <mergeCell ref="M26:M27"/>
    <mergeCell ref="Z24:Z25"/>
    <mergeCell ref="AA24:AA25"/>
    <mergeCell ref="AB24:AB25"/>
    <mergeCell ref="AC24:AC25"/>
    <mergeCell ref="A26:A27"/>
    <mergeCell ref="B26:B27"/>
    <mergeCell ref="C26:C27"/>
    <mergeCell ref="D26:D27"/>
    <mergeCell ref="E26:E27"/>
    <mergeCell ref="F26:F27"/>
    <mergeCell ref="T24:T25"/>
    <mergeCell ref="U24:U25"/>
    <mergeCell ref="V24:V25"/>
    <mergeCell ref="W24:W25"/>
    <mergeCell ref="X24:X25"/>
    <mergeCell ref="Y24:Y25"/>
    <mergeCell ref="J24:J25"/>
    <mergeCell ref="L24:L25"/>
    <mergeCell ref="M24:M25"/>
    <mergeCell ref="N24:N25"/>
    <mergeCell ref="O24:O25"/>
    <mergeCell ref="R24:R25"/>
    <mergeCell ref="AC21:AC22"/>
    <mergeCell ref="A24:A25"/>
    <mergeCell ref="B24:B25"/>
    <mergeCell ref="C24:C25"/>
    <mergeCell ref="D24:D25"/>
    <mergeCell ref="E24:E25"/>
    <mergeCell ref="F24:F25"/>
    <mergeCell ref="G24:G25"/>
    <mergeCell ref="H24:H25"/>
    <mergeCell ref="I24:I25"/>
    <mergeCell ref="W21:W22"/>
    <mergeCell ref="X21:X22"/>
    <mergeCell ref="Y21:Y22"/>
    <mergeCell ref="Z21:Z22"/>
    <mergeCell ref="AA21:AA22"/>
    <mergeCell ref="AB21:AB22"/>
    <mergeCell ref="N21:N22"/>
    <mergeCell ref="O21:O22"/>
    <mergeCell ref="R21:R22"/>
    <mergeCell ref="T21:T22"/>
    <mergeCell ref="U21:U22"/>
    <mergeCell ref="V21:V22"/>
    <mergeCell ref="G21:G22"/>
    <mergeCell ref="H21:H22"/>
    <mergeCell ref="I21:I22"/>
    <mergeCell ref="J21:J22"/>
    <mergeCell ref="L21:L22"/>
    <mergeCell ref="M21:M22"/>
    <mergeCell ref="Z18:Z19"/>
    <mergeCell ref="AA18:AA19"/>
    <mergeCell ref="AB18:AB19"/>
    <mergeCell ref="AC18:AC19"/>
    <mergeCell ref="A21:A22"/>
    <mergeCell ref="B21:B22"/>
    <mergeCell ref="C21:C22"/>
    <mergeCell ref="D21:D22"/>
    <mergeCell ref="E21:E22"/>
    <mergeCell ref="F21:F22"/>
    <mergeCell ref="T18:T19"/>
    <mergeCell ref="U18:U19"/>
    <mergeCell ref="V18:V19"/>
    <mergeCell ref="W18:W19"/>
    <mergeCell ref="X18:X19"/>
    <mergeCell ref="Y18:Y19"/>
    <mergeCell ref="J18:J19"/>
    <mergeCell ref="L18:L19"/>
    <mergeCell ref="M18:M19"/>
    <mergeCell ref="N18:N19"/>
    <mergeCell ref="O18:O19"/>
    <mergeCell ref="R18:R19"/>
    <mergeCell ref="AC16:AC17"/>
    <mergeCell ref="A18:A19"/>
    <mergeCell ref="B18:B19"/>
    <mergeCell ref="C18:C19"/>
    <mergeCell ref="D18:D19"/>
    <mergeCell ref="E18:E19"/>
    <mergeCell ref="F18:F19"/>
    <mergeCell ref="G18:G19"/>
    <mergeCell ref="H18:H19"/>
    <mergeCell ref="I18:I19"/>
    <mergeCell ref="W16:W17"/>
    <mergeCell ref="X16:X17"/>
    <mergeCell ref="Y16:Y17"/>
    <mergeCell ref="Z16:Z17"/>
    <mergeCell ref="AA16:AA17"/>
    <mergeCell ref="AB16:AB17"/>
    <mergeCell ref="N16:N17"/>
    <mergeCell ref="O16:O17"/>
    <mergeCell ref="R16:R17"/>
    <mergeCell ref="T16:T17"/>
    <mergeCell ref="U16:U17"/>
    <mergeCell ref="V16:V17"/>
    <mergeCell ref="G16:G17"/>
    <mergeCell ref="H16:H17"/>
    <mergeCell ref="I16:I17"/>
    <mergeCell ref="J16:J17"/>
    <mergeCell ref="L16:L17"/>
    <mergeCell ref="M16:M17"/>
    <mergeCell ref="Z14:Z15"/>
    <mergeCell ref="AA14:AA15"/>
    <mergeCell ref="AB14:AB15"/>
    <mergeCell ref="AC14:AC15"/>
    <mergeCell ref="A16:A17"/>
    <mergeCell ref="B16:B17"/>
    <mergeCell ref="C16:C17"/>
    <mergeCell ref="D16:D17"/>
    <mergeCell ref="E16:E17"/>
    <mergeCell ref="F16:F17"/>
    <mergeCell ref="T14:T15"/>
    <mergeCell ref="U14:U15"/>
    <mergeCell ref="V14:V15"/>
    <mergeCell ref="W14:W15"/>
    <mergeCell ref="X14:X15"/>
    <mergeCell ref="Y14:Y15"/>
    <mergeCell ref="J14:J15"/>
    <mergeCell ref="L14:L15"/>
    <mergeCell ref="M14:M15"/>
    <mergeCell ref="N14:N15"/>
    <mergeCell ref="O14:O15"/>
    <mergeCell ref="R14:R15"/>
    <mergeCell ref="AC12:AC13"/>
    <mergeCell ref="A14:A15"/>
    <mergeCell ref="B14:B15"/>
    <mergeCell ref="C14:C15"/>
    <mergeCell ref="D14:D15"/>
    <mergeCell ref="E14:E15"/>
    <mergeCell ref="F14:F15"/>
    <mergeCell ref="G14:G15"/>
    <mergeCell ref="H14:H15"/>
    <mergeCell ref="I14:I15"/>
    <mergeCell ref="W12:W13"/>
    <mergeCell ref="X12:X13"/>
    <mergeCell ref="Y12:Y13"/>
    <mergeCell ref="Z12:Z13"/>
    <mergeCell ref="AA12:AA13"/>
    <mergeCell ref="AB12:AB13"/>
    <mergeCell ref="N12:N13"/>
    <mergeCell ref="O12:O13"/>
    <mergeCell ref="R12:R13"/>
    <mergeCell ref="T12:T13"/>
    <mergeCell ref="U12:U13"/>
    <mergeCell ref="V12:V13"/>
    <mergeCell ref="G12:G13"/>
    <mergeCell ref="H12:H13"/>
    <mergeCell ref="I12:I13"/>
    <mergeCell ref="J12:J13"/>
    <mergeCell ref="L12:L13"/>
    <mergeCell ref="M12:M13"/>
    <mergeCell ref="Z10:Z11"/>
    <mergeCell ref="AA10:AA11"/>
    <mergeCell ref="AB10:AB11"/>
    <mergeCell ref="AC10:AC11"/>
    <mergeCell ref="A12:A13"/>
    <mergeCell ref="B12:B13"/>
    <mergeCell ref="C12:C13"/>
    <mergeCell ref="D12:D13"/>
    <mergeCell ref="E12:E13"/>
    <mergeCell ref="F12:F13"/>
    <mergeCell ref="T10:T11"/>
    <mergeCell ref="U10:U11"/>
    <mergeCell ref="V10:V11"/>
    <mergeCell ref="W10:W11"/>
    <mergeCell ref="X10:X11"/>
    <mergeCell ref="Y10:Y11"/>
    <mergeCell ref="J10:J11"/>
    <mergeCell ref="L10:L11"/>
    <mergeCell ref="M10:M11"/>
    <mergeCell ref="N10:N11"/>
    <mergeCell ref="O10:O11"/>
    <mergeCell ref="R10:R11"/>
    <mergeCell ref="CG7:CH7"/>
    <mergeCell ref="A10:A11"/>
    <mergeCell ref="B10:B11"/>
    <mergeCell ref="C10:C11"/>
    <mergeCell ref="D10:D11"/>
    <mergeCell ref="E10:E11"/>
    <mergeCell ref="F10:F11"/>
    <mergeCell ref="G10:G11"/>
    <mergeCell ref="H10:H11"/>
    <mergeCell ref="I10:I11"/>
    <mergeCell ref="CA7:CA8"/>
    <mergeCell ref="CB7:CB8"/>
    <mergeCell ref="CC7:CC8"/>
    <mergeCell ref="CD7:CD8"/>
    <mergeCell ref="CE7:CE8"/>
    <mergeCell ref="CF7:CF8"/>
    <mergeCell ref="BU7:BU8"/>
    <mergeCell ref="BV7:BV8"/>
    <mergeCell ref="BW7:BW8"/>
    <mergeCell ref="BX7:BX8"/>
    <mergeCell ref="BY7:BY8"/>
    <mergeCell ref="BZ7:BZ8"/>
    <mergeCell ref="A2:I2"/>
    <mergeCell ref="A7:I7"/>
    <mergeCell ref="BQ7:BQ8"/>
    <mergeCell ref="BR7:BR8"/>
    <mergeCell ref="BS7:BS8"/>
    <mergeCell ref="BT7:BT8"/>
  </mergeCells>
  <conditionalFormatting sqref="CI1:CI6">
    <cfRule type="cellIs" dxfId="157" priority="152" stopIfTrue="1" operator="equal">
      <formula>"x"</formula>
    </cfRule>
  </conditionalFormatting>
  <conditionalFormatting sqref="CI7:CI8">
    <cfRule type="cellIs" dxfId="156" priority="151" stopIfTrue="1" operator="equal">
      <formula>"x"</formula>
    </cfRule>
  </conditionalFormatting>
  <conditionalFormatting sqref="CI116">
    <cfRule type="cellIs" dxfId="155" priority="150" stopIfTrue="1" operator="equal">
      <formula>"x"</formula>
    </cfRule>
  </conditionalFormatting>
  <conditionalFormatting sqref="CI21:CI22">
    <cfRule type="cellIs" dxfId="154" priority="149" stopIfTrue="1" operator="equal">
      <formula>"x"</formula>
    </cfRule>
  </conditionalFormatting>
  <conditionalFormatting sqref="CI16:CI17">
    <cfRule type="cellIs" dxfId="153" priority="148" stopIfTrue="1" operator="equal">
      <formula>"x"</formula>
    </cfRule>
  </conditionalFormatting>
  <conditionalFormatting sqref="CI18:CI19">
    <cfRule type="cellIs" dxfId="152" priority="147" stopIfTrue="1" operator="equal">
      <formula>"x"</formula>
    </cfRule>
  </conditionalFormatting>
  <conditionalFormatting sqref="CI10:CI15">
    <cfRule type="cellIs" dxfId="151" priority="146" stopIfTrue="1" operator="equal">
      <formula>"x"</formula>
    </cfRule>
  </conditionalFormatting>
  <conditionalFormatting sqref="CI114:CI115">
    <cfRule type="cellIs" dxfId="150" priority="145" stopIfTrue="1" operator="equal">
      <formula>"x"</formula>
    </cfRule>
  </conditionalFormatting>
  <conditionalFormatting sqref="CI163">
    <cfRule type="cellIs" dxfId="149" priority="100" stopIfTrue="1" operator="equal">
      <formula>"x"</formula>
    </cfRule>
  </conditionalFormatting>
  <conditionalFormatting sqref="CI153">
    <cfRule type="cellIs" dxfId="148" priority="103" stopIfTrue="1" operator="equal">
      <formula>"x"</formula>
    </cfRule>
  </conditionalFormatting>
  <conditionalFormatting sqref="CI154">
    <cfRule type="cellIs" dxfId="147" priority="102" stopIfTrue="1" operator="equal">
      <formula>"x"</formula>
    </cfRule>
  </conditionalFormatting>
  <conditionalFormatting sqref="CI164">
    <cfRule type="cellIs" dxfId="146" priority="99" stopIfTrue="1" operator="equal">
      <formula>"x"</formula>
    </cfRule>
  </conditionalFormatting>
  <conditionalFormatting sqref="CI165">
    <cfRule type="cellIs" dxfId="145" priority="98" stopIfTrue="1" operator="equal">
      <formula>"x"</formula>
    </cfRule>
  </conditionalFormatting>
  <conditionalFormatting sqref="CI171 CI173">
    <cfRule type="cellIs" dxfId="144" priority="94" stopIfTrue="1" operator="equal">
      <formula>"x"</formula>
    </cfRule>
  </conditionalFormatting>
  <conditionalFormatting sqref="CI174">
    <cfRule type="cellIs" dxfId="143" priority="92" stopIfTrue="1" operator="equal">
      <formula>"x"</formula>
    </cfRule>
  </conditionalFormatting>
  <conditionalFormatting sqref="CI175 CI177">
    <cfRule type="cellIs" dxfId="142" priority="90" stopIfTrue="1" operator="equal">
      <formula>"x"</formula>
    </cfRule>
  </conditionalFormatting>
  <conditionalFormatting sqref="CI178">
    <cfRule type="cellIs" dxfId="141" priority="88" stopIfTrue="1" operator="equal">
      <formula>"x"</formula>
    </cfRule>
  </conditionalFormatting>
  <conditionalFormatting sqref="CI92:CI97">
    <cfRule type="cellIs" dxfId="140" priority="144" stopIfTrue="1" operator="equal">
      <formula>"x"</formula>
    </cfRule>
  </conditionalFormatting>
  <conditionalFormatting sqref="CI118 CI120">
    <cfRule type="cellIs" dxfId="139" priority="143" stopIfTrue="1" operator="equal">
      <formula>"x"</formula>
    </cfRule>
  </conditionalFormatting>
  <conditionalFormatting sqref="CI24:CI34 CI36 CI38 CI40 CI42 CI44 CI46 CI48 CI117 CI119 CI121 CI123 CI125 CI127 CI129 CI131 CI133 CI135 CI137 CI139 CI141 CI143">
    <cfRule type="cellIs" dxfId="138" priority="142" stopIfTrue="1" operator="equal">
      <formula>"x"</formula>
    </cfRule>
  </conditionalFormatting>
  <conditionalFormatting sqref="CI35 CI37 CI39 CI41 CI43 CI45 CI47 CI49">
    <cfRule type="cellIs" dxfId="137" priority="141" stopIfTrue="1" operator="equal">
      <formula>"x"</formula>
    </cfRule>
  </conditionalFormatting>
  <conditionalFormatting sqref="CI122">
    <cfRule type="cellIs" dxfId="136" priority="140" stopIfTrue="1" operator="equal">
      <formula>"x"</formula>
    </cfRule>
  </conditionalFormatting>
  <conditionalFormatting sqref="CI124 CI126 CI128 CI130 CI132 CI134 CI136 CI138 CI140 CI142 CI144">
    <cfRule type="cellIs" dxfId="135" priority="139" stopIfTrue="1" operator="equal">
      <formula>"x"</formula>
    </cfRule>
  </conditionalFormatting>
  <conditionalFormatting sqref="CI70 CI72 CI74 CI76 CI78 CI80 CI82">
    <cfRule type="cellIs" dxfId="134" priority="138" stopIfTrue="1" operator="equal">
      <formula>"x"</formula>
    </cfRule>
  </conditionalFormatting>
  <conditionalFormatting sqref="CI71 CI73 CI75 CI77 CI79 CI81 CI83">
    <cfRule type="cellIs" dxfId="133" priority="137" stopIfTrue="1" operator="equal">
      <formula>"x"</formula>
    </cfRule>
  </conditionalFormatting>
  <conditionalFormatting sqref="CI84 CI86 CI88 CI90">
    <cfRule type="cellIs" dxfId="132" priority="136" stopIfTrue="1" operator="equal">
      <formula>"x"</formula>
    </cfRule>
  </conditionalFormatting>
  <conditionalFormatting sqref="CI85 CI87 CI89 CI91">
    <cfRule type="cellIs" dxfId="131" priority="135" stopIfTrue="1" operator="equal">
      <formula>"x"</formula>
    </cfRule>
  </conditionalFormatting>
  <conditionalFormatting sqref="CI168">
    <cfRule type="cellIs" dxfId="130" priority="119" stopIfTrue="1" operator="equal">
      <formula>"x"</formula>
    </cfRule>
  </conditionalFormatting>
  <conditionalFormatting sqref="CI167 CI169 CI179 CI181 CI183">
    <cfRule type="cellIs" dxfId="129" priority="120" stopIfTrue="1" operator="equal">
      <formula>"x"</formula>
    </cfRule>
  </conditionalFormatting>
  <conditionalFormatting sqref="CI145:CI146">
    <cfRule type="cellIs" dxfId="128" priority="132" stopIfTrue="1" operator="equal">
      <formula>"x"</formula>
    </cfRule>
  </conditionalFormatting>
  <conditionalFormatting sqref="CI145">
    <cfRule type="cellIs" dxfId="127" priority="131" stopIfTrue="1" operator="equal">
      <formula>"x"</formula>
    </cfRule>
  </conditionalFormatting>
  <conditionalFormatting sqref="CI146">
    <cfRule type="cellIs" dxfId="126" priority="130" stopIfTrue="1" operator="equal">
      <formula>"x"</formula>
    </cfRule>
  </conditionalFormatting>
  <conditionalFormatting sqref="I145:I146">
    <cfRule type="duplicateValues" dxfId="125" priority="133"/>
  </conditionalFormatting>
  <conditionalFormatting sqref="CI145">
    <cfRule type="cellIs" dxfId="124" priority="129" stopIfTrue="1" operator="equal">
      <formula>"x"</formula>
    </cfRule>
  </conditionalFormatting>
  <conditionalFormatting sqref="I169:I170 I179:I180">
    <cfRule type="duplicateValues" dxfId="123" priority="127"/>
  </conditionalFormatting>
  <conditionalFormatting sqref="I167:I168">
    <cfRule type="duplicateValues" dxfId="122" priority="128"/>
  </conditionalFormatting>
  <conditionalFormatting sqref="I185:I186">
    <cfRule type="duplicateValues" dxfId="121" priority="126"/>
  </conditionalFormatting>
  <conditionalFormatting sqref="I187 I189">
    <cfRule type="duplicateValues" dxfId="120" priority="125"/>
  </conditionalFormatting>
  <conditionalFormatting sqref="I149:I150">
    <cfRule type="duplicateValues" dxfId="119" priority="124"/>
  </conditionalFormatting>
  <conditionalFormatting sqref="I147:I148">
    <cfRule type="duplicateValues" dxfId="118" priority="123"/>
  </conditionalFormatting>
  <conditionalFormatting sqref="I151:I152">
    <cfRule type="duplicateValues" dxfId="117" priority="122"/>
  </conditionalFormatting>
  <conditionalFormatting sqref="I153:I154">
    <cfRule type="duplicateValues" dxfId="116" priority="121"/>
  </conditionalFormatting>
  <conditionalFormatting sqref="CI170 CI180">
    <cfRule type="cellIs" dxfId="115" priority="118" stopIfTrue="1" operator="equal">
      <formula>"x"</formula>
    </cfRule>
  </conditionalFormatting>
  <conditionalFormatting sqref="CI182 CI184">
    <cfRule type="cellIs" dxfId="114" priority="117" stopIfTrue="1" operator="equal">
      <formula>"x"</formula>
    </cfRule>
  </conditionalFormatting>
  <conditionalFormatting sqref="CI185:CI186">
    <cfRule type="cellIs" dxfId="113" priority="116" stopIfTrue="1" operator="equal">
      <formula>"x"</formula>
    </cfRule>
  </conditionalFormatting>
  <conditionalFormatting sqref="CI187:CI188">
    <cfRule type="cellIs" dxfId="112" priority="115" stopIfTrue="1" operator="equal">
      <formula>"x"</formula>
    </cfRule>
  </conditionalFormatting>
  <conditionalFormatting sqref="CI189:CI190">
    <cfRule type="cellIs" dxfId="111" priority="114" stopIfTrue="1" operator="equal">
      <formula>"x"</formula>
    </cfRule>
  </conditionalFormatting>
  <conditionalFormatting sqref="CI185">
    <cfRule type="cellIs" dxfId="110" priority="113" stopIfTrue="1" operator="equal">
      <formula>"x"</formula>
    </cfRule>
  </conditionalFormatting>
  <conditionalFormatting sqref="CI186">
    <cfRule type="cellIs" dxfId="109" priority="112" stopIfTrue="1" operator="equal">
      <formula>"x"</formula>
    </cfRule>
  </conditionalFormatting>
  <conditionalFormatting sqref="CI187 CI189">
    <cfRule type="cellIs" dxfId="108" priority="111" stopIfTrue="1" operator="equal">
      <formula>"x"</formula>
    </cfRule>
  </conditionalFormatting>
  <conditionalFormatting sqref="CI188 CI190">
    <cfRule type="cellIs" dxfId="107" priority="110" stopIfTrue="1" operator="equal">
      <formula>"x"</formula>
    </cfRule>
  </conditionalFormatting>
  <conditionalFormatting sqref="CI151">
    <cfRule type="cellIs" dxfId="106" priority="105" stopIfTrue="1" operator="equal">
      <formula>"x"</formula>
    </cfRule>
  </conditionalFormatting>
  <conditionalFormatting sqref="CI149">
    <cfRule type="cellIs" dxfId="105" priority="109" stopIfTrue="1" operator="equal">
      <formula>"x"</formula>
    </cfRule>
  </conditionalFormatting>
  <conditionalFormatting sqref="CI150">
    <cfRule type="cellIs" dxfId="104" priority="108" stopIfTrue="1" operator="equal">
      <formula>"x"</formula>
    </cfRule>
  </conditionalFormatting>
  <conditionalFormatting sqref="CI147">
    <cfRule type="cellIs" dxfId="103" priority="107" stopIfTrue="1" operator="equal">
      <formula>"x"</formula>
    </cfRule>
  </conditionalFormatting>
  <conditionalFormatting sqref="CI148">
    <cfRule type="cellIs" dxfId="102" priority="106" stopIfTrue="1" operator="equal">
      <formula>"x"</formula>
    </cfRule>
  </conditionalFormatting>
  <conditionalFormatting sqref="CI152">
    <cfRule type="cellIs" dxfId="101" priority="104" stopIfTrue="1" operator="equal">
      <formula>"x"</formula>
    </cfRule>
  </conditionalFormatting>
  <conditionalFormatting sqref="I163:I164">
    <cfRule type="duplicateValues" dxfId="100" priority="101"/>
  </conditionalFormatting>
  <conditionalFormatting sqref="CI166">
    <cfRule type="cellIs" dxfId="99" priority="97" stopIfTrue="1" operator="equal">
      <formula>"x"</formula>
    </cfRule>
  </conditionalFormatting>
  <conditionalFormatting sqref="I165:I166">
    <cfRule type="duplicateValues" dxfId="98" priority="96"/>
  </conditionalFormatting>
  <conditionalFormatting sqref="I171">
    <cfRule type="duplicateValues" dxfId="97" priority="95"/>
  </conditionalFormatting>
  <conditionalFormatting sqref="CI172">
    <cfRule type="cellIs" dxfId="96" priority="93" stopIfTrue="1" operator="equal">
      <formula>"x"</formula>
    </cfRule>
  </conditionalFormatting>
  <conditionalFormatting sqref="CI176">
    <cfRule type="cellIs" dxfId="95" priority="89" stopIfTrue="1" operator="equal">
      <formula>"x"</formula>
    </cfRule>
  </conditionalFormatting>
  <conditionalFormatting sqref="I175">
    <cfRule type="duplicateValues" dxfId="94" priority="91"/>
  </conditionalFormatting>
  <conditionalFormatting sqref="I181:I183">
    <cfRule type="duplicateValues" dxfId="93" priority="134"/>
  </conditionalFormatting>
  <conditionalFormatting sqref="CI191 CI193 CI195">
    <cfRule type="cellIs" dxfId="92" priority="85" stopIfTrue="1" operator="equal">
      <formula>"x"</formula>
    </cfRule>
  </conditionalFormatting>
  <conditionalFormatting sqref="I191:I192">
    <cfRule type="duplicateValues" dxfId="91" priority="86"/>
  </conditionalFormatting>
  <conditionalFormatting sqref="CI192">
    <cfRule type="cellIs" dxfId="90" priority="84" stopIfTrue="1" operator="equal">
      <formula>"x"</formula>
    </cfRule>
  </conditionalFormatting>
  <conditionalFormatting sqref="CI194 CI196">
    <cfRule type="cellIs" dxfId="89" priority="83" stopIfTrue="1" operator="equal">
      <formula>"x"</formula>
    </cfRule>
  </conditionalFormatting>
  <conditionalFormatting sqref="I193:I195">
    <cfRule type="duplicateValues" dxfId="88" priority="87"/>
  </conditionalFormatting>
  <conditionalFormatting sqref="CI161">
    <cfRule type="cellIs" dxfId="87" priority="72" stopIfTrue="1" operator="equal">
      <formula>"x"</formula>
    </cfRule>
  </conditionalFormatting>
  <conditionalFormatting sqref="CI162">
    <cfRule type="cellIs" dxfId="86" priority="71" stopIfTrue="1" operator="equal">
      <formula>"x"</formula>
    </cfRule>
  </conditionalFormatting>
  <conditionalFormatting sqref="I157:I158">
    <cfRule type="duplicateValues" dxfId="85" priority="82"/>
  </conditionalFormatting>
  <conditionalFormatting sqref="I155:I156">
    <cfRule type="duplicateValues" dxfId="84" priority="81"/>
  </conditionalFormatting>
  <conditionalFormatting sqref="I159:I160">
    <cfRule type="duplicateValues" dxfId="83" priority="80"/>
  </conditionalFormatting>
  <conditionalFormatting sqref="I161:I162">
    <cfRule type="duplicateValues" dxfId="82" priority="79"/>
  </conditionalFormatting>
  <conditionalFormatting sqref="CI159">
    <cfRule type="cellIs" dxfId="81" priority="74" stopIfTrue="1" operator="equal">
      <formula>"x"</formula>
    </cfRule>
  </conditionalFormatting>
  <conditionalFormatting sqref="CI157">
    <cfRule type="cellIs" dxfId="80" priority="78" stopIfTrue="1" operator="equal">
      <formula>"x"</formula>
    </cfRule>
  </conditionalFormatting>
  <conditionalFormatting sqref="CI158">
    <cfRule type="cellIs" dxfId="79" priority="77" stopIfTrue="1" operator="equal">
      <formula>"x"</formula>
    </cfRule>
  </conditionalFormatting>
  <conditionalFormatting sqref="CI155">
    <cfRule type="cellIs" dxfId="78" priority="76" stopIfTrue="1" operator="equal">
      <formula>"x"</formula>
    </cfRule>
  </conditionalFormatting>
  <conditionalFormatting sqref="CI156">
    <cfRule type="cellIs" dxfId="77" priority="75" stopIfTrue="1" operator="equal">
      <formula>"x"</formula>
    </cfRule>
  </conditionalFormatting>
  <conditionalFormatting sqref="CI160">
    <cfRule type="cellIs" dxfId="76" priority="73" stopIfTrue="1" operator="equal">
      <formula>"x"</formula>
    </cfRule>
  </conditionalFormatting>
  <conditionalFormatting sqref="CI112:CI113">
    <cfRule type="cellIs" dxfId="75" priority="70" stopIfTrue="1" operator="equal">
      <formula>"x"</formula>
    </cfRule>
  </conditionalFormatting>
  <conditionalFormatting sqref="CI98 CI100 CI102">
    <cfRule type="cellIs" dxfId="74" priority="69" stopIfTrue="1" operator="equal">
      <formula>"x"</formula>
    </cfRule>
  </conditionalFormatting>
  <conditionalFormatting sqref="CI99 CI101 CI103">
    <cfRule type="cellIs" dxfId="73" priority="68" stopIfTrue="1" operator="equal">
      <formula>"x"</formula>
    </cfRule>
  </conditionalFormatting>
  <conditionalFormatting sqref="CI104">
    <cfRule type="cellIs" dxfId="72" priority="67" stopIfTrue="1" operator="equal">
      <formula>"x"</formula>
    </cfRule>
  </conditionalFormatting>
  <conditionalFormatting sqref="CI105">
    <cfRule type="cellIs" dxfId="71" priority="66" stopIfTrue="1" operator="equal">
      <formula>"x"</formula>
    </cfRule>
  </conditionalFormatting>
  <conditionalFormatting sqref="CI109">
    <cfRule type="cellIs" dxfId="70" priority="62" stopIfTrue="1" operator="equal">
      <formula>"x"</formula>
    </cfRule>
  </conditionalFormatting>
  <conditionalFormatting sqref="CI106">
    <cfRule type="cellIs" dxfId="69" priority="65" stopIfTrue="1" operator="equal">
      <formula>"x"</formula>
    </cfRule>
  </conditionalFormatting>
  <conditionalFormatting sqref="CI107">
    <cfRule type="cellIs" dxfId="68" priority="64" stopIfTrue="1" operator="equal">
      <formula>"x"</formula>
    </cfRule>
  </conditionalFormatting>
  <conditionalFormatting sqref="CI108">
    <cfRule type="cellIs" dxfId="67" priority="63" stopIfTrue="1" operator="equal">
      <formula>"x"</formula>
    </cfRule>
  </conditionalFormatting>
  <conditionalFormatting sqref="CI198">
    <cfRule type="cellIs" dxfId="66" priority="61" stopIfTrue="1" operator="equal">
      <formula>"x"</formula>
    </cfRule>
  </conditionalFormatting>
  <conditionalFormatting sqref="CI197">
    <cfRule type="cellIs" dxfId="65" priority="60" stopIfTrue="1" operator="equal">
      <formula>"x"</formula>
    </cfRule>
  </conditionalFormatting>
  <conditionalFormatting sqref="CI200">
    <cfRule type="cellIs" dxfId="64" priority="59" stopIfTrue="1" operator="equal">
      <formula>"x"</formula>
    </cfRule>
  </conditionalFormatting>
  <conditionalFormatting sqref="CI199">
    <cfRule type="cellIs" dxfId="63" priority="58" stopIfTrue="1" operator="equal">
      <formula>"x"</formula>
    </cfRule>
  </conditionalFormatting>
  <conditionalFormatting sqref="CI202">
    <cfRule type="cellIs" dxfId="62" priority="57" stopIfTrue="1" operator="equal">
      <formula>"x"</formula>
    </cfRule>
  </conditionalFormatting>
  <conditionalFormatting sqref="CI201">
    <cfRule type="cellIs" dxfId="61" priority="56" stopIfTrue="1" operator="equal">
      <formula>"x"</formula>
    </cfRule>
  </conditionalFormatting>
  <conditionalFormatting sqref="CI204">
    <cfRule type="cellIs" dxfId="60" priority="55" stopIfTrue="1" operator="equal">
      <formula>"x"</formula>
    </cfRule>
  </conditionalFormatting>
  <conditionalFormatting sqref="CI203">
    <cfRule type="cellIs" dxfId="59" priority="54" stopIfTrue="1" operator="equal">
      <formula>"x"</formula>
    </cfRule>
  </conditionalFormatting>
  <conditionalFormatting sqref="CI111">
    <cfRule type="cellIs" dxfId="58" priority="53" stopIfTrue="1" operator="equal">
      <formula>"x"</formula>
    </cfRule>
  </conditionalFormatting>
  <conditionalFormatting sqref="CI110">
    <cfRule type="cellIs" dxfId="57" priority="52" stopIfTrue="1" operator="equal">
      <formula>"x"</formula>
    </cfRule>
  </conditionalFormatting>
  <conditionalFormatting sqref="CI210">
    <cfRule type="cellIs" dxfId="56" priority="51" stopIfTrue="1" operator="equal">
      <formula>"x"</formula>
    </cfRule>
  </conditionalFormatting>
  <conditionalFormatting sqref="CI216">
    <cfRule type="cellIs" dxfId="55" priority="49" stopIfTrue="1" operator="equal">
      <formula>"x"</formula>
    </cfRule>
  </conditionalFormatting>
  <conditionalFormatting sqref="CI218">
    <cfRule type="cellIs" dxfId="54" priority="48" stopIfTrue="1" operator="equal">
      <formula>"x"</formula>
    </cfRule>
  </conditionalFormatting>
  <conditionalFormatting sqref="CI208">
    <cfRule type="cellIs" dxfId="53" priority="50" stopIfTrue="1" operator="equal">
      <formula>"x"</formula>
    </cfRule>
  </conditionalFormatting>
  <conditionalFormatting sqref="CI206">
    <cfRule type="cellIs" dxfId="52" priority="47" stopIfTrue="1" operator="equal">
      <formula>"x"</formula>
    </cfRule>
  </conditionalFormatting>
  <conditionalFormatting sqref="CI212">
    <cfRule type="cellIs" dxfId="51" priority="46" stopIfTrue="1" operator="equal">
      <formula>"x"</formula>
    </cfRule>
  </conditionalFormatting>
  <conditionalFormatting sqref="CI214">
    <cfRule type="cellIs" dxfId="50" priority="45" stopIfTrue="1" operator="equal">
      <formula>"x"</formula>
    </cfRule>
  </conditionalFormatting>
  <conditionalFormatting sqref="CI222">
    <cfRule type="cellIs" dxfId="49" priority="44" stopIfTrue="1" operator="equal">
      <formula>"x"</formula>
    </cfRule>
  </conditionalFormatting>
  <conditionalFormatting sqref="CI220">
    <cfRule type="cellIs" dxfId="48" priority="43" stopIfTrue="1" operator="equal">
      <formula>"x"</formula>
    </cfRule>
  </conditionalFormatting>
  <conditionalFormatting sqref="CI224">
    <cfRule type="cellIs" dxfId="47" priority="42" stopIfTrue="1" operator="equal">
      <formula>"x"</formula>
    </cfRule>
  </conditionalFormatting>
  <conditionalFormatting sqref="CI226">
    <cfRule type="cellIs" dxfId="46" priority="41" stopIfTrue="1" operator="equal">
      <formula>"x"</formula>
    </cfRule>
  </conditionalFormatting>
  <conditionalFormatting sqref="CI228 CI234">
    <cfRule type="cellIs" dxfId="45" priority="40" stopIfTrue="1" operator="equal">
      <formula>"x"</formula>
    </cfRule>
  </conditionalFormatting>
  <conditionalFormatting sqref="CI236">
    <cfRule type="cellIs" dxfId="44" priority="39" stopIfTrue="1" operator="equal">
      <formula>"x"</formula>
    </cfRule>
  </conditionalFormatting>
  <conditionalFormatting sqref="CI230">
    <cfRule type="cellIs" dxfId="43" priority="38" stopIfTrue="1" operator="equal">
      <formula>"x"</formula>
    </cfRule>
  </conditionalFormatting>
  <conditionalFormatting sqref="CI232">
    <cfRule type="cellIs" dxfId="42" priority="37" stopIfTrue="1" operator="equal">
      <formula>"x"</formula>
    </cfRule>
  </conditionalFormatting>
  <conditionalFormatting sqref="CI238">
    <cfRule type="cellIs" dxfId="41" priority="36" stopIfTrue="1" operator="equal">
      <formula>"x"</formula>
    </cfRule>
  </conditionalFormatting>
  <conditionalFormatting sqref="CI240">
    <cfRule type="cellIs" dxfId="40" priority="35" stopIfTrue="1" operator="equal">
      <formula>"x"</formula>
    </cfRule>
  </conditionalFormatting>
  <conditionalFormatting sqref="CI242">
    <cfRule type="cellIs" dxfId="39" priority="34" stopIfTrue="1" operator="equal">
      <formula>"x"</formula>
    </cfRule>
  </conditionalFormatting>
  <conditionalFormatting sqref="CI244">
    <cfRule type="cellIs" dxfId="38" priority="33" stopIfTrue="1" operator="equal">
      <formula>"x"</formula>
    </cfRule>
  </conditionalFormatting>
  <conditionalFormatting sqref="CI246">
    <cfRule type="cellIs" dxfId="37" priority="32" stopIfTrue="1" operator="equal">
      <formula>"x"</formula>
    </cfRule>
  </conditionalFormatting>
  <conditionalFormatting sqref="CI258 CI260">
    <cfRule type="cellIs" dxfId="36" priority="13" stopIfTrue="1" operator="equal">
      <formula>"x"</formula>
    </cfRule>
  </conditionalFormatting>
  <conditionalFormatting sqref="CI296 CI294">
    <cfRule type="cellIs" dxfId="35" priority="20" stopIfTrue="1" operator="equal">
      <formula>"x"</formula>
    </cfRule>
  </conditionalFormatting>
  <conditionalFormatting sqref="CI298">
    <cfRule type="cellIs" dxfId="34" priority="19" stopIfTrue="1" operator="equal">
      <formula>"x"</formula>
    </cfRule>
  </conditionalFormatting>
  <conditionalFormatting sqref="CI300">
    <cfRule type="cellIs" dxfId="33" priority="18" stopIfTrue="1" operator="equal">
      <formula>"x"</formula>
    </cfRule>
  </conditionalFormatting>
  <conditionalFormatting sqref="CI302">
    <cfRule type="cellIs" dxfId="32" priority="17" stopIfTrue="1" operator="equal">
      <formula>"x"</formula>
    </cfRule>
  </conditionalFormatting>
  <conditionalFormatting sqref="CI304">
    <cfRule type="cellIs" dxfId="31" priority="16" stopIfTrue="1" operator="equal">
      <formula>"x"</formula>
    </cfRule>
  </conditionalFormatting>
  <conditionalFormatting sqref="CI306">
    <cfRule type="cellIs" dxfId="30" priority="15" stopIfTrue="1" operator="equal">
      <formula>"x"</formula>
    </cfRule>
  </conditionalFormatting>
  <conditionalFormatting sqref="CI290">
    <cfRule type="cellIs" dxfId="29" priority="14" stopIfTrue="1" operator="equal">
      <formula>"x"</formula>
    </cfRule>
  </conditionalFormatting>
  <conditionalFormatting sqref="CI276 CI278">
    <cfRule type="cellIs" dxfId="28" priority="31" stopIfTrue="1" operator="equal">
      <formula>"x"</formula>
    </cfRule>
  </conditionalFormatting>
  <conditionalFormatting sqref="CI270">
    <cfRule type="cellIs" dxfId="27" priority="30" stopIfTrue="1" operator="equal">
      <formula>"x"</formula>
    </cfRule>
  </conditionalFormatting>
  <conditionalFormatting sqref="CI282">
    <cfRule type="cellIs" dxfId="26" priority="25" stopIfTrue="1" operator="equal">
      <formula>"x"</formula>
    </cfRule>
  </conditionalFormatting>
  <conditionalFormatting sqref="CI284">
    <cfRule type="cellIs" dxfId="25" priority="24" stopIfTrue="1" operator="equal">
      <formula>"x"</formula>
    </cfRule>
  </conditionalFormatting>
  <conditionalFormatting sqref="CI272">
    <cfRule type="cellIs" dxfId="24" priority="28" stopIfTrue="1" operator="equal">
      <formula>"x"</formula>
    </cfRule>
  </conditionalFormatting>
  <conditionalFormatting sqref="CI274">
    <cfRule type="cellIs" dxfId="23" priority="29" stopIfTrue="1" operator="equal">
      <formula>"x"</formula>
    </cfRule>
  </conditionalFormatting>
  <conditionalFormatting sqref="CI280 CI288">
    <cfRule type="cellIs" dxfId="22" priority="27" stopIfTrue="1" operator="equal">
      <formula>"x"</formula>
    </cfRule>
  </conditionalFormatting>
  <conditionalFormatting sqref="CI254 CI256">
    <cfRule type="cellIs" dxfId="21" priority="26" stopIfTrue="1" operator="equal">
      <formula>"x"</formula>
    </cfRule>
  </conditionalFormatting>
  <conditionalFormatting sqref="CI284">
    <cfRule type="cellIs" dxfId="20" priority="23" stopIfTrue="1" operator="equal">
      <formula>"x"</formula>
    </cfRule>
  </conditionalFormatting>
  <conditionalFormatting sqref="CI286">
    <cfRule type="cellIs" dxfId="19" priority="22" stopIfTrue="1" operator="equal">
      <formula>"x"</formula>
    </cfRule>
  </conditionalFormatting>
  <conditionalFormatting sqref="CI292">
    <cfRule type="cellIs" dxfId="18" priority="21" stopIfTrue="1" operator="equal">
      <formula>"x"</formula>
    </cfRule>
  </conditionalFormatting>
  <conditionalFormatting sqref="CI262">
    <cfRule type="cellIs" dxfId="17" priority="12" stopIfTrue="1" operator="equal">
      <formula>"x"</formula>
    </cfRule>
  </conditionalFormatting>
  <conditionalFormatting sqref="CI264">
    <cfRule type="cellIs" dxfId="16" priority="11" stopIfTrue="1" operator="equal">
      <formula>"x"</formula>
    </cfRule>
  </conditionalFormatting>
  <conditionalFormatting sqref="CI266">
    <cfRule type="cellIs" dxfId="15" priority="10" stopIfTrue="1" operator="equal">
      <formula>"x"</formula>
    </cfRule>
  </conditionalFormatting>
  <conditionalFormatting sqref="CI268">
    <cfRule type="cellIs" dxfId="14" priority="9" stopIfTrue="1" operator="equal">
      <formula>"x"</formula>
    </cfRule>
  </conditionalFormatting>
  <conditionalFormatting sqref="CI250 CI252">
    <cfRule type="cellIs" dxfId="13" priority="8" stopIfTrue="1" operator="equal">
      <formula>"x"</formula>
    </cfRule>
  </conditionalFormatting>
  <conditionalFormatting sqref="CI309:CI310">
    <cfRule type="cellIs" dxfId="12" priority="7" stopIfTrue="1" operator="equal">
      <formula>"x"</formula>
    </cfRule>
  </conditionalFormatting>
  <conditionalFormatting sqref="CI311:CI312">
    <cfRule type="cellIs" dxfId="11" priority="6" stopIfTrue="1" operator="equal">
      <formula>"x"</formula>
    </cfRule>
  </conditionalFormatting>
  <conditionalFormatting sqref="CI307:CI308">
    <cfRule type="cellIs" dxfId="10" priority="5" stopIfTrue="1" operator="equal">
      <formula>"x"</formula>
    </cfRule>
  </conditionalFormatting>
  <conditionalFormatting sqref="CI305 CI303 CI301 CI299 CI297 CI295 CI293 CI291 CI289 CI287 CI285 CI283 CI281 CI279 CI277 CI275 CI273 CI271 CI269 CI267 CI265 CI263 CI261 CI259 CI257 CI255 CI253 CI251 CI249 CI245 CI243 CI241 CI239 CI237 CI235 CI233 CI231 CI229 CI227 CI225 CI223 CI221 CI219 CI217 CI215 CI213 CI211 CI209 CI207 CI205">
    <cfRule type="cellIs" dxfId="9" priority="4" stopIfTrue="1" operator="equal">
      <formula>"x"</formula>
    </cfRule>
  </conditionalFormatting>
  <conditionalFormatting sqref="CI50 CI52 CI54 CI56 CI58 CI60 CI62 CI64 CI66 CI68">
    <cfRule type="cellIs" dxfId="8" priority="3" stopIfTrue="1" operator="equal">
      <formula>"x"</formula>
    </cfRule>
  </conditionalFormatting>
  <conditionalFormatting sqref="CI51 CI53 CI55 CI57 CI59 CI61 CI63 CI65 CI67 CI69">
    <cfRule type="cellIs" dxfId="7" priority="2" stopIfTrue="1" operator="equal">
      <formula>"x"</formula>
    </cfRule>
  </conditionalFormatting>
  <conditionalFormatting sqref="CI247:CI248">
    <cfRule type="cellIs" dxfId="6" priority="1" stopIfTrue="1" operator="equal">
      <formula>"x"</formula>
    </cfRule>
  </conditionalFormatting>
  <dataValidations count="74">
    <dataValidation type="list" allowBlank="1" showInputMessage="1" sqref="BZ267:CD268" xr:uid="{447FE344-9714-4D21-A2D0-A93B6B135D4A}">
      <formula1>INDIRECT(CJ255)</formula1>
    </dataValidation>
    <dataValidation type="list" allowBlank="1" showInputMessage="1" showErrorMessage="1" sqref="BX254 BX274 BX276 BX280 CD254 BZ254:CA254 BZ276:CA276 CD274 BZ274:CA274 CD276 CD280 BZ280:CA280 BV254 BV274 BV276 BV280 BX258 CD258 BZ258:CA258 BV258 BX262 CD262 BZ262:CA262 BV262 BX266 CD266 BZ266:CA266 BV266 BX250 CD250 BZ250:CA250 BV250" xr:uid="{7504C1DC-BB95-4910-8D33-37EAF64BE14B}">
      <formula1>INDIRECT(#REF!)</formula1>
    </dataValidation>
    <dataValidation type="list" allowBlank="1" showInputMessage="1" sqref="CB278:CC278 CB277:CD277" xr:uid="{674DC889-4A30-409B-B438-13772EF1A5FE}">
      <formula1>INDIRECT(CL243)</formula1>
    </dataValidation>
    <dataValidation type="list" allowBlank="1" showInputMessage="1" sqref="BX284" xr:uid="{3F7118EA-B5E9-42C9-9D31-7FB9EA252245}">
      <formula1>INDIRECT(CR254)</formula1>
    </dataValidation>
    <dataValidation type="list" allowBlank="1" showInputMessage="1" sqref="BZ279 BZ281" xr:uid="{B294606F-3880-4BED-9131-4DBE57A0F4E2}">
      <formula1>INDIRECT(CJ231)</formula1>
    </dataValidation>
    <dataValidation type="list" allowBlank="1" showInputMessage="1" sqref="BX267:BX268 BV267:BV268 CH267:CH268" xr:uid="{9AF0A4EE-278B-4ACE-952B-04723931E246}">
      <formula1>INDIRECT(CQ255)</formula1>
    </dataValidation>
    <dataValidation type="list" allowBlank="1" showInputMessage="1" sqref="CD291" xr:uid="{43723418-AF3B-4201-9A68-9E10260EDC5A}">
      <formula1>INDIRECT(CN270)</formula1>
    </dataValidation>
    <dataValidation type="list" allowBlank="1" showInputMessage="1" sqref="BV284" xr:uid="{4A0BD805-CFF4-4F67-B2D8-20481F0CCF2E}">
      <formula1>INDIRECT(CQ254)</formula1>
    </dataValidation>
    <dataValidation type="list" allowBlank="1" showInputMessage="1" showErrorMessage="1" sqref="BZ278:CA278 CD278" xr:uid="{2B34CDE4-B611-47C2-87BF-1B36B81CF14C}">
      <formula1>INDIRECT(CJ244)</formula1>
    </dataValidation>
    <dataValidation type="list" allowBlank="1" showInputMessage="1" showErrorMessage="1" sqref="BV278" xr:uid="{EB2AE0C3-A682-49D9-976D-AF92C7FE1340}">
      <formula1>INDIRECT(CQ244)</formula1>
    </dataValidation>
    <dataValidation type="list" allowBlank="1" showInputMessage="1" showErrorMessage="1" sqref="BX278" xr:uid="{78403278-4F7D-4AA7-B10A-BA3E69986D8B}">
      <formula1>INDIRECT(CR244)</formula1>
    </dataValidation>
    <dataValidation type="list" allowBlank="1" showInputMessage="1" sqref="CA279" xr:uid="{42E1FFE3-5410-48D9-BF0F-0428ED4A6270}">
      <formula1>INDIRECT(CK237)</formula1>
    </dataValidation>
    <dataValidation type="list" allowBlank="1" showInputMessage="1" sqref="CD289" xr:uid="{8070A45B-71B5-4DB2-9413-46B7C1AD7CA0}">
      <formula1>INDIRECT(CN256)</formula1>
    </dataValidation>
    <dataValidation type="list" allowBlank="1" showInputMessage="1" sqref="CD269 CB270:CC270 CB272:CC272 CD271 CA285:CD285 BZ283:CD284 CB286:CC286" xr:uid="{EA8DEFE7-A854-47FE-B1C7-7478B099C4FD}">
      <formula1>INDIRECT(CJ239)</formula1>
    </dataValidation>
    <dataValidation type="list" allowBlank="1" showInputMessage="1" showErrorMessage="1" sqref="BZ270:CA270 BZ272:CA272 CD270 CD272 CD286 BZ286:CA286" xr:uid="{8D1945F3-6F61-4F01-9EAB-EF4126293307}">
      <formula1>INDIRECT(CJ240)</formula1>
    </dataValidation>
    <dataValidation type="list" allowBlank="1" showInputMessage="1" showErrorMessage="1" sqref="BV272 BV270 BV286" xr:uid="{1D40F351-38C9-4174-ACF4-9EF4D254CDE2}">
      <formula1>INDIRECT(CQ240)</formula1>
    </dataValidation>
    <dataValidation type="list" allowBlank="1" showInputMessage="1" showErrorMessage="1" sqref="BX270 BX272 BX286" xr:uid="{0B47CFB5-34A0-4CBD-91F7-CFDA4C127C2E}">
      <formula1>INDIRECT(CR240)</formula1>
    </dataValidation>
    <dataValidation type="list" allowBlank="1" showInputMessage="1" sqref="CC281:CD281 CB281:CB282 CC282" xr:uid="{907F03DF-3A0E-4B61-B468-795491F736AA}">
      <formula1>INDIRECT(CL245)</formula1>
    </dataValidation>
    <dataValidation type="list" allowBlank="1" showInputMessage="1" showErrorMessage="1" sqref="BZ282:CA282 CD282" xr:uid="{764F3B49-67BF-4EF4-BF6A-C684465D4E06}">
      <formula1>INDIRECT(CJ246)</formula1>
    </dataValidation>
    <dataValidation type="list" allowBlank="1" showInputMessage="1" showErrorMessage="1" sqref="BV282" xr:uid="{DE749221-E333-4359-BE18-A074597FD008}">
      <formula1>INDIRECT(CQ246)</formula1>
    </dataValidation>
    <dataValidation type="list" allowBlank="1" showInputMessage="1" showErrorMessage="1" sqref="BX282" xr:uid="{25D25C53-E6BB-4841-9F8A-F892E3729947}">
      <formula1>INDIRECT(CR246)</formula1>
    </dataValidation>
    <dataValidation type="list" allowBlank="1" showInputMessage="1" sqref="CA219 CA221" xr:uid="{92FA6DC6-C98F-43A5-8208-F3BD6A74C470}">
      <formula1>INDIRECT(CK214)</formula1>
    </dataValidation>
    <dataValidation type="list" allowBlank="1" showInputMessage="1" sqref="BZ211:CA211" xr:uid="{68D636CE-FB63-4D9B-A579-9756E48B9738}">
      <formula1>INDIRECT(CJ207)</formula1>
    </dataValidation>
    <dataValidation type="list" allowBlank="1" showInputMessage="1" showErrorMessage="1" sqref="BT218 BT226" xr:uid="{C7B7A0A9-BC2D-47FA-82D6-3A2AA3DC11F5}">
      <formula1>CategoryX</formula1>
    </dataValidation>
    <dataValidation type="list" allowBlank="1" showInputMessage="1" sqref="BX119 CH119 BX117 BV119 BV117" xr:uid="{E972B3E0-B71A-4C88-A8E4-6451CE585E69}">
      <formula1>INDIRECT(CQ95)</formula1>
    </dataValidation>
    <dataValidation type="list" allowBlank="1" showInputMessage="1" showErrorMessage="1" sqref="BX71 BX298 BX306 BX304 BX302 BX300 BX292 BX296 BX294 BX248" xr:uid="{D4E7B69D-7633-4ED0-A45F-C4C658547A63}">
      <formula1>INDIRECT(CR51)</formula1>
    </dataValidation>
    <dataValidation type="list" allowBlank="1" showInputMessage="1" showErrorMessage="1" sqref="BV71 BV298 BV306 BV304 BV302 BV300 BV292 BV296 BV294 BV248" xr:uid="{DF3CCDC3-A56B-4D53-84C3-D52C48149E5C}">
      <formula1>INDIRECT(CQ51)</formula1>
    </dataValidation>
    <dataValidation type="list" allowBlank="1" showInputMessage="1" sqref="BQ143:BR143 BQ137:BR137 BQ129:BR129" xr:uid="{82A2EAEE-0796-4629-A8C8-AF14BCEF6605}">
      <formula1>SGHc</formula1>
    </dataValidation>
    <dataValidation type="list" allowBlank="1" showInputMessage="1" sqref="BQ123:BR123 BQ127:BR127 BQ125:BR125" xr:uid="{235358BA-4183-4501-BD9F-5BE23F9D3CBB}">
      <formula1>SGP</formula1>
    </dataValidation>
    <dataValidation type="list" allowBlank="1" showInputMessage="1" sqref="BQ64:BR64 BQ62:BR62" xr:uid="{EA52AC6D-DB21-4077-AF4F-B74974D1B62B}">
      <formula1>SGS</formula1>
    </dataValidation>
    <dataValidation type="list" allowBlank="1" showInputMessage="1" sqref="BX41 BX305 BX303" xr:uid="{000C4A96-93C8-4131-82DB-2A4AFBE70E73}">
      <formula1>INDIRECT(CR21)</formula1>
    </dataValidation>
    <dataValidation type="list" allowBlank="1" showInputMessage="1" sqref="CH40 BX40 BV40:BV41 BX293 BV299 BV305 BV303 BX301 BV295 BV291 BX299 BV301 BX291 BV297 BV293" xr:uid="{D104E659-550F-4331-B2B1-DCE07D5C30E5}">
      <formula1>INDIRECT(CQ20)</formula1>
    </dataValidation>
    <dataValidation type="list" allowBlank="1" showInputMessage="1" showErrorMessage="1" sqref="CD41 BZ41:CA41 CD71 BZ71 CD294 CD304 BZ304:CA304 BZ306:CA306 CD306 BZ302:CA302 CD302 CD296 BZ296:CA296 BZ300:CA300 CD298 CD300 BZ298:CA298 BZ294:CA294 BZ292:CA292 CD292 CD248 BZ248" xr:uid="{F81D4F5B-48C1-4797-A4BA-D26C127ADED8}">
      <formula1>INDIRECT(CJ21)</formula1>
    </dataValidation>
    <dataValidation type="list" allowBlank="1" showInputMessage="1" sqref="BZ40:CD40 CB41:CC41 CC70:CC71 CD70 CA293:CC293 CD305 BZ305:CA305 CD303 CB302:CC306 BZ303:CA303 CA301:CD301 CA297:CD297 CA295:CD295 CB292:CC292 CB298:CC298 CA299:CD299 CB300:CC300 CB296:CC296 CA291:CC291 CB294:CC294 CA289:CC289 CC247:CC248 CD247" xr:uid="{DA3102DC-6A1C-4277-9212-2D3BDAB7045E}">
      <formula1>INDIRECT(CJ20)</formula1>
    </dataValidation>
    <dataValidation type="list" allowBlank="1" showInputMessage="1" sqref="CC44 CC46 CC48" xr:uid="{30C09E5F-E30A-4164-9842-3FA06EE2AA83}">
      <formula1>INDIRECT(CM38)</formula1>
    </dataValidation>
    <dataValidation type="list" allowBlank="1" showInputMessage="1" sqref="BQ42:BR42 BQ44:BR44 BQ46:BR46 BQ48:BR48 BQ96:BR96 BQ94:BR94 BQ92:BR92 BQ90:BR90" xr:uid="{E39E12DD-464B-46E3-80C3-BCD84029F5FB}">
      <formula1>SGFb</formula1>
    </dataValidation>
    <dataValidation type="list" allowBlank="1" showInputMessage="1" sqref="Q44 Q42 Q46 Q48:Q49 Q74" xr:uid="{814F58D7-D2CA-4D04-8A97-674B01760FD9}">
      <formula1>"Yes,No"</formula1>
    </dataValidation>
    <dataValidation type="list" allowBlank="1" showInputMessage="1" showErrorMessage="1" sqref="Q45 Q43 Q47 Q75" xr:uid="{2D442C9D-B7C6-4093-81FE-9C1394F2FDE9}">
      <formula1>"Yes,No"</formula1>
    </dataValidation>
    <dataValidation type="list" allowBlank="1" showInputMessage="1" sqref="BQ100:BR100 BQ102:BR102" xr:uid="{1F0E2D84-B899-4722-B077-302D435F4D60}">
      <formula1>SGG</formula1>
    </dataValidation>
    <dataValidation type="list" allowBlank="1" showInputMessage="1" showErrorMessage="1" sqref="BX75 BX73 BX118 BX120 BX122" xr:uid="{D177B115-639C-4306-87C6-17B043FE7C1A}">
      <formula1>INDIRECT(CR51)</formula1>
    </dataValidation>
    <dataValidation type="list" allowBlank="1" showInputMessage="1" showErrorMessage="1" sqref="BV75 BV73 BV118 BV120 BV122" xr:uid="{8A94BA5F-134B-4C2A-9964-75B7350CD3E2}">
      <formula1>INDIRECT(CQ51)</formula1>
    </dataValidation>
    <dataValidation type="list" allowBlank="1" showInputMessage="1" showErrorMessage="1" sqref="CD75 BZ75:CA75 CD73 BZ73:CA73 BZ118:CA118 CD120 BZ120:CA120 CD118 BZ122:CA122 CD122" xr:uid="{602B1DAB-6895-4BD7-B433-E2B65A9AD304}">
      <formula1>INDIRECT(CJ51)</formula1>
    </dataValidation>
    <dataValidation type="list" allowBlank="1" showInputMessage="1" sqref="CH34 BX36 BV36 CH36 CH38 BX38 BV38 BX34 BV34 BV142 BV251 CH251 BX251 BV255 CH259 BX259 BV259 BX263:BX264 BV263:BV264 CH263:CH264 CH255 BX255" xr:uid="{EADE9A2F-BCA3-484D-A14C-F098CEB537BE}">
      <formula1>INDIRECT(CQ16)</formula1>
    </dataValidation>
    <dataValidation type="list" allowBlank="1" showInputMessage="1" sqref="BX142" xr:uid="{B683D084-CE5D-480A-874C-7A08E418F42E}">
      <formula1>INDIRECT(CR124)</formula1>
    </dataValidation>
    <dataValidation type="list" allowBlank="1" showInputMessage="1" sqref="CB75:CC75 CC72:CD72 CB73:CC73 CB74:CD74 BZ117:CD117 CB120:CC120 CB122:CC122 CB121:CD121 BZ119:CD119 CB118:CC118 BZ197:CD197 BZ199:CD199 BZ201:CD201 BZ203:CD203" xr:uid="{B7F66570-2E54-48AC-98BF-F77466EF7058}">
      <formula1>INDIRECT(CJ50)</formula1>
    </dataValidation>
    <dataValidation type="list" allowBlank="1" showInputMessage="1" sqref="BZ70 CA70:CB71 BX121 BZ121:CA121 BV121 BX141 BV141 BZ74:CA74 BZ72:CA72 BV145 BX145 CD145 BZ215:CA215 BX213 BV213 BZ213:CA213 BZ219 BZ221 BZ223:CA223 BX281 BZ299 BZ301 BZ297 BZ291 BZ295 BZ271 BZ277:CA277 BV279 BX279 BZ275:CA275 BV273 BZ269 BX273 CD293 BZ293 BV281 BZ287 BZ285 BV283 BX283 CA281 BX253 BV253 CB254:CC254 BZ253:CD253 BZ273:CD273 CB274:CC276 CD275 CB279:CD279 CB280:CC280 BZ289 BX257 BV257 CB258:CC258 BZ257:CD257 BX261 BV261 CB262:CC262 BZ261:CD261 BX265 BV265 CB266:CC266 BZ265:CD265 BX249 BV249 CB250:CC250 BZ249:CD249 CA248:CB248" xr:uid="{965DDC7A-823B-4172-8714-945D961EC6E0}">
      <formula1>INDIRECT(#REF!)</formula1>
    </dataValidation>
    <dataValidation type="list" allowBlank="1" showInputMessage="1" sqref="BZ34:CD34 CB35:CC35 BZ36:CD36 CB37:CC37 CB39:CC39 BZ38:CD38 BZ141:CD142 CA143:CD143 CB144:CC144 CB72 CB290:CC290 CA287:CD287 CB288:CC288 BZ251:CD251 CB252:CC252 BZ259:CD259 CB260:CC260 BZ263:CD264 BZ255:CD255 CB256:CC256" xr:uid="{03189069-923E-4431-ADBC-4BD78488DB2D}">
      <formula1>INDIRECT(CJ16)</formula1>
    </dataValidation>
    <dataValidation type="list" allowBlank="1" showInputMessage="1" showErrorMessage="1" sqref="BZ35:CA35 CD35 BZ37:CA37 CD37 BZ39:CA39 CD39 CD144 BZ144:CA144 BZ290:CA290 CD288 BZ288:CA288 CD290 CD252 BZ252:CA252 CD256 CD260 BZ260:CA260 BZ256:CA256" xr:uid="{69BFD37C-61C5-409A-BBBA-8B920C92A108}">
      <formula1>INDIRECT(CJ17)</formula1>
    </dataValidation>
    <dataValidation type="list" allowBlank="1" showInputMessage="1" showErrorMessage="1" sqref="BV35 BV37 BV39 BV144 BV290 BV288 BV252 BV260 BV256" xr:uid="{0E82FFFA-E97C-45DA-A136-1DD393A84662}">
      <formula1>INDIRECT(CQ17)</formula1>
    </dataValidation>
    <dataValidation type="list" allowBlank="1" showInputMessage="1" showErrorMessage="1" sqref="BX35 BX37 BX39 BX144 BX290 BX288 BX252 BX260 BX256" xr:uid="{492F00F0-C2B2-4F64-A320-3F3EF86CD0C6}">
      <formula1>INDIRECT(CR17)</formula1>
    </dataValidation>
    <dataValidation type="list" allowBlank="1" showInputMessage="1" sqref="BR30 BR26 BR32 BR133 BR139 BR28 BR135 BQ131:BR131" xr:uid="{9B084610-1205-4458-B51A-DEF6B51966AF}">
      <formula1>SGHa</formula1>
    </dataValidation>
    <dataValidation type="list" allowBlank="1" showInputMessage="1" sqref="P140 P131:P134 P84:P89 P27 P31 P29 P33 P123:P128 P138 P75 P237 P239 P241 P243 P245" xr:uid="{023D3A38-7107-4856-9E5F-CD971E61739C}">
      <formula1>"Taxable,Non Taxable"</formula1>
    </dataValidation>
    <dataValidation type="list" allowBlank="1" showInputMessage="1" showErrorMessage="1" sqref="CE71 CE73 CE75 CE210 CE216 CE218 CE224 CE226 CE294 CE292 CE296 CE298 CE300 CE276 CE286 CE272 CE278 CE274 CE270 CE280 CE288 CE290" xr:uid="{2B4E060F-4C3B-4D97-8A89-253B1C0FBA2A}">
      <formula1>"Yes, No"</formula1>
    </dataValidation>
    <dataValidation type="list" allowBlank="1" showInputMessage="1" showErrorMessage="1" sqref="BY35 BY39 BY37 BY118 BY73 BY146 BY152 BY166 BY182 BY184 BY180 BY168 BY186 BY190 BY188 BY150 BY148 BY192 BY164 BY170 BY194 BY196 BY154 BY160 BY158 BY156 BY162 BY218 BY226 BY258 BY294 BY292 BY278 BY254 BY256 BY260 BY262 BY266 BY250 BY252" xr:uid="{FFBCC3EC-FB71-4307-98B9-8BE553056F7D}">
      <formula1>INDIRECT($C$5)</formula1>
    </dataValidation>
    <dataValidation type="list" allowBlank="1" showInputMessage="1" showErrorMessage="1" sqref="BU294 BW73 BU37 BW39 BW120 BW35 BU35 BW37 BU39 BW294 BU146 BW146 BW184 BW152 BU152 BW150 BU150 BW182 BU286 BW180 BW170 BU298 BW168 BU274 BW260 BW274 BW186 BU260 BW188 BW190 BW262 BW266 BU148 BW148 BW154 BW250 BW164 BU296 BW166 BW292 BW196 BW194 BW192 BW252 BU252 BU154 BW160 BU160 BW158 BU158 BU156 BW156 BW162 BU162 BU218 BU226 BW256 BW258 BW254 BU256 BW278 BW286" xr:uid="{6392B770-B928-4763-AC5D-B4660F03E3D1}">
      <formula1>X</formula1>
    </dataValidation>
    <dataValidation type="list" allowBlank="1" showInputMessage="1" sqref="BQ141 BQ187:BR187 BQ189:BR189 BQ183:BR183 BQ181:BR181 BQ179:BR179 BQ173:BR173 BQ177:BR177 BQ195:BR195 BQ193:BR193 BQ191:BR191 BQ283 BQ289 BQ277 BQ287 BQ293" xr:uid="{D1E48F73-8ADA-444B-A92E-F0C1769FC5CF}">
      <formula1>SGFa</formula1>
    </dataValidation>
    <dataValidation type="list" allowBlank="1" showInputMessage="1" showErrorMessage="1" sqref="Q34 Q38 Q40 Q119 Q127 Q36 Q117 Q121 Q141 Q143 Q145 Q181 Q167 Q169 Q179 Q185 Q149 Q147 Q151 Q153 Q163 Q165 Q193 Q191 Q157 Q155 Q159 Q161 Q217:Q218 Q214 Q225:Q226 Q293 Q299 Q301 Q271 Q279 Q253 Q255 Q275 Q277 Q273 Q267:Q269 Q281 Q283 Q285 Q287 Q297 Q291 Q295 Q289 Q257 Q259 Q261 Q263:Q265 Q249 Q251" xr:uid="{5EC587BA-13B5-44A3-BEDE-5B5C552D128B}">
      <formula1>REVERSA</formula1>
    </dataValidation>
    <dataValidation type="list" allowBlank="1" showInputMessage="1" sqref="BQ18 BQ211 BQ21 BQ10 BQ12 BQ14 BQ16 BQ114 BQ30 BQ207 BQ24:BQ26 BQ70:BQ89 BQ213 BQ231 BQ233 BQ110 BQ32 BQ112 BQ227 BQ235 BQ229 BQ241 BQ237 BQ203 BQ197 BQ28 BQ199 BQ139 BQ135 BQ133 BQ239 BQ243 BQ245 BQ108 BQ201 BQ303 BQ305 BQ311 BQ307 BQ309 BQ248 BQ247:BR247" xr:uid="{25067985-E03C-4623-B377-3DF9E6079E67}">
      <formula1>SGBb</formula1>
    </dataValidation>
    <dataValidation type="list" allowBlank="1" showInputMessage="1" sqref="BX18 BX21 BX12 BX14 BX16 BX114 BX10 BX96 BX108 BX104 BX106 BX201 BX110 BX112 BX78 BX203 BX100 BX98 BX211 BV211 BX233 BX227 BX24 BX309 BX197 BX199 BX235 BX229 BX231 BX76 BX80 BX82 BX90 BX92 BX94 BX311 BX307" xr:uid="{8251AE06-BB1B-44EB-832C-520B70F06715}">
      <formula1>INDIRECT(CP10)</formula1>
    </dataValidation>
    <dataValidation type="list" allowBlank="1" showInputMessage="1" sqref="R18 R193 R12 R14 R147 R191 R21 R161 R30 R155 R16 R229 R44 R159 R137 R10 R125 R231 R225 R151 R299 R257 R261 R263:R265 R249 R34 R251 R223 R233 R311 R227 R307 R309 R149 R235 R179 R28 R239 R32 R26 R167 R173 R241 R177 R117 R237 R163 R119 R114 R207 R143 R209 R211 R213 R123 R243 R217 R215 R24 R245 R127 R205 R139 R36 R40 R38 R42 R141 R82 R46 R78 R121 R80 R90 R92 R94 R96 R48 R157 R133 R135 R129 R131 R76 R70 R74 R72 R84 R86 R88 R98 R203 R100 R112 R108 R102 R104 R197 R199 R201 R110 R145 R165 R169 R181 R185 R153 R259 R289 R301 R291 R297 R303 R267:R269 R273 R293 R295 R279 R271 R253 R255 R305 R275 R277 R281 R283 R285 R287 R66 R68 R50 R54 R52 R58 R60 R56 R64 R247" xr:uid="{5A1C256D-12DA-45B5-9626-5182EC473079}">
      <formula1>SiteNames</formula1>
    </dataValidation>
    <dataValidation type="list" allowBlank="1" showInputMessage="1" sqref="BV18 BV14 BV21 BV10 BV16 BV12 BV44 BX125 BV219 BV42 BV231 BV125 BX137 BX219 BV221 BV223 BX223 BV227 BX123 BX195 BX191 BV233 BV235 BV191 BX237 BV32 BV123 BX221 BX127 BV127 BV76 BX28 BV78 BV80 BV229 BV30 BV90 BX32 BV92 BX30 BV28 BV94 BX26 BV96 BX271 BX157 BV269 BV26 BX44 BX42 BV46 BX239 BV24 BX46 BV48 BX269 BX48 BV157 BV271 BX155 BV155 BX133 BX135 BV114 BV161 BV311 BV139 BX161 BV307 BV309 BX129 BV131 BV129 CG123 BV137 BX139 BX131 BV133 BV135 BV82 BX84 BV84 BX86 BV86 BX88 BV88 BV203 BV112 BV98 BV100 BV108 BV104 BV106 BV197 BV199 BV201 BV110 BV195 BX193 BV193 BX159 BV159 BV102 BV209 BV215 BX207 BX209 BX215 BX205 BV205 BV207 BV239 BV237 BX175 BX169 BV169 BX167 BV167 BX183 BX179 BV179 BV183 BX189 BV185 BX185 BX187 BV189 BV187 BX151 BV151 BX149 BV149 BX147 BV147 BV153 BX153 BX181 BV181 BV175 BV177 BV163 BX163 BV165 BX165 BX173 BX171 BV171 BV173 BX177 BX50 BX68 BV64 BX64 BV66 BV68 BV62 BX66 BX62 BV50 BV52 BX52 BX102" xr:uid="{7D68FBC2-74E9-4126-9F30-58E12FBD6285}">
      <formula1>INDIRECT(CQ10)</formula1>
    </dataValidation>
    <dataValidation type="list" allowBlank="1" showInputMessage="1" sqref="BY10:BY19 BY21:BY22 BY74:BY115 BY119:BY145 BY117 BY38 BY36 BY159 BY24:BY34 BY251 BY171:BY179 BY147 BY189 BY167 BY169 BY183 BY181 BY153 BY185 BY187 BY149 BY151 BY163 BY165 BY191 BY195 BY193 BY155 BY161 BY157 BY197:BY217 BY219:BY225 BY40:BY72 BY257 BY259 BY263:BY265 BY279:BY291 BY255 BY267:BY277 BY293 BY295:BY312 BY261 BY253 BY227:BY249" xr:uid="{BB6FBCDE-3177-48B9-AFBF-B7FBECC8B701}">
      <formula1>INDIRECT($C$5)</formula1>
    </dataValidation>
    <dataValidation type="list" allowBlank="1" showInputMessage="1" sqref="BW21:BW22 BU21:BU22 BU10:BU19 BW10:BW19 BW24:BW34 BU38 BW36 BW217:BW223 BU36 BW38 BU24:BU34 BW117:BW119 BU155 BW121:BW145 BU117:BU145 BW171:BW179 BW151 BW167 BW153 BW169 BW147 BW183 BU149 BW189 BW185 BW187 BW149 BU151 BU153 BU147 BW181 BW163 BW165 BW191 BW195 BW193 BW159 BW161 BW155 BU157 BW157 BU159 BU161 BW251 BW74:BW115 BW197:BW209 BU213:BU215 BU211 BW211 BU217 BW213:BW215 BU219:BU223 BU225 BU163:BU209 BU257:BU259 BW259 BU253:BU255 BU261:BU273 BU299:BU312 BW295:BW312 BU287:BU293 BU275:BU285 BW255 BU295 BW293 BU297 BW267:BW273 BW275:BW277 BW279:BW285 BW287:BW291 BW257 BW263:BW265 BW261 BW253 BU40:BU115 BW40:BW72 BU227:BU251 BW225:BW249" xr:uid="{A3A6C2CF-C171-4579-81BC-F1234EF443DF}">
      <formula1>X</formula1>
    </dataValidation>
    <dataValidation type="list" allowBlank="1" showInputMessage="1" sqref="BT10:BT19 BT21:BT22 BT175:BT177 BT117:BT173 BT24:BT115 BT179:BT205 BT213:BT215 BT211 BT209 BT207 BT217 BT219:BT223 BT225 BT227:BT312" xr:uid="{53308EC4-E7E7-4D23-9853-076585D71B61}">
      <formula1>CategoryX</formula1>
    </dataValidation>
    <dataValidation type="list" allowBlank="1" showInputMessage="1" sqref="BS21:BS22 CE21:CE22 CE10:CE19 BS10:BS19 CE74 CE72 CE76:CE115 CE117:CE209 CE211:CE215 CE217 CE301:CE312 CE219:CE223 CE225 CE24:CE70 CE289 CE297 CE291 CE279 CE299 CE275 CE277 CE271 CE273 CE293 CE281:CE285 CE287 CE295 BS24:BS115 CE227:CE269 BS117:BS312" xr:uid="{A127839F-7DBA-46C6-9F5F-5A37A1B5AE05}">
      <formula1>"Yes, No"</formula1>
    </dataValidation>
    <dataValidation type="list" allowBlank="1" showInputMessage="1" sqref="Q21:Q22 Q10:Q19 Q144 Q118 Q24:Q33 Q35 Q37 Q41 Q39 Q142 Q120 Q122:Q126 Q162 Q128:Q140 Q252 Q76:Q105 Q146 Q170:Q178 Q148 Q168 Q180 Q166 Q152 Q150 Q192 Q164 Q182:Q184 Q186:Q190 Q154 Q156 Q160 Q158 Q108:Q115 Q194:Q213 Q215:Q216 Q219:Q224 Q50:Q73 Q266 Q290 Q292 Q298 Q300 Q272 Q296 Q254 Q280 Q274 Q276 Q278 Q270 Q282 Q284 Q286 Q294 Q288 Q256 Q258 Q302:Q312 Q260 Q262 Q250 Q227:Q248" xr:uid="{642FF6CA-F17A-41AD-AB84-510146186B24}">
      <formula1>REVERSA</formula1>
    </dataValidation>
    <dataValidation type="list" allowBlank="1" showInputMessage="1" sqref="P21:P22 P10:P19 P141:P236 P129:P130 P90:P115 P30 P24:P26 P28 P32 P117:P122 P139 P135:P137 P76:P83 P244 P34:P74 P238 P240 P242 P246:P312" xr:uid="{00EB56F3-205C-4ED0-B427-67691C9442A7}">
      <formula1>VIMPACTA</formula1>
    </dataValidation>
    <dataValidation type="list" allowBlank="1" showInputMessage="1" sqref="K21:K22 K10:K19 K24:K115 K117:K312" xr:uid="{98280013-38D4-447F-A2FE-2C5D589CE011}">
      <formula1>MOD</formula1>
    </dataValidation>
    <dataValidation type="list" allowBlank="1" showInputMessage="1" sqref="B18 B153 B21 B10 B12 B14 B189 B135 B16 B137 B221 B139 B123 B231 B219 B76 B225 B74 B223 B78 B90 B92 B227 B283 B175 B177 B163 B32 B117 B94 B96 B233 B193 B235 B129 B125 B195 B155 B119 B239 B241 B44 B285 B34 B36 B295 B159 B157 B40 B161 B114 B165 B261 B263:B265 B249 B171 B38 B237 B251 B311 B217 B24 B307 B26 B28 B30 B243 B42 B215 B205 B46 B213 B309 B207 B209 B245 B121 B48 B131 B141 B127 B143 B133 B80 B72 B82 B70 B86 B84 B88 B102 B199 B112 B104 B191 B98 B100 B201 B203 B197 B110 B211 B145 B173 B147 B151 B149 B179 B185 B181 B183 B169 B167 B187 B229 B287 B257 B259 B289 B253 B301 B275 B271 B267:B269 B297 B299 B291 B293 B303 B305 B273 B277 B279 B281 B255 B58 B60 B64 B66 B62 B54 B50 B68 B56 B52 B247" xr:uid="{82514A68-3AF3-4615-B2EF-4760D81D51E7}">
      <formula1>INDIRECT($B$5)</formula1>
    </dataValidation>
    <dataValidation type="list" allowBlank="1" showInputMessage="1" sqref="CB10:CC19 CB21:CC22 BZ78:CA78 BZ131:CD131 CD78 BZ80:CA80 CD80 BZ82:CA82 CB49:CC49 BZ129:CD129 CB130:CC130 CB33:CC33 CD82 CB132:CC132 BZ133:CD133 BZ76:CA76 BZ84:CA84 CD86 CD84 BZ86:CA86 CD96 CD88 BZ96:CB96 BZ90:CA90 BZ26:CD26 BZ28:CD28 CD90 CB27:CC27 BZ135:CD135 BZ92:CA92 CB45:CC45 CD92 BZ94:CA94 CB43:CC43 CD94 BZ88:CA88 CB29:CC29 BZ44:CB44 BZ32:CD32 CD44 BZ42:CD42 CD46 BZ46:CB46 CB47:CC47 CD48 CB76:CB95 BZ98:CD98 BZ48:CB48 CB136:CC136 BZ30:CD30 CB162:CC162 BZ143 BZ24:CD24 BZ137:CD137 CB25:CC25 CB31:CC31 CB219:CD219 CB220:CC220 CB221:CD221 BZ225 CB222:CC222 CB223:CD223 CB224:CC236 BZ237:CD237 CB238:CC238 BZ239:CD239 CB240:CC240 BZ241:CD241 CB242:CC242 BZ243:CD243 CB244:CC244 CB69:CC69 CA271:CC271 CA269:CC269 CB307:CC312 BZ235 CD125 BZ125:CA125 CB123:CC126 CB134:CC134 CB140:CC140 BZ123:CA123 CD123 CC127:CC128 CB128 CD127 BZ127:CB127 BZ139:CD139 CB138:CC138 CD76 BZ145:CC145 CB146:CC146 CB180:CC184 BZ169:CD169 CB168:CC168 CB166:CC166 BZ179:CD179 CD183 BZ167:CD167 BZ185:CD185 CB186:CC186 CB188:CB190 CD189 BZ187:CB187 BZ189:CA189 CC187:CC190 CD187 BZ151:CD151 CB152:CC152 BZ149:CD149 CB150:CC150 CB148:CC148 BZ147:CD147 BZ153:CD153 BZ183:CA183 BZ181:CA181 CD181 CD193 BZ163:CD163 CB164:CC164 BZ165:CD165 CB170:CC170 CB172:CC172 BZ173:CD173 BZ171:CD171 CB174:CC174 BZ177:CD177 BZ175:CD175 CB176:CC176 CB178:CC178 BZ191:CD191 CD195 BZ195:CA195 BZ193:CA193 CB154:CC154 BZ159:CD159 CB160:CC160 BZ157:CD157 CB158:CC158 CB156:CC156 BZ155:CD155 BZ161:CD161 CB97 CC76:CC97 CB105:CC105 BZ106:CD106 CB107:CC107 CB202:CC202 BZ100:CD100 BZ108:CD108 BZ102:CA102 CB99:CC99 CD102 CB101:CC103 CB192:CC196 BZ104:CD104 BZ110:CD110 CB198:CC198 CB200:CC200 CB109:CC109 CB111:CC115 CB204:CC204 CC214 CB210:CC210 CB208:CC208 BZ209:CD209 BZ207:CD207 BZ205:CD205 CB211:CD211 CC213:CD213 CB215:CD215 BZ217 CB206:CC206 CB212:CC212 CB213:CB214 CB216:CC218 BZ245:CD245 BZ64:CD64 CB51:CC51 BZ50:CD50 BZ52:CD52 CB55:CC55 BZ54:CD54 CB65:CC65 CB67:CC67 CB63:CC63 CB61:CC61 BZ56:CD56 CB59:CC59 BZ62:CD62 BZ66:CD66 BZ58:CD58 BZ60:CD60 CB57:CC57 CB53:CC53 BZ68:CD68 CB246:CC246 BZ247:CB247" xr:uid="{73FDD12D-F477-4700-A3B3-FFD85F7D2242}">
      <formula1>INDIRECT(CJ10)</formula1>
    </dataValidation>
    <dataValidation type="list" allowBlank="1" showInputMessage="1" showErrorMessage="1" sqref="BZ21:CA22 CD21:CD22 BZ10:CA19 CD10:CD19 CD136 BZ130:CA130 CD140 CD77 BZ77:CA77 BZ79:CA79 CD79 BZ81:CA81 CD81 BZ83:CA83 BZ132:CA132 CD83 BZ87:CA87 CD87 BZ111:CA115 CD33 BZ99:CA99 CD85 BZ85:CA85 BZ27:CA27 CD27 BZ89:CA89 CD89 CD29 CD138 BZ136:CA136 BZ91:CA91 CD45 CD91 CD43 BZ43:CA43 BZ45:CA45 BZ25:CA25 CD25 BZ93:CA93 CD93 BZ29:CA29 CD31 BZ31:CA31 BZ33:CA33 BZ47:CA47 CD47 BZ49:CA49 CD49 CD130 BZ95:CA95 CD95 CD132 BZ162:CA162 BZ140:CA140 BZ244:CA244 BZ220:CA220 CD220 BZ222:CA222 CD222 BZ224 CD224:CD236 CD307:CD312 BZ238:CA238 CD238 CD240 BZ240:CA240 BZ242:CA242 CD242 CD244 BZ246:CA246 BZ307:CA312 CA224:CA236 BZ226:BZ234 BZ236 BZ126:CA126 CD126 CD124 BZ124:CA124 BZ128:CA128 CD128 BZ138:CA138 BZ134:CA134 CD134 CD154 CD146 BZ146:CA146 CD178 BZ174:CA174 CD168 BZ168:CA168 BZ166:CA166 CD180 BZ180:CA180 CD184 BZ182:CA182 BZ184:CA184 CD182 BZ186:CA186 CD186 CD188 BZ188:CA188 CD152 BZ152:CA152 BZ150:CA150 CD150 CD148 BZ148:CA148 CD194 CD164 BZ164:CA164 CD166 CD170 BZ170:CA170 CD172 BZ172:CA172 CD174 BZ178:CA178 BZ176:CA176 CD176 BZ190:CA190 CD190 CD192 BZ192:CA192 BZ194:CA194 BZ154:CA154 CD162 CD160 BZ160:CA160 BZ158:CA158 CD158 CD156 BZ156:CA156 CD97 BZ97:CA97 CD202 CD105 BZ57:CA57 BZ101:CA101 BZ103:CA103 CD99 CD103 CD101 CD196 BZ196:CA196 BZ105:CA105 BZ107:CA107 CD107 CD111:CD115 BZ198:CA198 CD198 CD200 BZ200:CA200 BZ202:CA202 BZ109:CA109 CD109 CD204 BZ204:CA204 BZ214:CA214 BZ210:CA210 BZ218 CD210 CD206 BZ208:CA208 CD208 CA216:CA218 BZ206:CA206 CD212 CD214 BZ216 BZ212:CA212 CD216:CD218 CD51 CD65 BZ53:CA53 BZ65:CA65 CD57 CD63 CD53 CD69 BZ55:CA55 BZ67:CA67 CD67 BZ69:CA69 BZ63:CA63 CD55 BZ59:CA59 CD59 BZ61:CA61 CD61 BZ51:CA51 CD246" xr:uid="{C5F62B82-17CF-40F2-93E1-0FA054F7C378}">
      <formula1>INDIRECT(CJ10)</formula1>
    </dataValidation>
    <dataValidation type="list" allowBlank="1" showInputMessage="1" showErrorMessage="1" sqref="B22 B19 B138 B13 B15 B136 B232 B73 B17 B83 B11 B222 B180 B220 B224 B226 B81 B91 B93 B95 B144 B234 B31 B182 B176 B228 B178 B97 B236 B192 B154 B158 B118 B240 B120 B160 B156 B140 B162 B238 B288 B124 B256 B258 B115 B260 B262 B250 B194 B252 B33 B164 B27 B45 B35 B312 B29 B170 B206 B212 B210 B208 B216 B308 B310 B39 B37 B218 B242 B41 B244 B25 B55 B43 B47 B49 B122 B130 B126 B128 B132 B134 B142 B79 B75 B77 B71 B85 B87 B89 B200 B113 B105 B99 B172 B101 B103 B202 B204 B198 B111 B214 B146 B174 B186 B150 B152 B148 B168 B166 B230 B266 B290 B274 B300 B254 B272 B296 B286 B302 B284 B304 B306 B298 B278 B270 B276 B282 B280 B292 B294 B57 B51 B53 B59 B61 B65 B69 B63 B67 B246 B248" xr:uid="{05CB6897-9412-4C70-B083-2810F82D93B2}">
      <formula1>INDIRECT($B$5)</formula1>
    </dataValidation>
    <dataValidation type="list" allowBlank="1" showInputMessage="1" showErrorMessage="1" sqref="BV22 BV19 BV11 BV13 BV15 BV150 BV222 BV220 BV17 BV230 BV232 BV95 BV25 BV225:BV226 BV97 BV140 BV134 BV234 BV228 BV43 BV196 BV154 BV160 BV158 BV236 BV240 BV238 BV156 BV162 BV45 BV242 BV244 BV53 BV29 BV31 BV33 BV47 BV49 BV136 BV27 BV166 BV132 BV126 BV115 BV184 BV182 BV186 BV130 BV124 BV79 BV81 BV83 BV91 BV93 BV188 BV190 BV152 BV312 BV308 BV310 BV128 BV138 BV77 BV85 BV87 BV89 BV99 BV101 BV103 BV202 BV109 BV105 BV107 BV204 BV198 BV200 BV111 BV148 BV176 BV178 BV194 BV164 BV170 BV172 BV192 BV113 BV208 BV206 BV217:BV218 BV214 BV146 BV174 BV180 BV168 BV61 BV67 BV55 BV59 BV63 BV69 BV65 BV51 BV57 BV246" xr:uid="{04F3A5B2-B6CA-432C-B934-B5654B72F12F}">
      <formula1>INDIRECT(CQ11)</formula1>
    </dataValidation>
    <dataValidation type="list" allowBlank="1" showInputMessage="1" showErrorMessage="1" sqref="BX22 BX19 BX11 BX13 BX15 BX150 BX222 BX220 BX17 BX230 BX232 BX95 BX25 BX225:BX226 BX97 BX140 BX134 BX234 BX228 BX43 BX196 BX154 BX160 BX158 BX236 BX240 BX238 BX156 BX162 BX45 BX242 BX244 BX53 BX29 BX31 BX33 BX47 BX49 BX136 BX27 BX166 BX132 BX126 BX115 BX184 BX182 BX186 BX130 BX124 BX79 BX81 BX83 BX91 BX93 BX188 BX190 BX152 BX312 BX308 BX310 BX128 BX138 BX77 BX85 BX87 BX89 BX99 BX101 BX103 BX202 BX109 BX105 BX107 BX204 BX198 BX200 BX111 BX148 BX176 BX178 BX194 BX164 BX170 BX172 BX192 BX113 BX208 BX206 BX217:BX218 BX214 BX146 BX174 BX180 BX168 BX61 BX67 BX55 BX59 BX63 BX69 BX65 BX51 BX57 BX246" xr:uid="{AE453524-5F3B-4E06-AD31-3D6280A64077}">
      <formula1>INDIRECT(CR11)</formula1>
    </dataValidation>
  </dataValidations>
  <pageMargins left="0.7" right="0.7" top="0.75" bottom="0.75" header="0.3" footer="0.3"/>
  <pageSetup orientation="portrait" r:id="rId1"/>
  <headerFooter>
    <oddHeader>&amp;R&amp;"Calibri"&amp;10&amp;K000000Highly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009A-4CE1-4D0A-8846-807C97E192AE}">
  <sheetPr codeName="Sheet2"/>
  <dimension ref="A1:AF771"/>
  <sheetViews>
    <sheetView tabSelected="1" zoomScale="80" zoomScaleNormal="80" workbookViewId="0"/>
  </sheetViews>
  <sheetFormatPr defaultColWidth="30.6640625" defaultRowHeight="32.450000000000003" customHeight="1"/>
  <cols>
    <col min="1" max="1" width="15.1640625" style="481" bestFit="1" customWidth="1"/>
    <col min="2" max="2" width="10.33203125" style="481" bestFit="1" customWidth="1"/>
    <col min="3" max="3" width="12.5" style="481" bestFit="1" customWidth="1"/>
    <col min="4" max="4" width="51.5" style="481" customWidth="1"/>
    <col min="5" max="5" width="17.1640625" style="481" bestFit="1" customWidth="1"/>
    <col min="6" max="6" width="35.83203125" style="481" bestFit="1" customWidth="1"/>
    <col min="7" max="7" width="37.5" style="481" bestFit="1" customWidth="1"/>
    <col min="8" max="8" width="32" style="481" bestFit="1" customWidth="1"/>
    <col min="9" max="9" width="2.5" style="481" bestFit="1" customWidth="1"/>
    <col min="10" max="10" width="61.33203125" style="481" customWidth="1"/>
    <col min="11" max="11" width="24.5" style="481" bestFit="1" customWidth="1"/>
    <col min="12" max="12" width="14.5" style="481" customWidth="1"/>
    <col min="13" max="13" width="14.83203125" style="481" bestFit="1" customWidth="1"/>
    <col min="14" max="14" width="12.83203125" style="481" customWidth="1"/>
    <col min="15" max="15" width="12.33203125" style="481" customWidth="1"/>
    <col min="16" max="16" width="58" style="481" customWidth="1"/>
    <col min="17" max="17" width="2.5" style="481" bestFit="1" customWidth="1"/>
    <col min="18" max="18" width="61.33203125" style="481" customWidth="1"/>
    <col min="19" max="19" width="24.5" style="481" bestFit="1" customWidth="1"/>
    <col min="20" max="20" width="14.5" style="481" customWidth="1"/>
    <col min="21" max="21" width="14.83203125" style="481" bestFit="1" customWidth="1"/>
    <col min="22" max="22" width="12.83203125" style="481" customWidth="1"/>
    <col min="23" max="23" width="12.33203125" style="481" customWidth="1"/>
    <col min="24" max="24" width="58" style="481" customWidth="1"/>
    <col min="25" max="25" width="2.5" style="481" bestFit="1" customWidth="1"/>
    <col min="26" max="26" width="61.33203125" style="481" customWidth="1"/>
    <col min="27" max="27" width="24.5" style="481" bestFit="1" customWidth="1"/>
    <col min="28" max="28" width="14.5" style="481" customWidth="1"/>
    <col min="29" max="29" width="14.83203125" style="481" bestFit="1" customWidth="1"/>
    <col min="30" max="30" width="12.83203125" style="481" customWidth="1"/>
    <col min="31" max="31" width="12.33203125" style="481" customWidth="1"/>
    <col min="32" max="32" width="58" style="481" customWidth="1"/>
    <col min="33" max="16384" width="30.6640625" style="481"/>
  </cols>
  <sheetData>
    <row r="1" spans="1:32" ht="32.450000000000003" customHeight="1">
      <c r="A1" s="469" t="s">
        <v>1441</v>
      </c>
      <c r="B1" s="469" t="s">
        <v>1442</v>
      </c>
      <c r="C1" s="470" t="s">
        <v>1443</v>
      </c>
      <c r="D1" s="471" t="s">
        <v>1444</v>
      </c>
      <c r="E1" s="470" t="s">
        <v>1445</v>
      </c>
      <c r="F1" s="472" t="s">
        <v>1446</v>
      </c>
      <c r="G1" s="472" t="s">
        <v>1447</v>
      </c>
      <c r="H1" s="472" t="s">
        <v>1448</v>
      </c>
      <c r="I1" s="473">
        <v>1</v>
      </c>
      <c r="J1" s="474" t="s">
        <v>1449</v>
      </c>
      <c r="K1" s="475" t="s">
        <v>1450</v>
      </c>
      <c r="L1" s="476" t="s">
        <v>1451</v>
      </c>
      <c r="M1" s="477" t="s">
        <v>1452</v>
      </c>
      <c r="N1" s="478" t="s">
        <v>1451</v>
      </c>
      <c r="O1" s="477" t="s">
        <v>1453</v>
      </c>
      <c r="P1" s="474" t="s">
        <v>1454</v>
      </c>
      <c r="Q1" s="479">
        <v>1</v>
      </c>
      <c r="R1" s="474" t="s">
        <v>1455</v>
      </c>
      <c r="S1" s="475" t="s">
        <v>1450</v>
      </c>
      <c r="T1" s="476" t="s">
        <v>1451</v>
      </c>
      <c r="U1" s="477" t="s">
        <v>1452</v>
      </c>
      <c r="V1" s="478" t="s">
        <v>1451</v>
      </c>
      <c r="W1" s="477" t="s">
        <v>1453</v>
      </c>
      <c r="X1" s="474" t="s">
        <v>1454</v>
      </c>
      <c r="Y1" s="480">
        <v>1</v>
      </c>
      <c r="Z1" s="474" t="s">
        <v>1456</v>
      </c>
      <c r="AA1" s="475" t="s">
        <v>1450</v>
      </c>
      <c r="AB1" s="476" t="s">
        <v>1451</v>
      </c>
      <c r="AC1" s="477" t="s">
        <v>1452</v>
      </c>
      <c r="AD1" s="478" t="s">
        <v>1451</v>
      </c>
      <c r="AE1" s="477" t="s">
        <v>1453</v>
      </c>
      <c r="AF1" s="474" t="s">
        <v>1454</v>
      </c>
    </row>
    <row r="2" spans="1:32" ht="32.450000000000003" customHeight="1">
      <c r="A2" s="482" t="s">
        <v>1457</v>
      </c>
      <c r="B2" s="483" t="s">
        <v>1458</v>
      </c>
      <c r="C2" s="484" t="s">
        <v>1459</v>
      </c>
      <c r="D2" s="485" t="s">
        <v>1460</v>
      </c>
      <c r="E2" s="486" t="s">
        <v>1461</v>
      </c>
      <c r="F2" s="487" t="s">
        <v>1462</v>
      </c>
      <c r="G2" s="487" t="s">
        <v>1463</v>
      </c>
      <c r="H2" s="488" t="s">
        <v>1087</v>
      </c>
      <c r="I2" s="489"/>
      <c r="J2" s="490" t="s">
        <v>1464</v>
      </c>
      <c r="K2" s="491" t="s">
        <v>1465</v>
      </c>
      <c r="L2" s="492">
        <v>80</v>
      </c>
      <c r="M2" s="493">
        <v>22638.61357798164</v>
      </c>
      <c r="N2" s="494">
        <v>0.8549019607843138</v>
      </c>
      <c r="O2" s="494">
        <v>-5.4901960784313752E-2</v>
      </c>
      <c r="P2" s="495" t="s">
        <v>1466</v>
      </c>
      <c r="Q2" s="496"/>
      <c r="R2" s="490" t="s">
        <v>1467</v>
      </c>
      <c r="S2" s="491" t="s">
        <v>1468</v>
      </c>
      <c r="T2" s="492">
        <v>70</v>
      </c>
      <c r="U2" s="493">
        <v>27562.457543859637</v>
      </c>
      <c r="V2" s="494">
        <v>0.89411764705882357</v>
      </c>
      <c r="W2" s="494">
        <v>-0.19411764705882362</v>
      </c>
      <c r="X2" s="495" t="s">
        <v>1469</v>
      </c>
      <c r="Y2" s="497"/>
      <c r="Z2" s="490" t="s">
        <v>1470</v>
      </c>
      <c r="AA2" s="491" t="s">
        <v>1471</v>
      </c>
      <c r="AB2" s="492">
        <v>30</v>
      </c>
      <c r="AC2" s="493">
        <v>3068.478461538461</v>
      </c>
      <c r="AD2" s="494">
        <v>0.66274509803921566</v>
      </c>
      <c r="AE2" s="494">
        <v>-0.36274509803921567</v>
      </c>
      <c r="AF2" s="495" t="s">
        <v>1472</v>
      </c>
    </row>
    <row r="3" spans="1:32" ht="32.450000000000003" customHeight="1">
      <c r="A3" s="482" t="s">
        <v>1457</v>
      </c>
      <c r="B3" s="483" t="s">
        <v>1458</v>
      </c>
      <c r="C3" s="484" t="s">
        <v>1459</v>
      </c>
      <c r="D3" s="485" t="s">
        <v>1460</v>
      </c>
      <c r="E3" s="486" t="s">
        <v>1461</v>
      </c>
      <c r="F3" s="487" t="s">
        <v>1462</v>
      </c>
      <c r="G3" s="487" t="s">
        <v>1463</v>
      </c>
      <c r="H3" s="488" t="s">
        <v>1089</v>
      </c>
      <c r="I3" s="489"/>
      <c r="J3" s="490" t="s">
        <v>1473</v>
      </c>
      <c r="K3" s="491" t="s">
        <v>1465</v>
      </c>
      <c r="L3" s="492">
        <v>75</v>
      </c>
      <c r="M3" s="493">
        <v>8169.556131805155</v>
      </c>
      <c r="N3" s="494">
        <v>0.71810699588477367</v>
      </c>
      <c r="O3" s="494">
        <v>3.1893004115226331E-2</v>
      </c>
      <c r="P3" s="495" t="s">
        <v>1466</v>
      </c>
      <c r="Q3" s="496"/>
      <c r="R3" s="490" t="s">
        <v>1474</v>
      </c>
      <c r="S3" s="491" t="s">
        <v>1468</v>
      </c>
      <c r="T3" s="492">
        <v>70</v>
      </c>
      <c r="U3" s="493">
        <v>10572.641482479781</v>
      </c>
      <c r="V3" s="494">
        <v>0.76337448559670784</v>
      </c>
      <c r="W3" s="494">
        <v>-6.3374485596707886E-2</v>
      </c>
      <c r="X3" s="495" t="s">
        <v>1469</v>
      </c>
      <c r="Y3" s="497"/>
      <c r="Z3" s="490" t="s">
        <v>1475</v>
      </c>
      <c r="AA3" s="491" t="s">
        <v>1471</v>
      </c>
      <c r="AB3" s="492">
        <v>30</v>
      </c>
      <c r="AC3" s="493">
        <v>1606.551176470588</v>
      </c>
      <c r="AD3" s="494">
        <v>0.41975308641975306</v>
      </c>
      <c r="AE3" s="494">
        <v>-0.11975308641975307</v>
      </c>
      <c r="AF3" s="495" t="s">
        <v>1472</v>
      </c>
    </row>
    <row r="4" spans="1:32" ht="32.450000000000003" customHeight="1">
      <c r="A4" s="482" t="s">
        <v>1457</v>
      </c>
      <c r="B4" s="483" t="s">
        <v>1458</v>
      </c>
      <c r="C4" s="484" t="s">
        <v>1459</v>
      </c>
      <c r="D4" s="485" t="s">
        <v>1460</v>
      </c>
      <c r="E4" s="486" t="s">
        <v>1461</v>
      </c>
      <c r="F4" s="487" t="s">
        <v>1462</v>
      </c>
      <c r="G4" s="487" t="s">
        <v>1463</v>
      </c>
      <c r="H4" s="488" t="s">
        <v>1081</v>
      </c>
      <c r="I4" s="489"/>
      <c r="J4" s="490" t="s">
        <v>1476</v>
      </c>
      <c r="K4" s="491" t="s">
        <v>1465</v>
      </c>
      <c r="L4" s="492">
        <v>80</v>
      </c>
      <c r="M4" s="493">
        <v>0</v>
      </c>
      <c r="N4" s="494">
        <v>0</v>
      </c>
      <c r="O4" s="494">
        <v>0.8</v>
      </c>
      <c r="P4" s="495" t="s">
        <v>1466</v>
      </c>
      <c r="Q4" s="496"/>
      <c r="R4" s="490" t="s">
        <v>1477</v>
      </c>
      <c r="S4" s="491" t="s">
        <v>1468</v>
      </c>
      <c r="T4" s="492">
        <v>70</v>
      </c>
      <c r="U4" s="493">
        <v>0</v>
      </c>
      <c r="V4" s="494">
        <v>0</v>
      </c>
      <c r="W4" s="494">
        <v>0.7</v>
      </c>
      <c r="X4" s="495" t="s">
        <v>1469</v>
      </c>
      <c r="Y4" s="497"/>
      <c r="Z4" s="490" t="s">
        <v>1478</v>
      </c>
      <c r="AA4" s="491" t="s">
        <v>1471</v>
      </c>
      <c r="AB4" s="492">
        <v>50</v>
      </c>
      <c r="AC4" s="493">
        <v>0</v>
      </c>
      <c r="AD4" s="494">
        <v>0</v>
      </c>
      <c r="AE4" s="494">
        <v>0.5</v>
      </c>
      <c r="AF4" s="495" t="s">
        <v>1472</v>
      </c>
    </row>
    <row r="5" spans="1:32" ht="32.450000000000003" customHeight="1">
      <c r="A5" s="482" t="s">
        <v>1457</v>
      </c>
      <c r="B5" s="483" t="s">
        <v>1458</v>
      </c>
      <c r="C5" s="484" t="s">
        <v>1459</v>
      </c>
      <c r="D5" s="485" t="s">
        <v>1460</v>
      </c>
      <c r="E5" s="486" t="s">
        <v>1461</v>
      </c>
      <c r="F5" s="487" t="s">
        <v>1462</v>
      </c>
      <c r="G5" s="487" t="s">
        <v>1463</v>
      </c>
      <c r="H5" s="488" t="s">
        <v>1085</v>
      </c>
      <c r="I5" s="489"/>
      <c r="J5" s="490" t="s">
        <v>1479</v>
      </c>
      <c r="K5" s="491" t="s">
        <v>1465</v>
      </c>
      <c r="L5" s="492">
        <v>75</v>
      </c>
      <c r="M5" s="493">
        <v>87730.538799999966</v>
      </c>
      <c r="N5" s="494">
        <v>0.87719298245614041</v>
      </c>
      <c r="O5" s="494">
        <v>-0.12719298245614041</v>
      </c>
      <c r="P5" s="495" t="s">
        <v>1466</v>
      </c>
      <c r="Q5" s="496"/>
      <c r="R5" s="490" t="s">
        <v>1480</v>
      </c>
      <c r="S5" s="491" t="s">
        <v>1468</v>
      </c>
      <c r="T5" s="492">
        <v>70</v>
      </c>
      <c r="U5" s="493">
        <v>122383.69217821787</v>
      </c>
      <c r="V5" s="494">
        <v>0.88596491228070173</v>
      </c>
      <c r="W5" s="494">
        <v>-0.18596491228070178</v>
      </c>
      <c r="X5" s="495" t="s">
        <v>1469</v>
      </c>
      <c r="Y5" s="497"/>
      <c r="Z5" s="490" t="s">
        <v>1481</v>
      </c>
      <c r="AA5" s="491" t="s">
        <v>1471</v>
      </c>
      <c r="AB5" s="492">
        <v>50</v>
      </c>
      <c r="AC5" s="493">
        <v>10853.656785714289</v>
      </c>
      <c r="AD5" s="494">
        <v>0.73684210526315785</v>
      </c>
      <c r="AE5" s="494">
        <v>-0.23684210526315785</v>
      </c>
      <c r="AF5" s="495" t="s">
        <v>1472</v>
      </c>
    </row>
    <row r="6" spans="1:32" ht="32.450000000000003" customHeight="1">
      <c r="A6" s="482" t="s">
        <v>1457</v>
      </c>
      <c r="B6" s="483" t="s">
        <v>1458</v>
      </c>
      <c r="C6" s="484" t="s">
        <v>1459</v>
      </c>
      <c r="D6" s="485" t="s">
        <v>1460</v>
      </c>
      <c r="E6" s="486" t="s">
        <v>1461</v>
      </c>
      <c r="F6" s="487" t="s">
        <v>1462</v>
      </c>
      <c r="G6" s="487" t="s">
        <v>1463</v>
      </c>
      <c r="H6" s="488" t="s">
        <v>1482</v>
      </c>
      <c r="I6" s="489"/>
      <c r="J6" s="490" t="s">
        <v>1483</v>
      </c>
      <c r="K6" s="491" t="s">
        <v>1465</v>
      </c>
      <c r="L6" s="492">
        <v>75</v>
      </c>
      <c r="M6" s="493">
        <v>9560.261681237409</v>
      </c>
      <c r="N6" s="494">
        <v>0.8685747663551403</v>
      </c>
      <c r="O6" s="494">
        <v>-0.1185747663551403</v>
      </c>
      <c r="P6" s="495" t="s">
        <v>1466</v>
      </c>
      <c r="Q6" s="496"/>
      <c r="R6" s="490" t="s">
        <v>1484</v>
      </c>
      <c r="S6" s="491" t="s">
        <v>1468</v>
      </c>
      <c r="T6" s="492">
        <v>60</v>
      </c>
      <c r="U6" s="493">
        <v>7166.4420847573247</v>
      </c>
      <c r="V6" s="494">
        <v>0.8545560747663552</v>
      </c>
      <c r="W6" s="494">
        <v>-0.25455607476635522</v>
      </c>
      <c r="X6" s="495" t="s">
        <v>1485</v>
      </c>
      <c r="Y6" s="497"/>
      <c r="Z6" s="490" t="s">
        <v>1486</v>
      </c>
      <c r="AA6" s="491" t="s">
        <v>1471</v>
      </c>
      <c r="AB6" s="492">
        <v>35</v>
      </c>
      <c r="AC6" s="493">
        <v>1809.4296573208726</v>
      </c>
      <c r="AD6" s="494">
        <v>0.375</v>
      </c>
      <c r="AE6" s="494">
        <v>-2.5000000000000022E-2</v>
      </c>
      <c r="AF6" s="495" t="s">
        <v>1487</v>
      </c>
    </row>
    <row r="7" spans="1:32" ht="32.450000000000003" customHeight="1">
      <c r="A7" s="482" t="s">
        <v>1457</v>
      </c>
      <c r="B7" s="483" t="s">
        <v>1458</v>
      </c>
      <c r="C7" s="484" t="s">
        <v>1459</v>
      </c>
      <c r="D7" s="485" t="s">
        <v>1460</v>
      </c>
      <c r="E7" s="486" t="s">
        <v>1461</v>
      </c>
      <c r="F7" s="487" t="s">
        <v>1462</v>
      </c>
      <c r="G7" s="487" t="s">
        <v>1463</v>
      </c>
      <c r="H7" s="488" t="s">
        <v>1488</v>
      </c>
      <c r="I7" s="489"/>
      <c r="J7" s="490" t="s">
        <v>1489</v>
      </c>
      <c r="K7" s="491" t="s">
        <v>1465</v>
      </c>
      <c r="L7" s="492">
        <v>70</v>
      </c>
      <c r="M7" s="493">
        <v>4587.9100653923542</v>
      </c>
      <c r="N7" s="494">
        <v>0.82798833819241979</v>
      </c>
      <c r="O7" s="494">
        <v>-0.12798833819241984</v>
      </c>
      <c r="P7" s="495" t="s">
        <v>1466</v>
      </c>
      <c r="Q7" s="496"/>
      <c r="R7" s="490" t="s">
        <v>1490</v>
      </c>
      <c r="S7" s="491" t="s">
        <v>1468</v>
      </c>
      <c r="T7" s="492">
        <v>60</v>
      </c>
      <c r="U7" s="493">
        <v>2668.9165752715926</v>
      </c>
      <c r="V7" s="494">
        <v>0.80508121615993333</v>
      </c>
      <c r="W7" s="494">
        <v>-0.20508121615993335</v>
      </c>
      <c r="X7" s="495" t="s">
        <v>1491</v>
      </c>
      <c r="Y7" s="497"/>
      <c r="Z7" s="490" t="s">
        <v>1492</v>
      </c>
      <c r="AA7" s="491" t="s">
        <v>1471</v>
      </c>
      <c r="AB7" s="492">
        <v>30</v>
      </c>
      <c r="AC7" s="493">
        <v>674.5468518518519</v>
      </c>
      <c r="AD7" s="494">
        <v>0.22490628904623072</v>
      </c>
      <c r="AE7" s="494">
        <v>7.5093710953769266E-2</v>
      </c>
      <c r="AF7" s="495" t="s">
        <v>1487</v>
      </c>
    </row>
    <row r="8" spans="1:32" ht="32.450000000000003" customHeight="1">
      <c r="A8" s="482" t="s">
        <v>1457</v>
      </c>
      <c r="B8" s="483" t="s">
        <v>1458</v>
      </c>
      <c r="C8" s="484" t="s">
        <v>1459</v>
      </c>
      <c r="D8" s="485" t="s">
        <v>1460</v>
      </c>
      <c r="E8" s="486" t="s">
        <v>1461</v>
      </c>
      <c r="F8" s="487" t="s">
        <v>1462</v>
      </c>
      <c r="G8" s="487" t="s">
        <v>1463</v>
      </c>
      <c r="H8" s="488" t="s">
        <v>1493</v>
      </c>
      <c r="I8" s="489"/>
      <c r="J8" s="490" t="s">
        <v>1494</v>
      </c>
      <c r="K8" s="491" t="s">
        <v>1495</v>
      </c>
      <c r="L8" s="492">
        <v>60</v>
      </c>
      <c r="M8" s="493">
        <v>22509.063708086775</v>
      </c>
      <c r="N8" s="494">
        <v>0.90053285968028429</v>
      </c>
      <c r="O8" s="494">
        <v>-0.30053285968028431</v>
      </c>
      <c r="P8" s="495" t="s">
        <v>1496</v>
      </c>
      <c r="Q8" s="496"/>
      <c r="R8" s="490" t="s">
        <v>1467</v>
      </c>
      <c r="S8" s="491" t="s">
        <v>1468</v>
      </c>
      <c r="T8" s="492">
        <v>70</v>
      </c>
      <c r="U8" s="493">
        <v>9933.5226877470323</v>
      </c>
      <c r="V8" s="494">
        <v>0.89875666074600358</v>
      </c>
      <c r="W8" s="494">
        <v>-0.19875666074600362</v>
      </c>
      <c r="X8" s="495" t="s">
        <v>1469</v>
      </c>
      <c r="Y8" s="497"/>
      <c r="Z8" s="490" t="s">
        <v>1486</v>
      </c>
      <c r="AA8" s="491" t="s">
        <v>1471</v>
      </c>
      <c r="AB8" s="492">
        <v>40</v>
      </c>
      <c r="AC8" s="493">
        <v>1207.8280082987549</v>
      </c>
      <c r="AD8" s="494">
        <v>0.4280639431616341</v>
      </c>
      <c r="AE8" s="494">
        <v>-2.8063943161634075E-2</v>
      </c>
      <c r="AF8" s="495" t="s">
        <v>1487</v>
      </c>
    </row>
    <row r="9" spans="1:32" ht="32.450000000000003" customHeight="1">
      <c r="A9" s="482" t="s">
        <v>1457</v>
      </c>
      <c r="B9" s="483" t="s">
        <v>1458</v>
      </c>
      <c r="C9" s="484" t="s">
        <v>1459</v>
      </c>
      <c r="D9" s="485" t="s">
        <v>1460</v>
      </c>
      <c r="E9" s="486" t="s">
        <v>1461</v>
      </c>
      <c r="F9" s="487" t="s">
        <v>1462</v>
      </c>
      <c r="G9" s="487" t="s">
        <v>1463</v>
      </c>
      <c r="H9" s="488" t="s">
        <v>1497</v>
      </c>
      <c r="I9" s="489"/>
      <c r="J9" s="490" t="s">
        <v>1498</v>
      </c>
      <c r="K9" s="491" t="s">
        <v>1495</v>
      </c>
      <c r="L9" s="492">
        <v>35</v>
      </c>
      <c r="M9" s="493">
        <v>6944.2294307116008</v>
      </c>
      <c r="N9" s="494">
        <v>0.87655942219304006</v>
      </c>
      <c r="O9" s="494">
        <v>-0.52655942219304008</v>
      </c>
      <c r="P9" s="495" t="s">
        <v>1496</v>
      </c>
      <c r="Q9" s="496"/>
      <c r="R9" s="490" t="s">
        <v>1499</v>
      </c>
      <c r="S9" s="491" t="s">
        <v>1468</v>
      </c>
      <c r="T9" s="492">
        <v>70</v>
      </c>
      <c r="U9" s="493">
        <v>4247.2567060561259</v>
      </c>
      <c r="V9" s="494">
        <v>0.88903479973736044</v>
      </c>
      <c r="W9" s="494">
        <v>-0.18903479973736048</v>
      </c>
      <c r="X9" s="495" t="s">
        <v>1500</v>
      </c>
      <c r="Y9" s="497"/>
      <c r="Z9" s="490" t="s">
        <v>1492</v>
      </c>
      <c r="AA9" s="491" t="s">
        <v>1471</v>
      </c>
      <c r="AB9" s="492">
        <v>30</v>
      </c>
      <c r="AC9" s="493">
        <v>607.65797327394193</v>
      </c>
      <c r="AD9" s="494">
        <v>0.29481286933683515</v>
      </c>
      <c r="AE9" s="494">
        <v>5.1871306631648406E-3</v>
      </c>
      <c r="AF9" s="495" t="s">
        <v>1487</v>
      </c>
    </row>
    <row r="10" spans="1:32" ht="32.450000000000003" customHeight="1">
      <c r="A10" s="482" t="s">
        <v>1457</v>
      </c>
      <c r="B10" s="483" t="s">
        <v>1458</v>
      </c>
      <c r="C10" s="484" t="s">
        <v>1459</v>
      </c>
      <c r="D10" s="485" t="s">
        <v>1460</v>
      </c>
      <c r="E10" s="486" t="s">
        <v>1461</v>
      </c>
      <c r="F10" s="487" t="s">
        <v>1462</v>
      </c>
      <c r="G10" s="487" t="s">
        <v>1463</v>
      </c>
      <c r="H10" s="488" t="s">
        <v>1501</v>
      </c>
      <c r="I10" s="489"/>
      <c r="J10" s="490" t="s">
        <v>1502</v>
      </c>
      <c r="K10" s="491" t="s">
        <v>1495</v>
      </c>
      <c r="L10" s="492">
        <v>45</v>
      </c>
      <c r="M10" s="493">
        <v>13614.838082191784</v>
      </c>
      <c r="N10" s="494">
        <v>0.61864406779661008</v>
      </c>
      <c r="O10" s="494">
        <v>-0.16864406779661006</v>
      </c>
      <c r="P10" s="495" t="s">
        <v>1503</v>
      </c>
      <c r="Q10" s="496"/>
      <c r="R10" s="490" t="s">
        <v>1504</v>
      </c>
      <c r="S10" s="491" t="s">
        <v>1468</v>
      </c>
      <c r="T10" s="492">
        <v>70</v>
      </c>
      <c r="U10" s="493">
        <v>7194.4175000000014</v>
      </c>
      <c r="V10" s="494">
        <v>0.71186440677966101</v>
      </c>
      <c r="W10" s="494">
        <v>-1.1864406779661052E-2</v>
      </c>
      <c r="X10" s="495" t="s">
        <v>1500</v>
      </c>
      <c r="Y10" s="497"/>
      <c r="Z10" s="490" t="s">
        <v>1505</v>
      </c>
      <c r="AA10" s="491" t="s">
        <v>1471</v>
      </c>
      <c r="AB10" s="492">
        <v>50</v>
      </c>
      <c r="AC10" s="493">
        <v>33361.273103448286</v>
      </c>
      <c r="AD10" s="494">
        <v>0.73728813559322026</v>
      </c>
      <c r="AE10" s="494">
        <v>-0.23728813559322026</v>
      </c>
      <c r="AF10" s="495" t="s">
        <v>1472</v>
      </c>
    </row>
    <row r="11" spans="1:32" ht="32.450000000000003" customHeight="1">
      <c r="A11" s="482" t="s">
        <v>1457</v>
      </c>
      <c r="B11" s="483" t="s">
        <v>1458</v>
      </c>
      <c r="C11" s="484" t="s">
        <v>1459</v>
      </c>
      <c r="D11" s="485" t="s">
        <v>1460</v>
      </c>
      <c r="E11" s="486" t="s">
        <v>1461</v>
      </c>
      <c r="F11" s="487" t="s">
        <v>1506</v>
      </c>
      <c r="G11" s="487" t="s">
        <v>1506</v>
      </c>
      <c r="H11" s="488" t="s">
        <v>1087</v>
      </c>
      <c r="I11" s="489"/>
      <c r="J11" s="490" t="s">
        <v>1464</v>
      </c>
      <c r="K11" s="491" t="s">
        <v>1465</v>
      </c>
      <c r="L11" s="492">
        <v>80</v>
      </c>
      <c r="M11" s="493">
        <v>22638.61357798164</v>
      </c>
      <c r="N11" s="494">
        <v>0.8549019607843138</v>
      </c>
      <c r="O11" s="494">
        <v>-5.4901960784313752E-2</v>
      </c>
      <c r="P11" s="495" t="s">
        <v>1466</v>
      </c>
      <c r="Q11" s="496"/>
      <c r="R11" s="490" t="s">
        <v>1494</v>
      </c>
      <c r="S11" s="491" t="s">
        <v>1495</v>
      </c>
      <c r="T11" s="492">
        <v>45</v>
      </c>
      <c r="U11" s="493">
        <v>14824.610095693783</v>
      </c>
      <c r="V11" s="494">
        <v>0.81960784313725499</v>
      </c>
      <c r="W11" s="494">
        <v>-0.36960784313725498</v>
      </c>
      <c r="X11" s="495" t="s">
        <v>1496</v>
      </c>
      <c r="Y11" s="497"/>
      <c r="Z11" s="490" t="s">
        <v>1467</v>
      </c>
      <c r="AA11" s="491" t="s">
        <v>1468</v>
      </c>
      <c r="AB11" s="492">
        <v>70</v>
      </c>
      <c r="AC11" s="493">
        <v>27562.457543859637</v>
      </c>
      <c r="AD11" s="494">
        <v>0.89411764705882357</v>
      </c>
      <c r="AE11" s="494">
        <v>-0.19411764705882362</v>
      </c>
      <c r="AF11" s="495" t="s">
        <v>1469</v>
      </c>
    </row>
    <row r="12" spans="1:32" ht="32.450000000000003" customHeight="1">
      <c r="A12" s="482" t="s">
        <v>1457</v>
      </c>
      <c r="B12" s="483" t="s">
        <v>1458</v>
      </c>
      <c r="C12" s="484" t="s">
        <v>1459</v>
      </c>
      <c r="D12" s="485" t="s">
        <v>1460</v>
      </c>
      <c r="E12" s="486" t="s">
        <v>1461</v>
      </c>
      <c r="F12" s="487" t="s">
        <v>1506</v>
      </c>
      <c r="G12" s="487" t="s">
        <v>1506</v>
      </c>
      <c r="H12" s="488" t="s">
        <v>1089</v>
      </c>
      <c r="I12" s="489"/>
      <c r="J12" s="490" t="s">
        <v>1473</v>
      </c>
      <c r="K12" s="491" t="s">
        <v>1465</v>
      </c>
      <c r="L12" s="492">
        <v>75</v>
      </c>
      <c r="M12" s="493">
        <v>8169.556131805155</v>
      </c>
      <c r="N12" s="494">
        <v>0.71810699588477367</v>
      </c>
      <c r="O12" s="494">
        <v>3.1893004115226331E-2</v>
      </c>
      <c r="P12" s="495" t="s">
        <v>1466</v>
      </c>
      <c r="Q12" s="496"/>
      <c r="R12" s="490" t="s">
        <v>1498</v>
      </c>
      <c r="S12" s="491" t="s">
        <v>1495</v>
      </c>
      <c r="T12" s="492">
        <v>35</v>
      </c>
      <c r="U12" s="493">
        <v>5970.9332807571009</v>
      </c>
      <c r="V12" s="494">
        <v>0.65226337448559679</v>
      </c>
      <c r="W12" s="494">
        <v>-0.30226337448559681</v>
      </c>
      <c r="X12" s="495" t="s">
        <v>1496</v>
      </c>
      <c r="Y12" s="497"/>
      <c r="Z12" s="490" t="s">
        <v>1474</v>
      </c>
      <c r="AA12" s="491" t="s">
        <v>1468</v>
      </c>
      <c r="AB12" s="492">
        <v>70</v>
      </c>
      <c r="AC12" s="493">
        <v>10572.641482479781</v>
      </c>
      <c r="AD12" s="494">
        <v>0.76337448559670784</v>
      </c>
      <c r="AE12" s="494">
        <v>-6.3374485596707886E-2</v>
      </c>
      <c r="AF12" s="495" t="s">
        <v>1469</v>
      </c>
    </row>
    <row r="13" spans="1:32" ht="32.450000000000003" customHeight="1">
      <c r="A13" s="482" t="s">
        <v>1457</v>
      </c>
      <c r="B13" s="483" t="s">
        <v>1458</v>
      </c>
      <c r="C13" s="484" t="s">
        <v>1459</v>
      </c>
      <c r="D13" s="485" t="s">
        <v>1460</v>
      </c>
      <c r="E13" s="486" t="s">
        <v>1461</v>
      </c>
      <c r="F13" s="487" t="s">
        <v>1506</v>
      </c>
      <c r="G13" s="487" t="s">
        <v>1506</v>
      </c>
      <c r="H13" s="488" t="s">
        <v>1081</v>
      </c>
      <c r="I13" s="489"/>
      <c r="J13" s="490" t="s">
        <v>1476</v>
      </c>
      <c r="K13" s="491" t="s">
        <v>1465</v>
      </c>
      <c r="L13" s="492">
        <v>80</v>
      </c>
      <c r="M13" s="493">
        <v>0</v>
      </c>
      <c r="N13" s="494">
        <v>0</v>
      </c>
      <c r="O13" s="494">
        <v>0.8</v>
      </c>
      <c r="P13" s="495" t="s">
        <v>1466</v>
      </c>
      <c r="Q13" s="496"/>
      <c r="R13" s="490" t="s">
        <v>1494</v>
      </c>
      <c r="S13" s="491" t="s">
        <v>1495</v>
      </c>
      <c r="T13" s="492">
        <v>60</v>
      </c>
      <c r="U13" s="493">
        <v>0</v>
      </c>
      <c r="V13" s="494">
        <v>0</v>
      </c>
      <c r="W13" s="494">
        <v>0.6</v>
      </c>
      <c r="X13" s="495" t="s">
        <v>1496</v>
      </c>
      <c r="Y13" s="497"/>
      <c r="Z13" s="490" t="s">
        <v>1477</v>
      </c>
      <c r="AA13" s="491" t="s">
        <v>1468</v>
      </c>
      <c r="AB13" s="492">
        <v>70</v>
      </c>
      <c r="AC13" s="493">
        <v>0</v>
      </c>
      <c r="AD13" s="494">
        <v>0</v>
      </c>
      <c r="AE13" s="494">
        <v>0.7</v>
      </c>
      <c r="AF13" s="495" t="s">
        <v>1469</v>
      </c>
    </row>
    <row r="14" spans="1:32" ht="32.450000000000003" customHeight="1">
      <c r="A14" s="482" t="s">
        <v>1457</v>
      </c>
      <c r="B14" s="483" t="s">
        <v>1458</v>
      </c>
      <c r="C14" s="484" t="s">
        <v>1459</v>
      </c>
      <c r="D14" s="485" t="s">
        <v>1460</v>
      </c>
      <c r="E14" s="486" t="s">
        <v>1461</v>
      </c>
      <c r="F14" s="487" t="s">
        <v>1506</v>
      </c>
      <c r="G14" s="487" t="s">
        <v>1506</v>
      </c>
      <c r="H14" s="488" t="s">
        <v>1085</v>
      </c>
      <c r="I14" s="489"/>
      <c r="J14" s="490" t="s">
        <v>1479</v>
      </c>
      <c r="K14" s="491" t="s">
        <v>1465</v>
      </c>
      <c r="L14" s="492">
        <v>75</v>
      </c>
      <c r="M14" s="493">
        <v>87730.538799999966</v>
      </c>
      <c r="N14" s="494">
        <v>0.87719298245614041</v>
      </c>
      <c r="O14" s="494">
        <v>-0.12719298245614041</v>
      </c>
      <c r="P14" s="495" t="s">
        <v>1466</v>
      </c>
      <c r="Q14" s="496"/>
      <c r="R14" s="490" t="s">
        <v>1494</v>
      </c>
      <c r="S14" s="491" t="s">
        <v>1495</v>
      </c>
      <c r="T14" s="492">
        <v>75</v>
      </c>
      <c r="U14" s="493">
        <v>53964.637368421056</v>
      </c>
      <c r="V14" s="494">
        <v>0.83333333333333337</v>
      </c>
      <c r="W14" s="494">
        <v>-8.333333333333337E-2</v>
      </c>
      <c r="X14" s="495" t="s">
        <v>1496</v>
      </c>
      <c r="Y14" s="497"/>
      <c r="Z14" s="490" t="s">
        <v>1480</v>
      </c>
      <c r="AA14" s="491" t="s">
        <v>1468</v>
      </c>
      <c r="AB14" s="492">
        <v>70</v>
      </c>
      <c r="AC14" s="493">
        <v>122383.69217821787</v>
      </c>
      <c r="AD14" s="494">
        <v>0.88596491228070173</v>
      </c>
      <c r="AE14" s="494">
        <v>-0.18596491228070178</v>
      </c>
      <c r="AF14" s="495" t="s">
        <v>1469</v>
      </c>
    </row>
    <row r="15" spans="1:32" ht="32.450000000000003" customHeight="1">
      <c r="A15" s="482" t="s">
        <v>1457</v>
      </c>
      <c r="B15" s="483" t="s">
        <v>1458</v>
      </c>
      <c r="C15" s="484" t="s">
        <v>1459</v>
      </c>
      <c r="D15" s="485" t="s">
        <v>1460</v>
      </c>
      <c r="E15" s="486" t="s">
        <v>1461</v>
      </c>
      <c r="F15" s="487" t="s">
        <v>1506</v>
      </c>
      <c r="G15" s="487" t="s">
        <v>1506</v>
      </c>
      <c r="H15" s="488" t="s">
        <v>1482</v>
      </c>
      <c r="I15" s="489"/>
      <c r="J15" s="490" t="s">
        <v>1483</v>
      </c>
      <c r="K15" s="491" t="s">
        <v>1465</v>
      </c>
      <c r="L15" s="492">
        <v>75</v>
      </c>
      <c r="M15" s="493">
        <v>9560.261681237409</v>
      </c>
      <c r="N15" s="494">
        <v>0.8685747663551403</v>
      </c>
      <c r="O15" s="494">
        <v>-0.1185747663551403</v>
      </c>
      <c r="P15" s="495" t="s">
        <v>1466</v>
      </c>
      <c r="Q15" s="496"/>
      <c r="R15" s="490" t="s">
        <v>1507</v>
      </c>
      <c r="S15" s="491" t="s">
        <v>1495</v>
      </c>
      <c r="T15" s="492">
        <v>50</v>
      </c>
      <c r="U15" s="493">
        <v>4056.2998178808098</v>
      </c>
      <c r="V15" s="494">
        <v>0.70560747663551415</v>
      </c>
      <c r="W15" s="494">
        <v>-0.20560747663551415</v>
      </c>
      <c r="X15" s="495" t="s">
        <v>1508</v>
      </c>
      <c r="Y15" s="497"/>
      <c r="Z15" s="490" t="s">
        <v>1484</v>
      </c>
      <c r="AA15" s="491" t="s">
        <v>1468</v>
      </c>
      <c r="AB15" s="492">
        <v>60</v>
      </c>
      <c r="AC15" s="493">
        <v>7166.4420847573247</v>
      </c>
      <c r="AD15" s="494">
        <v>0.8545560747663552</v>
      </c>
      <c r="AE15" s="494">
        <v>-0.25455607476635522</v>
      </c>
      <c r="AF15" s="495" t="s">
        <v>1485</v>
      </c>
    </row>
    <row r="16" spans="1:32" ht="32.450000000000003" customHeight="1">
      <c r="A16" s="482" t="s">
        <v>1457</v>
      </c>
      <c r="B16" s="483" t="s">
        <v>1458</v>
      </c>
      <c r="C16" s="484" t="s">
        <v>1459</v>
      </c>
      <c r="D16" s="485" t="s">
        <v>1460</v>
      </c>
      <c r="E16" s="486" t="s">
        <v>1461</v>
      </c>
      <c r="F16" s="487" t="s">
        <v>1506</v>
      </c>
      <c r="G16" s="487" t="s">
        <v>1506</v>
      </c>
      <c r="H16" s="488" t="s">
        <v>1488</v>
      </c>
      <c r="I16" s="489"/>
      <c r="J16" s="490" t="s">
        <v>1489</v>
      </c>
      <c r="K16" s="491" t="s">
        <v>1465</v>
      </c>
      <c r="L16" s="492">
        <v>70</v>
      </c>
      <c r="M16" s="493">
        <v>4587.9100653923542</v>
      </c>
      <c r="N16" s="494">
        <v>0.82798833819241979</v>
      </c>
      <c r="O16" s="494">
        <v>-0.12798833819241984</v>
      </c>
      <c r="P16" s="495" t="s">
        <v>1466</v>
      </c>
      <c r="Q16" s="496"/>
      <c r="R16" s="490" t="s">
        <v>1507</v>
      </c>
      <c r="S16" s="491" t="s">
        <v>1495</v>
      </c>
      <c r="T16" s="492">
        <v>45</v>
      </c>
      <c r="U16" s="493">
        <v>1608.2074009603841</v>
      </c>
      <c r="V16" s="494">
        <v>0.69387755102040816</v>
      </c>
      <c r="W16" s="494">
        <v>-0.24387755102040815</v>
      </c>
      <c r="X16" s="495" t="s">
        <v>1508</v>
      </c>
      <c r="Y16" s="497"/>
      <c r="Z16" s="490" t="s">
        <v>1490</v>
      </c>
      <c r="AA16" s="491" t="s">
        <v>1468</v>
      </c>
      <c r="AB16" s="492">
        <v>60</v>
      </c>
      <c r="AC16" s="493">
        <v>2668.9165752715926</v>
      </c>
      <c r="AD16" s="494">
        <v>0.80508121615993333</v>
      </c>
      <c r="AE16" s="494">
        <v>-0.20508121615993335</v>
      </c>
      <c r="AF16" s="495" t="s">
        <v>1491</v>
      </c>
    </row>
    <row r="17" spans="1:32" ht="32.450000000000003" customHeight="1">
      <c r="A17" s="482" t="s">
        <v>1457</v>
      </c>
      <c r="B17" s="483" t="s">
        <v>1458</v>
      </c>
      <c r="C17" s="484" t="s">
        <v>1459</v>
      </c>
      <c r="D17" s="485" t="s">
        <v>1460</v>
      </c>
      <c r="E17" s="486" t="s">
        <v>1461</v>
      </c>
      <c r="F17" s="487" t="s">
        <v>1506</v>
      </c>
      <c r="G17" s="487" t="s">
        <v>1506</v>
      </c>
      <c r="H17" s="488" t="s">
        <v>1493</v>
      </c>
      <c r="I17" s="489"/>
      <c r="J17" s="490" t="s">
        <v>1509</v>
      </c>
      <c r="K17" s="491" t="s">
        <v>1510</v>
      </c>
      <c r="L17" s="492">
        <v>65</v>
      </c>
      <c r="M17" s="493">
        <v>815.95807692307631</v>
      </c>
      <c r="N17" s="494">
        <v>0.64653641207815271</v>
      </c>
      <c r="O17" s="494">
        <v>3.4635879218473109E-3</v>
      </c>
      <c r="P17" s="495" t="s">
        <v>1511</v>
      </c>
      <c r="Q17" s="496"/>
      <c r="R17" s="490" t="s">
        <v>1494</v>
      </c>
      <c r="S17" s="491" t="s">
        <v>1495</v>
      </c>
      <c r="T17" s="492">
        <v>60</v>
      </c>
      <c r="U17" s="493">
        <v>22509.063708086775</v>
      </c>
      <c r="V17" s="494">
        <v>0.90053285968028429</v>
      </c>
      <c r="W17" s="494">
        <v>-0.30053285968028431</v>
      </c>
      <c r="X17" s="495" t="s">
        <v>1496</v>
      </c>
      <c r="Y17" s="497"/>
      <c r="Z17" s="490" t="s">
        <v>1467</v>
      </c>
      <c r="AA17" s="491" t="s">
        <v>1468</v>
      </c>
      <c r="AB17" s="492">
        <v>70</v>
      </c>
      <c r="AC17" s="493">
        <v>9933.5226877470323</v>
      </c>
      <c r="AD17" s="494">
        <v>0.89875666074600358</v>
      </c>
      <c r="AE17" s="494">
        <v>-0.19875666074600362</v>
      </c>
      <c r="AF17" s="495" t="s">
        <v>1469</v>
      </c>
    </row>
    <row r="18" spans="1:32" ht="32.450000000000003" customHeight="1">
      <c r="A18" s="482" t="s">
        <v>1457</v>
      </c>
      <c r="B18" s="483" t="s">
        <v>1458</v>
      </c>
      <c r="C18" s="484" t="s">
        <v>1459</v>
      </c>
      <c r="D18" s="485" t="s">
        <v>1460</v>
      </c>
      <c r="E18" s="486" t="s">
        <v>1461</v>
      </c>
      <c r="F18" s="487" t="s">
        <v>1506</v>
      </c>
      <c r="G18" s="487" t="s">
        <v>1506</v>
      </c>
      <c r="H18" s="488" t="s">
        <v>1497</v>
      </c>
      <c r="I18" s="489"/>
      <c r="J18" s="490" t="s">
        <v>1512</v>
      </c>
      <c r="K18" s="491" t="s">
        <v>1510</v>
      </c>
      <c r="L18" s="492">
        <v>60</v>
      </c>
      <c r="M18" s="493">
        <v>396.20006009615344</v>
      </c>
      <c r="N18" s="494">
        <v>0.54629021667760991</v>
      </c>
      <c r="O18" s="494">
        <v>5.370978332239007E-2</v>
      </c>
      <c r="P18" s="495" t="s">
        <v>1511</v>
      </c>
      <c r="Q18" s="496"/>
      <c r="R18" s="490" t="s">
        <v>1498</v>
      </c>
      <c r="S18" s="491" t="s">
        <v>1495</v>
      </c>
      <c r="T18" s="492">
        <v>35</v>
      </c>
      <c r="U18" s="493">
        <v>6944.2294307116008</v>
      </c>
      <c r="V18" s="494">
        <v>0.87655942219304006</v>
      </c>
      <c r="W18" s="494">
        <v>-0.52655942219304008</v>
      </c>
      <c r="X18" s="495" t="s">
        <v>1496</v>
      </c>
      <c r="Y18" s="497"/>
      <c r="Z18" s="490" t="s">
        <v>1499</v>
      </c>
      <c r="AA18" s="491" t="s">
        <v>1468</v>
      </c>
      <c r="AB18" s="492">
        <v>70</v>
      </c>
      <c r="AC18" s="493">
        <v>4247.2567060561259</v>
      </c>
      <c r="AD18" s="494">
        <v>0.88903479973736044</v>
      </c>
      <c r="AE18" s="494">
        <v>-0.18903479973736048</v>
      </c>
      <c r="AF18" s="495" t="s">
        <v>1500</v>
      </c>
    </row>
    <row r="19" spans="1:32" ht="32.450000000000003" customHeight="1">
      <c r="A19" s="482" t="s">
        <v>1457</v>
      </c>
      <c r="B19" s="483" t="s">
        <v>1458</v>
      </c>
      <c r="C19" s="484" t="s">
        <v>1459</v>
      </c>
      <c r="D19" s="485" t="s">
        <v>1460</v>
      </c>
      <c r="E19" s="486" t="s">
        <v>1461</v>
      </c>
      <c r="F19" s="487" t="s">
        <v>1506</v>
      </c>
      <c r="G19" s="487" t="s">
        <v>1506</v>
      </c>
      <c r="H19" s="488" t="s">
        <v>1501</v>
      </c>
      <c r="I19" s="489"/>
      <c r="J19" s="490" t="s">
        <v>1509</v>
      </c>
      <c r="K19" s="491" t="s">
        <v>1510</v>
      </c>
      <c r="L19" s="492">
        <v>65</v>
      </c>
      <c r="M19" s="493">
        <v>2877.4899999999984</v>
      </c>
      <c r="N19" s="494">
        <v>0.55932203389830504</v>
      </c>
      <c r="O19" s="494">
        <v>9.0677966101694985E-2</v>
      </c>
      <c r="P19" s="495" t="s">
        <v>1511</v>
      </c>
      <c r="Q19" s="496"/>
      <c r="R19" s="490" t="s">
        <v>1502</v>
      </c>
      <c r="S19" s="491" t="s">
        <v>1495</v>
      </c>
      <c r="T19" s="492">
        <v>45</v>
      </c>
      <c r="U19" s="493">
        <v>13614.838082191784</v>
      </c>
      <c r="V19" s="494">
        <v>0.61864406779661008</v>
      </c>
      <c r="W19" s="494">
        <v>-0.16864406779661006</v>
      </c>
      <c r="X19" s="495" t="s">
        <v>1503</v>
      </c>
      <c r="Y19" s="497"/>
      <c r="Z19" s="490" t="s">
        <v>1504</v>
      </c>
      <c r="AA19" s="491" t="s">
        <v>1468</v>
      </c>
      <c r="AB19" s="492">
        <v>70</v>
      </c>
      <c r="AC19" s="493">
        <v>7194.4175000000014</v>
      </c>
      <c r="AD19" s="494">
        <v>0.71186440677966101</v>
      </c>
      <c r="AE19" s="494">
        <v>-1.1864406779661052E-2</v>
      </c>
      <c r="AF19" s="495" t="s">
        <v>1500</v>
      </c>
    </row>
    <row r="20" spans="1:32" ht="32.450000000000003" customHeight="1">
      <c r="A20" s="482" t="s">
        <v>1457</v>
      </c>
      <c r="B20" s="483" t="s">
        <v>1458</v>
      </c>
      <c r="C20" s="484" t="s">
        <v>1459</v>
      </c>
      <c r="D20" s="485" t="s">
        <v>1460</v>
      </c>
      <c r="E20" s="486" t="s">
        <v>1461</v>
      </c>
      <c r="F20" s="487" t="s">
        <v>1513</v>
      </c>
      <c r="G20" s="487" t="s">
        <v>1513</v>
      </c>
      <c r="H20" s="488" t="s">
        <v>1087</v>
      </c>
      <c r="I20" s="489"/>
      <c r="J20" s="490" t="s">
        <v>1514</v>
      </c>
      <c r="K20" s="491" t="s">
        <v>1515</v>
      </c>
      <c r="L20" s="492">
        <v>60</v>
      </c>
      <c r="M20" s="493">
        <v>6875.5868663594456</v>
      </c>
      <c r="N20" s="494">
        <v>0.85098039215686272</v>
      </c>
      <c r="O20" s="494">
        <v>-0.25098039215686274</v>
      </c>
      <c r="P20" s="495" t="s">
        <v>1516</v>
      </c>
      <c r="Q20" s="496"/>
      <c r="R20" s="490" t="s">
        <v>1470</v>
      </c>
      <c r="S20" s="491" t="s">
        <v>1471</v>
      </c>
      <c r="T20" s="492">
        <v>30</v>
      </c>
      <c r="U20" s="493">
        <v>3068.478461538461</v>
      </c>
      <c r="V20" s="494">
        <v>0.66274509803921566</v>
      </c>
      <c r="W20" s="494">
        <v>-0.36274509803921567</v>
      </c>
      <c r="X20" s="495" t="s">
        <v>1472</v>
      </c>
      <c r="Y20" s="497"/>
      <c r="Z20" s="490" t="s">
        <v>1517</v>
      </c>
      <c r="AA20" s="491" t="s">
        <v>1518</v>
      </c>
      <c r="AB20" s="492">
        <v>80</v>
      </c>
      <c r="AC20" s="493">
        <v>8268.3906000000006</v>
      </c>
      <c r="AD20" s="494">
        <v>0.78431372549019618</v>
      </c>
      <c r="AE20" s="494">
        <v>1.5686274509803866E-2</v>
      </c>
      <c r="AF20" s="495" t="s">
        <v>1519</v>
      </c>
    </row>
    <row r="21" spans="1:32" ht="32.450000000000003" customHeight="1">
      <c r="A21" s="482" t="s">
        <v>1457</v>
      </c>
      <c r="B21" s="483" t="s">
        <v>1458</v>
      </c>
      <c r="C21" s="484" t="s">
        <v>1459</v>
      </c>
      <c r="D21" s="485" t="s">
        <v>1460</v>
      </c>
      <c r="E21" s="486" t="s">
        <v>1461</v>
      </c>
      <c r="F21" s="487" t="s">
        <v>1513</v>
      </c>
      <c r="G21" s="487" t="s">
        <v>1513</v>
      </c>
      <c r="H21" s="488" t="s">
        <v>1089</v>
      </c>
      <c r="I21" s="489"/>
      <c r="J21" s="490" t="s">
        <v>1520</v>
      </c>
      <c r="K21" s="491" t="s">
        <v>1515</v>
      </c>
      <c r="L21" s="492">
        <v>55</v>
      </c>
      <c r="M21" s="493">
        <v>3303.6143323442134</v>
      </c>
      <c r="N21" s="494">
        <v>0.69341563786008231</v>
      </c>
      <c r="O21" s="494">
        <v>-0.14341563786008227</v>
      </c>
      <c r="P21" s="495" t="s">
        <v>1516</v>
      </c>
      <c r="Q21" s="496"/>
      <c r="R21" s="490" t="s">
        <v>1521</v>
      </c>
      <c r="S21" s="491" t="s">
        <v>1471</v>
      </c>
      <c r="T21" s="492">
        <v>30</v>
      </c>
      <c r="U21" s="493">
        <v>1606.551176470588</v>
      </c>
      <c r="V21" s="494">
        <v>0.41975308641975306</v>
      </c>
      <c r="W21" s="494">
        <v>-0.11975308641975307</v>
      </c>
      <c r="X21" s="495" t="s">
        <v>1472</v>
      </c>
      <c r="Y21" s="497"/>
      <c r="Z21" s="490" t="s">
        <v>1517</v>
      </c>
      <c r="AA21" s="491" t="s">
        <v>1518</v>
      </c>
      <c r="AB21" s="492">
        <v>80</v>
      </c>
      <c r="AC21" s="493">
        <v>3634.2295061728387</v>
      </c>
      <c r="AD21" s="494">
        <v>0.66666666666666663</v>
      </c>
      <c r="AE21" s="494">
        <v>0.13333333333333341</v>
      </c>
      <c r="AF21" s="495" t="s">
        <v>1519</v>
      </c>
    </row>
    <row r="22" spans="1:32" ht="32.450000000000003" customHeight="1">
      <c r="A22" s="482" t="s">
        <v>1457</v>
      </c>
      <c r="B22" s="483" t="s">
        <v>1458</v>
      </c>
      <c r="C22" s="484" t="s">
        <v>1459</v>
      </c>
      <c r="D22" s="485" t="s">
        <v>1460</v>
      </c>
      <c r="E22" s="486" t="s">
        <v>1461</v>
      </c>
      <c r="F22" s="487" t="s">
        <v>1513</v>
      </c>
      <c r="G22" s="487" t="s">
        <v>1513</v>
      </c>
      <c r="H22" s="488" t="s">
        <v>1081</v>
      </c>
      <c r="I22" s="489"/>
      <c r="J22" s="490" t="s">
        <v>1522</v>
      </c>
      <c r="K22" s="491" t="s">
        <v>1515</v>
      </c>
      <c r="L22" s="492">
        <v>65</v>
      </c>
      <c r="M22" s="493">
        <v>0</v>
      </c>
      <c r="N22" s="494">
        <v>0</v>
      </c>
      <c r="O22" s="494">
        <v>0.65</v>
      </c>
      <c r="P22" s="495" t="s">
        <v>1516</v>
      </c>
      <c r="Q22" s="496"/>
      <c r="R22" s="490" t="s">
        <v>1478</v>
      </c>
      <c r="S22" s="491" t="s">
        <v>1471</v>
      </c>
      <c r="T22" s="492">
        <v>50</v>
      </c>
      <c r="U22" s="493">
        <v>0</v>
      </c>
      <c r="V22" s="494">
        <v>0</v>
      </c>
      <c r="W22" s="494">
        <v>0.5</v>
      </c>
      <c r="X22" s="495" t="s">
        <v>1472</v>
      </c>
      <c r="Y22" s="497"/>
      <c r="Z22" s="490" t="s">
        <v>1523</v>
      </c>
      <c r="AA22" s="491" t="s">
        <v>1518</v>
      </c>
      <c r="AB22" s="492">
        <v>80</v>
      </c>
      <c r="AC22" s="493">
        <v>0</v>
      </c>
      <c r="AD22" s="494">
        <v>0</v>
      </c>
      <c r="AE22" s="494">
        <v>0.8</v>
      </c>
      <c r="AF22" s="495" t="s">
        <v>1519</v>
      </c>
    </row>
    <row r="23" spans="1:32" ht="32.450000000000003" customHeight="1">
      <c r="A23" s="482" t="s">
        <v>1457</v>
      </c>
      <c r="B23" s="483" t="s">
        <v>1458</v>
      </c>
      <c r="C23" s="484" t="s">
        <v>1459</v>
      </c>
      <c r="D23" s="485" t="s">
        <v>1460</v>
      </c>
      <c r="E23" s="486" t="s">
        <v>1461</v>
      </c>
      <c r="F23" s="487" t="s">
        <v>1513</v>
      </c>
      <c r="G23" s="487" t="s">
        <v>1513</v>
      </c>
      <c r="H23" s="488" t="s">
        <v>1085</v>
      </c>
      <c r="I23" s="489"/>
      <c r="J23" s="490" t="s">
        <v>1524</v>
      </c>
      <c r="K23" s="491" t="s">
        <v>1515</v>
      </c>
      <c r="L23" s="492">
        <v>65</v>
      </c>
      <c r="M23" s="493">
        <v>27012.442474226802</v>
      </c>
      <c r="N23" s="494">
        <v>0.85087719298245623</v>
      </c>
      <c r="O23" s="494">
        <v>-0.20087719298245621</v>
      </c>
      <c r="P23" s="495" t="s">
        <v>1516</v>
      </c>
      <c r="Q23" s="496"/>
      <c r="R23" s="490" t="s">
        <v>1525</v>
      </c>
      <c r="S23" s="491" t="s">
        <v>1471</v>
      </c>
      <c r="T23" s="492">
        <v>50</v>
      </c>
      <c r="U23" s="493">
        <v>10853.656785714289</v>
      </c>
      <c r="V23" s="494">
        <v>0.73684210526315785</v>
      </c>
      <c r="W23" s="494">
        <v>-0.23684210526315785</v>
      </c>
      <c r="X23" s="495" t="s">
        <v>1472</v>
      </c>
      <c r="Y23" s="497"/>
      <c r="Z23" s="490" t="s">
        <v>1526</v>
      </c>
      <c r="AA23" s="491" t="s">
        <v>1518</v>
      </c>
      <c r="AB23" s="492">
        <v>80</v>
      </c>
      <c r="AC23" s="493">
        <v>39703.421086956521</v>
      </c>
      <c r="AD23" s="494">
        <v>0.80701754385964919</v>
      </c>
      <c r="AE23" s="494">
        <v>-7.0175438596491446E-3</v>
      </c>
      <c r="AF23" s="495" t="s">
        <v>1519</v>
      </c>
    </row>
    <row r="24" spans="1:32" ht="32.450000000000003" customHeight="1">
      <c r="A24" s="482" t="s">
        <v>1457</v>
      </c>
      <c r="B24" s="483" t="s">
        <v>1458</v>
      </c>
      <c r="C24" s="484" t="s">
        <v>1459</v>
      </c>
      <c r="D24" s="485" t="s">
        <v>1460</v>
      </c>
      <c r="E24" s="486" t="s">
        <v>1461</v>
      </c>
      <c r="F24" s="487" t="s">
        <v>1513</v>
      </c>
      <c r="G24" s="487" t="s">
        <v>1513</v>
      </c>
      <c r="H24" s="488" t="s">
        <v>1482</v>
      </c>
      <c r="I24" s="489"/>
      <c r="J24" s="490" t="s">
        <v>1514</v>
      </c>
      <c r="K24" s="491" t="s">
        <v>1515</v>
      </c>
      <c r="L24" s="492">
        <v>55</v>
      </c>
      <c r="M24" s="493">
        <v>2330.3403004622514</v>
      </c>
      <c r="N24" s="494">
        <v>0.75817757009345799</v>
      </c>
      <c r="O24" s="494">
        <v>-0.20817757009345794</v>
      </c>
      <c r="P24" s="495" t="s">
        <v>1516</v>
      </c>
      <c r="Q24" s="496"/>
      <c r="R24" s="490" t="s">
        <v>1527</v>
      </c>
      <c r="S24" s="491" t="s">
        <v>1528</v>
      </c>
      <c r="T24" s="492">
        <v>55</v>
      </c>
      <c r="U24" s="493">
        <v>1297.9027613104529</v>
      </c>
      <c r="V24" s="494">
        <v>0.74883177570093462</v>
      </c>
      <c r="W24" s="494">
        <v>-0.19883177570093458</v>
      </c>
      <c r="X24" s="495" t="s">
        <v>1529</v>
      </c>
      <c r="Y24" s="497"/>
      <c r="Z24" s="490" t="s">
        <v>1517</v>
      </c>
      <c r="AA24" s="491" t="s">
        <v>1518</v>
      </c>
      <c r="AB24" s="492">
        <v>80</v>
      </c>
      <c r="AC24" s="493">
        <v>2483.1744560000011</v>
      </c>
      <c r="AD24" s="494">
        <v>0.73014018691588789</v>
      </c>
      <c r="AE24" s="494">
        <v>6.9859813084112155E-2</v>
      </c>
      <c r="AF24" s="495" t="s">
        <v>1519</v>
      </c>
    </row>
    <row r="25" spans="1:32" ht="32.450000000000003" customHeight="1">
      <c r="A25" s="482" t="s">
        <v>1457</v>
      </c>
      <c r="B25" s="483" t="s">
        <v>1458</v>
      </c>
      <c r="C25" s="484" t="s">
        <v>1459</v>
      </c>
      <c r="D25" s="485" t="s">
        <v>1460</v>
      </c>
      <c r="E25" s="486" t="s">
        <v>1461</v>
      </c>
      <c r="F25" s="487" t="s">
        <v>1513</v>
      </c>
      <c r="G25" s="487" t="s">
        <v>1513</v>
      </c>
      <c r="H25" s="488" t="s">
        <v>1488</v>
      </c>
      <c r="I25" s="489"/>
      <c r="J25" s="490" t="s">
        <v>1530</v>
      </c>
      <c r="K25" s="491" t="s">
        <v>1515</v>
      </c>
      <c r="L25" s="492">
        <v>50</v>
      </c>
      <c r="M25" s="493">
        <v>1007.3281054823037</v>
      </c>
      <c r="N25" s="494">
        <v>0.6001665972511453</v>
      </c>
      <c r="O25" s="494">
        <v>-0.1001665972511453</v>
      </c>
      <c r="P25" s="495" t="s">
        <v>1516</v>
      </c>
      <c r="Q25" s="496"/>
      <c r="R25" s="490" t="s">
        <v>1527</v>
      </c>
      <c r="S25" s="491" t="s">
        <v>1528</v>
      </c>
      <c r="T25" s="492">
        <v>50</v>
      </c>
      <c r="U25" s="493">
        <v>855.59714545454608</v>
      </c>
      <c r="V25" s="494">
        <v>0.68721366097459391</v>
      </c>
      <c r="W25" s="494">
        <v>-0.18721366097459391</v>
      </c>
      <c r="X25" s="495" t="s">
        <v>1529</v>
      </c>
      <c r="Y25" s="497"/>
      <c r="Z25" s="490" t="s">
        <v>1531</v>
      </c>
      <c r="AA25" s="491" t="s">
        <v>1518</v>
      </c>
      <c r="AB25" s="492">
        <v>70</v>
      </c>
      <c r="AC25" s="493">
        <v>1070.1875102319223</v>
      </c>
      <c r="AD25" s="494">
        <v>0.61057892544773007</v>
      </c>
      <c r="AE25" s="494">
        <v>8.9421074552269886E-2</v>
      </c>
      <c r="AF25" s="495" t="s">
        <v>1519</v>
      </c>
    </row>
    <row r="26" spans="1:32" ht="32.450000000000003" customHeight="1">
      <c r="A26" s="482" t="s">
        <v>1457</v>
      </c>
      <c r="B26" s="483" t="s">
        <v>1458</v>
      </c>
      <c r="C26" s="484" t="s">
        <v>1459</v>
      </c>
      <c r="D26" s="485" t="s">
        <v>1460</v>
      </c>
      <c r="E26" s="486" t="s">
        <v>1461</v>
      </c>
      <c r="F26" s="487" t="s">
        <v>1513</v>
      </c>
      <c r="G26" s="487" t="s">
        <v>1513</v>
      </c>
      <c r="H26" s="488" t="s">
        <v>1493</v>
      </c>
      <c r="I26" s="489"/>
      <c r="J26" s="490" t="s">
        <v>1514</v>
      </c>
      <c r="K26" s="491" t="s">
        <v>1515</v>
      </c>
      <c r="L26" s="492">
        <v>55</v>
      </c>
      <c r="M26" s="493">
        <v>1200.461243243243</v>
      </c>
      <c r="N26" s="494">
        <v>0.65719360568383656</v>
      </c>
      <c r="O26" s="494">
        <v>-0.10719360568383651</v>
      </c>
      <c r="P26" s="495" t="s">
        <v>1516</v>
      </c>
      <c r="Q26" s="496"/>
      <c r="R26" s="490" t="s">
        <v>1532</v>
      </c>
      <c r="S26" s="491" t="s">
        <v>1528</v>
      </c>
      <c r="T26" s="492">
        <v>70</v>
      </c>
      <c r="U26" s="493">
        <v>11636.784508670513</v>
      </c>
      <c r="V26" s="494">
        <v>0.92184724689165187</v>
      </c>
      <c r="W26" s="494">
        <v>-0.22184724689165192</v>
      </c>
      <c r="X26" s="495" t="s">
        <v>1533</v>
      </c>
      <c r="Y26" s="497"/>
      <c r="Z26" s="490" t="s">
        <v>1517</v>
      </c>
      <c r="AA26" s="491" t="s">
        <v>1518</v>
      </c>
      <c r="AB26" s="492">
        <v>80</v>
      </c>
      <c r="AC26" s="493">
        <v>1366.3298961038954</v>
      </c>
      <c r="AD26" s="494">
        <v>0.68383658969804628</v>
      </c>
      <c r="AE26" s="494">
        <v>0.11616341030195376</v>
      </c>
      <c r="AF26" s="495" t="s">
        <v>1519</v>
      </c>
    </row>
    <row r="27" spans="1:32" ht="32.450000000000003" customHeight="1">
      <c r="A27" s="482" t="s">
        <v>1457</v>
      </c>
      <c r="B27" s="483" t="s">
        <v>1458</v>
      </c>
      <c r="C27" s="484" t="s">
        <v>1459</v>
      </c>
      <c r="D27" s="485" t="s">
        <v>1460</v>
      </c>
      <c r="E27" s="486" t="s">
        <v>1461</v>
      </c>
      <c r="F27" s="487" t="s">
        <v>1513</v>
      </c>
      <c r="G27" s="487" t="s">
        <v>1513</v>
      </c>
      <c r="H27" s="488" t="s">
        <v>1497</v>
      </c>
      <c r="I27" s="489"/>
      <c r="J27" s="490" t="s">
        <v>1530</v>
      </c>
      <c r="K27" s="491" t="s">
        <v>1515</v>
      </c>
      <c r="L27" s="492">
        <v>50</v>
      </c>
      <c r="M27" s="493">
        <v>554.52577597840775</v>
      </c>
      <c r="N27" s="494">
        <v>0.4865397242284964</v>
      </c>
      <c r="O27" s="494">
        <v>1.3460275771503605E-2</v>
      </c>
      <c r="P27" s="495" t="s">
        <v>1516</v>
      </c>
      <c r="Q27" s="496"/>
      <c r="R27" s="490" t="s">
        <v>1532</v>
      </c>
      <c r="S27" s="491" t="s">
        <v>1528</v>
      </c>
      <c r="T27" s="492">
        <v>70</v>
      </c>
      <c r="U27" s="493">
        <v>6588.519744338937</v>
      </c>
      <c r="V27" s="494">
        <v>0.89888378200919228</v>
      </c>
      <c r="W27" s="494">
        <v>-0.19888378200919232</v>
      </c>
      <c r="X27" s="495" t="s">
        <v>1533</v>
      </c>
      <c r="Y27" s="497"/>
      <c r="Z27" s="490" t="s">
        <v>1531</v>
      </c>
      <c r="AA27" s="491" t="s">
        <v>1518</v>
      </c>
      <c r="AB27" s="492">
        <v>70</v>
      </c>
      <c r="AC27" s="493">
        <v>610.29061363636322</v>
      </c>
      <c r="AD27" s="494">
        <v>0.577806959947472</v>
      </c>
      <c r="AE27" s="494">
        <v>0.12219304005252796</v>
      </c>
      <c r="AF27" s="495" t="s">
        <v>1519</v>
      </c>
    </row>
    <row r="28" spans="1:32" ht="32.450000000000003" customHeight="1">
      <c r="A28" s="482" t="s">
        <v>1457</v>
      </c>
      <c r="B28" s="483" t="s">
        <v>1458</v>
      </c>
      <c r="C28" s="484" t="s">
        <v>1459</v>
      </c>
      <c r="D28" s="485" t="s">
        <v>1460</v>
      </c>
      <c r="E28" s="486" t="s">
        <v>1461</v>
      </c>
      <c r="F28" s="487" t="s">
        <v>1513</v>
      </c>
      <c r="G28" s="487" t="s">
        <v>1513</v>
      </c>
      <c r="H28" s="488" t="s">
        <v>1501</v>
      </c>
      <c r="I28" s="489"/>
      <c r="J28" s="490" t="s">
        <v>1514</v>
      </c>
      <c r="K28" s="491" t="s">
        <v>1515</v>
      </c>
      <c r="L28" s="492">
        <v>55</v>
      </c>
      <c r="M28" s="493">
        <v>10448.2888172043</v>
      </c>
      <c r="N28" s="494">
        <v>0.78813559322033888</v>
      </c>
      <c r="O28" s="494">
        <v>-0.23813559322033884</v>
      </c>
      <c r="P28" s="495" t="s">
        <v>1516</v>
      </c>
      <c r="Q28" s="496"/>
      <c r="R28" s="490" t="s">
        <v>1534</v>
      </c>
      <c r="S28" s="491" t="s">
        <v>1471</v>
      </c>
      <c r="T28" s="492">
        <v>50</v>
      </c>
      <c r="U28" s="493">
        <v>33361.273103448286</v>
      </c>
      <c r="V28" s="494">
        <v>0.73728813559322026</v>
      </c>
      <c r="W28" s="494">
        <v>-0.23728813559322026</v>
      </c>
      <c r="X28" s="495" t="s">
        <v>1472</v>
      </c>
      <c r="Y28" s="497"/>
      <c r="Z28" s="490" t="s">
        <v>1517</v>
      </c>
      <c r="AA28" s="491" t="s">
        <v>1518</v>
      </c>
      <c r="AB28" s="492">
        <v>50</v>
      </c>
      <c r="AC28" s="493">
        <v>3488.25828125</v>
      </c>
      <c r="AD28" s="494">
        <v>0.54237288135593209</v>
      </c>
      <c r="AE28" s="494">
        <v>-4.237288135593209E-2</v>
      </c>
      <c r="AF28" s="495" t="s">
        <v>1519</v>
      </c>
    </row>
    <row r="29" spans="1:32" ht="32.450000000000003" customHeight="1">
      <c r="A29" s="482" t="s">
        <v>1457</v>
      </c>
      <c r="B29" s="483" t="s">
        <v>1458</v>
      </c>
      <c r="C29" s="484" t="s">
        <v>1459</v>
      </c>
      <c r="D29" s="485" t="s">
        <v>1460</v>
      </c>
      <c r="E29" s="486" t="s">
        <v>1461</v>
      </c>
      <c r="F29" s="487" t="s">
        <v>1462</v>
      </c>
      <c r="G29" s="487" t="s">
        <v>1535</v>
      </c>
      <c r="H29" s="488" t="s">
        <v>1536</v>
      </c>
      <c r="I29" s="489"/>
      <c r="J29" s="490" t="s">
        <v>1507</v>
      </c>
      <c r="K29" s="491" t="s">
        <v>1495</v>
      </c>
      <c r="L29" s="492">
        <v>65</v>
      </c>
      <c r="M29" s="493">
        <v>3634.8235900700115</v>
      </c>
      <c r="N29" s="494">
        <v>0.88291494941925819</v>
      </c>
      <c r="O29" s="494">
        <v>-0.23291494941925817</v>
      </c>
      <c r="P29" s="495" t="s">
        <v>1508</v>
      </c>
      <c r="Q29" s="496"/>
      <c r="R29" s="490" t="s">
        <v>1532</v>
      </c>
      <c r="S29" s="491" t="s">
        <v>1528</v>
      </c>
      <c r="T29" s="492">
        <v>60</v>
      </c>
      <c r="U29" s="493">
        <v>4223.7733464079201</v>
      </c>
      <c r="V29" s="494">
        <v>0.90745597602098171</v>
      </c>
      <c r="W29" s="494">
        <v>-0.30745597602098174</v>
      </c>
      <c r="X29" s="495" t="s">
        <v>1533</v>
      </c>
      <c r="Y29" s="497"/>
      <c r="Z29" s="490" t="s">
        <v>1537</v>
      </c>
      <c r="AA29" s="491" t="s">
        <v>1468</v>
      </c>
      <c r="AB29" s="492">
        <v>60</v>
      </c>
      <c r="AC29" s="493">
        <v>2793.281838769994</v>
      </c>
      <c r="AD29" s="494">
        <v>0.90164855751217687</v>
      </c>
      <c r="AE29" s="494">
        <v>-0.3016485575121769</v>
      </c>
      <c r="AF29" s="495" t="s">
        <v>1538</v>
      </c>
    </row>
    <row r="30" spans="1:32" ht="32.450000000000003" customHeight="1">
      <c r="A30" s="482" t="s">
        <v>1457</v>
      </c>
      <c r="B30" s="483" t="s">
        <v>1458</v>
      </c>
      <c r="C30" s="484" t="s">
        <v>1459</v>
      </c>
      <c r="D30" s="485" t="s">
        <v>1460</v>
      </c>
      <c r="E30" s="486" t="s">
        <v>1461</v>
      </c>
      <c r="F30" s="487" t="s">
        <v>1462</v>
      </c>
      <c r="G30" s="487" t="s">
        <v>1535</v>
      </c>
      <c r="H30" s="488" t="s">
        <v>1539</v>
      </c>
      <c r="I30" s="489"/>
      <c r="J30" s="490" t="s">
        <v>1540</v>
      </c>
      <c r="K30" s="491" t="s">
        <v>1465</v>
      </c>
      <c r="L30" s="492">
        <v>70</v>
      </c>
      <c r="M30" s="493">
        <v>2334.8321498019409</v>
      </c>
      <c r="N30" s="494">
        <v>0.83644578313253004</v>
      </c>
      <c r="O30" s="494">
        <v>-0.13644578313253009</v>
      </c>
      <c r="P30" s="495" t="s">
        <v>1466</v>
      </c>
      <c r="Q30" s="496"/>
      <c r="R30" s="490" t="s">
        <v>1527</v>
      </c>
      <c r="S30" s="491" t="s">
        <v>1528</v>
      </c>
      <c r="T30" s="492">
        <v>55</v>
      </c>
      <c r="U30" s="493">
        <v>507.8649892841849</v>
      </c>
      <c r="V30" s="494">
        <v>0.70271084337349388</v>
      </c>
      <c r="W30" s="494">
        <v>-0.15271084337349383</v>
      </c>
      <c r="X30" s="495" t="s">
        <v>1529</v>
      </c>
      <c r="Y30" s="497"/>
      <c r="Z30" s="490" t="s">
        <v>1541</v>
      </c>
      <c r="AA30" s="491" t="s">
        <v>1468</v>
      </c>
      <c r="AB30" s="492">
        <v>60</v>
      </c>
      <c r="AC30" s="493">
        <v>1369.7359607253579</v>
      </c>
      <c r="AD30" s="494">
        <v>0.80143072289156614</v>
      </c>
      <c r="AE30" s="494">
        <v>-0.20143072289156616</v>
      </c>
      <c r="AF30" s="495" t="s">
        <v>1542</v>
      </c>
    </row>
    <row r="31" spans="1:32" ht="32.450000000000003" customHeight="1">
      <c r="A31" s="482" t="s">
        <v>1457</v>
      </c>
      <c r="B31" s="483" t="s">
        <v>1458</v>
      </c>
      <c r="C31" s="484" t="s">
        <v>1459</v>
      </c>
      <c r="D31" s="485" t="s">
        <v>1460</v>
      </c>
      <c r="E31" s="486" t="s">
        <v>1461</v>
      </c>
      <c r="F31" s="487" t="s">
        <v>1462</v>
      </c>
      <c r="G31" s="487" t="s">
        <v>1543</v>
      </c>
      <c r="H31" s="488" t="s">
        <v>1544</v>
      </c>
      <c r="I31" s="489"/>
      <c r="J31" s="490" t="s">
        <v>1545</v>
      </c>
      <c r="K31" s="491" t="s">
        <v>1518</v>
      </c>
      <c r="L31" s="492">
        <v>50</v>
      </c>
      <c r="M31" s="493">
        <v>401.19620050547576</v>
      </c>
      <c r="N31" s="494">
        <v>0.38892529488859767</v>
      </c>
      <c r="O31" s="494">
        <v>0.11107470511140233</v>
      </c>
      <c r="P31" s="495" t="s">
        <v>1546</v>
      </c>
      <c r="Q31" s="496"/>
      <c r="R31" s="490" t="s">
        <v>1547</v>
      </c>
      <c r="S31" s="491" t="s">
        <v>1510</v>
      </c>
      <c r="T31" s="492">
        <v>45</v>
      </c>
      <c r="U31" s="493">
        <v>189.56359514170038</v>
      </c>
      <c r="V31" s="494">
        <v>0.40465268676277849</v>
      </c>
      <c r="W31" s="494">
        <v>4.534731323722152E-2</v>
      </c>
      <c r="X31" s="495" t="s">
        <v>1548</v>
      </c>
      <c r="Y31" s="497"/>
      <c r="Z31" s="490" t="s">
        <v>1549</v>
      </c>
      <c r="AA31" s="491" t="s">
        <v>1468</v>
      </c>
      <c r="AB31" s="492">
        <v>60</v>
      </c>
      <c r="AC31" s="493">
        <v>1221.4713009049754</v>
      </c>
      <c r="AD31" s="494">
        <v>0.86893840104849274</v>
      </c>
      <c r="AE31" s="494">
        <v>-0.26893840104849276</v>
      </c>
      <c r="AF31" s="495" t="s">
        <v>1550</v>
      </c>
    </row>
    <row r="32" spans="1:32" ht="32.450000000000003" customHeight="1">
      <c r="A32" s="482" t="s">
        <v>1457</v>
      </c>
      <c r="B32" s="483" t="s">
        <v>1458</v>
      </c>
      <c r="C32" s="484" t="s">
        <v>1459</v>
      </c>
      <c r="D32" s="485" t="s">
        <v>1460</v>
      </c>
      <c r="E32" s="486" t="s">
        <v>1461</v>
      </c>
      <c r="F32" s="487" t="s">
        <v>1462</v>
      </c>
      <c r="G32" s="487" t="s">
        <v>1543</v>
      </c>
      <c r="H32" s="488" t="s">
        <v>1551</v>
      </c>
      <c r="I32" s="489"/>
      <c r="J32" s="490" t="s">
        <v>1552</v>
      </c>
      <c r="K32" s="491" t="s">
        <v>1495</v>
      </c>
      <c r="L32" s="492">
        <v>40</v>
      </c>
      <c r="M32" s="493">
        <v>383.07640185062877</v>
      </c>
      <c r="N32" s="494">
        <v>0.59143147525603934</v>
      </c>
      <c r="O32" s="494">
        <v>-0.19143147525603932</v>
      </c>
      <c r="P32" s="495" t="s">
        <v>1553</v>
      </c>
      <c r="Q32" s="496"/>
      <c r="R32" s="490" t="s">
        <v>1554</v>
      </c>
      <c r="S32" s="491" t="s">
        <v>1528</v>
      </c>
      <c r="T32" s="492">
        <v>50</v>
      </c>
      <c r="U32" s="493">
        <v>510.32124162738847</v>
      </c>
      <c r="V32" s="494">
        <v>0.63028692049097024</v>
      </c>
      <c r="W32" s="494">
        <v>-0.13028692049097024</v>
      </c>
      <c r="X32" s="495" t="s">
        <v>1555</v>
      </c>
      <c r="Y32" s="497"/>
      <c r="Z32" s="490" t="s">
        <v>1556</v>
      </c>
      <c r="AA32" s="491" t="s">
        <v>1468</v>
      </c>
      <c r="AB32" s="492">
        <v>55</v>
      </c>
      <c r="AC32" s="493">
        <v>315.40573626843195</v>
      </c>
      <c r="AD32" s="494">
        <v>0.73160816198889844</v>
      </c>
      <c r="AE32" s="494">
        <v>-0.1816081619888984</v>
      </c>
      <c r="AF32" s="495" t="s">
        <v>1550</v>
      </c>
    </row>
    <row r="33" spans="1:32" ht="32.450000000000003" customHeight="1">
      <c r="A33" s="482" t="s">
        <v>1457</v>
      </c>
      <c r="B33" s="483" t="s">
        <v>1458</v>
      </c>
      <c r="C33" s="484" t="s">
        <v>1459</v>
      </c>
      <c r="D33" s="485" t="s">
        <v>1460</v>
      </c>
      <c r="E33" s="486" t="s">
        <v>1461</v>
      </c>
      <c r="F33" s="487" t="s">
        <v>1462</v>
      </c>
      <c r="G33" s="487" t="s">
        <v>1543</v>
      </c>
      <c r="H33" s="488" t="s">
        <v>1557</v>
      </c>
      <c r="I33" s="489"/>
      <c r="J33" s="490" t="s">
        <v>1558</v>
      </c>
      <c r="K33" s="491" t="s">
        <v>1465</v>
      </c>
      <c r="L33" s="492">
        <v>65</v>
      </c>
      <c r="M33" s="493">
        <v>202.66147386016485</v>
      </c>
      <c r="N33" s="494">
        <v>0.5736818610187987</v>
      </c>
      <c r="O33" s="494">
        <v>7.6318138981201322E-2</v>
      </c>
      <c r="P33" s="495" t="s">
        <v>1559</v>
      </c>
      <c r="Q33" s="496"/>
      <c r="R33" s="490" t="s">
        <v>1560</v>
      </c>
      <c r="S33" s="491" t="s">
        <v>1528</v>
      </c>
      <c r="T33" s="492">
        <v>40</v>
      </c>
      <c r="U33" s="493">
        <v>160.49875271936196</v>
      </c>
      <c r="V33" s="494">
        <v>0.47879569465800309</v>
      </c>
      <c r="W33" s="494">
        <v>-7.8795694658003068E-2</v>
      </c>
      <c r="X33" s="495" t="s">
        <v>1555</v>
      </c>
      <c r="Y33" s="497"/>
      <c r="Z33" s="490" t="s">
        <v>1556</v>
      </c>
      <c r="AA33" s="491" t="s">
        <v>1468</v>
      </c>
      <c r="AB33" s="492">
        <v>55</v>
      </c>
      <c r="AC33" s="493">
        <v>254.75310143952092</v>
      </c>
      <c r="AD33" s="494">
        <v>0.63859266240100521</v>
      </c>
      <c r="AE33" s="494">
        <v>-8.8592662401005162E-2</v>
      </c>
      <c r="AF33" s="495" t="s">
        <v>1550</v>
      </c>
    </row>
    <row r="34" spans="1:32" ht="32.450000000000003" customHeight="1">
      <c r="A34" s="482" t="s">
        <v>1457</v>
      </c>
      <c r="B34" s="483" t="s">
        <v>1458</v>
      </c>
      <c r="C34" s="484" t="s">
        <v>1459</v>
      </c>
      <c r="D34" s="485" t="s">
        <v>1460</v>
      </c>
      <c r="E34" s="486" t="s">
        <v>1461</v>
      </c>
      <c r="F34" s="487" t="s">
        <v>1462</v>
      </c>
      <c r="G34" s="487" t="s">
        <v>1543</v>
      </c>
      <c r="H34" s="488" t="s">
        <v>1561</v>
      </c>
      <c r="I34" s="489"/>
      <c r="J34" s="490" t="s">
        <v>1545</v>
      </c>
      <c r="K34" s="491" t="s">
        <v>1518</v>
      </c>
      <c r="L34" s="492">
        <v>40</v>
      </c>
      <c r="M34" s="493">
        <v>291.84171481826638</v>
      </c>
      <c r="N34" s="494">
        <v>0.2153753512645524</v>
      </c>
      <c r="O34" s="494">
        <v>0.18462464873544762</v>
      </c>
      <c r="P34" s="495" t="s">
        <v>1546</v>
      </c>
      <c r="Q34" s="496"/>
      <c r="R34" s="490" t="s">
        <v>1547</v>
      </c>
      <c r="S34" s="491" t="s">
        <v>1510</v>
      </c>
      <c r="T34" s="492">
        <v>45</v>
      </c>
      <c r="U34" s="493">
        <v>65.054370078740149</v>
      </c>
      <c r="V34" s="494">
        <v>0.30590124448012845</v>
      </c>
      <c r="W34" s="494">
        <v>0.14409875551987156</v>
      </c>
      <c r="X34" s="495" t="s">
        <v>1548</v>
      </c>
      <c r="Y34" s="497"/>
      <c r="Z34" s="490" t="s">
        <v>1549</v>
      </c>
      <c r="AA34" s="491" t="s">
        <v>1468</v>
      </c>
      <c r="AB34" s="492">
        <v>60</v>
      </c>
      <c r="AC34" s="493">
        <v>534.41055879237138</v>
      </c>
      <c r="AD34" s="494">
        <v>0.75792854275391408</v>
      </c>
      <c r="AE34" s="494">
        <v>-0.1579285427539141</v>
      </c>
      <c r="AF34" s="495" t="s">
        <v>1550</v>
      </c>
    </row>
    <row r="35" spans="1:32" ht="32.450000000000003" customHeight="1">
      <c r="A35" s="482" t="s">
        <v>1457</v>
      </c>
      <c r="B35" s="483" t="s">
        <v>1458</v>
      </c>
      <c r="C35" s="484" t="s">
        <v>1459</v>
      </c>
      <c r="D35" s="485" t="s">
        <v>1460</v>
      </c>
      <c r="E35" s="486" t="s">
        <v>1461</v>
      </c>
      <c r="F35" s="487" t="s">
        <v>1462</v>
      </c>
      <c r="G35" s="487" t="s">
        <v>1543</v>
      </c>
      <c r="H35" s="488" t="s">
        <v>1562</v>
      </c>
      <c r="I35" s="489"/>
      <c r="J35" s="490" t="s">
        <v>1563</v>
      </c>
      <c r="K35" s="491" t="s">
        <v>1495</v>
      </c>
      <c r="L35" s="492">
        <v>60</v>
      </c>
      <c r="M35" s="493">
        <v>942.96381648835245</v>
      </c>
      <c r="N35" s="494">
        <v>0.78675829834429212</v>
      </c>
      <c r="O35" s="494">
        <v>-0.18675829834429214</v>
      </c>
      <c r="P35" s="495" t="s">
        <v>1564</v>
      </c>
      <c r="Q35" s="496"/>
      <c r="R35" s="490" t="s">
        <v>1527</v>
      </c>
      <c r="S35" s="491" t="s">
        <v>1528</v>
      </c>
      <c r="T35" s="492">
        <v>60</v>
      </c>
      <c r="U35" s="493">
        <v>1310.4268114535259</v>
      </c>
      <c r="V35" s="494">
        <v>0.81616889804325432</v>
      </c>
      <c r="W35" s="494">
        <v>-0.21616889804325434</v>
      </c>
      <c r="X35" s="495" t="s">
        <v>1529</v>
      </c>
      <c r="Y35" s="497"/>
      <c r="Z35" s="490" t="s">
        <v>1565</v>
      </c>
      <c r="AA35" s="491" t="s">
        <v>1468</v>
      </c>
      <c r="AB35" s="492">
        <v>60</v>
      </c>
      <c r="AC35" s="493">
        <v>712.31680836041323</v>
      </c>
      <c r="AD35" s="494">
        <v>0.84144022815495523</v>
      </c>
      <c r="AE35" s="494">
        <v>-0.24144022815495525</v>
      </c>
      <c r="AF35" s="495" t="s">
        <v>1542</v>
      </c>
    </row>
    <row r="36" spans="1:32" ht="32.450000000000003" customHeight="1">
      <c r="A36" s="482" t="s">
        <v>1457</v>
      </c>
      <c r="B36" s="483" t="s">
        <v>1458</v>
      </c>
      <c r="C36" s="484" t="s">
        <v>1459</v>
      </c>
      <c r="D36" s="485" t="s">
        <v>1460</v>
      </c>
      <c r="E36" s="486" t="s">
        <v>1461</v>
      </c>
      <c r="F36" s="487" t="s">
        <v>1462</v>
      </c>
      <c r="G36" s="487" t="s">
        <v>1543</v>
      </c>
      <c r="H36" s="488" t="s">
        <v>1566</v>
      </c>
      <c r="I36" s="489"/>
      <c r="J36" s="490" t="s">
        <v>1567</v>
      </c>
      <c r="K36" s="491" t="s">
        <v>1465</v>
      </c>
      <c r="L36" s="492">
        <v>70</v>
      </c>
      <c r="M36" s="493">
        <v>748.62908291222413</v>
      </c>
      <c r="N36" s="494">
        <v>0.81764759893490035</v>
      </c>
      <c r="O36" s="494">
        <v>-0.1176475989349004</v>
      </c>
      <c r="P36" s="495" t="s">
        <v>1559</v>
      </c>
      <c r="Q36" s="496"/>
      <c r="R36" s="490" t="s">
        <v>1568</v>
      </c>
      <c r="S36" s="491" t="s">
        <v>1528</v>
      </c>
      <c r="T36" s="492">
        <v>50</v>
      </c>
      <c r="U36" s="493">
        <v>299.70401140024001</v>
      </c>
      <c r="V36" s="494">
        <v>0.64611962986767879</v>
      </c>
      <c r="W36" s="494">
        <v>-0.14611962986767879</v>
      </c>
      <c r="X36" s="495" t="s">
        <v>1555</v>
      </c>
      <c r="Y36" s="497"/>
      <c r="Z36" s="490" t="s">
        <v>1565</v>
      </c>
      <c r="AA36" s="491" t="s">
        <v>1468</v>
      </c>
      <c r="AB36" s="492">
        <v>50</v>
      </c>
      <c r="AC36" s="493">
        <v>606.97000446382901</v>
      </c>
      <c r="AD36" s="494">
        <v>0.77707383262428709</v>
      </c>
      <c r="AE36" s="494">
        <v>-0.27707383262428709</v>
      </c>
      <c r="AF36" s="495" t="s">
        <v>1542</v>
      </c>
    </row>
    <row r="37" spans="1:32" ht="32.450000000000003" customHeight="1">
      <c r="A37" s="482" t="s">
        <v>1457</v>
      </c>
      <c r="B37" s="483" t="s">
        <v>1458</v>
      </c>
      <c r="C37" s="484" t="s">
        <v>1459</v>
      </c>
      <c r="D37" s="485" t="s">
        <v>1460</v>
      </c>
      <c r="E37" s="486" t="s">
        <v>1461</v>
      </c>
      <c r="F37" s="487" t="s">
        <v>1462</v>
      </c>
      <c r="G37" s="487" t="s">
        <v>1543</v>
      </c>
      <c r="H37" s="488" t="s">
        <v>1569</v>
      </c>
      <c r="I37" s="489"/>
      <c r="J37" s="490" t="s">
        <v>1558</v>
      </c>
      <c r="K37" s="491" t="s">
        <v>1465</v>
      </c>
      <c r="L37" s="492">
        <v>70</v>
      </c>
      <c r="M37" s="493">
        <v>341.02685732454887</v>
      </c>
      <c r="N37" s="494">
        <v>0.75587949975092417</v>
      </c>
      <c r="O37" s="494">
        <v>-5.5879499750924211E-2</v>
      </c>
      <c r="P37" s="495" t="s">
        <v>1559</v>
      </c>
      <c r="Q37" s="496"/>
      <c r="R37" s="490" t="s">
        <v>1570</v>
      </c>
      <c r="S37" s="491" t="s">
        <v>1528</v>
      </c>
      <c r="T37" s="492">
        <v>40</v>
      </c>
      <c r="U37" s="493">
        <v>219.5302093397747</v>
      </c>
      <c r="V37" s="494">
        <v>0.58614089824598203</v>
      </c>
      <c r="W37" s="494">
        <v>-0.18614089824598201</v>
      </c>
      <c r="X37" s="495" t="s">
        <v>1555</v>
      </c>
      <c r="Y37" s="497"/>
      <c r="Z37" s="490" t="s">
        <v>1549</v>
      </c>
      <c r="AA37" s="491" t="s">
        <v>1468</v>
      </c>
      <c r="AB37" s="492">
        <v>60</v>
      </c>
      <c r="AC37" s="493">
        <v>356.02359676891649</v>
      </c>
      <c r="AD37" s="494">
        <v>0.72056317348784771</v>
      </c>
      <c r="AE37" s="494">
        <v>-0.12056317348784773</v>
      </c>
      <c r="AF37" s="495" t="s">
        <v>1550</v>
      </c>
    </row>
    <row r="38" spans="1:32" ht="32.450000000000003" customHeight="1">
      <c r="A38" s="482" t="s">
        <v>1457</v>
      </c>
      <c r="B38" s="483" t="s">
        <v>1458</v>
      </c>
      <c r="C38" s="484" t="s">
        <v>1459</v>
      </c>
      <c r="D38" s="485" t="s">
        <v>1460</v>
      </c>
      <c r="E38" s="486" t="s">
        <v>1461</v>
      </c>
      <c r="F38" s="487" t="s">
        <v>1462</v>
      </c>
      <c r="G38" s="487" t="s">
        <v>1543</v>
      </c>
      <c r="H38" s="488" t="s">
        <v>1571</v>
      </c>
      <c r="I38" s="489"/>
      <c r="J38" s="490" t="s">
        <v>1558</v>
      </c>
      <c r="K38" s="491" t="s">
        <v>1465</v>
      </c>
      <c r="L38" s="492">
        <v>65</v>
      </c>
      <c r="M38" s="493">
        <v>259.71777323203014</v>
      </c>
      <c r="N38" s="494">
        <v>0.67549063405815934</v>
      </c>
      <c r="O38" s="494">
        <v>-2.5490634058159323E-2</v>
      </c>
      <c r="P38" s="495" t="s">
        <v>1559</v>
      </c>
      <c r="Q38" s="496"/>
      <c r="R38" s="490" t="s">
        <v>1572</v>
      </c>
      <c r="S38" s="491" t="s">
        <v>1528</v>
      </c>
      <c r="T38" s="492">
        <v>40</v>
      </c>
      <c r="U38" s="493">
        <v>187.37098603891531</v>
      </c>
      <c r="V38" s="494">
        <v>0.52165646785035269</v>
      </c>
      <c r="W38" s="494">
        <v>-0.12165646785035267</v>
      </c>
      <c r="X38" s="495" t="s">
        <v>1555</v>
      </c>
      <c r="Y38" s="497"/>
      <c r="Z38" s="490" t="s">
        <v>1556</v>
      </c>
      <c r="AA38" s="491" t="s">
        <v>1468</v>
      </c>
      <c r="AB38" s="492">
        <v>55</v>
      </c>
      <c r="AC38" s="493">
        <v>274.57231506601403</v>
      </c>
      <c r="AD38" s="494">
        <v>0.68930838519318882</v>
      </c>
      <c r="AE38" s="494">
        <v>-0.13930838519318878</v>
      </c>
      <c r="AF38" s="495" t="s">
        <v>1550</v>
      </c>
    </row>
    <row r="39" spans="1:32" ht="32.450000000000003" customHeight="1">
      <c r="A39" s="482" t="s">
        <v>1457</v>
      </c>
      <c r="B39" s="483" t="s">
        <v>1458</v>
      </c>
      <c r="C39" s="484" t="s">
        <v>1459</v>
      </c>
      <c r="D39" s="485" t="s">
        <v>1460</v>
      </c>
      <c r="E39" s="486" t="s">
        <v>1461</v>
      </c>
      <c r="F39" s="488" t="s">
        <v>1573</v>
      </c>
      <c r="G39" s="488" t="s">
        <v>1573</v>
      </c>
      <c r="H39" s="488" t="s">
        <v>1574</v>
      </c>
      <c r="I39" s="489"/>
      <c r="J39" s="490" t="s">
        <v>1575</v>
      </c>
      <c r="K39" s="491">
        <v>0</v>
      </c>
      <c r="L39" s="492" t="s">
        <v>1575</v>
      </c>
      <c r="M39" s="493" t="s">
        <v>1575</v>
      </c>
      <c r="N39" s="494" t="s">
        <v>1575</v>
      </c>
      <c r="O39" s="494" t="s">
        <v>1576</v>
      </c>
      <c r="P39" s="495" t="s">
        <v>1575</v>
      </c>
      <c r="Q39" s="496"/>
      <c r="R39" s="490" t="s">
        <v>1575</v>
      </c>
      <c r="S39" s="491">
        <v>0</v>
      </c>
      <c r="T39" s="492" t="s">
        <v>1575</v>
      </c>
      <c r="U39" s="493" t="s">
        <v>1575</v>
      </c>
      <c r="V39" s="494" t="s">
        <v>1575</v>
      </c>
      <c r="W39" s="494" t="s">
        <v>1576</v>
      </c>
      <c r="X39" s="495" t="s">
        <v>1575</v>
      </c>
      <c r="Y39" s="497"/>
      <c r="Z39" s="490" t="s">
        <v>1575</v>
      </c>
      <c r="AA39" s="491">
        <v>0</v>
      </c>
      <c r="AB39" s="492" t="s">
        <v>1575</v>
      </c>
      <c r="AC39" s="493" t="s">
        <v>1575</v>
      </c>
      <c r="AD39" s="494" t="s">
        <v>1575</v>
      </c>
      <c r="AE39" s="494" t="s">
        <v>1576</v>
      </c>
      <c r="AF39" s="495" t="s">
        <v>1575</v>
      </c>
    </row>
    <row r="40" spans="1:32" ht="32.450000000000003" customHeight="1">
      <c r="A40" s="482" t="s">
        <v>1457</v>
      </c>
      <c r="B40" s="483" t="s">
        <v>1458</v>
      </c>
      <c r="C40" s="484" t="s">
        <v>1459</v>
      </c>
      <c r="D40" s="485" t="s">
        <v>1460</v>
      </c>
      <c r="E40" s="486" t="s">
        <v>1461</v>
      </c>
      <c r="F40" s="488" t="s">
        <v>1573</v>
      </c>
      <c r="G40" s="488" t="s">
        <v>1573</v>
      </c>
      <c r="H40" s="488" t="s">
        <v>1577</v>
      </c>
      <c r="I40" s="489"/>
      <c r="J40" s="490" t="s">
        <v>1575</v>
      </c>
      <c r="K40" s="491">
        <v>0</v>
      </c>
      <c r="L40" s="492" t="s">
        <v>1575</v>
      </c>
      <c r="M40" s="493" t="s">
        <v>1575</v>
      </c>
      <c r="N40" s="494" t="s">
        <v>1575</v>
      </c>
      <c r="O40" s="494" t="s">
        <v>1576</v>
      </c>
      <c r="P40" s="495" t="s">
        <v>1575</v>
      </c>
      <c r="Q40" s="496"/>
      <c r="R40" s="490" t="s">
        <v>1575</v>
      </c>
      <c r="S40" s="491">
        <v>0</v>
      </c>
      <c r="T40" s="492" t="s">
        <v>1575</v>
      </c>
      <c r="U40" s="493" t="s">
        <v>1575</v>
      </c>
      <c r="V40" s="494" t="s">
        <v>1575</v>
      </c>
      <c r="W40" s="494" t="s">
        <v>1576</v>
      </c>
      <c r="X40" s="495" t="s">
        <v>1575</v>
      </c>
      <c r="Y40" s="497"/>
      <c r="Z40" s="490" t="s">
        <v>1575</v>
      </c>
      <c r="AA40" s="491">
        <v>0</v>
      </c>
      <c r="AB40" s="492" t="s">
        <v>1575</v>
      </c>
      <c r="AC40" s="493" t="s">
        <v>1575</v>
      </c>
      <c r="AD40" s="494" t="s">
        <v>1575</v>
      </c>
      <c r="AE40" s="494" t="s">
        <v>1576</v>
      </c>
      <c r="AF40" s="495" t="s">
        <v>1575</v>
      </c>
    </row>
    <row r="41" spans="1:32" ht="32.450000000000003" customHeight="1">
      <c r="A41" s="482" t="s">
        <v>1457</v>
      </c>
      <c r="B41" s="483" t="s">
        <v>1458</v>
      </c>
      <c r="C41" s="484" t="s">
        <v>1459</v>
      </c>
      <c r="D41" s="485" t="s">
        <v>1460</v>
      </c>
      <c r="E41" s="486" t="s">
        <v>1461</v>
      </c>
      <c r="F41" s="488" t="s">
        <v>1578</v>
      </c>
      <c r="G41" s="488" t="s">
        <v>1578</v>
      </c>
      <c r="H41" s="488" t="s">
        <v>1579</v>
      </c>
      <c r="I41" s="489"/>
      <c r="J41" s="490" t="s">
        <v>1575</v>
      </c>
      <c r="K41" s="491">
        <v>0</v>
      </c>
      <c r="L41" s="492" t="s">
        <v>1575</v>
      </c>
      <c r="M41" s="493" t="s">
        <v>1575</v>
      </c>
      <c r="N41" s="494" t="s">
        <v>1575</v>
      </c>
      <c r="O41" s="494" t="s">
        <v>1576</v>
      </c>
      <c r="P41" s="495" t="s">
        <v>1575</v>
      </c>
      <c r="Q41" s="496"/>
      <c r="R41" s="490" t="s">
        <v>1575</v>
      </c>
      <c r="S41" s="491">
        <v>0</v>
      </c>
      <c r="T41" s="492" t="s">
        <v>1575</v>
      </c>
      <c r="U41" s="493" t="s">
        <v>1575</v>
      </c>
      <c r="V41" s="494" t="s">
        <v>1575</v>
      </c>
      <c r="W41" s="494" t="s">
        <v>1576</v>
      </c>
      <c r="X41" s="495" t="s">
        <v>1575</v>
      </c>
      <c r="Y41" s="497"/>
      <c r="Z41" s="490" t="s">
        <v>1575</v>
      </c>
      <c r="AA41" s="491">
        <v>0</v>
      </c>
      <c r="AB41" s="492" t="s">
        <v>1575</v>
      </c>
      <c r="AC41" s="493" t="s">
        <v>1575</v>
      </c>
      <c r="AD41" s="494" t="s">
        <v>1575</v>
      </c>
      <c r="AE41" s="494" t="s">
        <v>1576</v>
      </c>
      <c r="AF41" s="495" t="s">
        <v>1575</v>
      </c>
    </row>
    <row r="42" spans="1:32" ht="32.450000000000003" customHeight="1">
      <c r="A42" s="482" t="s">
        <v>1457</v>
      </c>
      <c r="B42" s="483" t="s">
        <v>1458</v>
      </c>
      <c r="C42" s="484" t="s">
        <v>1459</v>
      </c>
      <c r="D42" s="485" t="s">
        <v>1460</v>
      </c>
      <c r="E42" s="486" t="s">
        <v>1461</v>
      </c>
      <c r="F42" s="488" t="s">
        <v>1578</v>
      </c>
      <c r="G42" s="488" t="s">
        <v>1578</v>
      </c>
      <c r="H42" s="488" t="s">
        <v>1580</v>
      </c>
      <c r="I42" s="489"/>
      <c r="J42" s="490" t="s">
        <v>1575</v>
      </c>
      <c r="K42" s="491">
        <v>0</v>
      </c>
      <c r="L42" s="492" t="s">
        <v>1575</v>
      </c>
      <c r="M42" s="493" t="s">
        <v>1575</v>
      </c>
      <c r="N42" s="494" t="s">
        <v>1575</v>
      </c>
      <c r="O42" s="494" t="s">
        <v>1576</v>
      </c>
      <c r="P42" s="495" t="s">
        <v>1575</v>
      </c>
      <c r="Q42" s="496"/>
      <c r="R42" s="490" t="s">
        <v>1575</v>
      </c>
      <c r="S42" s="491">
        <v>0</v>
      </c>
      <c r="T42" s="492" t="s">
        <v>1575</v>
      </c>
      <c r="U42" s="493" t="s">
        <v>1575</v>
      </c>
      <c r="V42" s="494" t="s">
        <v>1575</v>
      </c>
      <c r="W42" s="494" t="s">
        <v>1576</v>
      </c>
      <c r="X42" s="495" t="s">
        <v>1575</v>
      </c>
      <c r="Y42" s="497"/>
      <c r="Z42" s="490" t="s">
        <v>1575</v>
      </c>
      <c r="AA42" s="491">
        <v>0</v>
      </c>
      <c r="AB42" s="492" t="s">
        <v>1575</v>
      </c>
      <c r="AC42" s="493" t="s">
        <v>1575</v>
      </c>
      <c r="AD42" s="494" t="s">
        <v>1575</v>
      </c>
      <c r="AE42" s="494" t="s">
        <v>1576</v>
      </c>
      <c r="AF42" s="495" t="s">
        <v>1575</v>
      </c>
    </row>
    <row r="43" spans="1:32" ht="32.450000000000003" customHeight="1">
      <c r="A43" s="482" t="s">
        <v>1457</v>
      </c>
      <c r="B43" s="483" t="s">
        <v>1458</v>
      </c>
      <c r="C43" s="484" t="s">
        <v>1459</v>
      </c>
      <c r="D43" s="485" t="s">
        <v>1460</v>
      </c>
      <c r="E43" s="486" t="s">
        <v>1461</v>
      </c>
      <c r="F43" s="488" t="s">
        <v>1581</v>
      </c>
      <c r="G43" s="488" t="s">
        <v>1581</v>
      </c>
      <c r="H43" s="488" t="s">
        <v>1582</v>
      </c>
      <c r="I43" s="489"/>
      <c r="J43" s="490" t="s">
        <v>1575</v>
      </c>
      <c r="K43" s="491">
        <v>0</v>
      </c>
      <c r="L43" s="492" t="s">
        <v>1575</v>
      </c>
      <c r="M43" s="493" t="s">
        <v>1575</v>
      </c>
      <c r="N43" s="494" t="s">
        <v>1575</v>
      </c>
      <c r="O43" s="494" t="s">
        <v>1576</v>
      </c>
      <c r="P43" s="495" t="s">
        <v>1575</v>
      </c>
      <c r="Q43" s="496"/>
      <c r="R43" s="490" t="s">
        <v>1575</v>
      </c>
      <c r="S43" s="491">
        <v>0</v>
      </c>
      <c r="T43" s="492" t="s">
        <v>1575</v>
      </c>
      <c r="U43" s="493" t="s">
        <v>1575</v>
      </c>
      <c r="V43" s="494" t="s">
        <v>1575</v>
      </c>
      <c r="W43" s="494" t="s">
        <v>1576</v>
      </c>
      <c r="X43" s="495" t="s">
        <v>1575</v>
      </c>
      <c r="Y43" s="497"/>
      <c r="Z43" s="490" t="s">
        <v>1575</v>
      </c>
      <c r="AA43" s="491">
        <v>0</v>
      </c>
      <c r="AB43" s="492" t="s">
        <v>1575</v>
      </c>
      <c r="AC43" s="493" t="s">
        <v>1575</v>
      </c>
      <c r="AD43" s="494" t="s">
        <v>1575</v>
      </c>
      <c r="AE43" s="494" t="s">
        <v>1576</v>
      </c>
      <c r="AF43" s="495" t="s">
        <v>1575</v>
      </c>
    </row>
    <row r="44" spans="1:32" ht="32.450000000000003" customHeight="1">
      <c r="A44" s="482" t="s">
        <v>1457</v>
      </c>
      <c r="B44" s="483" t="s">
        <v>1458</v>
      </c>
      <c r="C44" s="484" t="s">
        <v>1459</v>
      </c>
      <c r="D44" s="485" t="s">
        <v>1460</v>
      </c>
      <c r="E44" s="486" t="s">
        <v>1461</v>
      </c>
      <c r="F44" s="488" t="s">
        <v>1581</v>
      </c>
      <c r="G44" s="488" t="s">
        <v>1581</v>
      </c>
      <c r="H44" s="488" t="s">
        <v>1583</v>
      </c>
      <c r="I44" s="489"/>
      <c r="J44" s="490" t="s">
        <v>1575</v>
      </c>
      <c r="K44" s="491">
        <v>0</v>
      </c>
      <c r="L44" s="492" t="s">
        <v>1575</v>
      </c>
      <c r="M44" s="493" t="s">
        <v>1575</v>
      </c>
      <c r="N44" s="494" t="s">
        <v>1575</v>
      </c>
      <c r="O44" s="494" t="s">
        <v>1576</v>
      </c>
      <c r="P44" s="495" t="s">
        <v>1575</v>
      </c>
      <c r="Q44" s="496"/>
      <c r="R44" s="490" t="s">
        <v>1575</v>
      </c>
      <c r="S44" s="491">
        <v>0</v>
      </c>
      <c r="T44" s="492" t="s">
        <v>1575</v>
      </c>
      <c r="U44" s="493" t="s">
        <v>1575</v>
      </c>
      <c r="V44" s="494" t="s">
        <v>1575</v>
      </c>
      <c r="W44" s="494" t="s">
        <v>1576</v>
      </c>
      <c r="X44" s="495" t="s">
        <v>1575</v>
      </c>
      <c r="Y44" s="497"/>
      <c r="Z44" s="490" t="s">
        <v>1575</v>
      </c>
      <c r="AA44" s="491">
        <v>0</v>
      </c>
      <c r="AB44" s="492" t="s">
        <v>1575</v>
      </c>
      <c r="AC44" s="493" t="s">
        <v>1575</v>
      </c>
      <c r="AD44" s="494" t="s">
        <v>1575</v>
      </c>
      <c r="AE44" s="494" t="s">
        <v>1576</v>
      </c>
      <c r="AF44" s="495" t="s">
        <v>1575</v>
      </c>
    </row>
    <row r="45" spans="1:32" ht="32.450000000000003" customHeight="1">
      <c r="A45" s="482" t="s">
        <v>1457</v>
      </c>
      <c r="B45" s="483" t="s">
        <v>1458</v>
      </c>
      <c r="C45" s="484" t="s">
        <v>1459</v>
      </c>
      <c r="D45" s="485" t="s">
        <v>1460</v>
      </c>
      <c r="E45" s="486" t="s">
        <v>1461</v>
      </c>
      <c r="F45" s="488" t="s">
        <v>1584</v>
      </c>
      <c r="G45" s="488" t="s">
        <v>1584</v>
      </c>
      <c r="H45" s="488" t="s">
        <v>1574</v>
      </c>
      <c r="I45" s="489"/>
      <c r="J45" s="490" t="s">
        <v>1575</v>
      </c>
      <c r="K45" s="491">
        <v>0</v>
      </c>
      <c r="L45" s="492" t="s">
        <v>1575</v>
      </c>
      <c r="M45" s="493" t="s">
        <v>1575</v>
      </c>
      <c r="N45" s="494" t="s">
        <v>1575</v>
      </c>
      <c r="O45" s="494" t="s">
        <v>1576</v>
      </c>
      <c r="P45" s="495" t="s">
        <v>1575</v>
      </c>
      <c r="Q45" s="496"/>
      <c r="R45" s="490" t="s">
        <v>1575</v>
      </c>
      <c r="S45" s="491">
        <v>0</v>
      </c>
      <c r="T45" s="492" t="s">
        <v>1575</v>
      </c>
      <c r="U45" s="493" t="s">
        <v>1575</v>
      </c>
      <c r="V45" s="494" t="s">
        <v>1575</v>
      </c>
      <c r="W45" s="494" t="s">
        <v>1576</v>
      </c>
      <c r="X45" s="495" t="s">
        <v>1575</v>
      </c>
      <c r="Y45" s="497"/>
      <c r="Z45" s="490" t="s">
        <v>1575</v>
      </c>
      <c r="AA45" s="491">
        <v>0</v>
      </c>
      <c r="AB45" s="492" t="s">
        <v>1575</v>
      </c>
      <c r="AC45" s="493" t="s">
        <v>1575</v>
      </c>
      <c r="AD45" s="494" t="s">
        <v>1575</v>
      </c>
      <c r="AE45" s="494" t="s">
        <v>1576</v>
      </c>
      <c r="AF45" s="495" t="s">
        <v>1575</v>
      </c>
    </row>
    <row r="46" spans="1:32" ht="32.450000000000003" customHeight="1">
      <c r="A46" s="482" t="s">
        <v>1457</v>
      </c>
      <c r="B46" s="483" t="s">
        <v>1458</v>
      </c>
      <c r="C46" s="484" t="s">
        <v>1459</v>
      </c>
      <c r="D46" s="485" t="s">
        <v>1460</v>
      </c>
      <c r="E46" s="486" t="s">
        <v>1461</v>
      </c>
      <c r="F46" s="488" t="s">
        <v>1584</v>
      </c>
      <c r="G46" s="488" t="s">
        <v>1584</v>
      </c>
      <c r="H46" s="488" t="s">
        <v>1577</v>
      </c>
      <c r="I46" s="489"/>
      <c r="J46" s="490" t="s">
        <v>1575</v>
      </c>
      <c r="K46" s="491">
        <v>0</v>
      </c>
      <c r="L46" s="492" t="s">
        <v>1575</v>
      </c>
      <c r="M46" s="493" t="s">
        <v>1575</v>
      </c>
      <c r="N46" s="494" t="s">
        <v>1575</v>
      </c>
      <c r="O46" s="494" t="s">
        <v>1576</v>
      </c>
      <c r="P46" s="495" t="s">
        <v>1575</v>
      </c>
      <c r="Q46" s="496"/>
      <c r="R46" s="490" t="s">
        <v>1575</v>
      </c>
      <c r="S46" s="491">
        <v>0</v>
      </c>
      <c r="T46" s="492" t="s">
        <v>1575</v>
      </c>
      <c r="U46" s="493" t="s">
        <v>1575</v>
      </c>
      <c r="V46" s="494" t="s">
        <v>1575</v>
      </c>
      <c r="W46" s="494" t="s">
        <v>1576</v>
      </c>
      <c r="X46" s="495" t="s">
        <v>1575</v>
      </c>
      <c r="Y46" s="497"/>
      <c r="Z46" s="490" t="s">
        <v>1575</v>
      </c>
      <c r="AA46" s="491">
        <v>0</v>
      </c>
      <c r="AB46" s="492" t="s">
        <v>1575</v>
      </c>
      <c r="AC46" s="493" t="s">
        <v>1575</v>
      </c>
      <c r="AD46" s="494" t="s">
        <v>1575</v>
      </c>
      <c r="AE46" s="494" t="s">
        <v>1576</v>
      </c>
      <c r="AF46" s="495" t="s">
        <v>1575</v>
      </c>
    </row>
    <row r="47" spans="1:32" ht="32.450000000000003" customHeight="1">
      <c r="A47" s="482" t="s">
        <v>1457</v>
      </c>
      <c r="B47" s="483" t="s">
        <v>1458</v>
      </c>
      <c r="C47" s="484" t="s">
        <v>1459</v>
      </c>
      <c r="D47" s="485" t="s">
        <v>1460</v>
      </c>
      <c r="E47" s="486" t="s">
        <v>1461</v>
      </c>
      <c r="F47" s="488" t="s">
        <v>1585</v>
      </c>
      <c r="G47" s="488" t="s">
        <v>1585</v>
      </c>
      <c r="H47" s="488" t="s">
        <v>1579</v>
      </c>
      <c r="I47" s="489"/>
      <c r="J47" s="490" t="s">
        <v>1575</v>
      </c>
      <c r="K47" s="491">
        <v>0</v>
      </c>
      <c r="L47" s="492" t="s">
        <v>1575</v>
      </c>
      <c r="M47" s="493" t="s">
        <v>1575</v>
      </c>
      <c r="N47" s="494" t="s">
        <v>1575</v>
      </c>
      <c r="O47" s="494" t="s">
        <v>1576</v>
      </c>
      <c r="P47" s="495" t="s">
        <v>1575</v>
      </c>
      <c r="Q47" s="496"/>
      <c r="R47" s="490" t="s">
        <v>1575</v>
      </c>
      <c r="S47" s="491">
        <v>0</v>
      </c>
      <c r="T47" s="492" t="s">
        <v>1575</v>
      </c>
      <c r="U47" s="493" t="s">
        <v>1575</v>
      </c>
      <c r="V47" s="494" t="s">
        <v>1575</v>
      </c>
      <c r="W47" s="494" t="s">
        <v>1576</v>
      </c>
      <c r="X47" s="495" t="s">
        <v>1575</v>
      </c>
      <c r="Y47" s="497"/>
      <c r="Z47" s="490" t="s">
        <v>1575</v>
      </c>
      <c r="AA47" s="491">
        <v>0</v>
      </c>
      <c r="AB47" s="492" t="s">
        <v>1575</v>
      </c>
      <c r="AC47" s="493" t="s">
        <v>1575</v>
      </c>
      <c r="AD47" s="494" t="s">
        <v>1575</v>
      </c>
      <c r="AE47" s="494" t="s">
        <v>1576</v>
      </c>
      <c r="AF47" s="495" t="s">
        <v>1575</v>
      </c>
    </row>
    <row r="48" spans="1:32" ht="32.450000000000003" customHeight="1">
      <c r="A48" s="482" t="s">
        <v>1457</v>
      </c>
      <c r="B48" s="483" t="s">
        <v>1458</v>
      </c>
      <c r="C48" s="484" t="s">
        <v>1459</v>
      </c>
      <c r="D48" s="485" t="s">
        <v>1460</v>
      </c>
      <c r="E48" s="486" t="s">
        <v>1461</v>
      </c>
      <c r="F48" s="488" t="s">
        <v>1585</v>
      </c>
      <c r="G48" s="488" t="s">
        <v>1585</v>
      </c>
      <c r="H48" s="488" t="s">
        <v>1580</v>
      </c>
      <c r="I48" s="489"/>
      <c r="J48" s="490" t="s">
        <v>1575</v>
      </c>
      <c r="K48" s="491">
        <v>0</v>
      </c>
      <c r="L48" s="492" t="s">
        <v>1575</v>
      </c>
      <c r="M48" s="493" t="s">
        <v>1575</v>
      </c>
      <c r="N48" s="494" t="s">
        <v>1575</v>
      </c>
      <c r="O48" s="494" t="s">
        <v>1576</v>
      </c>
      <c r="P48" s="495" t="s">
        <v>1575</v>
      </c>
      <c r="Q48" s="496"/>
      <c r="R48" s="490" t="s">
        <v>1575</v>
      </c>
      <c r="S48" s="491">
        <v>0</v>
      </c>
      <c r="T48" s="492" t="s">
        <v>1575</v>
      </c>
      <c r="U48" s="493" t="s">
        <v>1575</v>
      </c>
      <c r="V48" s="494" t="s">
        <v>1575</v>
      </c>
      <c r="W48" s="494" t="s">
        <v>1576</v>
      </c>
      <c r="X48" s="495" t="s">
        <v>1575</v>
      </c>
      <c r="Y48" s="497"/>
      <c r="Z48" s="490" t="s">
        <v>1575</v>
      </c>
      <c r="AA48" s="491">
        <v>0</v>
      </c>
      <c r="AB48" s="492" t="s">
        <v>1575</v>
      </c>
      <c r="AC48" s="493" t="s">
        <v>1575</v>
      </c>
      <c r="AD48" s="494" t="s">
        <v>1575</v>
      </c>
      <c r="AE48" s="494" t="s">
        <v>1576</v>
      </c>
      <c r="AF48" s="495" t="s">
        <v>1575</v>
      </c>
    </row>
    <row r="49" spans="1:32" ht="32.450000000000003" customHeight="1">
      <c r="A49" s="482" t="s">
        <v>1457</v>
      </c>
      <c r="B49" s="483" t="s">
        <v>1458</v>
      </c>
      <c r="C49" s="484" t="s">
        <v>1459</v>
      </c>
      <c r="D49" s="485" t="s">
        <v>1460</v>
      </c>
      <c r="E49" s="486" t="s">
        <v>1461</v>
      </c>
      <c r="F49" s="488" t="s">
        <v>1586</v>
      </c>
      <c r="G49" s="488" t="s">
        <v>1586</v>
      </c>
      <c r="H49" s="488" t="s">
        <v>1582</v>
      </c>
      <c r="I49" s="489"/>
      <c r="J49" s="490" t="s">
        <v>1575</v>
      </c>
      <c r="K49" s="491">
        <v>0</v>
      </c>
      <c r="L49" s="492" t="s">
        <v>1575</v>
      </c>
      <c r="M49" s="493" t="s">
        <v>1575</v>
      </c>
      <c r="N49" s="494" t="s">
        <v>1575</v>
      </c>
      <c r="O49" s="494" t="s">
        <v>1576</v>
      </c>
      <c r="P49" s="495" t="s">
        <v>1575</v>
      </c>
      <c r="Q49" s="496"/>
      <c r="R49" s="490" t="s">
        <v>1575</v>
      </c>
      <c r="S49" s="491">
        <v>0</v>
      </c>
      <c r="T49" s="492" t="s">
        <v>1575</v>
      </c>
      <c r="U49" s="493" t="s">
        <v>1575</v>
      </c>
      <c r="V49" s="494" t="s">
        <v>1575</v>
      </c>
      <c r="W49" s="494" t="s">
        <v>1576</v>
      </c>
      <c r="X49" s="495" t="s">
        <v>1575</v>
      </c>
      <c r="Y49" s="497"/>
      <c r="Z49" s="490" t="s">
        <v>1575</v>
      </c>
      <c r="AA49" s="491">
        <v>0</v>
      </c>
      <c r="AB49" s="492" t="s">
        <v>1575</v>
      </c>
      <c r="AC49" s="493" t="s">
        <v>1575</v>
      </c>
      <c r="AD49" s="494" t="s">
        <v>1575</v>
      </c>
      <c r="AE49" s="494" t="s">
        <v>1576</v>
      </c>
      <c r="AF49" s="495" t="s">
        <v>1575</v>
      </c>
    </row>
    <row r="50" spans="1:32" ht="32.450000000000003" customHeight="1">
      <c r="A50" s="482" t="s">
        <v>1457</v>
      </c>
      <c r="B50" s="483" t="s">
        <v>1458</v>
      </c>
      <c r="C50" s="484" t="s">
        <v>1459</v>
      </c>
      <c r="D50" s="485" t="s">
        <v>1460</v>
      </c>
      <c r="E50" s="486" t="s">
        <v>1461</v>
      </c>
      <c r="F50" s="488" t="s">
        <v>1586</v>
      </c>
      <c r="G50" s="488" t="s">
        <v>1586</v>
      </c>
      <c r="H50" s="488" t="s">
        <v>1583</v>
      </c>
      <c r="I50" s="489"/>
      <c r="J50" s="490" t="s">
        <v>1575</v>
      </c>
      <c r="K50" s="491">
        <v>0</v>
      </c>
      <c r="L50" s="492" t="s">
        <v>1575</v>
      </c>
      <c r="M50" s="493" t="s">
        <v>1575</v>
      </c>
      <c r="N50" s="494" t="s">
        <v>1575</v>
      </c>
      <c r="O50" s="494" t="s">
        <v>1576</v>
      </c>
      <c r="P50" s="495" t="s">
        <v>1575</v>
      </c>
      <c r="Q50" s="496"/>
      <c r="R50" s="490" t="s">
        <v>1575</v>
      </c>
      <c r="S50" s="491">
        <v>0</v>
      </c>
      <c r="T50" s="492" t="s">
        <v>1575</v>
      </c>
      <c r="U50" s="493" t="s">
        <v>1575</v>
      </c>
      <c r="V50" s="494" t="s">
        <v>1575</v>
      </c>
      <c r="W50" s="494" t="s">
        <v>1576</v>
      </c>
      <c r="X50" s="495" t="s">
        <v>1575</v>
      </c>
      <c r="Y50" s="497"/>
      <c r="Z50" s="490" t="s">
        <v>1575</v>
      </c>
      <c r="AA50" s="491">
        <v>0</v>
      </c>
      <c r="AB50" s="492" t="s">
        <v>1575</v>
      </c>
      <c r="AC50" s="493" t="s">
        <v>1575</v>
      </c>
      <c r="AD50" s="494" t="s">
        <v>1575</v>
      </c>
      <c r="AE50" s="494" t="s">
        <v>1576</v>
      </c>
      <c r="AF50" s="495" t="s">
        <v>1575</v>
      </c>
    </row>
    <row r="51" spans="1:32" ht="32.450000000000003" customHeight="1">
      <c r="A51" s="482" t="s">
        <v>1457</v>
      </c>
      <c r="B51" s="483" t="s">
        <v>1458</v>
      </c>
      <c r="C51" s="484" t="s">
        <v>1459</v>
      </c>
      <c r="D51" s="485" t="s">
        <v>1460</v>
      </c>
      <c r="E51" s="486" t="s">
        <v>1461</v>
      </c>
      <c r="F51" s="488" t="s">
        <v>1587</v>
      </c>
      <c r="G51" s="488" t="s">
        <v>1587</v>
      </c>
      <c r="H51" s="488" t="s">
        <v>1574</v>
      </c>
      <c r="I51" s="489"/>
      <c r="J51" s="490" t="s">
        <v>1575</v>
      </c>
      <c r="K51" s="491">
        <v>0</v>
      </c>
      <c r="L51" s="492" t="s">
        <v>1575</v>
      </c>
      <c r="M51" s="493" t="s">
        <v>1575</v>
      </c>
      <c r="N51" s="494" t="s">
        <v>1575</v>
      </c>
      <c r="O51" s="494" t="s">
        <v>1576</v>
      </c>
      <c r="P51" s="495" t="s">
        <v>1575</v>
      </c>
      <c r="Q51" s="496"/>
      <c r="R51" s="490" t="s">
        <v>1575</v>
      </c>
      <c r="S51" s="491">
        <v>0</v>
      </c>
      <c r="T51" s="492" t="s">
        <v>1575</v>
      </c>
      <c r="U51" s="493" t="s">
        <v>1575</v>
      </c>
      <c r="V51" s="494" t="s">
        <v>1575</v>
      </c>
      <c r="W51" s="494" t="s">
        <v>1576</v>
      </c>
      <c r="X51" s="495" t="s">
        <v>1575</v>
      </c>
      <c r="Y51" s="497"/>
      <c r="Z51" s="490" t="s">
        <v>1575</v>
      </c>
      <c r="AA51" s="491">
        <v>0</v>
      </c>
      <c r="AB51" s="492" t="s">
        <v>1575</v>
      </c>
      <c r="AC51" s="493" t="s">
        <v>1575</v>
      </c>
      <c r="AD51" s="494" t="s">
        <v>1575</v>
      </c>
      <c r="AE51" s="494" t="s">
        <v>1576</v>
      </c>
      <c r="AF51" s="495" t="s">
        <v>1575</v>
      </c>
    </row>
    <row r="52" spans="1:32" ht="32.450000000000003" customHeight="1">
      <c r="A52" s="482" t="s">
        <v>1457</v>
      </c>
      <c r="B52" s="483" t="s">
        <v>1458</v>
      </c>
      <c r="C52" s="484" t="s">
        <v>1459</v>
      </c>
      <c r="D52" s="485" t="s">
        <v>1460</v>
      </c>
      <c r="E52" s="486" t="s">
        <v>1461</v>
      </c>
      <c r="F52" s="488" t="s">
        <v>1587</v>
      </c>
      <c r="G52" s="488" t="s">
        <v>1587</v>
      </c>
      <c r="H52" s="488" t="s">
        <v>1577</v>
      </c>
      <c r="I52" s="489"/>
      <c r="J52" s="490" t="s">
        <v>1575</v>
      </c>
      <c r="K52" s="491">
        <v>0</v>
      </c>
      <c r="L52" s="492" t="s">
        <v>1575</v>
      </c>
      <c r="M52" s="493" t="s">
        <v>1575</v>
      </c>
      <c r="N52" s="494" t="s">
        <v>1575</v>
      </c>
      <c r="O52" s="494" t="s">
        <v>1576</v>
      </c>
      <c r="P52" s="495" t="s">
        <v>1575</v>
      </c>
      <c r="Q52" s="496"/>
      <c r="R52" s="490" t="s">
        <v>1575</v>
      </c>
      <c r="S52" s="491">
        <v>0</v>
      </c>
      <c r="T52" s="492" t="s">
        <v>1575</v>
      </c>
      <c r="U52" s="493" t="s">
        <v>1575</v>
      </c>
      <c r="V52" s="494" t="s">
        <v>1575</v>
      </c>
      <c r="W52" s="494" t="s">
        <v>1576</v>
      </c>
      <c r="X52" s="495" t="s">
        <v>1575</v>
      </c>
      <c r="Y52" s="497"/>
      <c r="Z52" s="490" t="s">
        <v>1575</v>
      </c>
      <c r="AA52" s="491">
        <v>0</v>
      </c>
      <c r="AB52" s="492" t="s">
        <v>1575</v>
      </c>
      <c r="AC52" s="493" t="s">
        <v>1575</v>
      </c>
      <c r="AD52" s="494" t="s">
        <v>1575</v>
      </c>
      <c r="AE52" s="494" t="s">
        <v>1576</v>
      </c>
      <c r="AF52" s="495" t="s">
        <v>1575</v>
      </c>
    </row>
    <row r="53" spans="1:32" ht="32.450000000000003" customHeight="1">
      <c r="A53" s="482" t="s">
        <v>1457</v>
      </c>
      <c r="B53" s="483" t="s">
        <v>1458</v>
      </c>
      <c r="C53" s="484" t="s">
        <v>1459</v>
      </c>
      <c r="D53" s="485" t="s">
        <v>1460</v>
      </c>
      <c r="E53" s="486" t="s">
        <v>1461</v>
      </c>
      <c r="F53" s="488" t="s">
        <v>1588</v>
      </c>
      <c r="G53" s="488" t="s">
        <v>1588</v>
      </c>
      <c r="H53" s="488" t="s">
        <v>1579</v>
      </c>
      <c r="I53" s="489"/>
      <c r="J53" s="490" t="s">
        <v>1575</v>
      </c>
      <c r="K53" s="491">
        <v>0</v>
      </c>
      <c r="L53" s="492" t="s">
        <v>1575</v>
      </c>
      <c r="M53" s="493" t="s">
        <v>1575</v>
      </c>
      <c r="N53" s="494" t="s">
        <v>1575</v>
      </c>
      <c r="O53" s="494" t="s">
        <v>1576</v>
      </c>
      <c r="P53" s="495" t="s">
        <v>1575</v>
      </c>
      <c r="Q53" s="496"/>
      <c r="R53" s="490" t="s">
        <v>1575</v>
      </c>
      <c r="S53" s="491">
        <v>0</v>
      </c>
      <c r="T53" s="492" t="s">
        <v>1575</v>
      </c>
      <c r="U53" s="493" t="s">
        <v>1575</v>
      </c>
      <c r="V53" s="494" t="s">
        <v>1575</v>
      </c>
      <c r="W53" s="494" t="s">
        <v>1576</v>
      </c>
      <c r="X53" s="495" t="s">
        <v>1575</v>
      </c>
      <c r="Y53" s="497"/>
      <c r="Z53" s="490" t="s">
        <v>1575</v>
      </c>
      <c r="AA53" s="491">
        <v>0</v>
      </c>
      <c r="AB53" s="492" t="s">
        <v>1575</v>
      </c>
      <c r="AC53" s="493" t="s">
        <v>1575</v>
      </c>
      <c r="AD53" s="494" t="s">
        <v>1575</v>
      </c>
      <c r="AE53" s="494" t="s">
        <v>1576</v>
      </c>
      <c r="AF53" s="495" t="s">
        <v>1575</v>
      </c>
    </row>
    <row r="54" spans="1:32" ht="32.450000000000003" customHeight="1">
      <c r="A54" s="482" t="s">
        <v>1457</v>
      </c>
      <c r="B54" s="483" t="s">
        <v>1458</v>
      </c>
      <c r="C54" s="484" t="s">
        <v>1459</v>
      </c>
      <c r="D54" s="485" t="s">
        <v>1460</v>
      </c>
      <c r="E54" s="486" t="s">
        <v>1461</v>
      </c>
      <c r="F54" s="488" t="s">
        <v>1588</v>
      </c>
      <c r="G54" s="488" t="s">
        <v>1588</v>
      </c>
      <c r="H54" s="488" t="s">
        <v>1580</v>
      </c>
      <c r="I54" s="489"/>
      <c r="J54" s="490" t="s">
        <v>1575</v>
      </c>
      <c r="K54" s="491">
        <v>0</v>
      </c>
      <c r="L54" s="492" t="s">
        <v>1575</v>
      </c>
      <c r="M54" s="493" t="s">
        <v>1575</v>
      </c>
      <c r="N54" s="494" t="s">
        <v>1575</v>
      </c>
      <c r="O54" s="494" t="s">
        <v>1576</v>
      </c>
      <c r="P54" s="495" t="s">
        <v>1575</v>
      </c>
      <c r="Q54" s="496"/>
      <c r="R54" s="490" t="s">
        <v>1575</v>
      </c>
      <c r="S54" s="491">
        <v>0</v>
      </c>
      <c r="T54" s="492" t="s">
        <v>1575</v>
      </c>
      <c r="U54" s="493" t="s">
        <v>1575</v>
      </c>
      <c r="V54" s="494" t="s">
        <v>1575</v>
      </c>
      <c r="W54" s="494" t="s">
        <v>1576</v>
      </c>
      <c r="X54" s="495" t="s">
        <v>1575</v>
      </c>
      <c r="Y54" s="497"/>
      <c r="Z54" s="490" t="s">
        <v>1575</v>
      </c>
      <c r="AA54" s="491">
        <v>0</v>
      </c>
      <c r="AB54" s="492" t="s">
        <v>1575</v>
      </c>
      <c r="AC54" s="493" t="s">
        <v>1575</v>
      </c>
      <c r="AD54" s="494" t="s">
        <v>1575</v>
      </c>
      <c r="AE54" s="494" t="s">
        <v>1576</v>
      </c>
      <c r="AF54" s="495" t="s">
        <v>1575</v>
      </c>
    </row>
    <row r="55" spans="1:32" ht="32.450000000000003" customHeight="1">
      <c r="A55" s="482" t="s">
        <v>1457</v>
      </c>
      <c r="B55" s="483" t="s">
        <v>1458</v>
      </c>
      <c r="C55" s="484" t="s">
        <v>1459</v>
      </c>
      <c r="D55" s="485" t="s">
        <v>1460</v>
      </c>
      <c r="E55" s="486" t="s">
        <v>1461</v>
      </c>
      <c r="F55" s="488" t="s">
        <v>1589</v>
      </c>
      <c r="G55" s="488" t="s">
        <v>1589</v>
      </c>
      <c r="H55" s="488" t="s">
        <v>1582</v>
      </c>
      <c r="I55" s="489"/>
      <c r="J55" s="490" t="s">
        <v>1575</v>
      </c>
      <c r="K55" s="491">
        <v>0</v>
      </c>
      <c r="L55" s="492" t="s">
        <v>1575</v>
      </c>
      <c r="M55" s="493" t="s">
        <v>1575</v>
      </c>
      <c r="N55" s="494" t="s">
        <v>1575</v>
      </c>
      <c r="O55" s="494" t="s">
        <v>1576</v>
      </c>
      <c r="P55" s="495" t="s">
        <v>1575</v>
      </c>
      <c r="Q55" s="496"/>
      <c r="R55" s="490" t="s">
        <v>1575</v>
      </c>
      <c r="S55" s="491">
        <v>0</v>
      </c>
      <c r="T55" s="492" t="s">
        <v>1575</v>
      </c>
      <c r="U55" s="493" t="s">
        <v>1575</v>
      </c>
      <c r="V55" s="494" t="s">
        <v>1575</v>
      </c>
      <c r="W55" s="494" t="s">
        <v>1576</v>
      </c>
      <c r="X55" s="495" t="s">
        <v>1575</v>
      </c>
      <c r="Y55" s="497"/>
      <c r="Z55" s="490" t="s">
        <v>1575</v>
      </c>
      <c r="AA55" s="491">
        <v>0</v>
      </c>
      <c r="AB55" s="492" t="s">
        <v>1575</v>
      </c>
      <c r="AC55" s="493" t="s">
        <v>1575</v>
      </c>
      <c r="AD55" s="494" t="s">
        <v>1575</v>
      </c>
      <c r="AE55" s="494" t="s">
        <v>1576</v>
      </c>
      <c r="AF55" s="495" t="s">
        <v>1575</v>
      </c>
    </row>
    <row r="56" spans="1:32" ht="32.450000000000003" customHeight="1">
      <c r="A56" s="482" t="s">
        <v>1457</v>
      </c>
      <c r="B56" s="483" t="s">
        <v>1458</v>
      </c>
      <c r="C56" s="484" t="s">
        <v>1459</v>
      </c>
      <c r="D56" s="485" t="s">
        <v>1460</v>
      </c>
      <c r="E56" s="486" t="s">
        <v>1461</v>
      </c>
      <c r="F56" s="488" t="s">
        <v>1589</v>
      </c>
      <c r="G56" s="488" t="s">
        <v>1589</v>
      </c>
      <c r="H56" s="488" t="s">
        <v>1583</v>
      </c>
      <c r="I56" s="489"/>
      <c r="J56" s="490" t="s">
        <v>1575</v>
      </c>
      <c r="K56" s="491">
        <v>0</v>
      </c>
      <c r="L56" s="492" t="s">
        <v>1575</v>
      </c>
      <c r="M56" s="493" t="s">
        <v>1575</v>
      </c>
      <c r="N56" s="494" t="s">
        <v>1575</v>
      </c>
      <c r="O56" s="494" t="s">
        <v>1576</v>
      </c>
      <c r="P56" s="495" t="s">
        <v>1575</v>
      </c>
      <c r="Q56" s="496"/>
      <c r="R56" s="490" t="s">
        <v>1575</v>
      </c>
      <c r="S56" s="491">
        <v>0</v>
      </c>
      <c r="T56" s="492" t="s">
        <v>1575</v>
      </c>
      <c r="U56" s="493" t="s">
        <v>1575</v>
      </c>
      <c r="V56" s="494" t="s">
        <v>1575</v>
      </c>
      <c r="W56" s="494" t="s">
        <v>1576</v>
      </c>
      <c r="X56" s="495" t="s">
        <v>1575</v>
      </c>
      <c r="Y56" s="497"/>
      <c r="Z56" s="490" t="s">
        <v>1575</v>
      </c>
      <c r="AA56" s="491">
        <v>0</v>
      </c>
      <c r="AB56" s="492" t="s">
        <v>1575</v>
      </c>
      <c r="AC56" s="493" t="s">
        <v>1575</v>
      </c>
      <c r="AD56" s="494" t="s">
        <v>1575</v>
      </c>
      <c r="AE56" s="494" t="s">
        <v>1576</v>
      </c>
      <c r="AF56" s="495" t="s">
        <v>1575</v>
      </c>
    </row>
    <row r="57" spans="1:32" ht="32.450000000000003" customHeight="1">
      <c r="A57" s="482" t="s">
        <v>1457</v>
      </c>
      <c r="B57" s="483" t="s">
        <v>1590</v>
      </c>
      <c r="C57" s="484" t="s">
        <v>1591</v>
      </c>
      <c r="D57" s="485" t="s">
        <v>1592</v>
      </c>
      <c r="E57" s="486" t="s">
        <v>1592</v>
      </c>
      <c r="F57" s="487" t="s">
        <v>1462</v>
      </c>
      <c r="G57" s="487" t="s">
        <v>1463</v>
      </c>
      <c r="H57" s="488" t="s">
        <v>1087</v>
      </c>
      <c r="I57" s="489"/>
      <c r="J57" s="490" t="s">
        <v>1464</v>
      </c>
      <c r="K57" s="491" t="s">
        <v>1465</v>
      </c>
      <c r="L57" s="492">
        <v>80</v>
      </c>
      <c r="M57" s="493">
        <v>39297.242982456155</v>
      </c>
      <c r="N57" s="494">
        <v>0.82211538461538469</v>
      </c>
      <c r="O57" s="494">
        <v>-2.2115384615384648E-2</v>
      </c>
      <c r="P57" s="495" t="s">
        <v>1466</v>
      </c>
      <c r="Q57" s="496"/>
      <c r="R57" s="490" t="s">
        <v>1467</v>
      </c>
      <c r="S57" s="491" t="s">
        <v>1468</v>
      </c>
      <c r="T57" s="492">
        <v>70</v>
      </c>
      <c r="U57" s="493">
        <v>20086.837356321834</v>
      </c>
      <c r="V57" s="494">
        <v>0.83653846153846156</v>
      </c>
      <c r="W57" s="494">
        <v>-0.13653846153846161</v>
      </c>
      <c r="X57" s="495" t="s">
        <v>1469</v>
      </c>
      <c r="Y57" s="497"/>
      <c r="Z57" s="490" t="s">
        <v>1593</v>
      </c>
      <c r="AA57" s="491" t="s">
        <v>1471</v>
      </c>
      <c r="AB57" s="492">
        <v>65</v>
      </c>
      <c r="AC57" s="493">
        <v>11531.687295597487</v>
      </c>
      <c r="AD57" s="494">
        <v>0.76442307692307698</v>
      </c>
      <c r="AE57" s="494">
        <v>-0.11442307692307696</v>
      </c>
      <c r="AF57" s="495" t="s">
        <v>1472</v>
      </c>
    </row>
    <row r="58" spans="1:32" ht="32.450000000000003" customHeight="1">
      <c r="A58" s="482" t="s">
        <v>1457</v>
      </c>
      <c r="B58" s="483" t="s">
        <v>1590</v>
      </c>
      <c r="C58" s="484" t="s">
        <v>1591</v>
      </c>
      <c r="D58" s="485" t="s">
        <v>1592</v>
      </c>
      <c r="E58" s="486" t="s">
        <v>1592</v>
      </c>
      <c r="F58" s="487" t="s">
        <v>1462</v>
      </c>
      <c r="G58" s="487" t="s">
        <v>1463</v>
      </c>
      <c r="H58" s="488" t="s">
        <v>1089</v>
      </c>
      <c r="I58" s="489"/>
      <c r="J58" s="490" t="s">
        <v>1473</v>
      </c>
      <c r="K58" s="491" t="s">
        <v>1465</v>
      </c>
      <c r="L58" s="492">
        <v>75</v>
      </c>
      <c r="M58" s="493">
        <v>11085.421636363637</v>
      </c>
      <c r="N58" s="494">
        <v>0.67484662576687104</v>
      </c>
      <c r="O58" s="494">
        <v>7.5153374233128956E-2</v>
      </c>
      <c r="P58" s="495" t="s">
        <v>1466</v>
      </c>
      <c r="Q58" s="496"/>
      <c r="R58" s="490" t="s">
        <v>1474</v>
      </c>
      <c r="S58" s="491" t="s">
        <v>1468</v>
      </c>
      <c r="T58" s="492">
        <v>70</v>
      </c>
      <c r="U58" s="493">
        <v>9571.0830081300774</v>
      </c>
      <c r="V58" s="494">
        <v>0.754601226993865</v>
      </c>
      <c r="W58" s="494">
        <v>-5.4601226993865049E-2</v>
      </c>
      <c r="X58" s="495" t="s">
        <v>1469</v>
      </c>
      <c r="Y58" s="497"/>
      <c r="Z58" s="490" t="s">
        <v>1475</v>
      </c>
      <c r="AA58" s="491" t="s">
        <v>1471</v>
      </c>
      <c r="AB58" s="492">
        <v>35</v>
      </c>
      <c r="AC58" s="493">
        <v>2984.9269607843125</v>
      </c>
      <c r="AD58" s="494">
        <v>0.62576687116564411</v>
      </c>
      <c r="AE58" s="494">
        <v>-0.27576687116564413</v>
      </c>
      <c r="AF58" s="495" t="s">
        <v>1472</v>
      </c>
    </row>
    <row r="59" spans="1:32" ht="32.450000000000003" customHeight="1">
      <c r="A59" s="482" t="s">
        <v>1457</v>
      </c>
      <c r="B59" s="483" t="s">
        <v>1590</v>
      </c>
      <c r="C59" s="484" t="s">
        <v>1591</v>
      </c>
      <c r="D59" s="485" t="s">
        <v>1592</v>
      </c>
      <c r="E59" s="486" t="s">
        <v>1592</v>
      </c>
      <c r="F59" s="487" t="s">
        <v>1462</v>
      </c>
      <c r="G59" s="487" t="s">
        <v>1463</v>
      </c>
      <c r="H59" s="488" t="s">
        <v>1081</v>
      </c>
      <c r="I59" s="489"/>
      <c r="J59" s="490" t="s">
        <v>1476</v>
      </c>
      <c r="K59" s="491" t="s">
        <v>1465</v>
      </c>
      <c r="L59" s="492">
        <v>80</v>
      </c>
      <c r="M59" s="493">
        <v>140382.76117647061</v>
      </c>
      <c r="N59" s="494">
        <v>0.85</v>
      </c>
      <c r="O59" s="494">
        <v>-4.9999999999999933E-2</v>
      </c>
      <c r="P59" s="495" t="s">
        <v>1466</v>
      </c>
      <c r="Q59" s="496"/>
      <c r="R59" s="490" t="s">
        <v>1477</v>
      </c>
      <c r="S59" s="491" t="s">
        <v>1468</v>
      </c>
      <c r="T59" s="492">
        <v>70</v>
      </c>
      <c r="U59" s="493">
        <v>128776.65057142857</v>
      </c>
      <c r="V59" s="494">
        <v>0.87499999999999989</v>
      </c>
      <c r="W59" s="494">
        <v>-0.17499999999999993</v>
      </c>
      <c r="X59" s="495" t="s">
        <v>1469</v>
      </c>
      <c r="Y59" s="497"/>
      <c r="Z59" s="490" t="s">
        <v>1478</v>
      </c>
      <c r="AA59" s="491" t="s">
        <v>1471</v>
      </c>
      <c r="AB59" s="492">
        <v>60</v>
      </c>
      <c r="AC59" s="493">
        <v>34909.26135135135</v>
      </c>
      <c r="AD59" s="494">
        <v>0.92500000000000004</v>
      </c>
      <c r="AE59" s="494">
        <v>-0.32500000000000007</v>
      </c>
      <c r="AF59" s="495" t="s">
        <v>1472</v>
      </c>
    </row>
    <row r="60" spans="1:32" ht="32.450000000000003" customHeight="1">
      <c r="A60" s="482" t="s">
        <v>1457</v>
      </c>
      <c r="B60" s="483" t="s">
        <v>1590</v>
      </c>
      <c r="C60" s="484" t="s">
        <v>1591</v>
      </c>
      <c r="D60" s="485" t="s">
        <v>1592</v>
      </c>
      <c r="E60" s="486" t="s">
        <v>1592</v>
      </c>
      <c r="F60" s="487" t="s">
        <v>1462</v>
      </c>
      <c r="G60" s="487" t="s">
        <v>1463</v>
      </c>
      <c r="H60" s="488" t="s">
        <v>1085</v>
      </c>
      <c r="I60" s="489"/>
      <c r="J60" s="490" t="s">
        <v>1479</v>
      </c>
      <c r="K60" s="491" t="s">
        <v>1465</v>
      </c>
      <c r="L60" s="492">
        <v>75</v>
      </c>
      <c r="M60" s="493">
        <v>174183.46642857138</v>
      </c>
      <c r="N60" s="494">
        <v>0.90322580645161288</v>
      </c>
      <c r="O60" s="494">
        <v>-0.15322580645161288</v>
      </c>
      <c r="P60" s="495" t="s">
        <v>1466</v>
      </c>
      <c r="Q60" s="496"/>
      <c r="R60" s="490" t="s">
        <v>1480</v>
      </c>
      <c r="S60" s="491" t="s">
        <v>1468</v>
      </c>
      <c r="T60" s="492">
        <v>70</v>
      </c>
      <c r="U60" s="493">
        <v>132286.58450292409</v>
      </c>
      <c r="V60" s="494">
        <v>0.91935483870967738</v>
      </c>
      <c r="W60" s="494">
        <v>-0.21935483870967742</v>
      </c>
      <c r="X60" s="495" t="s">
        <v>1469</v>
      </c>
      <c r="Y60" s="497"/>
      <c r="Z60" s="490" t="s">
        <v>1505</v>
      </c>
      <c r="AA60" s="491" t="s">
        <v>1471</v>
      </c>
      <c r="AB60" s="492">
        <v>65</v>
      </c>
      <c r="AC60" s="493">
        <v>28171.110451127832</v>
      </c>
      <c r="AD60" s="494">
        <v>0.71505376344086025</v>
      </c>
      <c r="AE60" s="494">
        <v>-6.5053763440860224E-2</v>
      </c>
      <c r="AF60" s="495" t="s">
        <v>1472</v>
      </c>
    </row>
    <row r="61" spans="1:32" ht="32.450000000000003" customHeight="1">
      <c r="A61" s="482" t="s">
        <v>1457</v>
      </c>
      <c r="B61" s="483" t="s">
        <v>1590</v>
      </c>
      <c r="C61" s="484" t="s">
        <v>1591</v>
      </c>
      <c r="D61" s="485" t="s">
        <v>1592</v>
      </c>
      <c r="E61" s="486" t="s">
        <v>1592</v>
      </c>
      <c r="F61" s="487" t="s">
        <v>1462</v>
      </c>
      <c r="G61" s="487" t="s">
        <v>1463</v>
      </c>
      <c r="H61" s="488" t="s">
        <v>1482</v>
      </c>
      <c r="I61" s="489"/>
      <c r="J61" s="490" t="s">
        <v>1483</v>
      </c>
      <c r="K61" s="491" t="s">
        <v>1465</v>
      </c>
      <c r="L61" s="492">
        <v>75</v>
      </c>
      <c r="M61" s="493">
        <v>15461.828230897008</v>
      </c>
      <c r="N61" s="494">
        <v>0.8366921473245309</v>
      </c>
      <c r="O61" s="494">
        <v>-8.6692147324530899E-2</v>
      </c>
      <c r="P61" s="495" t="s">
        <v>1466</v>
      </c>
      <c r="Q61" s="496"/>
      <c r="R61" s="490" t="s">
        <v>1484</v>
      </c>
      <c r="S61" s="491" t="s">
        <v>1468</v>
      </c>
      <c r="T61" s="492">
        <v>60</v>
      </c>
      <c r="U61" s="493">
        <v>5485.6266110183624</v>
      </c>
      <c r="V61" s="494">
        <v>0.83252258512856148</v>
      </c>
      <c r="W61" s="494">
        <v>-0.2325225851285615</v>
      </c>
      <c r="X61" s="495" t="s">
        <v>1485</v>
      </c>
      <c r="Y61" s="497"/>
      <c r="Z61" s="490" t="s">
        <v>1594</v>
      </c>
      <c r="AA61" s="491" t="s">
        <v>1471</v>
      </c>
      <c r="AB61" s="492">
        <v>45</v>
      </c>
      <c r="AC61" s="493">
        <v>3423.6465178571448</v>
      </c>
      <c r="AD61" s="494">
        <v>0.46699096594857537</v>
      </c>
      <c r="AE61" s="494">
        <v>-1.6990965948575354E-2</v>
      </c>
      <c r="AF61" s="495" t="s">
        <v>1487</v>
      </c>
    </row>
    <row r="62" spans="1:32" ht="32.450000000000003" customHeight="1">
      <c r="A62" s="482" t="s">
        <v>1457</v>
      </c>
      <c r="B62" s="483" t="s">
        <v>1590</v>
      </c>
      <c r="C62" s="484" t="s">
        <v>1591</v>
      </c>
      <c r="D62" s="485" t="s">
        <v>1592</v>
      </c>
      <c r="E62" s="486" t="s">
        <v>1592</v>
      </c>
      <c r="F62" s="487" t="s">
        <v>1462</v>
      </c>
      <c r="G62" s="487" t="s">
        <v>1463</v>
      </c>
      <c r="H62" s="488" t="s">
        <v>1488</v>
      </c>
      <c r="I62" s="489"/>
      <c r="J62" s="490" t="s">
        <v>1489</v>
      </c>
      <c r="K62" s="491" t="s">
        <v>1465</v>
      </c>
      <c r="L62" s="492">
        <v>70</v>
      </c>
      <c r="M62" s="493">
        <v>4347.8700829875479</v>
      </c>
      <c r="N62" s="494">
        <v>0.77305533279871685</v>
      </c>
      <c r="O62" s="494">
        <v>-7.3055332798716899E-2</v>
      </c>
      <c r="P62" s="495" t="s">
        <v>1466</v>
      </c>
      <c r="Q62" s="496"/>
      <c r="R62" s="490" t="s">
        <v>1490</v>
      </c>
      <c r="S62" s="491" t="s">
        <v>1468</v>
      </c>
      <c r="T62" s="492">
        <v>60</v>
      </c>
      <c r="U62" s="493">
        <v>2239.5611273486406</v>
      </c>
      <c r="V62" s="494">
        <v>0.76824378508420199</v>
      </c>
      <c r="W62" s="494">
        <v>-0.16824378508420201</v>
      </c>
      <c r="X62" s="495" t="s">
        <v>1491</v>
      </c>
      <c r="Y62" s="497"/>
      <c r="Z62" s="490" t="s">
        <v>1595</v>
      </c>
      <c r="AA62" s="491" t="s">
        <v>1471</v>
      </c>
      <c r="AB62" s="492">
        <v>30</v>
      </c>
      <c r="AC62" s="493">
        <v>1050.6362650602402</v>
      </c>
      <c r="AD62" s="494">
        <v>0.26623897353648757</v>
      </c>
      <c r="AE62" s="494">
        <v>3.3761026463512422E-2</v>
      </c>
      <c r="AF62" s="495" t="s">
        <v>1487</v>
      </c>
    </row>
    <row r="63" spans="1:32" ht="32.450000000000003" customHeight="1">
      <c r="A63" s="482" t="s">
        <v>1457</v>
      </c>
      <c r="B63" s="483" t="s">
        <v>1590</v>
      </c>
      <c r="C63" s="484" t="s">
        <v>1591</v>
      </c>
      <c r="D63" s="485" t="s">
        <v>1592</v>
      </c>
      <c r="E63" s="486" t="s">
        <v>1592</v>
      </c>
      <c r="F63" s="487" t="s">
        <v>1462</v>
      </c>
      <c r="G63" s="487" t="s">
        <v>1463</v>
      </c>
      <c r="H63" s="488" t="s">
        <v>1493</v>
      </c>
      <c r="I63" s="489"/>
      <c r="J63" s="490" t="s">
        <v>1596</v>
      </c>
      <c r="K63" s="491" t="s">
        <v>1495</v>
      </c>
      <c r="L63" s="492">
        <v>70</v>
      </c>
      <c r="M63" s="493">
        <v>19915.271771400177</v>
      </c>
      <c r="N63" s="494">
        <v>0.96055133079847899</v>
      </c>
      <c r="O63" s="494">
        <v>-0.26055133079847903</v>
      </c>
      <c r="P63" s="495" t="s">
        <v>1597</v>
      </c>
      <c r="Q63" s="496"/>
      <c r="R63" s="490" t="s">
        <v>1467</v>
      </c>
      <c r="S63" s="491" t="s">
        <v>1468</v>
      </c>
      <c r="T63" s="492">
        <v>70</v>
      </c>
      <c r="U63" s="493">
        <v>13667.352707616739</v>
      </c>
      <c r="V63" s="494">
        <v>0.96720532319391639</v>
      </c>
      <c r="W63" s="494">
        <v>-0.26720532319391643</v>
      </c>
      <c r="X63" s="495" t="s">
        <v>1469</v>
      </c>
      <c r="Y63" s="497"/>
      <c r="Z63" s="490" t="s">
        <v>1594</v>
      </c>
      <c r="AA63" s="491" t="s">
        <v>1471</v>
      </c>
      <c r="AB63" s="492">
        <v>75</v>
      </c>
      <c r="AC63" s="493">
        <v>3924.8694774193668</v>
      </c>
      <c r="AD63" s="494">
        <v>0.73669201520912542</v>
      </c>
      <c r="AE63" s="494">
        <v>1.3307984790874583E-2</v>
      </c>
      <c r="AF63" s="495" t="s">
        <v>1487</v>
      </c>
    </row>
    <row r="64" spans="1:32" ht="32.450000000000003" customHeight="1">
      <c r="A64" s="482" t="s">
        <v>1457</v>
      </c>
      <c r="B64" s="483" t="s">
        <v>1590</v>
      </c>
      <c r="C64" s="484" t="s">
        <v>1591</v>
      </c>
      <c r="D64" s="485" t="s">
        <v>1592</v>
      </c>
      <c r="E64" s="486" t="s">
        <v>1592</v>
      </c>
      <c r="F64" s="487" t="s">
        <v>1462</v>
      </c>
      <c r="G64" s="487" t="s">
        <v>1463</v>
      </c>
      <c r="H64" s="488" t="s">
        <v>1497</v>
      </c>
      <c r="I64" s="489"/>
      <c r="J64" s="490" t="s">
        <v>1598</v>
      </c>
      <c r="K64" s="491" t="s">
        <v>1495</v>
      </c>
      <c r="L64" s="492">
        <v>60</v>
      </c>
      <c r="M64" s="493">
        <v>5535.9363521482601</v>
      </c>
      <c r="N64" s="494">
        <v>0.91097467382962405</v>
      </c>
      <c r="O64" s="494">
        <v>-0.31097467382962407</v>
      </c>
      <c r="P64" s="495" t="s">
        <v>1597</v>
      </c>
      <c r="Q64" s="496"/>
      <c r="R64" s="490" t="s">
        <v>1499</v>
      </c>
      <c r="S64" s="491" t="s">
        <v>1468</v>
      </c>
      <c r="T64" s="492">
        <v>70</v>
      </c>
      <c r="U64" s="493">
        <v>5430.050000000012</v>
      </c>
      <c r="V64" s="494">
        <v>0.9547198772064468</v>
      </c>
      <c r="W64" s="494">
        <v>-0.25471987720644684</v>
      </c>
      <c r="X64" s="495" t="s">
        <v>1500</v>
      </c>
      <c r="Y64" s="497"/>
      <c r="Z64" s="490" t="s">
        <v>1599</v>
      </c>
      <c r="AA64" s="491" t="s">
        <v>1471</v>
      </c>
      <c r="AB64" s="492">
        <v>55</v>
      </c>
      <c r="AC64" s="493">
        <v>1198.7562242090783</v>
      </c>
      <c r="AD64" s="494">
        <v>0.55794320798158104</v>
      </c>
      <c r="AE64" s="494">
        <v>-7.9432079815809908E-3</v>
      </c>
      <c r="AF64" s="495" t="s">
        <v>1487</v>
      </c>
    </row>
    <row r="65" spans="1:32" ht="32.450000000000003" customHeight="1">
      <c r="A65" s="482" t="s">
        <v>1457</v>
      </c>
      <c r="B65" s="483" t="s">
        <v>1590</v>
      </c>
      <c r="C65" s="484" t="s">
        <v>1591</v>
      </c>
      <c r="D65" s="485" t="s">
        <v>1592</v>
      </c>
      <c r="E65" s="486" t="s">
        <v>1592</v>
      </c>
      <c r="F65" s="487" t="s">
        <v>1462</v>
      </c>
      <c r="G65" s="487" t="s">
        <v>1463</v>
      </c>
      <c r="H65" s="488" t="s">
        <v>1501</v>
      </c>
      <c r="I65" s="489"/>
      <c r="J65" s="490" t="s">
        <v>1598</v>
      </c>
      <c r="K65" s="491" t="s">
        <v>1495</v>
      </c>
      <c r="L65" s="492">
        <v>35</v>
      </c>
      <c r="M65" s="493">
        <v>9474.6648275862062</v>
      </c>
      <c r="N65" s="494">
        <v>0.65660377358490574</v>
      </c>
      <c r="O65" s="494">
        <v>-0.30660377358490576</v>
      </c>
      <c r="P65" s="495" t="s">
        <v>1597</v>
      </c>
      <c r="Q65" s="496"/>
      <c r="R65" s="490" t="s">
        <v>1504</v>
      </c>
      <c r="S65" s="491" t="s">
        <v>1468</v>
      </c>
      <c r="T65" s="492">
        <v>70</v>
      </c>
      <c r="U65" s="493">
        <v>7698.3211836734645</v>
      </c>
      <c r="V65" s="494">
        <v>0.92452830188679258</v>
      </c>
      <c r="W65" s="494">
        <v>-0.22452830188679263</v>
      </c>
      <c r="X65" s="495" t="s">
        <v>1500</v>
      </c>
      <c r="Y65" s="497"/>
      <c r="Z65" s="490" t="s">
        <v>1505</v>
      </c>
      <c r="AA65" s="491" t="s">
        <v>1471</v>
      </c>
      <c r="AB65" s="492">
        <v>70</v>
      </c>
      <c r="AC65" s="493">
        <v>34268.442469135814</v>
      </c>
      <c r="AD65" s="494">
        <v>0.91698113207547172</v>
      </c>
      <c r="AE65" s="494">
        <v>-0.21698113207547176</v>
      </c>
      <c r="AF65" s="495" t="s">
        <v>1472</v>
      </c>
    </row>
    <row r="66" spans="1:32" ht="32.450000000000003" customHeight="1">
      <c r="A66" s="482" t="s">
        <v>1457</v>
      </c>
      <c r="B66" s="483" t="s">
        <v>1590</v>
      </c>
      <c r="C66" s="484" t="s">
        <v>1591</v>
      </c>
      <c r="D66" s="485" t="s">
        <v>1592</v>
      </c>
      <c r="E66" s="486" t="s">
        <v>1592</v>
      </c>
      <c r="F66" s="487" t="s">
        <v>1506</v>
      </c>
      <c r="G66" s="487" t="s">
        <v>1506</v>
      </c>
      <c r="H66" s="488" t="s">
        <v>1087</v>
      </c>
      <c r="I66" s="489"/>
      <c r="J66" s="490" t="s">
        <v>1464</v>
      </c>
      <c r="K66" s="491" t="s">
        <v>1465</v>
      </c>
      <c r="L66" s="492">
        <v>80</v>
      </c>
      <c r="M66" s="493">
        <v>39297.242982456155</v>
      </c>
      <c r="N66" s="494">
        <v>0.82211538461538469</v>
      </c>
      <c r="O66" s="494">
        <v>-2.2115384615384648E-2</v>
      </c>
      <c r="P66" s="495" t="s">
        <v>1466</v>
      </c>
      <c r="Q66" s="496"/>
      <c r="R66" s="490" t="s">
        <v>1598</v>
      </c>
      <c r="S66" s="491" t="s">
        <v>1495</v>
      </c>
      <c r="T66" s="492">
        <v>50</v>
      </c>
      <c r="U66" s="493">
        <v>19093.409559748434</v>
      </c>
      <c r="V66" s="494">
        <v>0.76442307692307698</v>
      </c>
      <c r="W66" s="494">
        <v>-0.26442307692307698</v>
      </c>
      <c r="X66" s="495" t="s">
        <v>1597</v>
      </c>
      <c r="Y66" s="497"/>
      <c r="Z66" s="490" t="s">
        <v>1467</v>
      </c>
      <c r="AA66" s="491" t="s">
        <v>1468</v>
      </c>
      <c r="AB66" s="492">
        <v>70</v>
      </c>
      <c r="AC66" s="493">
        <v>20086.837356321834</v>
      </c>
      <c r="AD66" s="494">
        <v>0.83653846153846156</v>
      </c>
      <c r="AE66" s="494">
        <v>-0.13653846153846161</v>
      </c>
      <c r="AF66" s="495" t="s">
        <v>1469</v>
      </c>
    </row>
    <row r="67" spans="1:32" ht="32.450000000000003" customHeight="1">
      <c r="A67" s="482" t="s">
        <v>1457</v>
      </c>
      <c r="B67" s="483" t="s">
        <v>1590</v>
      </c>
      <c r="C67" s="484" t="s">
        <v>1591</v>
      </c>
      <c r="D67" s="485" t="s">
        <v>1592</v>
      </c>
      <c r="E67" s="486" t="s">
        <v>1592</v>
      </c>
      <c r="F67" s="487" t="s">
        <v>1506</v>
      </c>
      <c r="G67" s="487" t="s">
        <v>1506</v>
      </c>
      <c r="H67" s="488" t="s">
        <v>1089</v>
      </c>
      <c r="I67" s="489"/>
      <c r="J67" s="490" t="s">
        <v>1473</v>
      </c>
      <c r="K67" s="491" t="s">
        <v>1465</v>
      </c>
      <c r="L67" s="492">
        <v>75</v>
      </c>
      <c r="M67" s="493">
        <v>11085.421636363637</v>
      </c>
      <c r="N67" s="494">
        <v>0.67484662576687104</v>
      </c>
      <c r="O67" s="494">
        <v>7.5153374233128956E-2</v>
      </c>
      <c r="P67" s="495" t="s">
        <v>1466</v>
      </c>
      <c r="Q67" s="496"/>
      <c r="R67" s="490" t="s">
        <v>1598</v>
      </c>
      <c r="S67" s="491" t="s">
        <v>1495</v>
      </c>
      <c r="T67" s="492">
        <v>50</v>
      </c>
      <c r="U67" s="493">
        <v>8762.2142452830176</v>
      </c>
      <c r="V67" s="494">
        <v>0.65030674846625769</v>
      </c>
      <c r="W67" s="494">
        <v>-0.15030674846625769</v>
      </c>
      <c r="X67" s="495" t="s">
        <v>1597</v>
      </c>
      <c r="Y67" s="497"/>
      <c r="Z67" s="490" t="s">
        <v>1474</v>
      </c>
      <c r="AA67" s="491" t="s">
        <v>1468</v>
      </c>
      <c r="AB67" s="492">
        <v>70</v>
      </c>
      <c r="AC67" s="493">
        <v>9571.0830081300774</v>
      </c>
      <c r="AD67" s="494">
        <v>0.754601226993865</v>
      </c>
      <c r="AE67" s="494">
        <v>-5.4601226993865049E-2</v>
      </c>
      <c r="AF67" s="495" t="s">
        <v>1469</v>
      </c>
    </row>
    <row r="68" spans="1:32" ht="32.450000000000003" customHeight="1">
      <c r="A68" s="482" t="s">
        <v>1457</v>
      </c>
      <c r="B68" s="483" t="s">
        <v>1590</v>
      </c>
      <c r="C68" s="484" t="s">
        <v>1591</v>
      </c>
      <c r="D68" s="485" t="s">
        <v>1592</v>
      </c>
      <c r="E68" s="486" t="s">
        <v>1592</v>
      </c>
      <c r="F68" s="487" t="s">
        <v>1506</v>
      </c>
      <c r="G68" s="487" t="s">
        <v>1506</v>
      </c>
      <c r="H68" s="488" t="s">
        <v>1081</v>
      </c>
      <c r="I68" s="489"/>
      <c r="J68" s="490" t="s">
        <v>1476</v>
      </c>
      <c r="K68" s="491" t="s">
        <v>1465</v>
      </c>
      <c r="L68" s="492">
        <v>80</v>
      </c>
      <c r="M68" s="493">
        <v>140382.76117647061</v>
      </c>
      <c r="N68" s="494">
        <v>0.85</v>
      </c>
      <c r="O68" s="494">
        <v>-4.9999999999999933E-2</v>
      </c>
      <c r="P68" s="495" t="s">
        <v>1466</v>
      </c>
      <c r="Q68" s="496"/>
      <c r="R68" s="490" t="s">
        <v>1600</v>
      </c>
      <c r="S68" s="491" t="s">
        <v>1495</v>
      </c>
      <c r="T68" s="492">
        <v>80</v>
      </c>
      <c r="U68" s="493">
        <v>74214.596363636359</v>
      </c>
      <c r="V68" s="494">
        <v>0.82499999999999996</v>
      </c>
      <c r="W68" s="494">
        <v>-2.4999999999999911E-2</v>
      </c>
      <c r="X68" s="495" t="s">
        <v>1597</v>
      </c>
      <c r="Y68" s="497"/>
      <c r="Z68" s="490" t="s">
        <v>1477</v>
      </c>
      <c r="AA68" s="491" t="s">
        <v>1468</v>
      </c>
      <c r="AB68" s="492">
        <v>70</v>
      </c>
      <c r="AC68" s="493">
        <v>128776.65057142857</v>
      </c>
      <c r="AD68" s="494">
        <v>0.87499999999999989</v>
      </c>
      <c r="AE68" s="494">
        <v>-0.17499999999999993</v>
      </c>
      <c r="AF68" s="495" t="s">
        <v>1469</v>
      </c>
    </row>
    <row r="69" spans="1:32" ht="32.450000000000003" customHeight="1">
      <c r="A69" s="482" t="s">
        <v>1457</v>
      </c>
      <c r="B69" s="483" t="s">
        <v>1590</v>
      </c>
      <c r="C69" s="484" t="s">
        <v>1591</v>
      </c>
      <c r="D69" s="485" t="s">
        <v>1592</v>
      </c>
      <c r="E69" s="486" t="s">
        <v>1592</v>
      </c>
      <c r="F69" s="487" t="s">
        <v>1506</v>
      </c>
      <c r="G69" s="487" t="s">
        <v>1506</v>
      </c>
      <c r="H69" s="488" t="s">
        <v>1085</v>
      </c>
      <c r="I69" s="489"/>
      <c r="J69" s="490" t="s">
        <v>1479</v>
      </c>
      <c r="K69" s="491" t="s">
        <v>1465</v>
      </c>
      <c r="L69" s="492">
        <v>75</v>
      </c>
      <c r="M69" s="493">
        <v>174183.46642857138</v>
      </c>
      <c r="N69" s="494">
        <v>0.90322580645161288</v>
      </c>
      <c r="O69" s="494">
        <v>-0.15322580645161288</v>
      </c>
      <c r="P69" s="495" t="s">
        <v>1466</v>
      </c>
      <c r="Q69" s="496"/>
      <c r="R69" s="490" t="s">
        <v>1600</v>
      </c>
      <c r="S69" s="491" t="s">
        <v>1495</v>
      </c>
      <c r="T69" s="492">
        <v>60</v>
      </c>
      <c r="U69" s="493">
        <v>91809.442721893472</v>
      </c>
      <c r="V69" s="494">
        <v>0.90860215053763449</v>
      </c>
      <c r="W69" s="494">
        <v>-0.30860215053763451</v>
      </c>
      <c r="X69" s="495" t="s">
        <v>1597</v>
      </c>
      <c r="Y69" s="497"/>
      <c r="Z69" s="490" t="s">
        <v>1480</v>
      </c>
      <c r="AA69" s="491" t="s">
        <v>1468</v>
      </c>
      <c r="AB69" s="492">
        <v>70</v>
      </c>
      <c r="AC69" s="493">
        <v>132286.58450292409</v>
      </c>
      <c r="AD69" s="494">
        <v>0.91935483870967738</v>
      </c>
      <c r="AE69" s="494">
        <v>-0.21935483870967742</v>
      </c>
      <c r="AF69" s="495" t="s">
        <v>1469</v>
      </c>
    </row>
    <row r="70" spans="1:32" ht="32.450000000000003" customHeight="1">
      <c r="A70" s="482" t="s">
        <v>1457</v>
      </c>
      <c r="B70" s="483" t="s">
        <v>1590</v>
      </c>
      <c r="C70" s="484" t="s">
        <v>1591</v>
      </c>
      <c r="D70" s="485" t="s">
        <v>1592</v>
      </c>
      <c r="E70" s="486" t="s">
        <v>1592</v>
      </c>
      <c r="F70" s="487" t="s">
        <v>1506</v>
      </c>
      <c r="G70" s="487" t="s">
        <v>1506</v>
      </c>
      <c r="H70" s="488" t="s">
        <v>1482</v>
      </c>
      <c r="I70" s="489"/>
      <c r="J70" s="490" t="s">
        <v>1483</v>
      </c>
      <c r="K70" s="491" t="s">
        <v>1465</v>
      </c>
      <c r="L70" s="492">
        <v>75</v>
      </c>
      <c r="M70" s="493">
        <v>15461.828230897008</v>
      </c>
      <c r="N70" s="494">
        <v>0.8366921473245309</v>
      </c>
      <c r="O70" s="494">
        <v>-8.6692147324530899E-2</v>
      </c>
      <c r="P70" s="495" t="s">
        <v>1466</v>
      </c>
      <c r="Q70" s="496"/>
      <c r="R70" s="490" t="s">
        <v>1601</v>
      </c>
      <c r="S70" s="491" t="s">
        <v>1495</v>
      </c>
      <c r="T70" s="492">
        <v>35</v>
      </c>
      <c r="U70" s="493">
        <v>6249.9632315789568</v>
      </c>
      <c r="V70" s="494">
        <v>0.66018068102849203</v>
      </c>
      <c r="W70" s="494">
        <v>-0.31018068102849206</v>
      </c>
      <c r="X70" s="495" t="s">
        <v>1597</v>
      </c>
      <c r="Y70" s="497"/>
      <c r="Z70" s="490" t="s">
        <v>1484</v>
      </c>
      <c r="AA70" s="491" t="s">
        <v>1468</v>
      </c>
      <c r="AB70" s="492">
        <v>60</v>
      </c>
      <c r="AC70" s="493">
        <v>5485.6266110183624</v>
      </c>
      <c r="AD70" s="494">
        <v>0.83252258512856148</v>
      </c>
      <c r="AE70" s="494">
        <v>-0.2325225851285615</v>
      </c>
      <c r="AF70" s="495" t="s">
        <v>1485</v>
      </c>
    </row>
    <row r="71" spans="1:32" ht="32.450000000000003" customHeight="1">
      <c r="A71" s="482" t="s">
        <v>1457</v>
      </c>
      <c r="B71" s="483" t="s">
        <v>1590</v>
      </c>
      <c r="C71" s="484" t="s">
        <v>1591</v>
      </c>
      <c r="D71" s="485" t="s">
        <v>1592</v>
      </c>
      <c r="E71" s="486" t="s">
        <v>1592</v>
      </c>
      <c r="F71" s="487" t="s">
        <v>1506</v>
      </c>
      <c r="G71" s="487" t="s">
        <v>1506</v>
      </c>
      <c r="H71" s="488" t="s">
        <v>1488</v>
      </c>
      <c r="I71" s="489"/>
      <c r="J71" s="490" t="s">
        <v>1489</v>
      </c>
      <c r="K71" s="491" t="s">
        <v>1465</v>
      </c>
      <c r="L71" s="492">
        <v>70</v>
      </c>
      <c r="M71" s="493">
        <v>4347.8700829875479</v>
      </c>
      <c r="N71" s="494">
        <v>0.77305533279871685</v>
      </c>
      <c r="O71" s="494">
        <v>-7.3055332798716899E-2</v>
      </c>
      <c r="P71" s="495" t="s">
        <v>1466</v>
      </c>
      <c r="Q71" s="496"/>
      <c r="R71" s="490" t="s">
        <v>1601</v>
      </c>
      <c r="S71" s="491" t="s">
        <v>1495</v>
      </c>
      <c r="T71" s="492">
        <v>35</v>
      </c>
      <c r="U71" s="493">
        <v>1819.5773574408877</v>
      </c>
      <c r="V71" s="494">
        <v>0.57658380112269447</v>
      </c>
      <c r="W71" s="494">
        <v>-0.22658380112269449</v>
      </c>
      <c r="X71" s="495" t="s">
        <v>1597</v>
      </c>
      <c r="Y71" s="497"/>
      <c r="Z71" s="490" t="s">
        <v>1490</v>
      </c>
      <c r="AA71" s="491" t="s">
        <v>1468</v>
      </c>
      <c r="AB71" s="492">
        <v>60</v>
      </c>
      <c r="AC71" s="493">
        <v>2239.5611273486406</v>
      </c>
      <c r="AD71" s="494">
        <v>0.76824378508420199</v>
      </c>
      <c r="AE71" s="494">
        <v>-0.16824378508420201</v>
      </c>
      <c r="AF71" s="495" t="s">
        <v>1491</v>
      </c>
    </row>
    <row r="72" spans="1:32" ht="32.450000000000003" customHeight="1">
      <c r="A72" s="482" t="s">
        <v>1457</v>
      </c>
      <c r="B72" s="483" t="s">
        <v>1590</v>
      </c>
      <c r="C72" s="484" t="s">
        <v>1591</v>
      </c>
      <c r="D72" s="485" t="s">
        <v>1592</v>
      </c>
      <c r="E72" s="486" t="s">
        <v>1592</v>
      </c>
      <c r="F72" s="487" t="s">
        <v>1506</v>
      </c>
      <c r="G72" s="487" t="s">
        <v>1506</v>
      </c>
      <c r="H72" s="488" t="s">
        <v>1493</v>
      </c>
      <c r="I72" s="489"/>
      <c r="J72" s="490" t="s">
        <v>1509</v>
      </c>
      <c r="K72" s="491" t="s">
        <v>1510</v>
      </c>
      <c r="L72" s="492">
        <v>65</v>
      </c>
      <c r="M72" s="493">
        <v>3327.3393359594866</v>
      </c>
      <c r="N72" s="494">
        <v>0.84458174904942962</v>
      </c>
      <c r="O72" s="494">
        <v>-0.1945817490494296</v>
      </c>
      <c r="P72" s="495" t="s">
        <v>1511</v>
      </c>
      <c r="Q72" s="496"/>
      <c r="R72" s="490" t="s">
        <v>1596</v>
      </c>
      <c r="S72" s="491" t="s">
        <v>1495</v>
      </c>
      <c r="T72" s="492">
        <v>70</v>
      </c>
      <c r="U72" s="493">
        <v>19915.271771400177</v>
      </c>
      <c r="V72" s="494">
        <v>0.96055133079847899</v>
      </c>
      <c r="W72" s="494">
        <v>-0.26055133079847903</v>
      </c>
      <c r="X72" s="495" t="s">
        <v>1597</v>
      </c>
      <c r="Y72" s="497"/>
      <c r="Z72" s="490" t="s">
        <v>1467</v>
      </c>
      <c r="AA72" s="491" t="s">
        <v>1468</v>
      </c>
      <c r="AB72" s="492">
        <v>70</v>
      </c>
      <c r="AC72" s="493">
        <v>13667.352707616739</v>
      </c>
      <c r="AD72" s="494">
        <v>0.96720532319391639</v>
      </c>
      <c r="AE72" s="494">
        <v>-0.26720532319391643</v>
      </c>
      <c r="AF72" s="495" t="s">
        <v>1469</v>
      </c>
    </row>
    <row r="73" spans="1:32" ht="32.450000000000003" customHeight="1">
      <c r="A73" s="482" t="s">
        <v>1457</v>
      </c>
      <c r="B73" s="483" t="s">
        <v>1590</v>
      </c>
      <c r="C73" s="484" t="s">
        <v>1591</v>
      </c>
      <c r="D73" s="485" t="s">
        <v>1592</v>
      </c>
      <c r="E73" s="486" t="s">
        <v>1592</v>
      </c>
      <c r="F73" s="487" t="s">
        <v>1506</v>
      </c>
      <c r="G73" s="487" t="s">
        <v>1506</v>
      </c>
      <c r="H73" s="488" t="s">
        <v>1497</v>
      </c>
      <c r="I73" s="489"/>
      <c r="J73" s="490" t="s">
        <v>1512</v>
      </c>
      <c r="K73" s="491" t="s">
        <v>1510</v>
      </c>
      <c r="L73" s="492">
        <v>60</v>
      </c>
      <c r="M73" s="493">
        <v>962.41129500269096</v>
      </c>
      <c r="N73" s="494">
        <v>0.71412125863392184</v>
      </c>
      <c r="O73" s="494">
        <v>-0.11412125863392186</v>
      </c>
      <c r="P73" s="495" t="s">
        <v>1511</v>
      </c>
      <c r="Q73" s="496"/>
      <c r="R73" s="490" t="s">
        <v>1598</v>
      </c>
      <c r="S73" s="491" t="s">
        <v>1495</v>
      </c>
      <c r="T73" s="492">
        <v>60</v>
      </c>
      <c r="U73" s="493">
        <v>5535.9363521482601</v>
      </c>
      <c r="V73" s="494">
        <v>0.91097467382962405</v>
      </c>
      <c r="W73" s="494">
        <v>-0.31097467382962407</v>
      </c>
      <c r="X73" s="495" t="s">
        <v>1597</v>
      </c>
      <c r="Y73" s="497"/>
      <c r="Z73" s="490" t="s">
        <v>1499</v>
      </c>
      <c r="AA73" s="491" t="s">
        <v>1468</v>
      </c>
      <c r="AB73" s="492">
        <v>70</v>
      </c>
      <c r="AC73" s="493">
        <v>5430.050000000012</v>
      </c>
      <c r="AD73" s="494">
        <v>0.9547198772064468</v>
      </c>
      <c r="AE73" s="494">
        <v>-0.25471987720644684</v>
      </c>
      <c r="AF73" s="495" t="s">
        <v>1500</v>
      </c>
    </row>
    <row r="74" spans="1:32" ht="32.450000000000003" customHeight="1">
      <c r="A74" s="482" t="s">
        <v>1457</v>
      </c>
      <c r="B74" s="483" t="s">
        <v>1590</v>
      </c>
      <c r="C74" s="484" t="s">
        <v>1591</v>
      </c>
      <c r="D74" s="485" t="s">
        <v>1592</v>
      </c>
      <c r="E74" s="486" t="s">
        <v>1592</v>
      </c>
      <c r="F74" s="487" t="s">
        <v>1506</v>
      </c>
      <c r="G74" s="487" t="s">
        <v>1506</v>
      </c>
      <c r="H74" s="488" t="s">
        <v>1501</v>
      </c>
      <c r="I74" s="489"/>
      <c r="J74" s="490" t="s">
        <v>1602</v>
      </c>
      <c r="K74" s="491" t="s">
        <v>1510</v>
      </c>
      <c r="L74" s="492">
        <v>65</v>
      </c>
      <c r="M74" s="493">
        <v>4115.0152888888897</v>
      </c>
      <c r="N74" s="494">
        <v>0.84905660377358494</v>
      </c>
      <c r="O74" s="494">
        <v>-0.19905660377358492</v>
      </c>
      <c r="P74" s="495" t="s">
        <v>1511</v>
      </c>
      <c r="Q74" s="496"/>
      <c r="R74" s="490" t="s">
        <v>1598</v>
      </c>
      <c r="S74" s="491" t="s">
        <v>1495</v>
      </c>
      <c r="T74" s="492">
        <v>35</v>
      </c>
      <c r="U74" s="493">
        <v>9474.6648275862062</v>
      </c>
      <c r="V74" s="494">
        <v>0.65660377358490574</v>
      </c>
      <c r="W74" s="494">
        <v>-0.30660377358490576</v>
      </c>
      <c r="X74" s="495" t="s">
        <v>1597</v>
      </c>
      <c r="Y74" s="497"/>
      <c r="Z74" s="490" t="s">
        <v>1504</v>
      </c>
      <c r="AA74" s="491" t="s">
        <v>1468</v>
      </c>
      <c r="AB74" s="492">
        <v>70</v>
      </c>
      <c r="AC74" s="493">
        <v>7698.3211836734645</v>
      </c>
      <c r="AD74" s="494">
        <v>0.92452830188679258</v>
      </c>
      <c r="AE74" s="494">
        <v>-0.22452830188679263</v>
      </c>
      <c r="AF74" s="495" t="s">
        <v>1500</v>
      </c>
    </row>
    <row r="75" spans="1:32" ht="32.450000000000003" customHeight="1">
      <c r="A75" s="482" t="s">
        <v>1457</v>
      </c>
      <c r="B75" s="483" t="s">
        <v>1590</v>
      </c>
      <c r="C75" s="484" t="s">
        <v>1591</v>
      </c>
      <c r="D75" s="485" t="s">
        <v>1592</v>
      </c>
      <c r="E75" s="486" t="s">
        <v>1592</v>
      </c>
      <c r="F75" s="487" t="s">
        <v>1513</v>
      </c>
      <c r="G75" s="487" t="s">
        <v>1513</v>
      </c>
      <c r="H75" s="488" t="s">
        <v>1087</v>
      </c>
      <c r="I75" s="489"/>
      <c r="J75" s="490" t="s">
        <v>1514</v>
      </c>
      <c r="K75" s="491" t="s">
        <v>1515</v>
      </c>
      <c r="L75" s="492">
        <v>60</v>
      </c>
      <c r="M75" s="493">
        <v>7539.3110344827583</v>
      </c>
      <c r="N75" s="494">
        <v>0.83653846153846156</v>
      </c>
      <c r="O75" s="494">
        <v>-0.23653846153846159</v>
      </c>
      <c r="P75" s="495" t="s">
        <v>1516</v>
      </c>
      <c r="Q75" s="496"/>
      <c r="R75" s="490" t="s">
        <v>1593</v>
      </c>
      <c r="S75" s="491" t="s">
        <v>1471</v>
      </c>
      <c r="T75" s="492">
        <v>65</v>
      </c>
      <c r="U75" s="493">
        <v>11531.687295597487</v>
      </c>
      <c r="V75" s="494">
        <v>0.76442307692307698</v>
      </c>
      <c r="W75" s="494">
        <v>-0.11442307692307696</v>
      </c>
      <c r="X75" s="495" t="s">
        <v>1472</v>
      </c>
      <c r="Y75" s="497"/>
      <c r="Z75" s="490" t="s">
        <v>1517</v>
      </c>
      <c r="AA75" s="491" t="s">
        <v>1518</v>
      </c>
      <c r="AB75" s="492">
        <v>80</v>
      </c>
      <c r="AC75" s="493">
        <v>5861.8047530864233</v>
      </c>
      <c r="AD75" s="494">
        <v>0.77884615384615385</v>
      </c>
      <c r="AE75" s="494">
        <v>2.115384615384619E-2</v>
      </c>
      <c r="AF75" s="495" t="s">
        <v>1519</v>
      </c>
    </row>
    <row r="76" spans="1:32" ht="32.450000000000003" customHeight="1">
      <c r="A76" s="482" t="s">
        <v>1457</v>
      </c>
      <c r="B76" s="483" t="s">
        <v>1590</v>
      </c>
      <c r="C76" s="484" t="s">
        <v>1591</v>
      </c>
      <c r="D76" s="485" t="s">
        <v>1592</v>
      </c>
      <c r="E76" s="486" t="s">
        <v>1592</v>
      </c>
      <c r="F76" s="487" t="s">
        <v>1513</v>
      </c>
      <c r="G76" s="487" t="s">
        <v>1513</v>
      </c>
      <c r="H76" s="488" t="s">
        <v>1089</v>
      </c>
      <c r="I76" s="489"/>
      <c r="J76" s="490" t="s">
        <v>1520</v>
      </c>
      <c r="K76" s="491" t="s">
        <v>1515</v>
      </c>
      <c r="L76" s="492">
        <v>55</v>
      </c>
      <c r="M76" s="493">
        <v>3810.7226562499982</v>
      </c>
      <c r="N76" s="494">
        <v>0.78527607361963181</v>
      </c>
      <c r="O76" s="494">
        <v>-0.23527607361963176</v>
      </c>
      <c r="P76" s="495" t="s">
        <v>1516</v>
      </c>
      <c r="Q76" s="496"/>
      <c r="R76" s="490" t="s">
        <v>1521</v>
      </c>
      <c r="S76" s="491" t="s">
        <v>1471</v>
      </c>
      <c r="T76" s="492">
        <v>35</v>
      </c>
      <c r="U76" s="493">
        <v>2984.9269607843125</v>
      </c>
      <c r="V76" s="494">
        <v>0.62576687116564411</v>
      </c>
      <c r="W76" s="494">
        <v>-0.27576687116564413</v>
      </c>
      <c r="X76" s="495" t="s">
        <v>1472</v>
      </c>
      <c r="Y76" s="497"/>
      <c r="Z76" s="490" t="s">
        <v>1517</v>
      </c>
      <c r="AA76" s="491" t="s">
        <v>1518</v>
      </c>
      <c r="AB76" s="492">
        <v>80</v>
      </c>
      <c r="AC76" s="493">
        <v>2733.6587068965509</v>
      </c>
      <c r="AD76" s="494">
        <v>0.7116564417177913</v>
      </c>
      <c r="AE76" s="494">
        <v>8.8343558282208745E-2</v>
      </c>
      <c r="AF76" s="495" t="s">
        <v>1519</v>
      </c>
    </row>
    <row r="77" spans="1:32" ht="32.450000000000003" customHeight="1">
      <c r="A77" s="482" t="s">
        <v>1457</v>
      </c>
      <c r="B77" s="483" t="s">
        <v>1590</v>
      </c>
      <c r="C77" s="484" t="s">
        <v>1591</v>
      </c>
      <c r="D77" s="485" t="s">
        <v>1592</v>
      </c>
      <c r="E77" s="486" t="s">
        <v>1592</v>
      </c>
      <c r="F77" s="487" t="s">
        <v>1513</v>
      </c>
      <c r="G77" s="487" t="s">
        <v>1513</v>
      </c>
      <c r="H77" s="488" t="s">
        <v>1081</v>
      </c>
      <c r="I77" s="489"/>
      <c r="J77" s="490" t="s">
        <v>1522</v>
      </c>
      <c r="K77" s="491" t="s">
        <v>1515</v>
      </c>
      <c r="L77" s="492">
        <v>65</v>
      </c>
      <c r="M77" s="493">
        <v>28544.064736842109</v>
      </c>
      <c r="N77" s="494">
        <v>0.95</v>
      </c>
      <c r="O77" s="494">
        <v>-0.29999999999999993</v>
      </c>
      <c r="P77" s="495" t="s">
        <v>1516</v>
      </c>
      <c r="Q77" s="496"/>
      <c r="R77" s="490" t="s">
        <v>1478</v>
      </c>
      <c r="S77" s="491" t="s">
        <v>1471</v>
      </c>
      <c r="T77" s="492">
        <v>60</v>
      </c>
      <c r="U77" s="493">
        <v>34909.26135135135</v>
      </c>
      <c r="V77" s="494">
        <v>0.92500000000000004</v>
      </c>
      <c r="W77" s="494">
        <v>-0.32500000000000007</v>
      </c>
      <c r="X77" s="495" t="s">
        <v>1472</v>
      </c>
      <c r="Y77" s="497"/>
      <c r="Z77" s="490" t="s">
        <v>1523</v>
      </c>
      <c r="AA77" s="491" t="s">
        <v>1518</v>
      </c>
      <c r="AB77" s="492">
        <v>80</v>
      </c>
      <c r="AC77" s="493">
        <v>33850.342941176466</v>
      </c>
      <c r="AD77" s="494">
        <v>0.85</v>
      </c>
      <c r="AE77" s="494">
        <v>-4.9999999999999933E-2</v>
      </c>
      <c r="AF77" s="495" t="s">
        <v>1519</v>
      </c>
    </row>
    <row r="78" spans="1:32" ht="32.450000000000003" customHeight="1">
      <c r="A78" s="482" t="s">
        <v>1457</v>
      </c>
      <c r="B78" s="483" t="s">
        <v>1590</v>
      </c>
      <c r="C78" s="484" t="s">
        <v>1591</v>
      </c>
      <c r="D78" s="485" t="s">
        <v>1592</v>
      </c>
      <c r="E78" s="486" t="s">
        <v>1592</v>
      </c>
      <c r="F78" s="487" t="s">
        <v>1513</v>
      </c>
      <c r="G78" s="487" t="s">
        <v>1513</v>
      </c>
      <c r="H78" s="488" t="s">
        <v>1085</v>
      </c>
      <c r="I78" s="489"/>
      <c r="J78" s="490" t="s">
        <v>1524</v>
      </c>
      <c r="K78" s="491" t="s">
        <v>1515</v>
      </c>
      <c r="L78" s="492">
        <v>65</v>
      </c>
      <c r="M78" s="493">
        <v>20679.700722891568</v>
      </c>
      <c r="N78" s="494">
        <v>0.89247311827956988</v>
      </c>
      <c r="O78" s="494">
        <v>-0.24247311827956985</v>
      </c>
      <c r="P78" s="495" t="s">
        <v>1516</v>
      </c>
      <c r="Q78" s="496"/>
      <c r="R78" s="490" t="s">
        <v>1534</v>
      </c>
      <c r="S78" s="491" t="s">
        <v>1471</v>
      </c>
      <c r="T78" s="492">
        <v>65</v>
      </c>
      <c r="U78" s="493">
        <v>28171.110451127832</v>
      </c>
      <c r="V78" s="494">
        <v>0.71505376344086025</v>
      </c>
      <c r="W78" s="494">
        <v>-6.5053763440860224E-2</v>
      </c>
      <c r="X78" s="495" t="s">
        <v>1472</v>
      </c>
      <c r="Y78" s="497"/>
      <c r="Z78" s="490" t="s">
        <v>1526</v>
      </c>
      <c r="AA78" s="491" t="s">
        <v>1518</v>
      </c>
      <c r="AB78" s="492">
        <v>80</v>
      </c>
      <c r="AC78" s="493">
        <v>17101.392531645568</v>
      </c>
      <c r="AD78" s="494">
        <v>0.84946236559139776</v>
      </c>
      <c r="AE78" s="494">
        <v>-4.9462365591397717E-2</v>
      </c>
      <c r="AF78" s="495" t="s">
        <v>1519</v>
      </c>
    </row>
    <row r="79" spans="1:32" ht="32.450000000000003" customHeight="1">
      <c r="A79" s="482" t="s">
        <v>1457</v>
      </c>
      <c r="B79" s="483" t="s">
        <v>1590</v>
      </c>
      <c r="C79" s="484" t="s">
        <v>1591</v>
      </c>
      <c r="D79" s="485" t="s">
        <v>1592</v>
      </c>
      <c r="E79" s="486" t="s">
        <v>1592</v>
      </c>
      <c r="F79" s="487" t="s">
        <v>1513</v>
      </c>
      <c r="G79" s="487" t="s">
        <v>1513</v>
      </c>
      <c r="H79" s="488" t="s">
        <v>1482</v>
      </c>
      <c r="I79" s="489"/>
      <c r="J79" s="490" t="s">
        <v>1514</v>
      </c>
      <c r="K79" s="491" t="s">
        <v>1515</v>
      </c>
      <c r="L79" s="492">
        <v>55</v>
      </c>
      <c r="M79" s="493">
        <v>3403.7755622317645</v>
      </c>
      <c r="N79" s="494">
        <v>0.80958999305072965</v>
      </c>
      <c r="O79" s="494">
        <v>-0.25958999305072961</v>
      </c>
      <c r="P79" s="495" t="s">
        <v>1516</v>
      </c>
      <c r="Q79" s="496"/>
      <c r="R79" s="490" t="s">
        <v>1527</v>
      </c>
      <c r="S79" s="491" t="s">
        <v>1528</v>
      </c>
      <c r="T79" s="492">
        <v>45</v>
      </c>
      <c r="U79" s="493">
        <v>1670.4303225806457</v>
      </c>
      <c r="V79" s="494">
        <v>0.64628214037526055</v>
      </c>
      <c r="W79" s="494">
        <v>-0.19628214037526054</v>
      </c>
      <c r="X79" s="495" t="s">
        <v>1529</v>
      </c>
      <c r="Y79" s="497"/>
      <c r="Z79" s="490" t="s">
        <v>1517</v>
      </c>
      <c r="AA79" s="491" t="s">
        <v>1518</v>
      </c>
      <c r="AB79" s="492">
        <v>80</v>
      </c>
      <c r="AC79" s="493">
        <v>3403.6988340807184</v>
      </c>
      <c r="AD79" s="494">
        <v>0.77484364141765116</v>
      </c>
      <c r="AE79" s="494">
        <v>2.5156358582348881E-2</v>
      </c>
      <c r="AF79" s="495" t="s">
        <v>1519</v>
      </c>
    </row>
    <row r="80" spans="1:32" ht="32.450000000000003" customHeight="1">
      <c r="A80" s="482" t="s">
        <v>1457</v>
      </c>
      <c r="B80" s="483" t="s">
        <v>1590</v>
      </c>
      <c r="C80" s="484" t="s">
        <v>1591</v>
      </c>
      <c r="D80" s="485" t="s">
        <v>1592</v>
      </c>
      <c r="E80" s="486" t="s">
        <v>1592</v>
      </c>
      <c r="F80" s="487" t="s">
        <v>1513</v>
      </c>
      <c r="G80" s="487" t="s">
        <v>1513</v>
      </c>
      <c r="H80" s="488" t="s">
        <v>1488</v>
      </c>
      <c r="I80" s="489"/>
      <c r="J80" s="490" t="s">
        <v>1530</v>
      </c>
      <c r="K80" s="491" t="s">
        <v>1515</v>
      </c>
      <c r="L80" s="492">
        <v>50</v>
      </c>
      <c r="M80" s="493">
        <v>1200.6968149038455</v>
      </c>
      <c r="N80" s="494">
        <v>0.66720128307939042</v>
      </c>
      <c r="O80" s="494">
        <v>-0.16720128307939042</v>
      </c>
      <c r="P80" s="495" t="s">
        <v>1516</v>
      </c>
      <c r="Q80" s="496"/>
      <c r="R80" s="490" t="s">
        <v>1527</v>
      </c>
      <c r="S80" s="491" t="s">
        <v>1528</v>
      </c>
      <c r="T80" s="492">
        <v>40</v>
      </c>
      <c r="U80" s="493">
        <v>759.60391117478503</v>
      </c>
      <c r="V80" s="494">
        <v>0.55974338412189251</v>
      </c>
      <c r="W80" s="494">
        <v>-0.15974338412189248</v>
      </c>
      <c r="X80" s="495" t="s">
        <v>1529</v>
      </c>
      <c r="Y80" s="497"/>
      <c r="Z80" s="490" t="s">
        <v>1531</v>
      </c>
      <c r="AA80" s="491" t="s">
        <v>1518</v>
      </c>
      <c r="AB80" s="492">
        <v>70</v>
      </c>
      <c r="AC80" s="493">
        <v>924.43092233009622</v>
      </c>
      <c r="AD80" s="494">
        <v>0.66078588612670408</v>
      </c>
      <c r="AE80" s="494">
        <v>3.9214113873295875E-2</v>
      </c>
      <c r="AF80" s="495" t="s">
        <v>1519</v>
      </c>
    </row>
    <row r="81" spans="1:32" ht="32.450000000000003" customHeight="1">
      <c r="A81" s="482" t="s">
        <v>1457</v>
      </c>
      <c r="B81" s="483" t="s">
        <v>1590</v>
      </c>
      <c r="C81" s="484" t="s">
        <v>1591</v>
      </c>
      <c r="D81" s="485" t="s">
        <v>1592</v>
      </c>
      <c r="E81" s="486" t="s">
        <v>1592</v>
      </c>
      <c r="F81" s="487" t="s">
        <v>1513</v>
      </c>
      <c r="G81" s="487" t="s">
        <v>1513</v>
      </c>
      <c r="H81" s="488" t="s">
        <v>1493</v>
      </c>
      <c r="I81" s="489"/>
      <c r="J81" s="490" t="s">
        <v>1514</v>
      </c>
      <c r="K81" s="491" t="s">
        <v>1515</v>
      </c>
      <c r="L81" s="492">
        <v>55</v>
      </c>
      <c r="M81" s="493">
        <v>2721.0257747989322</v>
      </c>
      <c r="N81" s="494">
        <v>0.88640684410646375</v>
      </c>
      <c r="O81" s="494">
        <v>-0.33640684410646371</v>
      </c>
      <c r="P81" s="495" t="s">
        <v>1516</v>
      </c>
      <c r="Q81" s="496"/>
      <c r="R81" s="490" t="s">
        <v>1532</v>
      </c>
      <c r="S81" s="491" t="s">
        <v>1528</v>
      </c>
      <c r="T81" s="492">
        <v>70</v>
      </c>
      <c r="U81" s="493">
        <v>6769.2426425384338</v>
      </c>
      <c r="V81" s="494">
        <v>0.95865019011406849</v>
      </c>
      <c r="W81" s="494">
        <v>-0.25865019011406853</v>
      </c>
      <c r="X81" s="495" t="s">
        <v>1533</v>
      </c>
      <c r="Y81" s="497"/>
      <c r="Z81" s="490" t="s">
        <v>1517</v>
      </c>
      <c r="AA81" s="491" t="s">
        <v>1518</v>
      </c>
      <c r="AB81" s="492">
        <v>80</v>
      </c>
      <c r="AC81" s="493">
        <v>2541.6747314715421</v>
      </c>
      <c r="AD81" s="494">
        <v>0.88498098859315577</v>
      </c>
      <c r="AE81" s="494">
        <v>-8.4980988593155726E-2</v>
      </c>
      <c r="AF81" s="495" t="s">
        <v>1519</v>
      </c>
    </row>
    <row r="82" spans="1:32" ht="32.450000000000003" customHeight="1">
      <c r="A82" s="482" t="s">
        <v>1457</v>
      </c>
      <c r="B82" s="483" t="s">
        <v>1590</v>
      </c>
      <c r="C82" s="484" t="s">
        <v>1591</v>
      </c>
      <c r="D82" s="485" t="s">
        <v>1592</v>
      </c>
      <c r="E82" s="486" t="s">
        <v>1592</v>
      </c>
      <c r="F82" s="487" t="s">
        <v>1513</v>
      </c>
      <c r="G82" s="487" t="s">
        <v>1513</v>
      </c>
      <c r="H82" s="488" t="s">
        <v>1497</v>
      </c>
      <c r="I82" s="489"/>
      <c r="J82" s="490" t="s">
        <v>1530</v>
      </c>
      <c r="K82" s="491" t="s">
        <v>1515</v>
      </c>
      <c r="L82" s="492">
        <v>50</v>
      </c>
      <c r="M82" s="493">
        <v>714.2342535787318</v>
      </c>
      <c r="N82" s="494">
        <v>0.750575594781274</v>
      </c>
      <c r="O82" s="494">
        <v>-0.250575594781274</v>
      </c>
      <c r="P82" s="495" t="s">
        <v>1516</v>
      </c>
      <c r="Q82" s="496"/>
      <c r="R82" s="490" t="s">
        <v>1532</v>
      </c>
      <c r="S82" s="491" t="s">
        <v>1528</v>
      </c>
      <c r="T82" s="492">
        <v>70</v>
      </c>
      <c r="U82" s="493">
        <v>3347.2228637705648</v>
      </c>
      <c r="V82" s="494">
        <v>0.90982348426707604</v>
      </c>
      <c r="W82" s="494">
        <v>-0.20982348426707609</v>
      </c>
      <c r="X82" s="495" t="s">
        <v>1533</v>
      </c>
      <c r="Y82" s="497"/>
      <c r="Z82" s="490" t="s">
        <v>1531</v>
      </c>
      <c r="AA82" s="491" t="s">
        <v>1518</v>
      </c>
      <c r="AB82" s="492">
        <v>70</v>
      </c>
      <c r="AC82" s="493">
        <v>765.43281391830362</v>
      </c>
      <c r="AD82" s="494">
        <v>0.76093630084420572</v>
      </c>
      <c r="AE82" s="494">
        <v>-6.093630084420576E-2</v>
      </c>
      <c r="AF82" s="495" t="s">
        <v>1519</v>
      </c>
    </row>
    <row r="83" spans="1:32" ht="32.450000000000003" customHeight="1">
      <c r="A83" s="482" t="s">
        <v>1457</v>
      </c>
      <c r="B83" s="483" t="s">
        <v>1590</v>
      </c>
      <c r="C83" s="484" t="s">
        <v>1591</v>
      </c>
      <c r="D83" s="485" t="s">
        <v>1592</v>
      </c>
      <c r="E83" s="486" t="s">
        <v>1592</v>
      </c>
      <c r="F83" s="487" t="s">
        <v>1513</v>
      </c>
      <c r="G83" s="487" t="s">
        <v>1513</v>
      </c>
      <c r="H83" s="488" t="s">
        <v>1501</v>
      </c>
      <c r="I83" s="489"/>
      <c r="J83" s="490" t="s">
        <v>1514</v>
      </c>
      <c r="K83" s="491" t="s">
        <v>1515</v>
      </c>
      <c r="L83" s="492">
        <v>55</v>
      </c>
      <c r="M83" s="493">
        <v>3869.7774683544294</v>
      </c>
      <c r="N83" s="494">
        <v>0.89433962264150946</v>
      </c>
      <c r="O83" s="494">
        <v>-0.34433962264150941</v>
      </c>
      <c r="P83" s="495" t="s">
        <v>1516</v>
      </c>
      <c r="Q83" s="496"/>
      <c r="R83" s="490" t="s">
        <v>1534</v>
      </c>
      <c r="S83" s="491" t="s">
        <v>1471</v>
      </c>
      <c r="T83" s="492">
        <v>70</v>
      </c>
      <c r="U83" s="493">
        <v>34268.442469135814</v>
      </c>
      <c r="V83" s="494">
        <v>0.91698113207547172</v>
      </c>
      <c r="W83" s="494">
        <v>-0.21698113207547176</v>
      </c>
      <c r="X83" s="495" t="s">
        <v>1472</v>
      </c>
      <c r="Y83" s="497"/>
      <c r="Z83" s="490" t="s">
        <v>1517</v>
      </c>
      <c r="AA83" s="491" t="s">
        <v>1518</v>
      </c>
      <c r="AB83" s="492">
        <v>70</v>
      </c>
      <c r="AC83" s="493">
        <v>1501.7215816326527</v>
      </c>
      <c r="AD83" s="494">
        <v>0.73962264150943391</v>
      </c>
      <c r="AE83" s="494">
        <v>-3.9622641509433953E-2</v>
      </c>
      <c r="AF83" s="495" t="s">
        <v>1519</v>
      </c>
    </row>
    <row r="84" spans="1:32" ht="32.450000000000003" customHeight="1">
      <c r="A84" s="482" t="s">
        <v>1457</v>
      </c>
      <c r="B84" s="483" t="s">
        <v>1590</v>
      </c>
      <c r="C84" s="484" t="s">
        <v>1591</v>
      </c>
      <c r="D84" s="485" t="s">
        <v>1592</v>
      </c>
      <c r="E84" s="486" t="s">
        <v>1592</v>
      </c>
      <c r="F84" s="487" t="s">
        <v>1462</v>
      </c>
      <c r="G84" s="487" t="s">
        <v>1535</v>
      </c>
      <c r="H84" s="488" t="s">
        <v>1536</v>
      </c>
      <c r="I84" s="489"/>
      <c r="J84" s="490" t="s">
        <v>1601</v>
      </c>
      <c r="K84" s="491" t="s">
        <v>1495</v>
      </c>
      <c r="L84" s="492">
        <v>35</v>
      </c>
      <c r="M84" s="493">
        <v>3284.8772634355391</v>
      </c>
      <c r="N84" s="494">
        <v>0.82396088019559899</v>
      </c>
      <c r="O84" s="494">
        <v>-0.47396088019559901</v>
      </c>
      <c r="P84" s="495" t="s">
        <v>1597</v>
      </c>
      <c r="Q84" s="496"/>
      <c r="R84" s="490" t="s">
        <v>1532</v>
      </c>
      <c r="S84" s="491" t="s">
        <v>1528</v>
      </c>
      <c r="T84" s="492">
        <v>60</v>
      </c>
      <c r="U84" s="493">
        <v>2627.7252061855688</v>
      </c>
      <c r="V84" s="494">
        <v>0.84324911708774797</v>
      </c>
      <c r="W84" s="494">
        <v>-0.24324911708774799</v>
      </c>
      <c r="X84" s="495" t="s">
        <v>1533</v>
      </c>
      <c r="Y84" s="497"/>
      <c r="Z84" s="490" t="s">
        <v>1537</v>
      </c>
      <c r="AA84" s="491" t="s">
        <v>1468</v>
      </c>
      <c r="AB84" s="492">
        <v>60</v>
      </c>
      <c r="AC84" s="493">
        <v>4470.7319096509382</v>
      </c>
      <c r="AD84" s="494">
        <v>0.92610703613148593</v>
      </c>
      <c r="AE84" s="494">
        <v>-0.32610703613148595</v>
      </c>
      <c r="AF84" s="495" t="s">
        <v>1538</v>
      </c>
    </row>
    <row r="85" spans="1:32" ht="32.450000000000003" customHeight="1">
      <c r="A85" s="482" t="s">
        <v>1457</v>
      </c>
      <c r="B85" s="483" t="s">
        <v>1590</v>
      </c>
      <c r="C85" s="484" t="s">
        <v>1591</v>
      </c>
      <c r="D85" s="485" t="s">
        <v>1592</v>
      </c>
      <c r="E85" s="486" t="s">
        <v>1592</v>
      </c>
      <c r="F85" s="487" t="s">
        <v>1462</v>
      </c>
      <c r="G85" s="487" t="s">
        <v>1535</v>
      </c>
      <c r="H85" s="488" t="s">
        <v>1539</v>
      </c>
      <c r="I85" s="489"/>
      <c r="J85" s="490" t="s">
        <v>1540</v>
      </c>
      <c r="K85" s="491" t="s">
        <v>1465</v>
      </c>
      <c r="L85" s="492">
        <v>70</v>
      </c>
      <c r="M85" s="493">
        <v>2856.3188868832713</v>
      </c>
      <c r="N85" s="494">
        <v>0.72072853425845629</v>
      </c>
      <c r="O85" s="494">
        <v>-2.0728534258456333E-2</v>
      </c>
      <c r="P85" s="495" t="s">
        <v>1466</v>
      </c>
      <c r="Q85" s="496"/>
      <c r="R85" s="490" t="s">
        <v>1527</v>
      </c>
      <c r="S85" s="491" t="s">
        <v>1528</v>
      </c>
      <c r="T85" s="492">
        <v>35</v>
      </c>
      <c r="U85" s="493">
        <v>579.04155237377574</v>
      </c>
      <c r="V85" s="494">
        <v>0.57545533391153514</v>
      </c>
      <c r="W85" s="494">
        <v>-0.22545533391153516</v>
      </c>
      <c r="X85" s="495" t="s">
        <v>1529</v>
      </c>
      <c r="Y85" s="497"/>
      <c r="Z85" s="490" t="s">
        <v>1541</v>
      </c>
      <c r="AA85" s="491" t="s">
        <v>1468</v>
      </c>
      <c r="AB85" s="492">
        <v>60</v>
      </c>
      <c r="AC85" s="493">
        <v>1329.511749072929</v>
      </c>
      <c r="AD85" s="494">
        <v>0.70164787510841287</v>
      </c>
      <c r="AE85" s="494">
        <v>-0.10164787510841289</v>
      </c>
      <c r="AF85" s="495" t="s">
        <v>1542</v>
      </c>
    </row>
    <row r="86" spans="1:32" ht="32.450000000000003" customHeight="1">
      <c r="A86" s="482" t="s">
        <v>1457</v>
      </c>
      <c r="B86" s="483" t="s">
        <v>1590</v>
      </c>
      <c r="C86" s="484" t="s">
        <v>1591</v>
      </c>
      <c r="D86" s="485" t="s">
        <v>1592</v>
      </c>
      <c r="E86" s="486" t="s">
        <v>1592</v>
      </c>
      <c r="F86" s="487" t="s">
        <v>1462</v>
      </c>
      <c r="G86" s="487" t="s">
        <v>1543</v>
      </c>
      <c r="H86" s="488" t="s">
        <v>1544</v>
      </c>
      <c r="I86" s="489"/>
      <c r="J86" s="490" t="s">
        <v>1545</v>
      </c>
      <c r="K86" s="491" t="s">
        <v>1518</v>
      </c>
      <c r="L86" s="492">
        <v>35</v>
      </c>
      <c r="M86" s="493">
        <v>304.11527901785701</v>
      </c>
      <c r="N86" s="494">
        <v>0.15084175084175086</v>
      </c>
      <c r="O86" s="494">
        <v>0.19915824915824912</v>
      </c>
      <c r="P86" s="495" t="s">
        <v>1546</v>
      </c>
      <c r="Q86" s="496"/>
      <c r="R86" s="490" t="s">
        <v>1547</v>
      </c>
      <c r="S86" s="491" t="s">
        <v>1510</v>
      </c>
      <c r="T86" s="492">
        <v>45</v>
      </c>
      <c r="U86" s="493">
        <v>137.81628016789085</v>
      </c>
      <c r="V86" s="494">
        <v>0.32087542087542087</v>
      </c>
      <c r="W86" s="494">
        <v>0.12912457912457914</v>
      </c>
      <c r="X86" s="495" t="s">
        <v>1548</v>
      </c>
      <c r="Y86" s="497"/>
      <c r="Z86" s="490" t="s">
        <v>1549</v>
      </c>
      <c r="AA86" s="491" t="s">
        <v>1468</v>
      </c>
      <c r="AB86" s="492">
        <v>60</v>
      </c>
      <c r="AC86" s="493">
        <v>1037.816734605377</v>
      </c>
      <c r="AD86" s="494">
        <v>0.77643097643097636</v>
      </c>
      <c r="AE86" s="494">
        <v>-0.17643097643097638</v>
      </c>
      <c r="AF86" s="495" t="s">
        <v>1550</v>
      </c>
    </row>
    <row r="87" spans="1:32" ht="32.450000000000003" customHeight="1">
      <c r="A87" s="482" t="s">
        <v>1457</v>
      </c>
      <c r="B87" s="483" t="s">
        <v>1590</v>
      </c>
      <c r="C87" s="484" t="s">
        <v>1591</v>
      </c>
      <c r="D87" s="485" t="s">
        <v>1592</v>
      </c>
      <c r="E87" s="486" t="s">
        <v>1592</v>
      </c>
      <c r="F87" s="487" t="s">
        <v>1462</v>
      </c>
      <c r="G87" s="487" t="s">
        <v>1543</v>
      </c>
      <c r="H87" s="488" t="s">
        <v>1551</v>
      </c>
      <c r="I87" s="489"/>
      <c r="J87" s="490" t="s">
        <v>1552</v>
      </c>
      <c r="K87" s="491" t="s">
        <v>1495</v>
      </c>
      <c r="L87" s="492">
        <v>40</v>
      </c>
      <c r="M87" s="493">
        <v>418.04809999999964</v>
      </c>
      <c r="N87" s="494">
        <v>0.43417853421326852</v>
      </c>
      <c r="O87" s="494">
        <v>-3.4178534213268497E-2</v>
      </c>
      <c r="P87" s="495" t="s">
        <v>1553</v>
      </c>
      <c r="Q87" s="496"/>
      <c r="R87" s="490" t="s">
        <v>1554</v>
      </c>
      <c r="S87" s="491" t="s">
        <v>1528</v>
      </c>
      <c r="T87" s="492">
        <v>40</v>
      </c>
      <c r="U87" s="493">
        <v>435.7360808659659</v>
      </c>
      <c r="V87" s="494">
        <v>0.54550191038555051</v>
      </c>
      <c r="W87" s="494">
        <v>-0.14550191038555049</v>
      </c>
      <c r="X87" s="495" t="s">
        <v>1555</v>
      </c>
      <c r="Y87" s="497"/>
      <c r="Z87" s="490" t="s">
        <v>1556</v>
      </c>
      <c r="AA87" s="491" t="s">
        <v>1468</v>
      </c>
      <c r="AB87" s="492">
        <v>55</v>
      </c>
      <c r="AC87" s="493">
        <v>360.02328880045417</v>
      </c>
      <c r="AD87" s="494">
        <v>0.61097603334491146</v>
      </c>
      <c r="AE87" s="494">
        <v>-6.0976033344911418E-2</v>
      </c>
      <c r="AF87" s="495" t="s">
        <v>1550</v>
      </c>
    </row>
    <row r="88" spans="1:32" ht="32.450000000000003" customHeight="1">
      <c r="A88" s="482" t="s">
        <v>1457</v>
      </c>
      <c r="B88" s="483" t="s">
        <v>1590</v>
      </c>
      <c r="C88" s="484" t="s">
        <v>1591</v>
      </c>
      <c r="D88" s="485" t="s">
        <v>1592</v>
      </c>
      <c r="E88" s="486" t="s">
        <v>1592</v>
      </c>
      <c r="F88" s="487" t="s">
        <v>1462</v>
      </c>
      <c r="G88" s="487" t="s">
        <v>1543</v>
      </c>
      <c r="H88" s="488" t="s">
        <v>1557</v>
      </c>
      <c r="I88" s="489"/>
      <c r="J88" s="490" t="s">
        <v>1558</v>
      </c>
      <c r="K88" s="491" t="s">
        <v>1465</v>
      </c>
      <c r="L88" s="492">
        <v>65</v>
      </c>
      <c r="M88" s="493">
        <v>178.67793681983042</v>
      </c>
      <c r="N88" s="494">
        <v>0.65375494071146245</v>
      </c>
      <c r="O88" s="494">
        <v>-3.7549407114624289E-3</v>
      </c>
      <c r="P88" s="495" t="s">
        <v>1559</v>
      </c>
      <c r="Q88" s="496"/>
      <c r="R88" s="490" t="s">
        <v>1560</v>
      </c>
      <c r="S88" s="491" t="s">
        <v>1528</v>
      </c>
      <c r="T88" s="492">
        <v>40</v>
      </c>
      <c r="U88" s="493">
        <v>157.35602028015899</v>
      </c>
      <c r="V88" s="494">
        <v>0.47262845849802365</v>
      </c>
      <c r="W88" s="494">
        <v>-7.2628458498023629E-2</v>
      </c>
      <c r="X88" s="495" t="s">
        <v>1555</v>
      </c>
      <c r="Y88" s="497"/>
      <c r="Z88" s="490" t="s">
        <v>1556</v>
      </c>
      <c r="AA88" s="491" t="s">
        <v>1468</v>
      </c>
      <c r="AB88" s="492">
        <v>55</v>
      </c>
      <c r="AC88" s="493">
        <v>133.56524851632022</v>
      </c>
      <c r="AD88" s="494">
        <v>0.53280632411067197</v>
      </c>
      <c r="AE88" s="494">
        <v>1.7193675889328075E-2</v>
      </c>
      <c r="AF88" s="495" t="s">
        <v>1550</v>
      </c>
    </row>
    <row r="89" spans="1:32" ht="32.450000000000003" customHeight="1">
      <c r="A89" s="482" t="s">
        <v>1457</v>
      </c>
      <c r="B89" s="483" t="s">
        <v>1590</v>
      </c>
      <c r="C89" s="484" t="s">
        <v>1591</v>
      </c>
      <c r="D89" s="485" t="s">
        <v>1592</v>
      </c>
      <c r="E89" s="486" t="s">
        <v>1592</v>
      </c>
      <c r="F89" s="487" t="s">
        <v>1462</v>
      </c>
      <c r="G89" s="487" t="s">
        <v>1543</v>
      </c>
      <c r="H89" s="488" t="s">
        <v>1561</v>
      </c>
      <c r="I89" s="489"/>
      <c r="J89" s="490" t="s">
        <v>1545</v>
      </c>
      <c r="K89" s="491" t="s">
        <v>1518</v>
      </c>
      <c r="L89" s="492">
        <v>30</v>
      </c>
      <c r="M89" s="493">
        <v>241.14846289752654</v>
      </c>
      <c r="N89" s="494">
        <v>7.1700025335697984E-2</v>
      </c>
      <c r="O89" s="494">
        <v>0.22829997466430202</v>
      </c>
      <c r="P89" s="495" t="s">
        <v>1546</v>
      </c>
      <c r="Q89" s="496"/>
      <c r="R89" s="490" t="s">
        <v>1547</v>
      </c>
      <c r="S89" s="491" t="s">
        <v>1510</v>
      </c>
      <c r="T89" s="492">
        <v>40</v>
      </c>
      <c r="U89" s="493">
        <v>75.30510073710073</v>
      </c>
      <c r="V89" s="494">
        <v>0.25779072713453255</v>
      </c>
      <c r="W89" s="494">
        <v>0.14220927286546747</v>
      </c>
      <c r="X89" s="495" t="s">
        <v>1548</v>
      </c>
      <c r="Y89" s="497"/>
      <c r="Z89" s="490" t="s">
        <v>1549</v>
      </c>
      <c r="AA89" s="491" t="s">
        <v>1468</v>
      </c>
      <c r="AB89" s="492">
        <v>60</v>
      </c>
      <c r="AC89" s="493">
        <v>507.69760878323996</v>
      </c>
      <c r="AD89" s="494">
        <v>0.62883202432227003</v>
      </c>
      <c r="AE89" s="494">
        <v>-2.8832024322270056E-2</v>
      </c>
      <c r="AF89" s="495" t="s">
        <v>1550</v>
      </c>
    </row>
    <row r="90" spans="1:32" ht="32.450000000000003" customHeight="1">
      <c r="A90" s="482" t="s">
        <v>1457</v>
      </c>
      <c r="B90" s="483" t="s">
        <v>1590</v>
      </c>
      <c r="C90" s="484" t="s">
        <v>1591</v>
      </c>
      <c r="D90" s="485" t="s">
        <v>1592</v>
      </c>
      <c r="E90" s="486" t="s">
        <v>1592</v>
      </c>
      <c r="F90" s="487" t="s">
        <v>1462</v>
      </c>
      <c r="G90" s="487" t="s">
        <v>1543</v>
      </c>
      <c r="H90" s="488" t="s">
        <v>1562</v>
      </c>
      <c r="I90" s="489"/>
      <c r="J90" s="490" t="s">
        <v>1563</v>
      </c>
      <c r="K90" s="491" t="s">
        <v>1495</v>
      </c>
      <c r="L90" s="492">
        <v>50</v>
      </c>
      <c r="M90" s="493">
        <v>932.31264884810821</v>
      </c>
      <c r="N90" s="494">
        <v>0.63449977852306527</v>
      </c>
      <c r="O90" s="494">
        <v>-0.13449977852306527</v>
      </c>
      <c r="P90" s="495" t="s">
        <v>1564</v>
      </c>
      <c r="Q90" s="496"/>
      <c r="R90" s="490" t="s">
        <v>1527</v>
      </c>
      <c r="S90" s="491" t="s">
        <v>1528</v>
      </c>
      <c r="T90" s="492">
        <v>40</v>
      </c>
      <c r="U90" s="493">
        <v>866.83303787480259</v>
      </c>
      <c r="V90" s="494">
        <v>0.72176169081819908</v>
      </c>
      <c r="W90" s="494">
        <v>-0.32176169081819905</v>
      </c>
      <c r="X90" s="495" t="s">
        <v>1529</v>
      </c>
      <c r="Y90" s="497"/>
      <c r="Z90" s="490" t="s">
        <v>1565</v>
      </c>
      <c r="AA90" s="491" t="s">
        <v>1468</v>
      </c>
      <c r="AB90" s="492">
        <v>60</v>
      </c>
      <c r="AC90" s="493">
        <v>977.51458021943176</v>
      </c>
      <c r="AD90" s="494">
        <v>0.79592482440043033</v>
      </c>
      <c r="AE90" s="494">
        <v>-0.19592482440043035</v>
      </c>
      <c r="AF90" s="495" t="s">
        <v>1542</v>
      </c>
    </row>
    <row r="91" spans="1:32" ht="32.450000000000003" customHeight="1">
      <c r="A91" s="482" t="s">
        <v>1457</v>
      </c>
      <c r="B91" s="483" t="s">
        <v>1590</v>
      </c>
      <c r="C91" s="484" t="s">
        <v>1591</v>
      </c>
      <c r="D91" s="485" t="s">
        <v>1592</v>
      </c>
      <c r="E91" s="486" t="s">
        <v>1592</v>
      </c>
      <c r="F91" s="487" t="s">
        <v>1462</v>
      </c>
      <c r="G91" s="487" t="s">
        <v>1543</v>
      </c>
      <c r="H91" s="488" t="s">
        <v>1566</v>
      </c>
      <c r="I91" s="489"/>
      <c r="J91" s="490" t="s">
        <v>1567</v>
      </c>
      <c r="K91" s="491" t="s">
        <v>1465</v>
      </c>
      <c r="L91" s="492">
        <v>70</v>
      </c>
      <c r="M91" s="493">
        <v>673.00827709190469</v>
      </c>
      <c r="N91" s="494">
        <v>0.77462543831686326</v>
      </c>
      <c r="O91" s="494">
        <v>-7.4625438316863302E-2</v>
      </c>
      <c r="P91" s="495" t="s">
        <v>1559</v>
      </c>
      <c r="Q91" s="496"/>
      <c r="R91" s="490" t="s">
        <v>1568</v>
      </c>
      <c r="S91" s="491" t="s">
        <v>1528</v>
      </c>
      <c r="T91" s="492">
        <v>40</v>
      </c>
      <c r="U91" s="493">
        <v>305.63857271661738</v>
      </c>
      <c r="V91" s="494">
        <v>0.5892572521517373</v>
      </c>
      <c r="W91" s="494">
        <v>-0.18925725215173728</v>
      </c>
      <c r="X91" s="495" t="s">
        <v>1555</v>
      </c>
      <c r="Y91" s="497"/>
      <c r="Z91" s="490" t="s">
        <v>1565</v>
      </c>
      <c r="AA91" s="491" t="s">
        <v>1468</v>
      </c>
      <c r="AB91" s="492">
        <v>50</v>
      </c>
      <c r="AC91" s="493">
        <v>488.25728304123271</v>
      </c>
      <c r="AD91" s="494">
        <v>0.62751036021676765</v>
      </c>
      <c r="AE91" s="494">
        <v>-0.12751036021676765</v>
      </c>
      <c r="AF91" s="495" t="s">
        <v>1542</v>
      </c>
    </row>
    <row r="92" spans="1:32" ht="32.450000000000003" customHeight="1">
      <c r="A92" s="482" t="s">
        <v>1457</v>
      </c>
      <c r="B92" s="483" t="s">
        <v>1590</v>
      </c>
      <c r="C92" s="484" t="s">
        <v>1591</v>
      </c>
      <c r="D92" s="485" t="s">
        <v>1592</v>
      </c>
      <c r="E92" s="486" t="s">
        <v>1592</v>
      </c>
      <c r="F92" s="487" t="s">
        <v>1462</v>
      </c>
      <c r="G92" s="487" t="s">
        <v>1543</v>
      </c>
      <c r="H92" s="488" t="s">
        <v>1569</v>
      </c>
      <c r="I92" s="489"/>
      <c r="J92" s="490" t="s">
        <v>1558</v>
      </c>
      <c r="K92" s="491" t="s">
        <v>1465</v>
      </c>
      <c r="L92" s="492">
        <v>70</v>
      </c>
      <c r="M92" s="493">
        <v>356.53853384151842</v>
      </c>
      <c r="N92" s="494">
        <v>0.70188988608905767</v>
      </c>
      <c r="O92" s="494">
        <v>-1.8898860890577129E-3</v>
      </c>
      <c r="P92" s="495" t="s">
        <v>1559</v>
      </c>
      <c r="Q92" s="496"/>
      <c r="R92" s="490" t="s">
        <v>1570</v>
      </c>
      <c r="S92" s="491" t="s">
        <v>1528</v>
      </c>
      <c r="T92" s="492">
        <v>40</v>
      </c>
      <c r="U92" s="493">
        <v>225.69604242597947</v>
      </c>
      <c r="V92" s="494">
        <v>0.52681653434587505</v>
      </c>
      <c r="W92" s="494">
        <v>-0.12681653434587503</v>
      </c>
      <c r="X92" s="495" t="s">
        <v>1555</v>
      </c>
      <c r="Y92" s="497"/>
      <c r="Z92" s="490" t="s">
        <v>1549</v>
      </c>
      <c r="AA92" s="491" t="s">
        <v>1468</v>
      </c>
      <c r="AB92" s="492">
        <v>60</v>
      </c>
      <c r="AC92" s="493">
        <v>263.66201922319414</v>
      </c>
      <c r="AD92" s="494">
        <v>0.5476786330686918</v>
      </c>
      <c r="AE92" s="494">
        <v>5.2321366931308178E-2</v>
      </c>
      <c r="AF92" s="495" t="s">
        <v>1550</v>
      </c>
    </row>
    <row r="93" spans="1:32" ht="32.450000000000003" customHeight="1">
      <c r="A93" s="482" t="s">
        <v>1457</v>
      </c>
      <c r="B93" s="483" t="s">
        <v>1590</v>
      </c>
      <c r="C93" s="484" t="s">
        <v>1591</v>
      </c>
      <c r="D93" s="485" t="s">
        <v>1592</v>
      </c>
      <c r="E93" s="486" t="s">
        <v>1592</v>
      </c>
      <c r="F93" s="487" t="s">
        <v>1462</v>
      </c>
      <c r="G93" s="487" t="s">
        <v>1543</v>
      </c>
      <c r="H93" s="488" t="s">
        <v>1571</v>
      </c>
      <c r="I93" s="489"/>
      <c r="J93" s="490" t="s">
        <v>1558</v>
      </c>
      <c r="K93" s="491" t="s">
        <v>1465</v>
      </c>
      <c r="L93" s="492">
        <v>65</v>
      </c>
      <c r="M93" s="493">
        <v>225.36505587072352</v>
      </c>
      <c r="N93" s="494">
        <v>0.66556064073226551</v>
      </c>
      <c r="O93" s="494">
        <v>-1.5560640732265485E-2</v>
      </c>
      <c r="P93" s="495" t="s">
        <v>1559</v>
      </c>
      <c r="Q93" s="496"/>
      <c r="R93" s="490" t="s">
        <v>1572</v>
      </c>
      <c r="S93" s="491" t="s">
        <v>1528</v>
      </c>
      <c r="T93" s="492">
        <v>30</v>
      </c>
      <c r="U93" s="493">
        <v>180.53459620671993</v>
      </c>
      <c r="V93" s="494">
        <v>0.49105263157894741</v>
      </c>
      <c r="W93" s="494">
        <v>-0.19105263157894742</v>
      </c>
      <c r="X93" s="495" t="s">
        <v>1555</v>
      </c>
      <c r="Y93" s="497"/>
      <c r="Z93" s="490" t="s">
        <v>1556</v>
      </c>
      <c r="AA93" s="491" t="s">
        <v>1468</v>
      </c>
      <c r="AB93" s="492">
        <v>55</v>
      </c>
      <c r="AC93" s="493">
        <v>169.78836398880074</v>
      </c>
      <c r="AD93" s="494">
        <v>0.5312356979405034</v>
      </c>
      <c r="AE93" s="494">
        <v>1.876430205949664E-2</v>
      </c>
      <c r="AF93" s="495" t="s">
        <v>1550</v>
      </c>
    </row>
    <row r="94" spans="1:32" ht="32.450000000000003" customHeight="1">
      <c r="A94" s="482" t="s">
        <v>1457</v>
      </c>
      <c r="B94" s="483" t="s">
        <v>1590</v>
      </c>
      <c r="C94" s="484" t="s">
        <v>1591</v>
      </c>
      <c r="D94" s="485" t="s">
        <v>1592</v>
      </c>
      <c r="E94" s="486" t="s">
        <v>1592</v>
      </c>
      <c r="F94" s="488" t="s">
        <v>1573</v>
      </c>
      <c r="G94" s="488" t="s">
        <v>1573</v>
      </c>
      <c r="H94" s="488" t="s">
        <v>1574</v>
      </c>
      <c r="I94" s="489"/>
      <c r="J94" s="490" t="s">
        <v>1575</v>
      </c>
      <c r="K94" s="491">
        <v>0</v>
      </c>
      <c r="L94" s="492" t="s">
        <v>1575</v>
      </c>
      <c r="M94" s="493" t="s">
        <v>1575</v>
      </c>
      <c r="N94" s="494" t="s">
        <v>1575</v>
      </c>
      <c r="O94" s="494" t="s">
        <v>1576</v>
      </c>
      <c r="P94" s="495" t="s">
        <v>1575</v>
      </c>
      <c r="Q94" s="496"/>
      <c r="R94" s="490" t="s">
        <v>1575</v>
      </c>
      <c r="S94" s="491">
        <v>0</v>
      </c>
      <c r="T94" s="492" t="s">
        <v>1575</v>
      </c>
      <c r="U94" s="493" t="s">
        <v>1575</v>
      </c>
      <c r="V94" s="494" t="s">
        <v>1575</v>
      </c>
      <c r="W94" s="494" t="s">
        <v>1576</v>
      </c>
      <c r="X94" s="495" t="s">
        <v>1575</v>
      </c>
      <c r="Y94" s="497"/>
      <c r="Z94" s="490" t="s">
        <v>1575</v>
      </c>
      <c r="AA94" s="491">
        <v>0</v>
      </c>
      <c r="AB94" s="492" t="s">
        <v>1575</v>
      </c>
      <c r="AC94" s="493" t="s">
        <v>1575</v>
      </c>
      <c r="AD94" s="494" t="s">
        <v>1575</v>
      </c>
      <c r="AE94" s="494" t="s">
        <v>1576</v>
      </c>
      <c r="AF94" s="495" t="s">
        <v>1575</v>
      </c>
    </row>
    <row r="95" spans="1:32" ht="32.450000000000003" customHeight="1">
      <c r="A95" s="482" t="s">
        <v>1457</v>
      </c>
      <c r="B95" s="483" t="s">
        <v>1590</v>
      </c>
      <c r="C95" s="484" t="s">
        <v>1591</v>
      </c>
      <c r="D95" s="485" t="s">
        <v>1592</v>
      </c>
      <c r="E95" s="486" t="s">
        <v>1592</v>
      </c>
      <c r="F95" s="488" t="s">
        <v>1573</v>
      </c>
      <c r="G95" s="488" t="s">
        <v>1573</v>
      </c>
      <c r="H95" s="488" t="s">
        <v>1577</v>
      </c>
      <c r="I95" s="489"/>
      <c r="J95" s="490" t="s">
        <v>1575</v>
      </c>
      <c r="K95" s="491">
        <v>0</v>
      </c>
      <c r="L95" s="492" t="s">
        <v>1575</v>
      </c>
      <c r="M95" s="493" t="s">
        <v>1575</v>
      </c>
      <c r="N95" s="494" t="s">
        <v>1575</v>
      </c>
      <c r="O95" s="494" t="s">
        <v>1576</v>
      </c>
      <c r="P95" s="495" t="s">
        <v>1575</v>
      </c>
      <c r="Q95" s="496"/>
      <c r="R95" s="490" t="s">
        <v>1575</v>
      </c>
      <c r="S95" s="491">
        <v>0</v>
      </c>
      <c r="T95" s="492" t="s">
        <v>1575</v>
      </c>
      <c r="U95" s="493" t="s">
        <v>1575</v>
      </c>
      <c r="V95" s="494" t="s">
        <v>1575</v>
      </c>
      <c r="W95" s="494" t="s">
        <v>1576</v>
      </c>
      <c r="X95" s="495" t="s">
        <v>1575</v>
      </c>
      <c r="Y95" s="497"/>
      <c r="Z95" s="490" t="s">
        <v>1575</v>
      </c>
      <c r="AA95" s="491">
        <v>0</v>
      </c>
      <c r="AB95" s="492" t="s">
        <v>1575</v>
      </c>
      <c r="AC95" s="493" t="s">
        <v>1575</v>
      </c>
      <c r="AD95" s="494" t="s">
        <v>1575</v>
      </c>
      <c r="AE95" s="494" t="s">
        <v>1576</v>
      </c>
      <c r="AF95" s="495" t="s">
        <v>1575</v>
      </c>
    </row>
    <row r="96" spans="1:32" ht="32.450000000000003" customHeight="1">
      <c r="A96" s="482" t="s">
        <v>1457</v>
      </c>
      <c r="B96" s="483" t="s">
        <v>1590</v>
      </c>
      <c r="C96" s="484" t="s">
        <v>1591</v>
      </c>
      <c r="D96" s="485" t="s">
        <v>1592</v>
      </c>
      <c r="E96" s="486" t="s">
        <v>1592</v>
      </c>
      <c r="F96" s="488" t="s">
        <v>1578</v>
      </c>
      <c r="G96" s="488" t="s">
        <v>1578</v>
      </c>
      <c r="H96" s="488" t="s">
        <v>1579</v>
      </c>
      <c r="I96" s="489"/>
      <c r="J96" s="490" t="s">
        <v>1575</v>
      </c>
      <c r="K96" s="491">
        <v>0</v>
      </c>
      <c r="L96" s="492" t="s">
        <v>1575</v>
      </c>
      <c r="M96" s="493" t="s">
        <v>1575</v>
      </c>
      <c r="N96" s="494" t="s">
        <v>1575</v>
      </c>
      <c r="O96" s="494" t="s">
        <v>1576</v>
      </c>
      <c r="P96" s="495" t="s">
        <v>1575</v>
      </c>
      <c r="Q96" s="496"/>
      <c r="R96" s="490" t="s">
        <v>1575</v>
      </c>
      <c r="S96" s="491">
        <v>0</v>
      </c>
      <c r="T96" s="492" t="s">
        <v>1575</v>
      </c>
      <c r="U96" s="493" t="s">
        <v>1575</v>
      </c>
      <c r="V96" s="494" t="s">
        <v>1575</v>
      </c>
      <c r="W96" s="494" t="s">
        <v>1576</v>
      </c>
      <c r="X96" s="495" t="s">
        <v>1575</v>
      </c>
      <c r="Y96" s="497"/>
      <c r="Z96" s="490" t="s">
        <v>1575</v>
      </c>
      <c r="AA96" s="491">
        <v>0</v>
      </c>
      <c r="AB96" s="492" t="s">
        <v>1575</v>
      </c>
      <c r="AC96" s="493" t="s">
        <v>1575</v>
      </c>
      <c r="AD96" s="494" t="s">
        <v>1575</v>
      </c>
      <c r="AE96" s="494" t="s">
        <v>1576</v>
      </c>
      <c r="AF96" s="495" t="s">
        <v>1575</v>
      </c>
    </row>
    <row r="97" spans="1:32" ht="32.450000000000003" customHeight="1">
      <c r="A97" s="482" t="s">
        <v>1457</v>
      </c>
      <c r="B97" s="483" t="s">
        <v>1590</v>
      </c>
      <c r="C97" s="484" t="s">
        <v>1591</v>
      </c>
      <c r="D97" s="485" t="s">
        <v>1592</v>
      </c>
      <c r="E97" s="486" t="s">
        <v>1592</v>
      </c>
      <c r="F97" s="488" t="s">
        <v>1578</v>
      </c>
      <c r="G97" s="488" t="s">
        <v>1578</v>
      </c>
      <c r="H97" s="488" t="s">
        <v>1580</v>
      </c>
      <c r="I97" s="489"/>
      <c r="J97" s="490" t="s">
        <v>1575</v>
      </c>
      <c r="K97" s="491">
        <v>0</v>
      </c>
      <c r="L97" s="492" t="s">
        <v>1575</v>
      </c>
      <c r="M97" s="493" t="s">
        <v>1575</v>
      </c>
      <c r="N97" s="494" t="s">
        <v>1575</v>
      </c>
      <c r="O97" s="494" t="s">
        <v>1576</v>
      </c>
      <c r="P97" s="495" t="s">
        <v>1575</v>
      </c>
      <c r="Q97" s="496"/>
      <c r="R97" s="490" t="s">
        <v>1575</v>
      </c>
      <c r="S97" s="491">
        <v>0</v>
      </c>
      <c r="T97" s="492" t="s">
        <v>1575</v>
      </c>
      <c r="U97" s="493" t="s">
        <v>1575</v>
      </c>
      <c r="V97" s="494" t="s">
        <v>1575</v>
      </c>
      <c r="W97" s="494" t="s">
        <v>1576</v>
      </c>
      <c r="X97" s="495" t="s">
        <v>1575</v>
      </c>
      <c r="Y97" s="497"/>
      <c r="Z97" s="490" t="s">
        <v>1575</v>
      </c>
      <c r="AA97" s="491">
        <v>0</v>
      </c>
      <c r="AB97" s="492" t="s">
        <v>1575</v>
      </c>
      <c r="AC97" s="493" t="s">
        <v>1575</v>
      </c>
      <c r="AD97" s="494" t="s">
        <v>1575</v>
      </c>
      <c r="AE97" s="494" t="s">
        <v>1576</v>
      </c>
      <c r="AF97" s="495" t="s">
        <v>1575</v>
      </c>
    </row>
    <row r="98" spans="1:32" ht="32.450000000000003" customHeight="1">
      <c r="A98" s="482" t="s">
        <v>1457</v>
      </c>
      <c r="B98" s="483" t="s">
        <v>1590</v>
      </c>
      <c r="C98" s="484" t="s">
        <v>1591</v>
      </c>
      <c r="D98" s="485" t="s">
        <v>1592</v>
      </c>
      <c r="E98" s="486" t="s">
        <v>1592</v>
      </c>
      <c r="F98" s="488" t="s">
        <v>1581</v>
      </c>
      <c r="G98" s="488" t="s">
        <v>1581</v>
      </c>
      <c r="H98" s="488" t="s">
        <v>1582</v>
      </c>
      <c r="I98" s="489"/>
      <c r="J98" s="490" t="s">
        <v>1575</v>
      </c>
      <c r="K98" s="491">
        <v>0</v>
      </c>
      <c r="L98" s="492" t="s">
        <v>1575</v>
      </c>
      <c r="M98" s="493" t="s">
        <v>1575</v>
      </c>
      <c r="N98" s="494" t="s">
        <v>1575</v>
      </c>
      <c r="O98" s="494" t="s">
        <v>1576</v>
      </c>
      <c r="P98" s="495" t="s">
        <v>1575</v>
      </c>
      <c r="Q98" s="496"/>
      <c r="R98" s="490" t="s">
        <v>1575</v>
      </c>
      <c r="S98" s="491">
        <v>0</v>
      </c>
      <c r="T98" s="492" t="s">
        <v>1575</v>
      </c>
      <c r="U98" s="493" t="s">
        <v>1575</v>
      </c>
      <c r="V98" s="494" t="s">
        <v>1575</v>
      </c>
      <c r="W98" s="494" t="s">
        <v>1576</v>
      </c>
      <c r="X98" s="495" t="s">
        <v>1575</v>
      </c>
      <c r="Y98" s="497"/>
      <c r="Z98" s="490" t="s">
        <v>1575</v>
      </c>
      <c r="AA98" s="491">
        <v>0</v>
      </c>
      <c r="AB98" s="492" t="s">
        <v>1575</v>
      </c>
      <c r="AC98" s="493" t="s">
        <v>1575</v>
      </c>
      <c r="AD98" s="494" t="s">
        <v>1575</v>
      </c>
      <c r="AE98" s="494" t="s">
        <v>1576</v>
      </c>
      <c r="AF98" s="495" t="s">
        <v>1575</v>
      </c>
    </row>
    <row r="99" spans="1:32" ht="32.450000000000003" customHeight="1">
      <c r="A99" s="482" t="s">
        <v>1457</v>
      </c>
      <c r="B99" s="483" t="s">
        <v>1590</v>
      </c>
      <c r="C99" s="484" t="s">
        <v>1591</v>
      </c>
      <c r="D99" s="485" t="s">
        <v>1592</v>
      </c>
      <c r="E99" s="486" t="s">
        <v>1592</v>
      </c>
      <c r="F99" s="488" t="s">
        <v>1581</v>
      </c>
      <c r="G99" s="488" t="s">
        <v>1581</v>
      </c>
      <c r="H99" s="488" t="s">
        <v>1583</v>
      </c>
      <c r="I99" s="489"/>
      <c r="J99" s="490" t="s">
        <v>1575</v>
      </c>
      <c r="K99" s="491">
        <v>0</v>
      </c>
      <c r="L99" s="492" t="s">
        <v>1575</v>
      </c>
      <c r="M99" s="493" t="s">
        <v>1575</v>
      </c>
      <c r="N99" s="494" t="s">
        <v>1575</v>
      </c>
      <c r="O99" s="494" t="s">
        <v>1576</v>
      </c>
      <c r="P99" s="495" t="s">
        <v>1575</v>
      </c>
      <c r="Q99" s="496"/>
      <c r="R99" s="490" t="s">
        <v>1575</v>
      </c>
      <c r="S99" s="491">
        <v>0</v>
      </c>
      <c r="T99" s="492" t="s">
        <v>1575</v>
      </c>
      <c r="U99" s="493" t="s">
        <v>1575</v>
      </c>
      <c r="V99" s="494" t="s">
        <v>1575</v>
      </c>
      <c r="W99" s="494" t="s">
        <v>1576</v>
      </c>
      <c r="X99" s="495" t="s">
        <v>1575</v>
      </c>
      <c r="Y99" s="497"/>
      <c r="Z99" s="490" t="s">
        <v>1575</v>
      </c>
      <c r="AA99" s="491">
        <v>0</v>
      </c>
      <c r="AB99" s="492" t="s">
        <v>1575</v>
      </c>
      <c r="AC99" s="493" t="s">
        <v>1575</v>
      </c>
      <c r="AD99" s="494" t="s">
        <v>1575</v>
      </c>
      <c r="AE99" s="494" t="s">
        <v>1576</v>
      </c>
      <c r="AF99" s="495" t="s">
        <v>1575</v>
      </c>
    </row>
    <row r="100" spans="1:32" ht="32.450000000000003" customHeight="1">
      <c r="A100" s="482" t="s">
        <v>1457</v>
      </c>
      <c r="B100" s="483" t="s">
        <v>1590</v>
      </c>
      <c r="C100" s="484" t="s">
        <v>1591</v>
      </c>
      <c r="D100" s="485" t="s">
        <v>1592</v>
      </c>
      <c r="E100" s="486" t="s">
        <v>1592</v>
      </c>
      <c r="F100" s="488" t="s">
        <v>1584</v>
      </c>
      <c r="G100" s="488" t="s">
        <v>1584</v>
      </c>
      <c r="H100" s="488" t="s">
        <v>1574</v>
      </c>
      <c r="I100" s="489"/>
      <c r="J100" s="490" t="s">
        <v>1575</v>
      </c>
      <c r="K100" s="491">
        <v>0</v>
      </c>
      <c r="L100" s="492" t="s">
        <v>1575</v>
      </c>
      <c r="M100" s="493" t="s">
        <v>1575</v>
      </c>
      <c r="N100" s="494" t="s">
        <v>1575</v>
      </c>
      <c r="O100" s="494" t="s">
        <v>1576</v>
      </c>
      <c r="P100" s="495" t="s">
        <v>1575</v>
      </c>
      <c r="Q100" s="496"/>
      <c r="R100" s="490" t="s">
        <v>1575</v>
      </c>
      <c r="S100" s="491">
        <v>0</v>
      </c>
      <c r="T100" s="492" t="s">
        <v>1575</v>
      </c>
      <c r="U100" s="493" t="s">
        <v>1575</v>
      </c>
      <c r="V100" s="494" t="s">
        <v>1575</v>
      </c>
      <c r="W100" s="494" t="s">
        <v>1576</v>
      </c>
      <c r="X100" s="495" t="s">
        <v>1575</v>
      </c>
      <c r="Y100" s="497"/>
      <c r="Z100" s="490" t="s">
        <v>1575</v>
      </c>
      <c r="AA100" s="491">
        <v>0</v>
      </c>
      <c r="AB100" s="492" t="s">
        <v>1575</v>
      </c>
      <c r="AC100" s="493" t="s">
        <v>1575</v>
      </c>
      <c r="AD100" s="494" t="s">
        <v>1575</v>
      </c>
      <c r="AE100" s="494" t="s">
        <v>1576</v>
      </c>
      <c r="AF100" s="495" t="s">
        <v>1575</v>
      </c>
    </row>
    <row r="101" spans="1:32" ht="32.450000000000003" customHeight="1">
      <c r="A101" s="482" t="s">
        <v>1457</v>
      </c>
      <c r="B101" s="483" t="s">
        <v>1590</v>
      </c>
      <c r="C101" s="484" t="s">
        <v>1591</v>
      </c>
      <c r="D101" s="485" t="s">
        <v>1592</v>
      </c>
      <c r="E101" s="486" t="s">
        <v>1592</v>
      </c>
      <c r="F101" s="488" t="s">
        <v>1584</v>
      </c>
      <c r="G101" s="488" t="s">
        <v>1584</v>
      </c>
      <c r="H101" s="488" t="s">
        <v>1577</v>
      </c>
      <c r="I101" s="489"/>
      <c r="J101" s="490" t="s">
        <v>1575</v>
      </c>
      <c r="K101" s="491">
        <v>0</v>
      </c>
      <c r="L101" s="492" t="s">
        <v>1575</v>
      </c>
      <c r="M101" s="493" t="s">
        <v>1575</v>
      </c>
      <c r="N101" s="494" t="s">
        <v>1575</v>
      </c>
      <c r="O101" s="494" t="s">
        <v>1576</v>
      </c>
      <c r="P101" s="495" t="s">
        <v>1575</v>
      </c>
      <c r="Q101" s="496"/>
      <c r="R101" s="490" t="s">
        <v>1575</v>
      </c>
      <c r="S101" s="491">
        <v>0</v>
      </c>
      <c r="T101" s="492" t="s">
        <v>1575</v>
      </c>
      <c r="U101" s="493" t="s">
        <v>1575</v>
      </c>
      <c r="V101" s="494" t="s">
        <v>1575</v>
      </c>
      <c r="W101" s="494" t="s">
        <v>1576</v>
      </c>
      <c r="X101" s="495" t="s">
        <v>1575</v>
      </c>
      <c r="Y101" s="497"/>
      <c r="Z101" s="490" t="s">
        <v>1575</v>
      </c>
      <c r="AA101" s="491">
        <v>0</v>
      </c>
      <c r="AB101" s="492" t="s">
        <v>1575</v>
      </c>
      <c r="AC101" s="493" t="s">
        <v>1575</v>
      </c>
      <c r="AD101" s="494" t="s">
        <v>1575</v>
      </c>
      <c r="AE101" s="494" t="s">
        <v>1576</v>
      </c>
      <c r="AF101" s="495" t="s">
        <v>1575</v>
      </c>
    </row>
    <row r="102" spans="1:32" ht="32.450000000000003" customHeight="1">
      <c r="A102" s="482" t="s">
        <v>1457</v>
      </c>
      <c r="B102" s="483" t="s">
        <v>1590</v>
      </c>
      <c r="C102" s="484" t="s">
        <v>1591</v>
      </c>
      <c r="D102" s="485" t="s">
        <v>1592</v>
      </c>
      <c r="E102" s="486" t="s">
        <v>1592</v>
      </c>
      <c r="F102" s="488" t="s">
        <v>1585</v>
      </c>
      <c r="G102" s="488" t="s">
        <v>1585</v>
      </c>
      <c r="H102" s="488" t="s">
        <v>1579</v>
      </c>
      <c r="I102" s="489"/>
      <c r="J102" s="490" t="s">
        <v>1575</v>
      </c>
      <c r="K102" s="491">
        <v>0</v>
      </c>
      <c r="L102" s="492" t="s">
        <v>1575</v>
      </c>
      <c r="M102" s="493" t="s">
        <v>1575</v>
      </c>
      <c r="N102" s="494" t="s">
        <v>1575</v>
      </c>
      <c r="O102" s="494" t="s">
        <v>1576</v>
      </c>
      <c r="P102" s="495" t="s">
        <v>1575</v>
      </c>
      <c r="Q102" s="496"/>
      <c r="R102" s="490" t="s">
        <v>1575</v>
      </c>
      <c r="S102" s="491">
        <v>0</v>
      </c>
      <c r="T102" s="492" t="s">
        <v>1575</v>
      </c>
      <c r="U102" s="493" t="s">
        <v>1575</v>
      </c>
      <c r="V102" s="494" t="s">
        <v>1575</v>
      </c>
      <c r="W102" s="494" t="s">
        <v>1576</v>
      </c>
      <c r="X102" s="495" t="s">
        <v>1575</v>
      </c>
      <c r="Y102" s="497"/>
      <c r="Z102" s="490" t="s">
        <v>1575</v>
      </c>
      <c r="AA102" s="491">
        <v>0</v>
      </c>
      <c r="AB102" s="492" t="s">
        <v>1575</v>
      </c>
      <c r="AC102" s="493" t="s">
        <v>1575</v>
      </c>
      <c r="AD102" s="494" t="s">
        <v>1575</v>
      </c>
      <c r="AE102" s="494" t="s">
        <v>1576</v>
      </c>
      <c r="AF102" s="495" t="s">
        <v>1575</v>
      </c>
    </row>
    <row r="103" spans="1:32" ht="32.450000000000003" customHeight="1">
      <c r="A103" s="482" t="s">
        <v>1457</v>
      </c>
      <c r="B103" s="483" t="s">
        <v>1590</v>
      </c>
      <c r="C103" s="484" t="s">
        <v>1591</v>
      </c>
      <c r="D103" s="485" t="s">
        <v>1592</v>
      </c>
      <c r="E103" s="486" t="s">
        <v>1592</v>
      </c>
      <c r="F103" s="488" t="s">
        <v>1585</v>
      </c>
      <c r="G103" s="488" t="s">
        <v>1585</v>
      </c>
      <c r="H103" s="488" t="s">
        <v>1580</v>
      </c>
      <c r="I103" s="489"/>
      <c r="J103" s="490" t="s">
        <v>1575</v>
      </c>
      <c r="K103" s="491">
        <v>0</v>
      </c>
      <c r="L103" s="492" t="s">
        <v>1575</v>
      </c>
      <c r="M103" s="493" t="s">
        <v>1575</v>
      </c>
      <c r="N103" s="494" t="s">
        <v>1575</v>
      </c>
      <c r="O103" s="494" t="s">
        <v>1576</v>
      </c>
      <c r="P103" s="495" t="s">
        <v>1575</v>
      </c>
      <c r="Q103" s="496"/>
      <c r="R103" s="490" t="s">
        <v>1575</v>
      </c>
      <c r="S103" s="491">
        <v>0</v>
      </c>
      <c r="T103" s="492" t="s">
        <v>1575</v>
      </c>
      <c r="U103" s="493" t="s">
        <v>1575</v>
      </c>
      <c r="V103" s="494" t="s">
        <v>1575</v>
      </c>
      <c r="W103" s="494" t="s">
        <v>1576</v>
      </c>
      <c r="X103" s="495" t="s">
        <v>1575</v>
      </c>
      <c r="Y103" s="497"/>
      <c r="Z103" s="490" t="s">
        <v>1575</v>
      </c>
      <c r="AA103" s="491">
        <v>0</v>
      </c>
      <c r="AB103" s="492" t="s">
        <v>1575</v>
      </c>
      <c r="AC103" s="493" t="s">
        <v>1575</v>
      </c>
      <c r="AD103" s="494" t="s">
        <v>1575</v>
      </c>
      <c r="AE103" s="494" t="s">
        <v>1576</v>
      </c>
      <c r="AF103" s="495" t="s">
        <v>1575</v>
      </c>
    </row>
    <row r="104" spans="1:32" ht="32.450000000000003" customHeight="1">
      <c r="A104" s="482" t="s">
        <v>1457</v>
      </c>
      <c r="B104" s="483" t="s">
        <v>1590</v>
      </c>
      <c r="C104" s="484" t="s">
        <v>1591</v>
      </c>
      <c r="D104" s="485" t="s">
        <v>1592</v>
      </c>
      <c r="E104" s="486" t="s">
        <v>1592</v>
      </c>
      <c r="F104" s="488" t="s">
        <v>1586</v>
      </c>
      <c r="G104" s="488" t="s">
        <v>1586</v>
      </c>
      <c r="H104" s="488" t="s">
        <v>1582</v>
      </c>
      <c r="I104" s="489"/>
      <c r="J104" s="490" t="s">
        <v>1575</v>
      </c>
      <c r="K104" s="491">
        <v>0</v>
      </c>
      <c r="L104" s="492" t="s">
        <v>1575</v>
      </c>
      <c r="M104" s="493" t="s">
        <v>1575</v>
      </c>
      <c r="N104" s="494" t="s">
        <v>1575</v>
      </c>
      <c r="O104" s="494" t="s">
        <v>1576</v>
      </c>
      <c r="P104" s="495" t="s">
        <v>1575</v>
      </c>
      <c r="Q104" s="496"/>
      <c r="R104" s="490" t="s">
        <v>1575</v>
      </c>
      <c r="S104" s="491">
        <v>0</v>
      </c>
      <c r="T104" s="492" t="s">
        <v>1575</v>
      </c>
      <c r="U104" s="493" t="s">
        <v>1575</v>
      </c>
      <c r="V104" s="494" t="s">
        <v>1575</v>
      </c>
      <c r="W104" s="494" t="s">
        <v>1576</v>
      </c>
      <c r="X104" s="495" t="s">
        <v>1575</v>
      </c>
      <c r="Y104" s="497"/>
      <c r="Z104" s="490" t="s">
        <v>1575</v>
      </c>
      <c r="AA104" s="491">
        <v>0</v>
      </c>
      <c r="AB104" s="492" t="s">
        <v>1575</v>
      </c>
      <c r="AC104" s="493" t="s">
        <v>1575</v>
      </c>
      <c r="AD104" s="494" t="s">
        <v>1575</v>
      </c>
      <c r="AE104" s="494" t="s">
        <v>1576</v>
      </c>
      <c r="AF104" s="495" t="s">
        <v>1575</v>
      </c>
    </row>
    <row r="105" spans="1:32" ht="32.450000000000003" customHeight="1">
      <c r="A105" s="482" t="s">
        <v>1457</v>
      </c>
      <c r="B105" s="483" t="s">
        <v>1590</v>
      </c>
      <c r="C105" s="484" t="s">
        <v>1591</v>
      </c>
      <c r="D105" s="485" t="s">
        <v>1592</v>
      </c>
      <c r="E105" s="486" t="s">
        <v>1592</v>
      </c>
      <c r="F105" s="488" t="s">
        <v>1586</v>
      </c>
      <c r="G105" s="488" t="s">
        <v>1586</v>
      </c>
      <c r="H105" s="488" t="s">
        <v>1583</v>
      </c>
      <c r="I105" s="489"/>
      <c r="J105" s="490" t="s">
        <v>1575</v>
      </c>
      <c r="K105" s="491">
        <v>0</v>
      </c>
      <c r="L105" s="492" t="s">
        <v>1575</v>
      </c>
      <c r="M105" s="493" t="s">
        <v>1575</v>
      </c>
      <c r="N105" s="494" t="s">
        <v>1575</v>
      </c>
      <c r="O105" s="494" t="s">
        <v>1576</v>
      </c>
      <c r="P105" s="495" t="s">
        <v>1575</v>
      </c>
      <c r="Q105" s="496"/>
      <c r="R105" s="490" t="s">
        <v>1575</v>
      </c>
      <c r="S105" s="491">
        <v>0</v>
      </c>
      <c r="T105" s="492" t="s">
        <v>1575</v>
      </c>
      <c r="U105" s="493" t="s">
        <v>1575</v>
      </c>
      <c r="V105" s="494" t="s">
        <v>1575</v>
      </c>
      <c r="W105" s="494" t="s">
        <v>1576</v>
      </c>
      <c r="X105" s="495" t="s">
        <v>1575</v>
      </c>
      <c r="Y105" s="497"/>
      <c r="Z105" s="490" t="s">
        <v>1575</v>
      </c>
      <c r="AA105" s="491">
        <v>0</v>
      </c>
      <c r="AB105" s="492" t="s">
        <v>1575</v>
      </c>
      <c r="AC105" s="493" t="s">
        <v>1575</v>
      </c>
      <c r="AD105" s="494" t="s">
        <v>1575</v>
      </c>
      <c r="AE105" s="494" t="s">
        <v>1576</v>
      </c>
      <c r="AF105" s="495" t="s">
        <v>1575</v>
      </c>
    </row>
    <row r="106" spans="1:32" ht="32.450000000000003" customHeight="1">
      <c r="A106" s="482" t="s">
        <v>1457</v>
      </c>
      <c r="B106" s="483" t="s">
        <v>1590</v>
      </c>
      <c r="C106" s="484" t="s">
        <v>1591</v>
      </c>
      <c r="D106" s="485" t="s">
        <v>1592</v>
      </c>
      <c r="E106" s="486" t="s">
        <v>1592</v>
      </c>
      <c r="F106" s="488" t="s">
        <v>1587</v>
      </c>
      <c r="G106" s="488" t="s">
        <v>1587</v>
      </c>
      <c r="H106" s="488" t="s">
        <v>1574</v>
      </c>
      <c r="I106" s="489"/>
      <c r="J106" s="490" t="s">
        <v>1575</v>
      </c>
      <c r="K106" s="491">
        <v>0</v>
      </c>
      <c r="L106" s="492" t="s">
        <v>1575</v>
      </c>
      <c r="M106" s="493" t="s">
        <v>1575</v>
      </c>
      <c r="N106" s="494" t="s">
        <v>1575</v>
      </c>
      <c r="O106" s="494" t="s">
        <v>1576</v>
      </c>
      <c r="P106" s="495" t="s">
        <v>1575</v>
      </c>
      <c r="Q106" s="496"/>
      <c r="R106" s="490" t="s">
        <v>1575</v>
      </c>
      <c r="S106" s="491">
        <v>0</v>
      </c>
      <c r="T106" s="492" t="s">
        <v>1575</v>
      </c>
      <c r="U106" s="493" t="s">
        <v>1575</v>
      </c>
      <c r="V106" s="494" t="s">
        <v>1575</v>
      </c>
      <c r="W106" s="494" t="s">
        <v>1576</v>
      </c>
      <c r="X106" s="495" t="s">
        <v>1575</v>
      </c>
      <c r="Y106" s="497"/>
      <c r="Z106" s="490" t="s">
        <v>1575</v>
      </c>
      <c r="AA106" s="491">
        <v>0</v>
      </c>
      <c r="AB106" s="492" t="s">
        <v>1575</v>
      </c>
      <c r="AC106" s="493" t="s">
        <v>1575</v>
      </c>
      <c r="AD106" s="494" t="s">
        <v>1575</v>
      </c>
      <c r="AE106" s="494" t="s">
        <v>1576</v>
      </c>
      <c r="AF106" s="495" t="s">
        <v>1575</v>
      </c>
    </row>
    <row r="107" spans="1:32" ht="32.450000000000003" customHeight="1">
      <c r="A107" s="482" t="s">
        <v>1457</v>
      </c>
      <c r="B107" s="483" t="s">
        <v>1590</v>
      </c>
      <c r="C107" s="484" t="s">
        <v>1591</v>
      </c>
      <c r="D107" s="485" t="s">
        <v>1592</v>
      </c>
      <c r="E107" s="486" t="s">
        <v>1592</v>
      </c>
      <c r="F107" s="488" t="s">
        <v>1587</v>
      </c>
      <c r="G107" s="488" t="s">
        <v>1587</v>
      </c>
      <c r="H107" s="488" t="s">
        <v>1577</v>
      </c>
      <c r="I107" s="489"/>
      <c r="J107" s="490" t="s">
        <v>1575</v>
      </c>
      <c r="K107" s="491">
        <v>0</v>
      </c>
      <c r="L107" s="492" t="s">
        <v>1575</v>
      </c>
      <c r="M107" s="493" t="s">
        <v>1575</v>
      </c>
      <c r="N107" s="494" t="s">
        <v>1575</v>
      </c>
      <c r="O107" s="494" t="s">
        <v>1576</v>
      </c>
      <c r="P107" s="495" t="s">
        <v>1575</v>
      </c>
      <c r="Q107" s="496"/>
      <c r="R107" s="490" t="s">
        <v>1575</v>
      </c>
      <c r="S107" s="491">
        <v>0</v>
      </c>
      <c r="T107" s="492" t="s">
        <v>1575</v>
      </c>
      <c r="U107" s="493" t="s">
        <v>1575</v>
      </c>
      <c r="V107" s="494" t="s">
        <v>1575</v>
      </c>
      <c r="W107" s="494" t="s">
        <v>1576</v>
      </c>
      <c r="X107" s="495" t="s">
        <v>1575</v>
      </c>
      <c r="Y107" s="497"/>
      <c r="Z107" s="490" t="s">
        <v>1575</v>
      </c>
      <c r="AA107" s="491">
        <v>0</v>
      </c>
      <c r="AB107" s="492" t="s">
        <v>1575</v>
      </c>
      <c r="AC107" s="493" t="s">
        <v>1575</v>
      </c>
      <c r="AD107" s="494" t="s">
        <v>1575</v>
      </c>
      <c r="AE107" s="494" t="s">
        <v>1576</v>
      </c>
      <c r="AF107" s="495" t="s">
        <v>1575</v>
      </c>
    </row>
    <row r="108" spans="1:32" ht="32.450000000000003" customHeight="1">
      <c r="A108" s="482" t="s">
        <v>1457</v>
      </c>
      <c r="B108" s="483" t="s">
        <v>1590</v>
      </c>
      <c r="C108" s="484" t="s">
        <v>1591</v>
      </c>
      <c r="D108" s="485" t="s">
        <v>1592</v>
      </c>
      <c r="E108" s="486" t="s">
        <v>1592</v>
      </c>
      <c r="F108" s="488" t="s">
        <v>1588</v>
      </c>
      <c r="G108" s="488" t="s">
        <v>1588</v>
      </c>
      <c r="H108" s="488" t="s">
        <v>1579</v>
      </c>
      <c r="I108" s="489"/>
      <c r="J108" s="490" t="s">
        <v>1575</v>
      </c>
      <c r="K108" s="491">
        <v>0</v>
      </c>
      <c r="L108" s="492" t="s">
        <v>1575</v>
      </c>
      <c r="M108" s="493" t="s">
        <v>1575</v>
      </c>
      <c r="N108" s="494" t="s">
        <v>1575</v>
      </c>
      <c r="O108" s="494" t="s">
        <v>1576</v>
      </c>
      <c r="P108" s="495" t="s">
        <v>1575</v>
      </c>
      <c r="Q108" s="496"/>
      <c r="R108" s="490" t="s">
        <v>1575</v>
      </c>
      <c r="S108" s="491">
        <v>0</v>
      </c>
      <c r="T108" s="492" t="s">
        <v>1575</v>
      </c>
      <c r="U108" s="493" t="s">
        <v>1575</v>
      </c>
      <c r="V108" s="494" t="s">
        <v>1575</v>
      </c>
      <c r="W108" s="494" t="s">
        <v>1576</v>
      </c>
      <c r="X108" s="495" t="s">
        <v>1575</v>
      </c>
      <c r="Y108" s="497"/>
      <c r="Z108" s="490" t="s">
        <v>1575</v>
      </c>
      <c r="AA108" s="491">
        <v>0</v>
      </c>
      <c r="AB108" s="492" t="s">
        <v>1575</v>
      </c>
      <c r="AC108" s="493" t="s">
        <v>1575</v>
      </c>
      <c r="AD108" s="494" t="s">
        <v>1575</v>
      </c>
      <c r="AE108" s="494" t="s">
        <v>1576</v>
      </c>
      <c r="AF108" s="495" t="s">
        <v>1575</v>
      </c>
    </row>
    <row r="109" spans="1:32" ht="32.450000000000003" customHeight="1">
      <c r="A109" s="482" t="s">
        <v>1457</v>
      </c>
      <c r="B109" s="483" t="s">
        <v>1590</v>
      </c>
      <c r="C109" s="484" t="s">
        <v>1591</v>
      </c>
      <c r="D109" s="485" t="s">
        <v>1592</v>
      </c>
      <c r="E109" s="486" t="s">
        <v>1592</v>
      </c>
      <c r="F109" s="488" t="s">
        <v>1588</v>
      </c>
      <c r="G109" s="488" t="s">
        <v>1588</v>
      </c>
      <c r="H109" s="488" t="s">
        <v>1580</v>
      </c>
      <c r="I109" s="489"/>
      <c r="J109" s="490" t="s">
        <v>1575</v>
      </c>
      <c r="K109" s="491">
        <v>0</v>
      </c>
      <c r="L109" s="492" t="s">
        <v>1575</v>
      </c>
      <c r="M109" s="493" t="s">
        <v>1575</v>
      </c>
      <c r="N109" s="494" t="s">
        <v>1575</v>
      </c>
      <c r="O109" s="494" t="s">
        <v>1576</v>
      </c>
      <c r="P109" s="495" t="s">
        <v>1575</v>
      </c>
      <c r="Q109" s="496"/>
      <c r="R109" s="490" t="s">
        <v>1575</v>
      </c>
      <c r="S109" s="491">
        <v>0</v>
      </c>
      <c r="T109" s="492" t="s">
        <v>1575</v>
      </c>
      <c r="U109" s="493" t="s">
        <v>1575</v>
      </c>
      <c r="V109" s="494" t="s">
        <v>1575</v>
      </c>
      <c r="W109" s="494" t="s">
        <v>1576</v>
      </c>
      <c r="X109" s="495" t="s">
        <v>1575</v>
      </c>
      <c r="Y109" s="497"/>
      <c r="Z109" s="490" t="s">
        <v>1575</v>
      </c>
      <c r="AA109" s="491">
        <v>0</v>
      </c>
      <c r="AB109" s="492" t="s">
        <v>1575</v>
      </c>
      <c r="AC109" s="493" t="s">
        <v>1575</v>
      </c>
      <c r="AD109" s="494" t="s">
        <v>1575</v>
      </c>
      <c r="AE109" s="494" t="s">
        <v>1576</v>
      </c>
      <c r="AF109" s="495" t="s">
        <v>1575</v>
      </c>
    </row>
    <row r="110" spans="1:32" ht="32.450000000000003" customHeight="1">
      <c r="A110" s="482" t="s">
        <v>1457</v>
      </c>
      <c r="B110" s="483" t="s">
        <v>1590</v>
      </c>
      <c r="C110" s="484" t="s">
        <v>1591</v>
      </c>
      <c r="D110" s="485" t="s">
        <v>1592</v>
      </c>
      <c r="E110" s="486" t="s">
        <v>1592</v>
      </c>
      <c r="F110" s="488" t="s">
        <v>1589</v>
      </c>
      <c r="G110" s="488" t="s">
        <v>1589</v>
      </c>
      <c r="H110" s="488" t="s">
        <v>1582</v>
      </c>
      <c r="I110" s="489"/>
      <c r="J110" s="490" t="s">
        <v>1575</v>
      </c>
      <c r="K110" s="491">
        <v>0</v>
      </c>
      <c r="L110" s="492" t="s">
        <v>1575</v>
      </c>
      <c r="M110" s="493" t="s">
        <v>1575</v>
      </c>
      <c r="N110" s="494" t="s">
        <v>1575</v>
      </c>
      <c r="O110" s="494" t="s">
        <v>1576</v>
      </c>
      <c r="P110" s="495" t="s">
        <v>1575</v>
      </c>
      <c r="Q110" s="496"/>
      <c r="R110" s="490" t="s">
        <v>1575</v>
      </c>
      <c r="S110" s="491">
        <v>0</v>
      </c>
      <c r="T110" s="492" t="s">
        <v>1575</v>
      </c>
      <c r="U110" s="493" t="s">
        <v>1575</v>
      </c>
      <c r="V110" s="494" t="s">
        <v>1575</v>
      </c>
      <c r="W110" s="494" t="s">
        <v>1576</v>
      </c>
      <c r="X110" s="495" t="s">
        <v>1575</v>
      </c>
      <c r="Y110" s="497"/>
      <c r="Z110" s="490" t="s">
        <v>1575</v>
      </c>
      <c r="AA110" s="491">
        <v>0</v>
      </c>
      <c r="AB110" s="492" t="s">
        <v>1575</v>
      </c>
      <c r="AC110" s="493" t="s">
        <v>1575</v>
      </c>
      <c r="AD110" s="494" t="s">
        <v>1575</v>
      </c>
      <c r="AE110" s="494" t="s">
        <v>1576</v>
      </c>
      <c r="AF110" s="495" t="s">
        <v>1575</v>
      </c>
    </row>
    <row r="111" spans="1:32" ht="32.450000000000003" customHeight="1">
      <c r="A111" s="482" t="s">
        <v>1457</v>
      </c>
      <c r="B111" s="483" t="s">
        <v>1590</v>
      </c>
      <c r="C111" s="484" t="s">
        <v>1591</v>
      </c>
      <c r="D111" s="485" t="s">
        <v>1592</v>
      </c>
      <c r="E111" s="486" t="s">
        <v>1592</v>
      </c>
      <c r="F111" s="488" t="s">
        <v>1589</v>
      </c>
      <c r="G111" s="488" t="s">
        <v>1589</v>
      </c>
      <c r="H111" s="488" t="s">
        <v>1583</v>
      </c>
      <c r="I111" s="489"/>
      <c r="J111" s="490" t="s">
        <v>1575</v>
      </c>
      <c r="K111" s="491">
        <v>0</v>
      </c>
      <c r="L111" s="492" t="s">
        <v>1575</v>
      </c>
      <c r="M111" s="493" t="s">
        <v>1575</v>
      </c>
      <c r="N111" s="494" t="s">
        <v>1575</v>
      </c>
      <c r="O111" s="494" t="s">
        <v>1576</v>
      </c>
      <c r="P111" s="495" t="s">
        <v>1575</v>
      </c>
      <c r="Q111" s="496"/>
      <c r="R111" s="490" t="s">
        <v>1575</v>
      </c>
      <c r="S111" s="491">
        <v>0</v>
      </c>
      <c r="T111" s="492" t="s">
        <v>1575</v>
      </c>
      <c r="U111" s="493" t="s">
        <v>1575</v>
      </c>
      <c r="V111" s="494" t="s">
        <v>1575</v>
      </c>
      <c r="W111" s="494" t="s">
        <v>1576</v>
      </c>
      <c r="X111" s="495" t="s">
        <v>1575</v>
      </c>
      <c r="Y111" s="497"/>
      <c r="Z111" s="490" t="s">
        <v>1575</v>
      </c>
      <c r="AA111" s="491">
        <v>0</v>
      </c>
      <c r="AB111" s="492" t="s">
        <v>1575</v>
      </c>
      <c r="AC111" s="493" t="s">
        <v>1575</v>
      </c>
      <c r="AD111" s="494" t="s">
        <v>1575</v>
      </c>
      <c r="AE111" s="494" t="s">
        <v>1576</v>
      </c>
      <c r="AF111" s="495" t="s">
        <v>1575</v>
      </c>
    </row>
    <row r="112" spans="1:32" ht="32.450000000000003" customHeight="1">
      <c r="A112" s="482" t="s">
        <v>1457</v>
      </c>
      <c r="B112" s="483" t="s">
        <v>1458</v>
      </c>
      <c r="C112" s="484" t="s">
        <v>1603</v>
      </c>
      <c r="D112" s="485" t="s">
        <v>148</v>
      </c>
      <c r="E112" s="486" t="s">
        <v>1604</v>
      </c>
      <c r="F112" s="487" t="s">
        <v>1462</v>
      </c>
      <c r="G112" s="487" t="s">
        <v>1463</v>
      </c>
      <c r="H112" s="488" t="s">
        <v>1087</v>
      </c>
      <c r="I112" s="489"/>
      <c r="J112" s="490" t="s">
        <v>1464</v>
      </c>
      <c r="K112" s="491" t="s">
        <v>1465</v>
      </c>
      <c r="L112" s="492">
        <v>80</v>
      </c>
      <c r="M112" s="493">
        <v>16691.491661931836</v>
      </c>
      <c r="N112" s="494">
        <v>0.78659217877094978</v>
      </c>
      <c r="O112" s="494">
        <v>1.3407821229050265E-2</v>
      </c>
      <c r="P112" s="495" t="s">
        <v>1466</v>
      </c>
      <c r="Q112" s="496"/>
      <c r="R112" s="490" t="s">
        <v>1467</v>
      </c>
      <c r="S112" s="491" t="s">
        <v>1468</v>
      </c>
      <c r="T112" s="492">
        <v>70</v>
      </c>
      <c r="U112" s="493">
        <v>27211.505385694269</v>
      </c>
      <c r="V112" s="494">
        <v>0.79664804469273742</v>
      </c>
      <c r="W112" s="494">
        <v>-9.6648044692737467E-2</v>
      </c>
      <c r="X112" s="495" t="s">
        <v>1469</v>
      </c>
      <c r="Y112" s="497"/>
      <c r="Z112" s="490" t="s">
        <v>1593</v>
      </c>
      <c r="AA112" s="491" t="s">
        <v>1471</v>
      </c>
      <c r="AB112" s="492">
        <v>60</v>
      </c>
      <c r="AC112" s="493">
        <v>4925.1198854337208</v>
      </c>
      <c r="AD112" s="494">
        <v>0.68268156424581006</v>
      </c>
      <c r="AE112" s="494">
        <v>-8.268156424581008E-2</v>
      </c>
      <c r="AF112" s="495" t="s">
        <v>1472</v>
      </c>
    </row>
    <row r="113" spans="1:32" ht="32.450000000000003" customHeight="1">
      <c r="A113" s="482" t="s">
        <v>1457</v>
      </c>
      <c r="B113" s="483" t="s">
        <v>1458</v>
      </c>
      <c r="C113" s="484" t="s">
        <v>1603</v>
      </c>
      <c r="D113" s="485" t="s">
        <v>148</v>
      </c>
      <c r="E113" s="486" t="s">
        <v>1604</v>
      </c>
      <c r="F113" s="487" t="s">
        <v>1462</v>
      </c>
      <c r="G113" s="487" t="s">
        <v>1463</v>
      </c>
      <c r="H113" s="488" t="s">
        <v>1089</v>
      </c>
      <c r="I113" s="489"/>
      <c r="J113" s="490" t="s">
        <v>1473</v>
      </c>
      <c r="K113" s="491" t="s">
        <v>1465</v>
      </c>
      <c r="L113" s="492">
        <v>75</v>
      </c>
      <c r="M113" s="493">
        <v>7311.7680418041809</v>
      </c>
      <c r="N113" s="494">
        <v>0.83509700176366852</v>
      </c>
      <c r="O113" s="494">
        <v>-8.5097001763668523E-2</v>
      </c>
      <c r="P113" s="495" t="s">
        <v>1466</v>
      </c>
      <c r="Q113" s="496"/>
      <c r="R113" s="490" t="s">
        <v>1474</v>
      </c>
      <c r="S113" s="491" t="s">
        <v>1468</v>
      </c>
      <c r="T113" s="492">
        <v>70</v>
      </c>
      <c r="U113" s="493">
        <v>12280.598268215392</v>
      </c>
      <c r="V113" s="494">
        <v>0.87929433611884866</v>
      </c>
      <c r="W113" s="494">
        <v>-0.17929433611884871</v>
      </c>
      <c r="X113" s="495" t="s">
        <v>1469</v>
      </c>
      <c r="Y113" s="497"/>
      <c r="Z113" s="490" t="s">
        <v>1475</v>
      </c>
      <c r="AA113" s="491" t="s">
        <v>1471</v>
      </c>
      <c r="AB113" s="492">
        <v>30</v>
      </c>
      <c r="AC113" s="493">
        <v>2499.8359026687635</v>
      </c>
      <c r="AD113" s="494">
        <v>0.59145775301764159</v>
      </c>
      <c r="AE113" s="494">
        <v>-0.2914577530176416</v>
      </c>
      <c r="AF113" s="495" t="s">
        <v>1472</v>
      </c>
    </row>
    <row r="114" spans="1:32" ht="32.450000000000003" customHeight="1">
      <c r="A114" s="482" t="s">
        <v>1457</v>
      </c>
      <c r="B114" s="483" t="s">
        <v>1458</v>
      </c>
      <c r="C114" s="484" t="s">
        <v>1603</v>
      </c>
      <c r="D114" s="485" t="s">
        <v>148</v>
      </c>
      <c r="E114" s="486" t="s">
        <v>1604</v>
      </c>
      <c r="F114" s="487" t="s">
        <v>1462</v>
      </c>
      <c r="G114" s="487" t="s">
        <v>1463</v>
      </c>
      <c r="H114" s="488" t="s">
        <v>1081</v>
      </c>
      <c r="I114" s="489"/>
      <c r="J114" s="490" t="s">
        <v>1476</v>
      </c>
      <c r="K114" s="491" t="s">
        <v>1465</v>
      </c>
      <c r="L114" s="492">
        <v>80</v>
      </c>
      <c r="M114" s="493">
        <v>521179.97666666674</v>
      </c>
      <c r="N114" s="494">
        <v>0.75</v>
      </c>
      <c r="O114" s="494">
        <v>5.0000000000000044E-2</v>
      </c>
      <c r="P114" s="495" t="s">
        <v>1466</v>
      </c>
      <c r="Q114" s="496"/>
      <c r="R114" s="490" t="s">
        <v>1477</v>
      </c>
      <c r="S114" s="491" t="s">
        <v>1468</v>
      </c>
      <c r="T114" s="492">
        <v>70</v>
      </c>
      <c r="U114" s="493">
        <v>314913.74333333335</v>
      </c>
      <c r="V114" s="494">
        <v>0.75</v>
      </c>
      <c r="W114" s="494">
        <v>-5.0000000000000044E-2</v>
      </c>
      <c r="X114" s="495" t="s">
        <v>1469</v>
      </c>
      <c r="Y114" s="497"/>
      <c r="Z114" s="490" t="s">
        <v>1478</v>
      </c>
      <c r="AA114" s="491" t="s">
        <v>1471</v>
      </c>
      <c r="AB114" s="492">
        <v>50</v>
      </c>
      <c r="AC114" s="493">
        <v>0</v>
      </c>
      <c r="AD114" s="494">
        <v>0</v>
      </c>
      <c r="AE114" s="494">
        <v>0.5</v>
      </c>
      <c r="AF114" s="495" t="s">
        <v>1472</v>
      </c>
    </row>
    <row r="115" spans="1:32" ht="32.450000000000003" customHeight="1">
      <c r="A115" s="482" t="s">
        <v>1457</v>
      </c>
      <c r="B115" s="483" t="s">
        <v>1458</v>
      </c>
      <c r="C115" s="484" t="s">
        <v>1603</v>
      </c>
      <c r="D115" s="485" t="s">
        <v>148</v>
      </c>
      <c r="E115" s="486" t="s">
        <v>1604</v>
      </c>
      <c r="F115" s="487" t="s">
        <v>1462</v>
      </c>
      <c r="G115" s="487" t="s">
        <v>1463</v>
      </c>
      <c r="H115" s="488" t="s">
        <v>1085</v>
      </c>
      <c r="I115" s="489"/>
      <c r="J115" s="490" t="s">
        <v>1479</v>
      </c>
      <c r="K115" s="491" t="s">
        <v>1465</v>
      </c>
      <c r="L115" s="492">
        <v>75</v>
      </c>
      <c r="M115" s="493">
        <v>46462.359726027418</v>
      </c>
      <c r="N115" s="494">
        <v>0.9700996677740864</v>
      </c>
      <c r="O115" s="494">
        <v>-0.2200996677740864</v>
      </c>
      <c r="P115" s="495" t="s">
        <v>1466</v>
      </c>
      <c r="Q115" s="496"/>
      <c r="R115" s="490" t="s">
        <v>1480</v>
      </c>
      <c r="S115" s="491" t="s">
        <v>1468</v>
      </c>
      <c r="T115" s="492">
        <v>70</v>
      </c>
      <c r="U115" s="493">
        <v>63339.773814432985</v>
      </c>
      <c r="V115" s="494">
        <v>0.96677740863787376</v>
      </c>
      <c r="W115" s="494">
        <v>-0.2667774086378738</v>
      </c>
      <c r="X115" s="495" t="s">
        <v>1469</v>
      </c>
      <c r="Y115" s="497"/>
      <c r="Z115" s="490" t="s">
        <v>1481</v>
      </c>
      <c r="AA115" s="491" t="s">
        <v>1471</v>
      </c>
      <c r="AB115" s="492">
        <v>70</v>
      </c>
      <c r="AC115" s="493">
        <v>13003.396293706299</v>
      </c>
      <c r="AD115" s="494">
        <v>0.95016611295681064</v>
      </c>
      <c r="AE115" s="494">
        <v>-0.25016611295681068</v>
      </c>
      <c r="AF115" s="495" t="s">
        <v>1472</v>
      </c>
    </row>
    <row r="116" spans="1:32" ht="32.450000000000003" customHeight="1">
      <c r="A116" s="482" t="s">
        <v>1457</v>
      </c>
      <c r="B116" s="483" t="s">
        <v>1458</v>
      </c>
      <c r="C116" s="484" t="s">
        <v>1603</v>
      </c>
      <c r="D116" s="485" t="s">
        <v>148</v>
      </c>
      <c r="E116" s="486" t="s">
        <v>1604</v>
      </c>
      <c r="F116" s="487" t="s">
        <v>1462</v>
      </c>
      <c r="G116" s="487" t="s">
        <v>1463</v>
      </c>
      <c r="H116" s="488" t="s">
        <v>1482</v>
      </c>
      <c r="I116" s="489"/>
      <c r="J116" s="490" t="s">
        <v>1483</v>
      </c>
      <c r="K116" s="491" t="s">
        <v>1465</v>
      </c>
      <c r="L116" s="492">
        <v>75</v>
      </c>
      <c r="M116" s="493">
        <v>9571.0000918728128</v>
      </c>
      <c r="N116" s="494">
        <v>0.86756591048436549</v>
      </c>
      <c r="O116" s="494">
        <v>-0.11756591048436549</v>
      </c>
      <c r="P116" s="495" t="s">
        <v>1466</v>
      </c>
      <c r="Q116" s="496"/>
      <c r="R116" s="490" t="s">
        <v>1605</v>
      </c>
      <c r="S116" s="491" t="s">
        <v>1468</v>
      </c>
      <c r="T116" s="492">
        <v>60</v>
      </c>
      <c r="U116" s="493">
        <v>7121.4040576652433</v>
      </c>
      <c r="V116" s="494">
        <v>0.8718577559779277</v>
      </c>
      <c r="W116" s="494">
        <v>-0.27185775597792772</v>
      </c>
      <c r="X116" s="495" t="s">
        <v>1500</v>
      </c>
      <c r="Y116" s="497"/>
      <c r="Z116" s="490" t="s">
        <v>1486</v>
      </c>
      <c r="AA116" s="491" t="s">
        <v>1471</v>
      </c>
      <c r="AB116" s="492">
        <v>45</v>
      </c>
      <c r="AC116" s="493">
        <v>1722.887713884993</v>
      </c>
      <c r="AD116" s="494">
        <v>0.43715511955855307</v>
      </c>
      <c r="AE116" s="494">
        <v>1.2844880441446938E-2</v>
      </c>
      <c r="AF116" s="495" t="s">
        <v>1487</v>
      </c>
    </row>
    <row r="117" spans="1:32" ht="32.450000000000003" customHeight="1">
      <c r="A117" s="482" t="s">
        <v>1457</v>
      </c>
      <c r="B117" s="483" t="s">
        <v>1458</v>
      </c>
      <c r="C117" s="484" t="s">
        <v>1603</v>
      </c>
      <c r="D117" s="485" t="s">
        <v>148</v>
      </c>
      <c r="E117" s="486" t="s">
        <v>1604</v>
      </c>
      <c r="F117" s="487" t="s">
        <v>1462</v>
      </c>
      <c r="G117" s="487" t="s">
        <v>1463</v>
      </c>
      <c r="H117" s="488" t="s">
        <v>1488</v>
      </c>
      <c r="I117" s="489"/>
      <c r="J117" s="490" t="s">
        <v>1489</v>
      </c>
      <c r="K117" s="491" t="s">
        <v>1465</v>
      </c>
      <c r="L117" s="492">
        <v>70</v>
      </c>
      <c r="M117" s="493">
        <v>4464.1696356916491</v>
      </c>
      <c r="N117" s="494">
        <v>0.83509700176366852</v>
      </c>
      <c r="O117" s="494">
        <v>-0.13509700176366857</v>
      </c>
      <c r="P117" s="495" t="s">
        <v>1466</v>
      </c>
      <c r="Q117" s="496"/>
      <c r="R117" s="490" t="s">
        <v>1490</v>
      </c>
      <c r="S117" s="491" t="s">
        <v>1468</v>
      </c>
      <c r="T117" s="492">
        <v>60</v>
      </c>
      <c r="U117" s="493">
        <v>2432.8647886540516</v>
      </c>
      <c r="V117" s="494">
        <v>0.7927689594356262</v>
      </c>
      <c r="W117" s="494">
        <v>-0.19276895943562622</v>
      </c>
      <c r="X117" s="495" t="s">
        <v>1491</v>
      </c>
      <c r="Y117" s="497"/>
      <c r="Z117" s="490" t="s">
        <v>1492</v>
      </c>
      <c r="AA117" s="491" t="s">
        <v>1471</v>
      </c>
      <c r="AB117" s="492">
        <v>30</v>
      </c>
      <c r="AC117" s="493">
        <v>901.62429078014111</v>
      </c>
      <c r="AD117" s="494">
        <v>0.24867724867724866</v>
      </c>
      <c r="AE117" s="494">
        <v>5.1322751322751325E-2</v>
      </c>
      <c r="AF117" s="495" t="s">
        <v>1487</v>
      </c>
    </row>
    <row r="118" spans="1:32" ht="32.450000000000003" customHeight="1">
      <c r="A118" s="482" t="s">
        <v>1457</v>
      </c>
      <c r="B118" s="483" t="s">
        <v>1458</v>
      </c>
      <c r="C118" s="484" t="s">
        <v>1603</v>
      </c>
      <c r="D118" s="485" t="s">
        <v>148</v>
      </c>
      <c r="E118" s="486" t="s">
        <v>1604</v>
      </c>
      <c r="F118" s="487" t="s">
        <v>1462</v>
      </c>
      <c r="G118" s="487" t="s">
        <v>1463</v>
      </c>
      <c r="H118" s="488" t="s">
        <v>1493</v>
      </c>
      <c r="I118" s="489"/>
      <c r="J118" s="490" t="s">
        <v>1596</v>
      </c>
      <c r="K118" s="491" t="s">
        <v>1495</v>
      </c>
      <c r="L118" s="492">
        <v>70</v>
      </c>
      <c r="M118" s="493">
        <v>16003.75426305954</v>
      </c>
      <c r="N118" s="494">
        <v>0.96100403406544155</v>
      </c>
      <c r="O118" s="494">
        <v>-0.26100403406544159</v>
      </c>
      <c r="P118" s="495" t="s">
        <v>1597</v>
      </c>
      <c r="Q118" s="496"/>
      <c r="R118" s="490" t="s">
        <v>1467</v>
      </c>
      <c r="S118" s="491" t="s">
        <v>1468</v>
      </c>
      <c r="T118" s="492">
        <v>70</v>
      </c>
      <c r="U118" s="493">
        <v>10950.123639740039</v>
      </c>
      <c r="V118" s="494">
        <v>0.96548632900044828</v>
      </c>
      <c r="W118" s="494">
        <v>-0.26548632900044833</v>
      </c>
      <c r="X118" s="495" t="s">
        <v>1469</v>
      </c>
      <c r="Y118" s="497"/>
      <c r="Z118" s="490" t="s">
        <v>1486</v>
      </c>
      <c r="AA118" s="491" t="s">
        <v>1471</v>
      </c>
      <c r="AB118" s="492">
        <v>80</v>
      </c>
      <c r="AC118" s="493">
        <v>1992.5835098591572</v>
      </c>
      <c r="AD118" s="494">
        <v>0.79560735096369339</v>
      </c>
      <c r="AE118" s="494">
        <v>4.3926490363066506E-3</v>
      </c>
      <c r="AF118" s="495" t="s">
        <v>1487</v>
      </c>
    </row>
    <row r="119" spans="1:32" ht="32.450000000000003" customHeight="1">
      <c r="A119" s="482" t="s">
        <v>1457</v>
      </c>
      <c r="B119" s="483" t="s">
        <v>1458</v>
      </c>
      <c r="C119" s="484" t="s">
        <v>1603</v>
      </c>
      <c r="D119" s="485" t="s">
        <v>148</v>
      </c>
      <c r="E119" s="486" t="s">
        <v>1604</v>
      </c>
      <c r="F119" s="487" t="s">
        <v>1462</v>
      </c>
      <c r="G119" s="487" t="s">
        <v>1463</v>
      </c>
      <c r="H119" s="488" t="s">
        <v>1497</v>
      </c>
      <c r="I119" s="489"/>
      <c r="J119" s="490" t="s">
        <v>1598</v>
      </c>
      <c r="K119" s="491" t="s">
        <v>1495</v>
      </c>
      <c r="L119" s="492">
        <v>60</v>
      </c>
      <c r="M119" s="493">
        <v>5561.6295343536076</v>
      </c>
      <c r="N119" s="494">
        <v>0.94087009803921562</v>
      </c>
      <c r="O119" s="494">
        <v>-0.34087009803921564</v>
      </c>
      <c r="P119" s="495" t="s">
        <v>1597</v>
      </c>
      <c r="Q119" s="496"/>
      <c r="R119" s="490" t="s">
        <v>1499</v>
      </c>
      <c r="S119" s="491" t="s">
        <v>1468</v>
      </c>
      <c r="T119" s="492">
        <v>70</v>
      </c>
      <c r="U119" s="493">
        <v>4783.3900580083819</v>
      </c>
      <c r="V119" s="494">
        <v>0.95067401960784303</v>
      </c>
      <c r="W119" s="494">
        <v>-0.25067401960784308</v>
      </c>
      <c r="X119" s="495" t="s">
        <v>1500</v>
      </c>
      <c r="Y119" s="497"/>
      <c r="Z119" s="490" t="s">
        <v>1606</v>
      </c>
      <c r="AA119" s="491" t="s">
        <v>1471</v>
      </c>
      <c r="AB119" s="492">
        <v>60</v>
      </c>
      <c r="AC119" s="493">
        <v>807.12099951243226</v>
      </c>
      <c r="AD119" s="494">
        <v>0.62837009803921562</v>
      </c>
      <c r="AE119" s="494">
        <v>-2.8370098039215641E-2</v>
      </c>
      <c r="AF119" s="495" t="s">
        <v>1487</v>
      </c>
    </row>
    <row r="120" spans="1:32" ht="32.450000000000003" customHeight="1">
      <c r="A120" s="482" t="s">
        <v>1457</v>
      </c>
      <c r="B120" s="483" t="s">
        <v>1458</v>
      </c>
      <c r="C120" s="484" t="s">
        <v>1603</v>
      </c>
      <c r="D120" s="485" t="s">
        <v>148</v>
      </c>
      <c r="E120" s="486" t="s">
        <v>1604</v>
      </c>
      <c r="F120" s="487" t="s">
        <v>1462</v>
      </c>
      <c r="G120" s="487" t="s">
        <v>1463</v>
      </c>
      <c r="H120" s="488" t="s">
        <v>1501</v>
      </c>
      <c r="I120" s="489"/>
      <c r="J120" s="490" t="s">
        <v>1598</v>
      </c>
      <c r="K120" s="491" t="s">
        <v>1495</v>
      </c>
      <c r="L120" s="492">
        <v>35</v>
      </c>
      <c r="M120" s="493">
        <v>4683.1928571428562</v>
      </c>
      <c r="N120" s="494">
        <v>0.4</v>
      </c>
      <c r="O120" s="494">
        <v>-5.0000000000000044E-2</v>
      </c>
      <c r="P120" s="495" t="s">
        <v>1597</v>
      </c>
      <c r="Q120" s="496"/>
      <c r="R120" s="490" t="s">
        <v>1504</v>
      </c>
      <c r="S120" s="491" t="s">
        <v>1468</v>
      </c>
      <c r="T120" s="492">
        <v>70</v>
      </c>
      <c r="U120" s="493">
        <v>8561.5958333333328</v>
      </c>
      <c r="V120" s="494">
        <v>0.68571428571428572</v>
      </c>
      <c r="W120" s="494">
        <v>1.4285714285714235E-2</v>
      </c>
      <c r="X120" s="495" t="s">
        <v>1500</v>
      </c>
      <c r="Y120" s="497"/>
      <c r="Z120" s="490" t="s">
        <v>1607</v>
      </c>
      <c r="AA120" s="491" t="s">
        <v>1471</v>
      </c>
      <c r="AB120" s="492">
        <v>60</v>
      </c>
      <c r="AC120" s="493">
        <v>26184.024107142857</v>
      </c>
      <c r="AD120" s="494">
        <v>0.8</v>
      </c>
      <c r="AE120" s="494">
        <v>-0.20000000000000007</v>
      </c>
      <c r="AF120" s="495" t="s">
        <v>1472</v>
      </c>
    </row>
    <row r="121" spans="1:32" ht="32.450000000000003" customHeight="1">
      <c r="A121" s="482" t="s">
        <v>1457</v>
      </c>
      <c r="B121" s="483" t="s">
        <v>1458</v>
      </c>
      <c r="C121" s="484" t="s">
        <v>1603</v>
      </c>
      <c r="D121" s="485" t="s">
        <v>148</v>
      </c>
      <c r="E121" s="486" t="s">
        <v>1604</v>
      </c>
      <c r="F121" s="487" t="s">
        <v>1506</v>
      </c>
      <c r="G121" s="487" t="s">
        <v>1506</v>
      </c>
      <c r="H121" s="488" t="s">
        <v>1087</v>
      </c>
      <c r="I121" s="489"/>
      <c r="J121" s="490" t="s">
        <v>1464</v>
      </c>
      <c r="K121" s="491" t="s">
        <v>1465</v>
      </c>
      <c r="L121" s="492">
        <v>80</v>
      </c>
      <c r="M121" s="493">
        <v>16691.491661931836</v>
      </c>
      <c r="N121" s="494">
        <v>0.78659217877094978</v>
      </c>
      <c r="O121" s="494">
        <v>1.3407821229050265E-2</v>
      </c>
      <c r="P121" s="495" t="s">
        <v>1466</v>
      </c>
      <c r="Q121" s="496"/>
      <c r="R121" s="490" t="s">
        <v>1598</v>
      </c>
      <c r="S121" s="491" t="s">
        <v>1495</v>
      </c>
      <c r="T121" s="492">
        <v>50</v>
      </c>
      <c r="U121" s="493">
        <v>16173.098902255617</v>
      </c>
      <c r="V121" s="494">
        <v>0.74301675977653636</v>
      </c>
      <c r="W121" s="494">
        <v>-0.24301675977653636</v>
      </c>
      <c r="X121" s="495" t="s">
        <v>1597</v>
      </c>
      <c r="Y121" s="497"/>
      <c r="Z121" s="490" t="s">
        <v>1467</v>
      </c>
      <c r="AA121" s="491" t="s">
        <v>1468</v>
      </c>
      <c r="AB121" s="492">
        <v>70</v>
      </c>
      <c r="AC121" s="493">
        <v>27211.505385694269</v>
      </c>
      <c r="AD121" s="494">
        <v>0.79664804469273742</v>
      </c>
      <c r="AE121" s="494">
        <v>-9.6648044692737467E-2</v>
      </c>
      <c r="AF121" s="495" t="s">
        <v>1469</v>
      </c>
    </row>
    <row r="122" spans="1:32" ht="32.450000000000003" customHeight="1">
      <c r="A122" s="482" t="s">
        <v>1457</v>
      </c>
      <c r="B122" s="483" t="s">
        <v>1458</v>
      </c>
      <c r="C122" s="484" t="s">
        <v>1603</v>
      </c>
      <c r="D122" s="485" t="s">
        <v>148</v>
      </c>
      <c r="E122" s="486" t="s">
        <v>1604</v>
      </c>
      <c r="F122" s="487" t="s">
        <v>1506</v>
      </c>
      <c r="G122" s="487" t="s">
        <v>1506</v>
      </c>
      <c r="H122" s="488" t="s">
        <v>1089</v>
      </c>
      <c r="I122" s="489"/>
      <c r="J122" s="490" t="s">
        <v>1473</v>
      </c>
      <c r="K122" s="491" t="s">
        <v>1465</v>
      </c>
      <c r="L122" s="492">
        <v>75</v>
      </c>
      <c r="M122" s="493">
        <v>7311.7680418041809</v>
      </c>
      <c r="N122" s="494">
        <v>0.84401114206128136</v>
      </c>
      <c r="O122" s="494">
        <v>-9.4011142061281361E-2</v>
      </c>
      <c r="P122" s="495" t="s">
        <v>1466</v>
      </c>
      <c r="Q122" s="496"/>
      <c r="R122" s="490" t="s">
        <v>1598</v>
      </c>
      <c r="S122" s="491" t="s">
        <v>1495</v>
      </c>
      <c r="T122" s="492">
        <v>50</v>
      </c>
      <c r="U122" s="493">
        <v>6916.1346798029726</v>
      </c>
      <c r="V122" s="494">
        <v>0.75394614670380689</v>
      </c>
      <c r="W122" s="494">
        <v>-0.25394614670380689</v>
      </c>
      <c r="X122" s="495" t="s">
        <v>1597</v>
      </c>
      <c r="Y122" s="497"/>
      <c r="Z122" s="490" t="s">
        <v>1474</v>
      </c>
      <c r="AA122" s="491" t="s">
        <v>1468</v>
      </c>
      <c r="AB122" s="492">
        <v>70</v>
      </c>
      <c r="AC122" s="493">
        <v>12280.598268215392</v>
      </c>
      <c r="AD122" s="494">
        <v>0.87929433611884866</v>
      </c>
      <c r="AE122" s="494">
        <v>-0.17929433611884871</v>
      </c>
      <c r="AF122" s="495" t="s">
        <v>1469</v>
      </c>
    </row>
    <row r="123" spans="1:32" ht="32.450000000000003" customHeight="1">
      <c r="A123" s="482" t="s">
        <v>1457</v>
      </c>
      <c r="B123" s="483" t="s">
        <v>1458</v>
      </c>
      <c r="C123" s="484" t="s">
        <v>1603</v>
      </c>
      <c r="D123" s="485" t="s">
        <v>148</v>
      </c>
      <c r="E123" s="486" t="s">
        <v>1604</v>
      </c>
      <c r="F123" s="487" t="s">
        <v>1506</v>
      </c>
      <c r="G123" s="487" t="s">
        <v>1506</v>
      </c>
      <c r="H123" s="488" t="s">
        <v>1081</v>
      </c>
      <c r="I123" s="489"/>
      <c r="J123" s="490" t="s">
        <v>1476</v>
      </c>
      <c r="K123" s="491" t="s">
        <v>1465</v>
      </c>
      <c r="L123" s="492">
        <v>80</v>
      </c>
      <c r="M123" s="493">
        <v>521179.97666666674</v>
      </c>
      <c r="N123" s="494">
        <v>0.75</v>
      </c>
      <c r="O123" s="494">
        <v>5.0000000000000044E-2</v>
      </c>
      <c r="P123" s="495" t="s">
        <v>1466</v>
      </c>
      <c r="Q123" s="496"/>
      <c r="R123" s="490" t="s">
        <v>1600</v>
      </c>
      <c r="S123" s="491" t="s">
        <v>1495</v>
      </c>
      <c r="T123" s="492">
        <v>80</v>
      </c>
      <c r="U123" s="493">
        <v>557011.06999999995</v>
      </c>
      <c r="V123" s="494">
        <v>0.75</v>
      </c>
      <c r="W123" s="494">
        <v>5.0000000000000044E-2</v>
      </c>
      <c r="X123" s="495" t="s">
        <v>1597</v>
      </c>
      <c r="Y123" s="497"/>
      <c r="Z123" s="490" t="s">
        <v>1477</v>
      </c>
      <c r="AA123" s="491" t="s">
        <v>1468</v>
      </c>
      <c r="AB123" s="492">
        <v>70</v>
      </c>
      <c r="AC123" s="493">
        <v>314913.74333333335</v>
      </c>
      <c r="AD123" s="494">
        <v>0.75</v>
      </c>
      <c r="AE123" s="494">
        <v>-5.0000000000000044E-2</v>
      </c>
      <c r="AF123" s="495" t="s">
        <v>1469</v>
      </c>
    </row>
    <row r="124" spans="1:32" ht="32.450000000000003" customHeight="1">
      <c r="A124" s="482" t="s">
        <v>1457</v>
      </c>
      <c r="B124" s="483" t="s">
        <v>1458</v>
      </c>
      <c r="C124" s="484" t="s">
        <v>1603</v>
      </c>
      <c r="D124" s="485" t="s">
        <v>148</v>
      </c>
      <c r="E124" s="486" t="s">
        <v>1604</v>
      </c>
      <c r="F124" s="487" t="s">
        <v>1506</v>
      </c>
      <c r="G124" s="487" t="s">
        <v>1506</v>
      </c>
      <c r="H124" s="488" t="s">
        <v>1085</v>
      </c>
      <c r="I124" s="489"/>
      <c r="J124" s="490" t="s">
        <v>1479</v>
      </c>
      <c r="K124" s="491" t="s">
        <v>1465</v>
      </c>
      <c r="L124" s="492">
        <v>75</v>
      </c>
      <c r="M124" s="493">
        <v>46462.359726027418</v>
      </c>
      <c r="N124" s="494">
        <v>0.9700996677740864</v>
      </c>
      <c r="O124" s="494">
        <v>-0.2200996677740864</v>
      </c>
      <c r="P124" s="495" t="s">
        <v>1466</v>
      </c>
      <c r="Q124" s="496"/>
      <c r="R124" s="490" t="s">
        <v>1600</v>
      </c>
      <c r="S124" s="491" t="s">
        <v>1495</v>
      </c>
      <c r="T124" s="492">
        <v>60</v>
      </c>
      <c r="U124" s="493">
        <v>38326.74788194443</v>
      </c>
      <c r="V124" s="494">
        <v>0.95681063122923593</v>
      </c>
      <c r="W124" s="494">
        <v>-0.35681063122923595</v>
      </c>
      <c r="X124" s="495" t="s">
        <v>1597</v>
      </c>
      <c r="Y124" s="497"/>
      <c r="Z124" s="490" t="s">
        <v>1480</v>
      </c>
      <c r="AA124" s="491" t="s">
        <v>1468</v>
      </c>
      <c r="AB124" s="492">
        <v>70</v>
      </c>
      <c r="AC124" s="493">
        <v>63339.773814432985</v>
      </c>
      <c r="AD124" s="494">
        <v>0.96677740863787376</v>
      </c>
      <c r="AE124" s="494">
        <v>-0.2667774086378738</v>
      </c>
      <c r="AF124" s="495" t="s">
        <v>1469</v>
      </c>
    </row>
    <row r="125" spans="1:32" ht="32.450000000000003" customHeight="1">
      <c r="A125" s="482" t="s">
        <v>1457</v>
      </c>
      <c r="B125" s="483" t="s">
        <v>1458</v>
      </c>
      <c r="C125" s="484" t="s">
        <v>1603</v>
      </c>
      <c r="D125" s="485" t="s">
        <v>148</v>
      </c>
      <c r="E125" s="486" t="s">
        <v>1604</v>
      </c>
      <c r="F125" s="487" t="s">
        <v>1506</v>
      </c>
      <c r="G125" s="487" t="s">
        <v>1506</v>
      </c>
      <c r="H125" s="488" t="s">
        <v>1482</v>
      </c>
      <c r="I125" s="489"/>
      <c r="J125" s="490" t="s">
        <v>1483</v>
      </c>
      <c r="K125" s="491" t="s">
        <v>1465</v>
      </c>
      <c r="L125" s="492">
        <v>75</v>
      </c>
      <c r="M125" s="493">
        <v>9571.0000918728128</v>
      </c>
      <c r="N125" s="494">
        <v>0.86756591048436549</v>
      </c>
      <c r="O125" s="494">
        <v>-0.11756591048436549</v>
      </c>
      <c r="P125" s="495" t="s">
        <v>1466</v>
      </c>
      <c r="Q125" s="496"/>
      <c r="R125" s="490" t="s">
        <v>1601</v>
      </c>
      <c r="S125" s="491" t="s">
        <v>1495</v>
      </c>
      <c r="T125" s="492">
        <v>35</v>
      </c>
      <c r="U125" s="493">
        <v>4011.2653432589091</v>
      </c>
      <c r="V125" s="494">
        <v>0.74126302881667694</v>
      </c>
      <c r="W125" s="494">
        <v>-0.39126302881667696</v>
      </c>
      <c r="X125" s="495" t="s">
        <v>1597</v>
      </c>
      <c r="Y125" s="497"/>
      <c r="Z125" s="490" t="s">
        <v>1605</v>
      </c>
      <c r="AA125" s="491" t="s">
        <v>1468</v>
      </c>
      <c r="AB125" s="492">
        <v>60</v>
      </c>
      <c r="AC125" s="493">
        <v>7121.4040576652433</v>
      </c>
      <c r="AD125" s="494">
        <v>0.8718577559779277</v>
      </c>
      <c r="AE125" s="494">
        <v>-0.27185775597792772</v>
      </c>
      <c r="AF125" s="495" t="s">
        <v>1500</v>
      </c>
    </row>
    <row r="126" spans="1:32" ht="32.450000000000003" customHeight="1">
      <c r="A126" s="482" t="s">
        <v>1457</v>
      </c>
      <c r="B126" s="483" t="s">
        <v>1458</v>
      </c>
      <c r="C126" s="484" t="s">
        <v>1603</v>
      </c>
      <c r="D126" s="485" t="s">
        <v>148</v>
      </c>
      <c r="E126" s="486" t="s">
        <v>1604</v>
      </c>
      <c r="F126" s="487" t="s">
        <v>1506</v>
      </c>
      <c r="G126" s="487" t="s">
        <v>1506</v>
      </c>
      <c r="H126" s="488" t="s">
        <v>1488</v>
      </c>
      <c r="I126" s="489"/>
      <c r="J126" s="490" t="s">
        <v>1489</v>
      </c>
      <c r="K126" s="491" t="s">
        <v>1465</v>
      </c>
      <c r="L126" s="492">
        <v>70</v>
      </c>
      <c r="M126" s="493">
        <v>4464.1696356916491</v>
      </c>
      <c r="N126" s="494">
        <v>0.83509700176366852</v>
      </c>
      <c r="O126" s="494">
        <v>-0.13509700176366857</v>
      </c>
      <c r="P126" s="495" t="s">
        <v>1466</v>
      </c>
      <c r="Q126" s="496"/>
      <c r="R126" s="490" t="s">
        <v>1601</v>
      </c>
      <c r="S126" s="491" t="s">
        <v>1495</v>
      </c>
      <c r="T126" s="492">
        <v>35</v>
      </c>
      <c r="U126" s="493">
        <v>1591.0057689768953</v>
      </c>
      <c r="V126" s="494">
        <v>0.66798941798941802</v>
      </c>
      <c r="W126" s="494">
        <v>-0.31798941798941804</v>
      </c>
      <c r="X126" s="495" t="s">
        <v>1597</v>
      </c>
      <c r="Y126" s="497"/>
      <c r="Z126" s="490" t="s">
        <v>1490</v>
      </c>
      <c r="AA126" s="491" t="s">
        <v>1468</v>
      </c>
      <c r="AB126" s="492">
        <v>60</v>
      </c>
      <c r="AC126" s="493">
        <v>2432.8647886540516</v>
      </c>
      <c r="AD126" s="494">
        <v>0.7927689594356262</v>
      </c>
      <c r="AE126" s="494">
        <v>-0.19276895943562622</v>
      </c>
      <c r="AF126" s="495" t="s">
        <v>1491</v>
      </c>
    </row>
    <row r="127" spans="1:32" ht="32.450000000000003" customHeight="1">
      <c r="A127" s="482" t="s">
        <v>1457</v>
      </c>
      <c r="B127" s="483" t="s">
        <v>1458</v>
      </c>
      <c r="C127" s="484" t="s">
        <v>1603</v>
      </c>
      <c r="D127" s="485" t="s">
        <v>148</v>
      </c>
      <c r="E127" s="486" t="s">
        <v>1604</v>
      </c>
      <c r="F127" s="487" t="s">
        <v>1506</v>
      </c>
      <c r="G127" s="487" t="s">
        <v>1506</v>
      </c>
      <c r="H127" s="488" t="s">
        <v>1493</v>
      </c>
      <c r="I127" s="489"/>
      <c r="J127" s="490" t="s">
        <v>1509</v>
      </c>
      <c r="K127" s="491" t="s">
        <v>1510</v>
      </c>
      <c r="L127" s="492">
        <v>65</v>
      </c>
      <c r="M127" s="493">
        <v>1616.6686650000202</v>
      </c>
      <c r="N127" s="494">
        <v>0.89645898700134463</v>
      </c>
      <c r="O127" s="494">
        <v>-0.24645898700134461</v>
      </c>
      <c r="P127" s="495" t="s">
        <v>1511</v>
      </c>
      <c r="Q127" s="496"/>
      <c r="R127" s="490" t="s">
        <v>1596</v>
      </c>
      <c r="S127" s="491" t="s">
        <v>1495</v>
      </c>
      <c r="T127" s="492">
        <v>70</v>
      </c>
      <c r="U127" s="493">
        <v>16003.75426305954</v>
      </c>
      <c r="V127" s="494">
        <v>0.96100403406544155</v>
      </c>
      <c r="W127" s="494">
        <v>-0.26100403406544159</v>
      </c>
      <c r="X127" s="495" t="s">
        <v>1597</v>
      </c>
      <c r="Y127" s="497"/>
      <c r="Z127" s="490" t="s">
        <v>1467</v>
      </c>
      <c r="AA127" s="491" t="s">
        <v>1468</v>
      </c>
      <c r="AB127" s="492">
        <v>70</v>
      </c>
      <c r="AC127" s="493">
        <v>10950.123639740039</v>
      </c>
      <c r="AD127" s="494">
        <v>0.96548632900044828</v>
      </c>
      <c r="AE127" s="494">
        <v>-0.26548632900044833</v>
      </c>
      <c r="AF127" s="495" t="s">
        <v>1469</v>
      </c>
    </row>
    <row r="128" spans="1:32" ht="32.450000000000003" customHeight="1">
      <c r="A128" s="482" t="s">
        <v>1457</v>
      </c>
      <c r="B128" s="483" t="s">
        <v>1458</v>
      </c>
      <c r="C128" s="484" t="s">
        <v>1603</v>
      </c>
      <c r="D128" s="485" t="s">
        <v>148</v>
      </c>
      <c r="E128" s="486" t="s">
        <v>1604</v>
      </c>
      <c r="F128" s="487" t="s">
        <v>1506</v>
      </c>
      <c r="G128" s="487" t="s">
        <v>1506</v>
      </c>
      <c r="H128" s="488" t="s">
        <v>1497</v>
      </c>
      <c r="I128" s="489"/>
      <c r="J128" s="490" t="s">
        <v>1512</v>
      </c>
      <c r="K128" s="491" t="s">
        <v>1510</v>
      </c>
      <c r="L128" s="492">
        <v>60</v>
      </c>
      <c r="M128" s="493">
        <v>739.50531250000688</v>
      </c>
      <c r="N128" s="494">
        <v>0.82352941176470584</v>
      </c>
      <c r="O128" s="494">
        <v>-0.22352941176470587</v>
      </c>
      <c r="P128" s="495" t="s">
        <v>1511</v>
      </c>
      <c r="Q128" s="496"/>
      <c r="R128" s="490" t="s">
        <v>1598</v>
      </c>
      <c r="S128" s="491" t="s">
        <v>1495</v>
      </c>
      <c r="T128" s="492">
        <v>60</v>
      </c>
      <c r="U128" s="493">
        <v>5561.6295343536076</v>
      </c>
      <c r="V128" s="494">
        <v>0.94087009803921562</v>
      </c>
      <c r="W128" s="494">
        <v>-0.34087009803921564</v>
      </c>
      <c r="X128" s="495" t="s">
        <v>1597</v>
      </c>
      <c r="Y128" s="497"/>
      <c r="Z128" s="490" t="s">
        <v>1499</v>
      </c>
      <c r="AA128" s="491" t="s">
        <v>1468</v>
      </c>
      <c r="AB128" s="492">
        <v>70</v>
      </c>
      <c r="AC128" s="493">
        <v>4783.3900580083819</v>
      </c>
      <c r="AD128" s="494">
        <v>0.95067401960784303</v>
      </c>
      <c r="AE128" s="494">
        <v>-0.25067401960784308</v>
      </c>
      <c r="AF128" s="495" t="s">
        <v>1500</v>
      </c>
    </row>
    <row r="129" spans="1:32" ht="32.450000000000003" customHeight="1">
      <c r="A129" s="482" t="s">
        <v>1457</v>
      </c>
      <c r="B129" s="483" t="s">
        <v>1458</v>
      </c>
      <c r="C129" s="484" t="s">
        <v>1603</v>
      </c>
      <c r="D129" s="485" t="s">
        <v>148</v>
      </c>
      <c r="E129" s="486" t="s">
        <v>1604</v>
      </c>
      <c r="F129" s="487" t="s">
        <v>1506</v>
      </c>
      <c r="G129" s="487" t="s">
        <v>1506</v>
      </c>
      <c r="H129" s="488" t="s">
        <v>1501</v>
      </c>
      <c r="I129" s="489"/>
      <c r="J129" s="490" t="s">
        <v>1509</v>
      </c>
      <c r="K129" s="491" t="s">
        <v>1510</v>
      </c>
      <c r="L129" s="492">
        <v>65</v>
      </c>
      <c r="M129" s="493">
        <v>3701.6021951219509</v>
      </c>
      <c r="N129" s="494">
        <v>0.58571428571428574</v>
      </c>
      <c r="O129" s="494">
        <v>6.4285714285714279E-2</v>
      </c>
      <c r="P129" s="495" t="s">
        <v>1511</v>
      </c>
      <c r="Q129" s="496"/>
      <c r="R129" s="490" t="s">
        <v>1598</v>
      </c>
      <c r="S129" s="491" t="s">
        <v>1495</v>
      </c>
      <c r="T129" s="492">
        <v>35</v>
      </c>
      <c r="U129" s="493">
        <v>4683.1928571428562</v>
      </c>
      <c r="V129" s="494">
        <v>0.4</v>
      </c>
      <c r="W129" s="494">
        <v>-5.0000000000000044E-2</v>
      </c>
      <c r="X129" s="495" t="s">
        <v>1597</v>
      </c>
      <c r="Y129" s="497"/>
      <c r="Z129" s="490" t="s">
        <v>1504</v>
      </c>
      <c r="AA129" s="491" t="s">
        <v>1468</v>
      </c>
      <c r="AB129" s="492">
        <v>70</v>
      </c>
      <c r="AC129" s="493">
        <v>8561.5958333333328</v>
      </c>
      <c r="AD129" s="494">
        <v>0.68571428571428572</v>
      </c>
      <c r="AE129" s="494">
        <v>1.4285714285714235E-2</v>
      </c>
      <c r="AF129" s="495" t="s">
        <v>1500</v>
      </c>
    </row>
    <row r="130" spans="1:32" ht="32.450000000000003" customHeight="1">
      <c r="A130" s="482" t="s">
        <v>1457</v>
      </c>
      <c r="B130" s="483" t="s">
        <v>1458</v>
      </c>
      <c r="C130" s="484" t="s">
        <v>1603</v>
      </c>
      <c r="D130" s="485" t="s">
        <v>148</v>
      </c>
      <c r="E130" s="486" t="s">
        <v>1604</v>
      </c>
      <c r="F130" s="487" t="s">
        <v>1513</v>
      </c>
      <c r="G130" s="487" t="s">
        <v>1513</v>
      </c>
      <c r="H130" s="488" t="s">
        <v>1087</v>
      </c>
      <c r="I130" s="489"/>
      <c r="J130" s="490" t="s">
        <v>1514</v>
      </c>
      <c r="K130" s="491" t="s">
        <v>1515</v>
      </c>
      <c r="L130" s="492">
        <v>60</v>
      </c>
      <c r="M130" s="493">
        <v>7353.3510144927632</v>
      </c>
      <c r="N130" s="494">
        <v>0.77094972067039114</v>
      </c>
      <c r="O130" s="494">
        <v>-0.17094972067039116</v>
      </c>
      <c r="P130" s="495" t="s">
        <v>1516</v>
      </c>
      <c r="Q130" s="496"/>
      <c r="R130" s="490" t="s">
        <v>1593</v>
      </c>
      <c r="S130" s="491" t="s">
        <v>1471</v>
      </c>
      <c r="T130" s="492">
        <v>60</v>
      </c>
      <c r="U130" s="493">
        <v>4925.1198854337208</v>
      </c>
      <c r="V130" s="494">
        <v>0.68268156424581006</v>
      </c>
      <c r="W130" s="494">
        <v>-8.268156424581008E-2</v>
      </c>
      <c r="X130" s="495" t="s">
        <v>1472</v>
      </c>
      <c r="Y130" s="497"/>
      <c r="Z130" s="490" t="s">
        <v>1517</v>
      </c>
      <c r="AA130" s="491" t="s">
        <v>1518</v>
      </c>
      <c r="AB130" s="492">
        <v>80</v>
      </c>
      <c r="AC130" s="493">
        <v>7874.7706618705133</v>
      </c>
      <c r="AD130" s="494">
        <v>0.77653631284916202</v>
      </c>
      <c r="AE130" s="494">
        <v>2.346368715083802E-2</v>
      </c>
      <c r="AF130" s="495" t="s">
        <v>1519</v>
      </c>
    </row>
    <row r="131" spans="1:32" ht="32.450000000000003" customHeight="1">
      <c r="A131" s="482" t="s">
        <v>1457</v>
      </c>
      <c r="B131" s="483" t="s">
        <v>1458</v>
      </c>
      <c r="C131" s="484" t="s">
        <v>1603</v>
      </c>
      <c r="D131" s="485" t="s">
        <v>148</v>
      </c>
      <c r="E131" s="486" t="s">
        <v>1604</v>
      </c>
      <c r="F131" s="487" t="s">
        <v>1513</v>
      </c>
      <c r="G131" s="487" t="s">
        <v>1513</v>
      </c>
      <c r="H131" s="488" t="s">
        <v>1089</v>
      </c>
      <c r="I131" s="489"/>
      <c r="J131" s="490" t="s">
        <v>1520</v>
      </c>
      <c r="K131" s="491" t="s">
        <v>1515</v>
      </c>
      <c r="L131" s="492">
        <v>55</v>
      </c>
      <c r="M131" s="493">
        <v>3336.7238792102212</v>
      </c>
      <c r="N131" s="494">
        <v>0.79944289693593318</v>
      </c>
      <c r="O131" s="494">
        <v>-0.24944289693593313</v>
      </c>
      <c r="P131" s="495" t="s">
        <v>1516</v>
      </c>
      <c r="Q131" s="496"/>
      <c r="R131" s="490" t="s">
        <v>1521</v>
      </c>
      <c r="S131" s="491" t="s">
        <v>1471</v>
      </c>
      <c r="T131" s="492">
        <v>30</v>
      </c>
      <c r="U131" s="493">
        <v>2499.8359026687635</v>
      </c>
      <c r="V131" s="494">
        <v>0.59145775301764159</v>
      </c>
      <c r="W131" s="494">
        <v>-0.2914577530176416</v>
      </c>
      <c r="X131" s="495" t="s">
        <v>1472</v>
      </c>
      <c r="Y131" s="497"/>
      <c r="Z131" s="490" t="s">
        <v>1517</v>
      </c>
      <c r="AA131" s="491" t="s">
        <v>1518</v>
      </c>
      <c r="AB131" s="492">
        <v>80</v>
      </c>
      <c r="AC131" s="493">
        <v>3900.3854644149646</v>
      </c>
      <c r="AD131" s="494">
        <v>0.76973073351903432</v>
      </c>
      <c r="AE131" s="494">
        <v>3.0269266480965729E-2</v>
      </c>
      <c r="AF131" s="495" t="s">
        <v>1519</v>
      </c>
    </row>
    <row r="132" spans="1:32" ht="32.450000000000003" customHeight="1">
      <c r="A132" s="482" t="s">
        <v>1457</v>
      </c>
      <c r="B132" s="483" t="s">
        <v>1458</v>
      </c>
      <c r="C132" s="484" t="s">
        <v>1603</v>
      </c>
      <c r="D132" s="485" t="s">
        <v>148</v>
      </c>
      <c r="E132" s="486" t="s">
        <v>1604</v>
      </c>
      <c r="F132" s="487" t="s">
        <v>1513</v>
      </c>
      <c r="G132" s="487" t="s">
        <v>1513</v>
      </c>
      <c r="H132" s="488" t="s">
        <v>1081</v>
      </c>
      <c r="I132" s="489"/>
      <c r="J132" s="490" t="s">
        <v>1522</v>
      </c>
      <c r="K132" s="491" t="s">
        <v>1515</v>
      </c>
      <c r="L132" s="492">
        <v>65</v>
      </c>
      <c r="M132" s="493">
        <v>49295.596666666657</v>
      </c>
      <c r="N132" s="494">
        <v>0.75</v>
      </c>
      <c r="O132" s="494">
        <v>-9.9999999999999978E-2</v>
      </c>
      <c r="P132" s="495" t="s">
        <v>1516</v>
      </c>
      <c r="Q132" s="496"/>
      <c r="R132" s="490" t="s">
        <v>1478</v>
      </c>
      <c r="S132" s="491" t="s">
        <v>1471</v>
      </c>
      <c r="T132" s="492">
        <v>50</v>
      </c>
      <c r="U132" s="493">
        <v>0</v>
      </c>
      <c r="V132" s="494">
        <v>0</v>
      </c>
      <c r="W132" s="494">
        <v>0.5</v>
      </c>
      <c r="X132" s="495" t="s">
        <v>1472</v>
      </c>
      <c r="Y132" s="497"/>
      <c r="Z132" s="490" t="s">
        <v>1523</v>
      </c>
      <c r="AA132" s="491" t="s">
        <v>1518</v>
      </c>
      <c r="AB132" s="492">
        <v>80</v>
      </c>
      <c r="AC132" s="493">
        <v>88369.83</v>
      </c>
      <c r="AD132" s="494">
        <v>0.75</v>
      </c>
      <c r="AE132" s="494">
        <v>5.0000000000000044E-2</v>
      </c>
      <c r="AF132" s="495" t="s">
        <v>1519</v>
      </c>
    </row>
    <row r="133" spans="1:32" ht="32.450000000000003" customHeight="1">
      <c r="A133" s="482" t="s">
        <v>1457</v>
      </c>
      <c r="B133" s="483" t="s">
        <v>1458</v>
      </c>
      <c r="C133" s="484" t="s">
        <v>1603</v>
      </c>
      <c r="D133" s="485" t="s">
        <v>148</v>
      </c>
      <c r="E133" s="486" t="s">
        <v>1604</v>
      </c>
      <c r="F133" s="487" t="s">
        <v>1513</v>
      </c>
      <c r="G133" s="487" t="s">
        <v>1513</v>
      </c>
      <c r="H133" s="488" t="s">
        <v>1085</v>
      </c>
      <c r="I133" s="489"/>
      <c r="J133" s="490" t="s">
        <v>1524</v>
      </c>
      <c r="K133" s="491" t="s">
        <v>1515</v>
      </c>
      <c r="L133" s="492">
        <v>65</v>
      </c>
      <c r="M133" s="493">
        <v>16656.265221843023</v>
      </c>
      <c r="N133" s="494">
        <v>0.97342192691029905</v>
      </c>
      <c r="O133" s="494">
        <v>-0.32342192691029903</v>
      </c>
      <c r="P133" s="495" t="s">
        <v>1516</v>
      </c>
      <c r="Q133" s="496"/>
      <c r="R133" s="490" t="s">
        <v>1525</v>
      </c>
      <c r="S133" s="491" t="s">
        <v>1471</v>
      </c>
      <c r="T133" s="492">
        <v>70</v>
      </c>
      <c r="U133" s="493">
        <v>13003.396293706299</v>
      </c>
      <c r="V133" s="494">
        <v>0.95016611295681064</v>
      </c>
      <c r="W133" s="494">
        <v>-0.25016611295681068</v>
      </c>
      <c r="X133" s="495" t="s">
        <v>1472</v>
      </c>
      <c r="Y133" s="497"/>
      <c r="Z133" s="490" t="s">
        <v>1526</v>
      </c>
      <c r="AA133" s="491" t="s">
        <v>1518</v>
      </c>
      <c r="AB133" s="492">
        <v>80</v>
      </c>
      <c r="AC133" s="493">
        <v>20626.381232876745</v>
      </c>
      <c r="AD133" s="494">
        <v>0.9700996677740864</v>
      </c>
      <c r="AE133" s="494">
        <v>-0.17009966777408636</v>
      </c>
      <c r="AF133" s="495" t="s">
        <v>1519</v>
      </c>
    </row>
    <row r="134" spans="1:32" ht="32.450000000000003" customHeight="1">
      <c r="A134" s="482" t="s">
        <v>1457</v>
      </c>
      <c r="B134" s="483" t="s">
        <v>1458</v>
      </c>
      <c r="C134" s="484" t="s">
        <v>1603</v>
      </c>
      <c r="D134" s="485" t="s">
        <v>148</v>
      </c>
      <c r="E134" s="486" t="s">
        <v>1604</v>
      </c>
      <c r="F134" s="487" t="s">
        <v>1513</v>
      </c>
      <c r="G134" s="487" t="s">
        <v>1513</v>
      </c>
      <c r="H134" s="488" t="s">
        <v>1482</v>
      </c>
      <c r="I134" s="489"/>
      <c r="J134" s="490" t="s">
        <v>1514</v>
      </c>
      <c r="K134" s="491" t="s">
        <v>1515</v>
      </c>
      <c r="L134" s="492">
        <v>55</v>
      </c>
      <c r="M134" s="493">
        <v>1987.2829722921922</v>
      </c>
      <c r="N134" s="494">
        <v>0.73022685469037407</v>
      </c>
      <c r="O134" s="494">
        <v>-0.18022685469037403</v>
      </c>
      <c r="P134" s="495" t="s">
        <v>1516</v>
      </c>
      <c r="Q134" s="496"/>
      <c r="R134" s="490" t="s">
        <v>1608</v>
      </c>
      <c r="S134" s="491" t="s">
        <v>1528</v>
      </c>
      <c r="T134" s="492">
        <v>50</v>
      </c>
      <c r="U134" s="493">
        <v>1587.0899664710812</v>
      </c>
      <c r="V134" s="494">
        <v>0.73145309625996335</v>
      </c>
      <c r="W134" s="494">
        <v>-0.23145309625996335</v>
      </c>
      <c r="X134" s="495" t="s">
        <v>1609</v>
      </c>
      <c r="Y134" s="497"/>
      <c r="Z134" s="490" t="s">
        <v>1517</v>
      </c>
      <c r="AA134" s="491" t="s">
        <v>1518</v>
      </c>
      <c r="AB134" s="492">
        <v>80</v>
      </c>
      <c r="AC134" s="493">
        <v>2152.144965156795</v>
      </c>
      <c r="AD134" s="494">
        <v>0.70386266094420613</v>
      </c>
      <c r="AE134" s="494">
        <v>9.6137339055793913E-2</v>
      </c>
      <c r="AF134" s="495" t="s">
        <v>1519</v>
      </c>
    </row>
    <row r="135" spans="1:32" ht="32.450000000000003" customHeight="1">
      <c r="A135" s="482" t="s">
        <v>1457</v>
      </c>
      <c r="B135" s="483" t="s">
        <v>1458</v>
      </c>
      <c r="C135" s="484" t="s">
        <v>1603</v>
      </c>
      <c r="D135" s="485" t="s">
        <v>148</v>
      </c>
      <c r="E135" s="486" t="s">
        <v>1604</v>
      </c>
      <c r="F135" s="487" t="s">
        <v>1513</v>
      </c>
      <c r="G135" s="487" t="s">
        <v>1513</v>
      </c>
      <c r="H135" s="488" t="s">
        <v>1488</v>
      </c>
      <c r="I135" s="489"/>
      <c r="J135" s="490" t="s">
        <v>1530</v>
      </c>
      <c r="K135" s="491" t="s">
        <v>1515</v>
      </c>
      <c r="L135" s="492">
        <v>50</v>
      </c>
      <c r="M135" s="493">
        <v>886.97897454545421</v>
      </c>
      <c r="N135" s="494">
        <v>0.60626102292768957</v>
      </c>
      <c r="O135" s="494">
        <v>-0.10626102292768957</v>
      </c>
      <c r="P135" s="495" t="s">
        <v>1516</v>
      </c>
      <c r="Q135" s="496"/>
      <c r="R135" s="490" t="s">
        <v>1608</v>
      </c>
      <c r="S135" s="491" t="s">
        <v>1528</v>
      </c>
      <c r="T135" s="492">
        <v>50</v>
      </c>
      <c r="U135" s="493">
        <v>707.06795048143056</v>
      </c>
      <c r="V135" s="494">
        <v>0.64109347442680775</v>
      </c>
      <c r="W135" s="494">
        <v>-0.14109347442680775</v>
      </c>
      <c r="X135" s="495" t="s">
        <v>1609</v>
      </c>
      <c r="Y135" s="497"/>
      <c r="Z135" s="490" t="s">
        <v>1531</v>
      </c>
      <c r="AA135" s="491" t="s">
        <v>1518</v>
      </c>
      <c r="AB135" s="492">
        <v>70</v>
      </c>
      <c r="AC135" s="493">
        <v>831.49109558823466</v>
      </c>
      <c r="AD135" s="494">
        <v>0.59964726631393295</v>
      </c>
      <c r="AE135" s="494">
        <v>0.10035273368606701</v>
      </c>
      <c r="AF135" s="495" t="s">
        <v>1519</v>
      </c>
    </row>
    <row r="136" spans="1:32" ht="32.450000000000003" customHeight="1">
      <c r="A136" s="482" t="s">
        <v>1457</v>
      </c>
      <c r="B136" s="483" t="s">
        <v>1458</v>
      </c>
      <c r="C136" s="484" t="s">
        <v>1603</v>
      </c>
      <c r="D136" s="485" t="s">
        <v>148</v>
      </c>
      <c r="E136" s="486" t="s">
        <v>1604</v>
      </c>
      <c r="F136" s="487" t="s">
        <v>1513</v>
      </c>
      <c r="G136" s="487" t="s">
        <v>1513</v>
      </c>
      <c r="H136" s="488" t="s">
        <v>1493</v>
      </c>
      <c r="I136" s="489"/>
      <c r="J136" s="490" t="s">
        <v>1514</v>
      </c>
      <c r="K136" s="491" t="s">
        <v>1515</v>
      </c>
      <c r="L136" s="492">
        <v>55</v>
      </c>
      <c r="M136" s="493">
        <v>1679.6367205659433</v>
      </c>
      <c r="N136" s="494">
        <v>0.88704616763783062</v>
      </c>
      <c r="O136" s="494">
        <v>-0.33704616763783057</v>
      </c>
      <c r="P136" s="495" t="s">
        <v>1516</v>
      </c>
      <c r="Q136" s="496"/>
      <c r="R136" s="490" t="s">
        <v>1610</v>
      </c>
      <c r="S136" s="491" t="s">
        <v>1528</v>
      </c>
      <c r="T136" s="492">
        <v>70</v>
      </c>
      <c r="U136" s="493">
        <v>0</v>
      </c>
      <c r="V136" s="494">
        <v>0</v>
      </c>
      <c r="W136" s="494">
        <v>0.7</v>
      </c>
      <c r="X136" s="495" t="s">
        <v>1611</v>
      </c>
      <c r="Y136" s="497"/>
      <c r="Z136" s="490" t="s">
        <v>1517</v>
      </c>
      <c r="AA136" s="491" t="s">
        <v>1518</v>
      </c>
      <c r="AB136" s="492">
        <v>80</v>
      </c>
      <c r="AC136" s="493">
        <v>1744.388093487396</v>
      </c>
      <c r="AD136" s="494">
        <v>0.85342895562528009</v>
      </c>
      <c r="AE136" s="494">
        <v>-5.342895562528005E-2</v>
      </c>
      <c r="AF136" s="495" t="s">
        <v>1519</v>
      </c>
    </row>
    <row r="137" spans="1:32" ht="32.450000000000003" customHeight="1">
      <c r="A137" s="482" t="s">
        <v>1457</v>
      </c>
      <c r="B137" s="483" t="s">
        <v>1458</v>
      </c>
      <c r="C137" s="484" t="s">
        <v>1603</v>
      </c>
      <c r="D137" s="485" t="s">
        <v>148</v>
      </c>
      <c r="E137" s="486" t="s">
        <v>1604</v>
      </c>
      <c r="F137" s="487" t="s">
        <v>1513</v>
      </c>
      <c r="G137" s="487" t="s">
        <v>1513</v>
      </c>
      <c r="H137" s="488" t="s">
        <v>1497</v>
      </c>
      <c r="I137" s="489"/>
      <c r="J137" s="490" t="s">
        <v>1530</v>
      </c>
      <c r="K137" s="491" t="s">
        <v>1515</v>
      </c>
      <c r="L137" s="492">
        <v>50</v>
      </c>
      <c r="M137" s="493">
        <v>642.99886614817592</v>
      </c>
      <c r="N137" s="494">
        <v>0.74846813725490202</v>
      </c>
      <c r="O137" s="494">
        <v>-0.24846813725490202</v>
      </c>
      <c r="P137" s="495" t="s">
        <v>1516</v>
      </c>
      <c r="Q137" s="496"/>
      <c r="R137" s="490" t="s">
        <v>1610</v>
      </c>
      <c r="S137" s="491" t="s">
        <v>1528</v>
      </c>
      <c r="T137" s="492">
        <v>70</v>
      </c>
      <c r="U137" s="493">
        <v>0</v>
      </c>
      <c r="V137" s="494">
        <v>0</v>
      </c>
      <c r="W137" s="494">
        <v>0.7</v>
      </c>
      <c r="X137" s="495" t="s">
        <v>1611</v>
      </c>
      <c r="Y137" s="497"/>
      <c r="Z137" s="490" t="s">
        <v>1531</v>
      </c>
      <c r="AA137" s="491" t="s">
        <v>1518</v>
      </c>
      <c r="AB137" s="492">
        <v>70</v>
      </c>
      <c r="AC137" s="493">
        <v>712.81899363057209</v>
      </c>
      <c r="AD137" s="494">
        <v>0.72150735294117652</v>
      </c>
      <c r="AE137" s="494">
        <v>-2.1507352941176561E-2</v>
      </c>
      <c r="AF137" s="495" t="s">
        <v>1519</v>
      </c>
    </row>
    <row r="138" spans="1:32" ht="32.450000000000003" customHeight="1">
      <c r="A138" s="482" t="s">
        <v>1457</v>
      </c>
      <c r="B138" s="483" t="s">
        <v>1458</v>
      </c>
      <c r="C138" s="484" t="s">
        <v>1603</v>
      </c>
      <c r="D138" s="485" t="s">
        <v>148</v>
      </c>
      <c r="E138" s="486" t="s">
        <v>1604</v>
      </c>
      <c r="F138" s="487" t="s">
        <v>1513</v>
      </c>
      <c r="G138" s="487" t="s">
        <v>1513</v>
      </c>
      <c r="H138" s="488" t="s">
        <v>1501</v>
      </c>
      <c r="I138" s="489"/>
      <c r="J138" s="490" t="s">
        <v>1514</v>
      </c>
      <c r="K138" s="491" t="s">
        <v>1515</v>
      </c>
      <c r="L138" s="492">
        <v>55</v>
      </c>
      <c r="M138" s="493">
        <v>3470.2356410256407</v>
      </c>
      <c r="N138" s="494">
        <v>0.55714285714285716</v>
      </c>
      <c r="O138" s="494">
        <v>-7.1428571428571175E-3</v>
      </c>
      <c r="P138" s="495" t="s">
        <v>1516</v>
      </c>
      <c r="Q138" s="496"/>
      <c r="R138" s="490" t="s">
        <v>1612</v>
      </c>
      <c r="S138" s="491" t="s">
        <v>1471</v>
      </c>
      <c r="T138" s="492">
        <v>60</v>
      </c>
      <c r="U138" s="493">
        <v>26184.024107142857</v>
      </c>
      <c r="V138" s="494">
        <v>0.8</v>
      </c>
      <c r="W138" s="494">
        <v>-0.20000000000000007</v>
      </c>
      <c r="X138" s="495" t="s">
        <v>1472</v>
      </c>
      <c r="Y138" s="497"/>
      <c r="Z138" s="490" t="s">
        <v>1517</v>
      </c>
      <c r="AA138" s="491" t="s">
        <v>1518</v>
      </c>
      <c r="AB138" s="492">
        <v>60</v>
      </c>
      <c r="AC138" s="493">
        <v>3011.5082758620692</v>
      </c>
      <c r="AD138" s="494">
        <v>0.41428571428571426</v>
      </c>
      <c r="AE138" s="494">
        <v>0.18571428571428572</v>
      </c>
      <c r="AF138" s="495" t="s">
        <v>1519</v>
      </c>
    </row>
    <row r="139" spans="1:32" ht="32.450000000000003" customHeight="1">
      <c r="A139" s="482" t="s">
        <v>1457</v>
      </c>
      <c r="B139" s="483" t="s">
        <v>1458</v>
      </c>
      <c r="C139" s="484" t="s">
        <v>1603</v>
      </c>
      <c r="D139" s="485" t="s">
        <v>148</v>
      </c>
      <c r="E139" s="486" t="s">
        <v>1604</v>
      </c>
      <c r="F139" s="487" t="s">
        <v>1462</v>
      </c>
      <c r="G139" s="487" t="s">
        <v>1535</v>
      </c>
      <c r="H139" s="488" t="s">
        <v>1536</v>
      </c>
      <c r="I139" s="489"/>
      <c r="J139" s="490" t="s">
        <v>1601</v>
      </c>
      <c r="K139" s="491" t="s">
        <v>1495</v>
      </c>
      <c r="L139" s="492">
        <v>35</v>
      </c>
      <c r="M139" s="493">
        <v>3648.7747304897885</v>
      </c>
      <c r="N139" s="494">
        <v>0.92912357103973875</v>
      </c>
      <c r="O139" s="494">
        <v>-0.57912357103973877</v>
      </c>
      <c r="P139" s="495" t="s">
        <v>1597</v>
      </c>
      <c r="Q139" s="496"/>
      <c r="R139" s="490" t="s">
        <v>1610</v>
      </c>
      <c r="S139" s="491" t="s">
        <v>1528</v>
      </c>
      <c r="T139" s="492">
        <v>60</v>
      </c>
      <c r="U139" s="493">
        <v>0</v>
      </c>
      <c r="V139" s="494">
        <v>0</v>
      </c>
      <c r="W139" s="494">
        <v>0.6</v>
      </c>
      <c r="X139" s="495" t="s">
        <v>1611</v>
      </c>
      <c r="Y139" s="497"/>
      <c r="Z139" s="490" t="s">
        <v>1537</v>
      </c>
      <c r="AA139" s="491" t="s">
        <v>1468</v>
      </c>
      <c r="AB139" s="492">
        <v>60</v>
      </c>
      <c r="AC139" s="493">
        <v>3473.0201556954776</v>
      </c>
      <c r="AD139" s="494">
        <v>0.95100707675557972</v>
      </c>
      <c r="AE139" s="494">
        <v>-0.35100707675557974</v>
      </c>
      <c r="AF139" s="495" t="s">
        <v>1538</v>
      </c>
    </row>
    <row r="140" spans="1:32" ht="32.450000000000003" customHeight="1">
      <c r="A140" s="482" t="s">
        <v>1457</v>
      </c>
      <c r="B140" s="483" t="s">
        <v>1458</v>
      </c>
      <c r="C140" s="484" t="s">
        <v>1603</v>
      </c>
      <c r="D140" s="485" t="s">
        <v>148</v>
      </c>
      <c r="E140" s="486" t="s">
        <v>1604</v>
      </c>
      <c r="F140" s="487" t="s">
        <v>1462</v>
      </c>
      <c r="G140" s="487" t="s">
        <v>1535</v>
      </c>
      <c r="H140" s="488" t="s">
        <v>1539</v>
      </c>
      <c r="I140" s="489"/>
      <c r="J140" s="490" t="s">
        <v>1540</v>
      </c>
      <c r="K140" s="491" t="s">
        <v>1465</v>
      </c>
      <c r="L140" s="492">
        <v>70</v>
      </c>
      <c r="M140" s="493">
        <v>2786.8234740403004</v>
      </c>
      <c r="N140" s="494">
        <v>0.8663353720693171</v>
      </c>
      <c r="O140" s="494">
        <v>-0.16633537206931714</v>
      </c>
      <c r="P140" s="495" t="s">
        <v>1466</v>
      </c>
      <c r="Q140" s="496"/>
      <c r="R140" s="490" t="s">
        <v>1608</v>
      </c>
      <c r="S140" s="491" t="s">
        <v>1528</v>
      </c>
      <c r="T140" s="492">
        <v>40</v>
      </c>
      <c r="U140" s="493">
        <v>510.97645569620317</v>
      </c>
      <c r="V140" s="494">
        <v>0.67443934760448521</v>
      </c>
      <c r="W140" s="494">
        <v>-0.27443934760448518</v>
      </c>
      <c r="X140" s="495" t="s">
        <v>1609</v>
      </c>
      <c r="Y140" s="497"/>
      <c r="Z140" s="490" t="s">
        <v>1541</v>
      </c>
      <c r="AA140" s="491" t="s">
        <v>1468</v>
      </c>
      <c r="AB140" s="492">
        <v>60</v>
      </c>
      <c r="AC140" s="493">
        <v>1552.4456838669525</v>
      </c>
      <c r="AD140" s="494">
        <v>0.8198267074413863</v>
      </c>
      <c r="AE140" s="494">
        <v>-0.21982670744138633</v>
      </c>
      <c r="AF140" s="495" t="s">
        <v>1542</v>
      </c>
    </row>
    <row r="141" spans="1:32" ht="32.450000000000003" customHeight="1">
      <c r="A141" s="482" t="s">
        <v>1457</v>
      </c>
      <c r="B141" s="483" t="s">
        <v>1458</v>
      </c>
      <c r="C141" s="484" t="s">
        <v>1603</v>
      </c>
      <c r="D141" s="485" t="s">
        <v>148</v>
      </c>
      <c r="E141" s="486" t="s">
        <v>1604</v>
      </c>
      <c r="F141" s="487" t="s">
        <v>1462</v>
      </c>
      <c r="G141" s="487" t="s">
        <v>1543</v>
      </c>
      <c r="H141" s="488" t="s">
        <v>1544</v>
      </c>
      <c r="I141" s="489"/>
      <c r="J141" s="490" t="s">
        <v>1545</v>
      </c>
      <c r="K141" s="491" t="s">
        <v>1518</v>
      </c>
      <c r="L141" s="492">
        <v>50</v>
      </c>
      <c r="M141" s="493">
        <v>715.72566221142154</v>
      </c>
      <c r="N141" s="494">
        <v>0.62795666107126502</v>
      </c>
      <c r="O141" s="494">
        <v>-0.12795666107126502</v>
      </c>
      <c r="P141" s="495" t="s">
        <v>1546</v>
      </c>
      <c r="Q141" s="496"/>
      <c r="R141" s="490" t="s">
        <v>1547</v>
      </c>
      <c r="S141" s="491" t="s">
        <v>1510</v>
      </c>
      <c r="T141" s="492">
        <v>45</v>
      </c>
      <c r="U141" s="493">
        <v>190.48377215189851</v>
      </c>
      <c r="V141" s="494">
        <v>0.36166641233023039</v>
      </c>
      <c r="W141" s="494">
        <v>8.833358766976962E-2</v>
      </c>
      <c r="X141" s="495" t="s">
        <v>1548</v>
      </c>
      <c r="Y141" s="497"/>
      <c r="Z141" s="490" t="s">
        <v>1549</v>
      </c>
      <c r="AA141" s="491" t="s">
        <v>1468</v>
      </c>
      <c r="AB141" s="492">
        <v>60</v>
      </c>
      <c r="AC141" s="493">
        <v>991.03118137981767</v>
      </c>
      <c r="AD141" s="494">
        <v>0.82282923851670986</v>
      </c>
      <c r="AE141" s="494">
        <v>-0.22282923851670988</v>
      </c>
      <c r="AF141" s="495" t="s">
        <v>1550</v>
      </c>
    </row>
    <row r="142" spans="1:32" ht="32.450000000000003" customHeight="1">
      <c r="A142" s="482" t="s">
        <v>1457</v>
      </c>
      <c r="B142" s="483" t="s">
        <v>1458</v>
      </c>
      <c r="C142" s="484" t="s">
        <v>1603</v>
      </c>
      <c r="D142" s="485" t="s">
        <v>148</v>
      </c>
      <c r="E142" s="486" t="s">
        <v>1604</v>
      </c>
      <c r="F142" s="487" t="s">
        <v>1462</v>
      </c>
      <c r="G142" s="487" t="s">
        <v>1543</v>
      </c>
      <c r="H142" s="488" t="s">
        <v>1551</v>
      </c>
      <c r="I142" s="489"/>
      <c r="J142" s="490" t="s">
        <v>1552</v>
      </c>
      <c r="K142" s="491" t="s">
        <v>1495</v>
      </c>
      <c r="L142" s="492">
        <v>40</v>
      </c>
      <c r="M142" s="493">
        <v>365.66828511309802</v>
      </c>
      <c r="N142" s="494">
        <v>0.54989875614694828</v>
      </c>
      <c r="O142" s="494">
        <v>-0.14989875614694825</v>
      </c>
      <c r="P142" s="495" t="s">
        <v>1553</v>
      </c>
      <c r="Q142" s="496"/>
      <c r="R142" s="490" t="s">
        <v>1613</v>
      </c>
      <c r="S142" s="491" t="s">
        <v>1528</v>
      </c>
      <c r="T142" s="492">
        <v>40</v>
      </c>
      <c r="U142" s="493">
        <v>0</v>
      </c>
      <c r="V142" s="494">
        <v>0</v>
      </c>
      <c r="W142" s="494">
        <v>0.4</v>
      </c>
      <c r="X142" s="495" t="s">
        <v>1614</v>
      </c>
      <c r="Y142" s="497"/>
      <c r="Z142" s="490" t="s">
        <v>1556</v>
      </c>
      <c r="AA142" s="491" t="s">
        <v>1468</v>
      </c>
      <c r="AB142" s="492">
        <v>55</v>
      </c>
      <c r="AC142" s="493">
        <v>352.89642533003149</v>
      </c>
      <c r="AD142" s="494">
        <v>0.70118599942146376</v>
      </c>
      <c r="AE142" s="494">
        <v>-0.15118599942146371</v>
      </c>
      <c r="AF142" s="495" t="s">
        <v>1550</v>
      </c>
    </row>
    <row r="143" spans="1:32" ht="32.450000000000003" customHeight="1">
      <c r="A143" s="482" t="s">
        <v>1457</v>
      </c>
      <c r="B143" s="483" t="s">
        <v>1458</v>
      </c>
      <c r="C143" s="484" t="s">
        <v>1603</v>
      </c>
      <c r="D143" s="485" t="s">
        <v>148</v>
      </c>
      <c r="E143" s="486" t="s">
        <v>1604</v>
      </c>
      <c r="F143" s="487" t="s">
        <v>1462</v>
      </c>
      <c r="G143" s="487" t="s">
        <v>1543</v>
      </c>
      <c r="H143" s="488" t="s">
        <v>1557</v>
      </c>
      <c r="I143" s="489"/>
      <c r="J143" s="490" t="s">
        <v>1558</v>
      </c>
      <c r="K143" s="491" t="s">
        <v>1465</v>
      </c>
      <c r="L143" s="492">
        <v>50</v>
      </c>
      <c r="M143" s="493">
        <v>183.08205485864093</v>
      </c>
      <c r="N143" s="494">
        <v>0.54405622899052664</v>
      </c>
      <c r="O143" s="494">
        <v>-4.4056228990526636E-2</v>
      </c>
      <c r="P143" s="495" t="s">
        <v>1559</v>
      </c>
      <c r="Q143" s="496"/>
      <c r="R143" s="490" t="s">
        <v>1615</v>
      </c>
      <c r="S143" s="491" t="s">
        <v>1528</v>
      </c>
      <c r="T143" s="492">
        <v>40</v>
      </c>
      <c r="U143" s="493">
        <v>0</v>
      </c>
      <c r="V143" s="494">
        <v>0</v>
      </c>
      <c r="W143" s="494">
        <v>0.4</v>
      </c>
      <c r="X143" s="495" t="s">
        <v>1611</v>
      </c>
      <c r="Y143" s="497"/>
      <c r="Z143" s="490" t="s">
        <v>1556</v>
      </c>
      <c r="AA143" s="491" t="s">
        <v>1468</v>
      </c>
      <c r="AB143" s="492">
        <v>55</v>
      </c>
      <c r="AC143" s="493">
        <v>193.27611506018351</v>
      </c>
      <c r="AD143" s="494">
        <v>0.537384129571152</v>
      </c>
      <c r="AE143" s="494">
        <v>1.2615870428848042E-2</v>
      </c>
      <c r="AF143" s="495" t="s">
        <v>1550</v>
      </c>
    </row>
    <row r="144" spans="1:32" ht="32.450000000000003" customHeight="1">
      <c r="A144" s="482" t="s">
        <v>1457</v>
      </c>
      <c r="B144" s="483" t="s">
        <v>1458</v>
      </c>
      <c r="C144" s="484" t="s">
        <v>1603</v>
      </c>
      <c r="D144" s="485" t="s">
        <v>148</v>
      </c>
      <c r="E144" s="486" t="s">
        <v>1604</v>
      </c>
      <c r="F144" s="487" t="s">
        <v>1462</v>
      </c>
      <c r="G144" s="487" t="s">
        <v>1543</v>
      </c>
      <c r="H144" s="488" t="s">
        <v>1561</v>
      </c>
      <c r="I144" s="489"/>
      <c r="J144" s="490" t="s">
        <v>1545</v>
      </c>
      <c r="K144" s="491" t="s">
        <v>1518</v>
      </c>
      <c r="L144" s="492">
        <v>35</v>
      </c>
      <c r="M144" s="493">
        <v>266.38648226950352</v>
      </c>
      <c r="N144" s="494">
        <v>0.16464269033162074</v>
      </c>
      <c r="O144" s="494">
        <v>0.18535730966837924</v>
      </c>
      <c r="P144" s="495" t="s">
        <v>1546</v>
      </c>
      <c r="Q144" s="496"/>
      <c r="R144" s="490" t="s">
        <v>1547</v>
      </c>
      <c r="S144" s="491" t="s">
        <v>1510</v>
      </c>
      <c r="T144" s="492">
        <v>35</v>
      </c>
      <c r="U144" s="493">
        <v>70.110752577319602</v>
      </c>
      <c r="V144" s="494">
        <v>0.22652965903783279</v>
      </c>
      <c r="W144" s="494">
        <v>0.12347034096216719</v>
      </c>
      <c r="X144" s="495" t="s">
        <v>1548</v>
      </c>
      <c r="Y144" s="497"/>
      <c r="Z144" s="490" t="s">
        <v>1549</v>
      </c>
      <c r="AA144" s="491" t="s">
        <v>1468</v>
      </c>
      <c r="AB144" s="492">
        <v>60</v>
      </c>
      <c r="AC144" s="493">
        <v>432.07450784117407</v>
      </c>
      <c r="AD144" s="494">
        <v>0.69990658570761333</v>
      </c>
      <c r="AE144" s="494">
        <v>-9.9906585707613349E-2</v>
      </c>
      <c r="AF144" s="495" t="s">
        <v>1550</v>
      </c>
    </row>
    <row r="145" spans="1:32" ht="32.450000000000003" customHeight="1">
      <c r="A145" s="482" t="s">
        <v>1457</v>
      </c>
      <c r="B145" s="483" t="s">
        <v>1458</v>
      </c>
      <c r="C145" s="484" t="s">
        <v>1603</v>
      </c>
      <c r="D145" s="485" t="s">
        <v>148</v>
      </c>
      <c r="E145" s="486" t="s">
        <v>1604</v>
      </c>
      <c r="F145" s="487" t="s">
        <v>1462</v>
      </c>
      <c r="G145" s="487" t="s">
        <v>1543</v>
      </c>
      <c r="H145" s="488" t="s">
        <v>1562</v>
      </c>
      <c r="I145" s="489"/>
      <c r="J145" s="490" t="s">
        <v>1563</v>
      </c>
      <c r="K145" s="491" t="s">
        <v>1495</v>
      </c>
      <c r="L145" s="492">
        <v>60</v>
      </c>
      <c r="M145" s="493">
        <v>1037.1494470390414</v>
      </c>
      <c r="N145" s="494">
        <v>0.75690197603308706</v>
      </c>
      <c r="O145" s="494">
        <v>-0.15690197603308709</v>
      </c>
      <c r="P145" s="495" t="s">
        <v>1564</v>
      </c>
      <c r="Q145" s="496"/>
      <c r="R145" s="490" t="s">
        <v>1616</v>
      </c>
      <c r="S145" s="491" t="s">
        <v>1528</v>
      </c>
      <c r="T145" s="492">
        <v>60</v>
      </c>
      <c r="U145" s="493">
        <v>0</v>
      </c>
      <c r="V145" s="494">
        <v>0</v>
      </c>
      <c r="W145" s="494">
        <v>0.6</v>
      </c>
      <c r="X145" s="495" t="s">
        <v>1617</v>
      </c>
      <c r="Y145" s="497"/>
      <c r="Z145" s="490" t="s">
        <v>1565</v>
      </c>
      <c r="AA145" s="491" t="s">
        <v>1468</v>
      </c>
      <c r="AB145" s="492">
        <v>60</v>
      </c>
      <c r="AC145" s="493">
        <v>975.40363132712639</v>
      </c>
      <c r="AD145" s="494">
        <v>0.84223549789670904</v>
      </c>
      <c r="AE145" s="494">
        <v>-0.24223549789670906</v>
      </c>
      <c r="AF145" s="495" t="s">
        <v>1542</v>
      </c>
    </row>
    <row r="146" spans="1:32" ht="32.450000000000003" customHeight="1">
      <c r="A146" s="482" t="s">
        <v>1457</v>
      </c>
      <c r="B146" s="483" t="s">
        <v>1458</v>
      </c>
      <c r="C146" s="484" t="s">
        <v>1603</v>
      </c>
      <c r="D146" s="485" t="s">
        <v>148</v>
      </c>
      <c r="E146" s="486" t="s">
        <v>1604</v>
      </c>
      <c r="F146" s="487" t="s">
        <v>1462</v>
      </c>
      <c r="G146" s="487" t="s">
        <v>1543</v>
      </c>
      <c r="H146" s="488" t="s">
        <v>1566</v>
      </c>
      <c r="I146" s="489"/>
      <c r="J146" s="490" t="s">
        <v>1567</v>
      </c>
      <c r="K146" s="491" t="s">
        <v>1465</v>
      </c>
      <c r="L146" s="492">
        <v>65</v>
      </c>
      <c r="M146" s="493">
        <v>803.60603121209215</v>
      </c>
      <c r="N146" s="494">
        <v>0.78216049515840325</v>
      </c>
      <c r="O146" s="494">
        <v>-0.13216049515840322</v>
      </c>
      <c r="P146" s="495" t="s">
        <v>1559</v>
      </c>
      <c r="Q146" s="496"/>
      <c r="R146" s="490" t="s">
        <v>1618</v>
      </c>
      <c r="S146" s="491" t="s">
        <v>1528</v>
      </c>
      <c r="T146" s="492">
        <v>60</v>
      </c>
      <c r="U146" s="493">
        <v>285.44513628974317</v>
      </c>
      <c r="V146" s="494">
        <v>0.57044577195971446</v>
      </c>
      <c r="W146" s="494">
        <v>2.9554228040285513E-2</v>
      </c>
      <c r="X146" s="495" t="s">
        <v>1609</v>
      </c>
      <c r="Y146" s="497"/>
      <c r="Z146" s="490" t="s">
        <v>1565</v>
      </c>
      <c r="AA146" s="491" t="s">
        <v>1468</v>
      </c>
      <c r="AB146" s="492">
        <v>50</v>
      </c>
      <c r="AC146" s="493">
        <v>634.44171316932318</v>
      </c>
      <c r="AD146" s="494">
        <v>0.74510987944531903</v>
      </c>
      <c r="AE146" s="494">
        <v>-0.24510987944531903</v>
      </c>
      <c r="AF146" s="495" t="s">
        <v>1542</v>
      </c>
    </row>
    <row r="147" spans="1:32" ht="32.450000000000003" customHeight="1">
      <c r="A147" s="482" t="s">
        <v>1457</v>
      </c>
      <c r="B147" s="483" t="s">
        <v>1458</v>
      </c>
      <c r="C147" s="484" t="s">
        <v>1603</v>
      </c>
      <c r="D147" s="485" t="s">
        <v>148</v>
      </c>
      <c r="E147" s="486" t="s">
        <v>1604</v>
      </c>
      <c r="F147" s="487" t="s">
        <v>1462</v>
      </c>
      <c r="G147" s="487" t="s">
        <v>1543</v>
      </c>
      <c r="H147" s="488" t="s">
        <v>1569</v>
      </c>
      <c r="I147" s="489"/>
      <c r="J147" s="490" t="s">
        <v>1558</v>
      </c>
      <c r="K147" s="491" t="s">
        <v>1465</v>
      </c>
      <c r="L147" s="492">
        <v>65</v>
      </c>
      <c r="M147" s="493">
        <v>368.05250378539802</v>
      </c>
      <c r="N147" s="494">
        <v>0.72146677101676115</v>
      </c>
      <c r="O147" s="494">
        <v>-7.1466771016761133E-2</v>
      </c>
      <c r="P147" s="495" t="s">
        <v>1559</v>
      </c>
      <c r="Q147" s="496"/>
      <c r="R147" s="490" t="s">
        <v>1618</v>
      </c>
      <c r="S147" s="491" t="s">
        <v>1528</v>
      </c>
      <c r="T147" s="492">
        <v>55</v>
      </c>
      <c r="U147" s="493">
        <v>199.19375973838603</v>
      </c>
      <c r="V147" s="494">
        <v>0.50855996869497166</v>
      </c>
      <c r="W147" s="494">
        <v>4.144003130502838E-2</v>
      </c>
      <c r="X147" s="495" t="s">
        <v>1609</v>
      </c>
      <c r="Y147" s="497"/>
      <c r="Z147" s="490" t="s">
        <v>1619</v>
      </c>
      <c r="AA147" s="491" t="s">
        <v>1468</v>
      </c>
      <c r="AB147" s="492">
        <v>50</v>
      </c>
      <c r="AC147" s="493">
        <v>350.16190869008591</v>
      </c>
      <c r="AD147" s="494">
        <v>0.68783017022109172</v>
      </c>
      <c r="AE147" s="494">
        <v>-0.18783017022109172</v>
      </c>
      <c r="AF147" s="495" t="s">
        <v>1620</v>
      </c>
    </row>
    <row r="148" spans="1:32" ht="32.450000000000003" customHeight="1">
      <c r="A148" s="482" t="s">
        <v>1457</v>
      </c>
      <c r="B148" s="483" t="s">
        <v>1458</v>
      </c>
      <c r="C148" s="484" t="s">
        <v>1603</v>
      </c>
      <c r="D148" s="485" t="s">
        <v>148</v>
      </c>
      <c r="E148" s="486" t="s">
        <v>1604</v>
      </c>
      <c r="F148" s="487" t="s">
        <v>1462</v>
      </c>
      <c r="G148" s="487" t="s">
        <v>1543</v>
      </c>
      <c r="H148" s="488" t="s">
        <v>1571</v>
      </c>
      <c r="I148" s="489"/>
      <c r="J148" s="490" t="s">
        <v>1558</v>
      </c>
      <c r="K148" s="491" t="s">
        <v>1465</v>
      </c>
      <c r="L148" s="492">
        <v>60</v>
      </c>
      <c r="M148" s="493">
        <v>241.20549212215678</v>
      </c>
      <c r="N148" s="494">
        <v>0.64239413960607905</v>
      </c>
      <c r="O148" s="494">
        <v>-4.2394139606079073E-2</v>
      </c>
      <c r="P148" s="495" t="s">
        <v>1559</v>
      </c>
      <c r="Q148" s="496"/>
      <c r="R148" s="490" t="s">
        <v>1615</v>
      </c>
      <c r="S148" s="491" t="s">
        <v>1528</v>
      </c>
      <c r="T148" s="492">
        <v>55</v>
      </c>
      <c r="U148" s="493">
        <v>0</v>
      </c>
      <c r="V148" s="494">
        <v>0</v>
      </c>
      <c r="W148" s="494">
        <v>0.55000000000000004</v>
      </c>
      <c r="X148" s="495" t="s">
        <v>1611</v>
      </c>
      <c r="Y148" s="497"/>
      <c r="Z148" s="490" t="s">
        <v>1556</v>
      </c>
      <c r="AA148" s="491" t="s">
        <v>1468</v>
      </c>
      <c r="AB148" s="492">
        <v>55</v>
      </c>
      <c r="AC148" s="493">
        <v>224.28006491173639</v>
      </c>
      <c r="AD148" s="494">
        <v>0.65209377879824437</v>
      </c>
      <c r="AE148" s="494">
        <v>-0.10209377879824433</v>
      </c>
      <c r="AF148" s="495" t="s">
        <v>1550</v>
      </c>
    </row>
    <row r="149" spans="1:32" ht="32.450000000000003" customHeight="1">
      <c r="A149" s="482" t="s">
        <v>1457</v>
      </c>
      <c r="B149" s="483" t="s">
        <v>1458</v>
      </c>
      <c r="C149" s="484" t="s">
        <v>1603</v>
      </c>
      <c r="D149" s="485" t="s">
        <v>148</v>
      </c>
      <c r="E149" s="486" t="s">
        <v>1604</v>
      </c>
      <c r="F149" s="488" t="s">
        <v>1573</v>
      </c>
      <c r="G149" s="488" t="s">
        <v>1573</v>
      </c>
      <c r="H149" s="488" t="s">
        <v>1574</v>
      </c>
      <c r="I149" s="489"/>
      <c r="J149" s="490" t="s">
        <v>1575</v>
      </c>
      <c r="K149" s="491">
        <v>0</v>
      </c>
      <c r="L149" s="492" t="s">
        <v>1575</v>
      </c>
      <c r="M149" s="493" t="s">
        <v>1575</v>
      </c>
      <c r="N149" s="494" t="s">
        <v>1575</v>
      </c>
      <c r="O149" s="494" t="s">
        <v>1576</v>
      </c>
      <c r="P149" s="495" t="s">
        <v>1575</v>
      </c>
      <c r="Q149" s="496"/>
      <c r="R149" s="490" t="s">
        <v>1575</v>
      </c>
      <c r="S149" s="491">
        <v>0</v>
      </c>
      <c r="T149" s="492" t="s">
        <v>1575</v>
      </c>
      <c r="U149" s="493" t="s">
        <v>1575</v>
      </c>
      <c r="V149" s="494" t="s">
        <v>1575</v>
      </c>
      <c r="W149" s="494" t="s">
        <v>1576</v>
      </c>
      <c r="X149" s="495" t="s">
        <v>1575</v>
      </c>
      <c r="Y149" s="497"/>
      <c r="Z149" s="490" t="s">
        <v>1575</v>
      </c>
      <c r="AA149" s="491">
        <v>0</v>
      </c>
      <c r="AB149" s="492" t="s">
        <v>1575</v>
      </c>
      <c r="AC149" s="493" t="s">
        <v>1575</v>
      </c>
      <c r="AD149" s="494" t="s">
        <v>1575</v>
      </c>
      <c r="AE149" s="494" t="s">
        <v>1576</v>
      </c>
      <c r="AF149" s="495" t="s">
        <v>1575</v>
      </c>
    </row>
    <row r="150" spans="1:32" ht="32.450000000000003" customHeight="1">
      <c r="A150" s="482" t="s">
        <v>1457</v>
      </c>
      <c r="B150" s="483" t="s">
        <v>1458</v>
      </c>
      <c r="C150" s="484" t="s">
        <v>1603</v>
      </c>
      <c r="D150" s="485" t="s">
        <v>148</v>
      </c>
      <c r="E150" s="486" t="s">
        <v>1604</v>
      </c>
      <c r="F150" s="488" t="s">
        <v>1573</v>
      </c>
      <c r="G150" s="488" t="s">
        <v>1573</v>
      </c>
      <c r="H150" s="488" t="s">
        <v>1577</v>
      </c>
      <c r="I150" s="489"/>
      <c r="J150" s="490" t="s">
        <v>1575</v>
      </c>
      <c r="K150" s="491">
        <v>0</v>
      </c>
      <c r="L150" s="492" t="s">
        <v>1575</v>
      </c>
      <c r="M150" s="493" t="s">
        <v>1575</v>
      </c>
      <c r="N150" s="494" t="s">
        <v>1575</v>
      </c>
      <c r="O150" s="494" t="s">
        <v>1576</v>
      </c>
      <c r="P150" s="495" t="s">
        <v>1575</v>
      </c>
      <c r="Q150" s="496"/>
      <c r="R150" s="490" t="s">
        <v>1575</v>
      </c>
      <c r="S150" s="491">
        <v>0</v>
      </c>
      <c r="T150" s="492" t="s">
        <v>1575</v>
      </c>
      <c r="U150" s="493" t="s">
        <v>1575</v>
      </c>
      <c r="V150" s="494" t="s">
        <v>1575</v>
      </c>
      <c r="W150" s="494" t="s">
        <v>1576</v>
      </c>
      <c r="X150" s="495" t="s">
        <v>1575</v>
      </c>
      <c r="Y150" s="497"/>
      <c r="Z150" s="490" t="s">
        <v>1575</v>
      </c>
      <c r="AA150" s="491">
        <v>0</v>
      </c>
      <c r="AB150" s="492" t="s">
        <v>1575</v>
      </c>
      <c r="AC150" s="493" t="s">
        <v>1575</v>
      </c>
      <c r="AD150" s="494" t="s">
        <v>1575</v>
      </c>
      <c r="AE150" s="494" t="s">
        <v>1576</v>
      </c>
      <c r="AF150" s="495" t="s">
        <v>1575</v>
      </c>
    </row>
    <row r="151" spans="1:32" ht="32.450000000000003" customHeight="1">
      <c r="A151" s="482" t="s">
        <v>1457</v>
      </c>
      <c r="B151" s="483" t="s">
        <v>1458</v>
      </c>
      <c r="C151" s="484" t="s">
        <v>1603</v>
      </c>
      <c r="D151" s="485" t="s">
        <v>148</v>
      </c>
      <c r="E151" s="486" t="s">
        <v>1604</v>
      </c>
      <c r="F151" s="488" t="s">
        <v>1578</v>
      </c>
      <c r="G151" s="488" t="s">
        <v>1578</v>
      </c>
      <c r="H151" s="488" t="s">
        <v>1579</v>
      </c>
      <c r="I151" s="489"/>
      <c r="J151" s="490" t="s">
        <v>1575</v>
      </c>
      <c r="K151" s="491">
        <v>0</v>
      </c>
      <c r="L151" s="492" t="s">
        <v>1575</v>
      </c>
      <c r="M151" s="493" t="s">
        <v>1575</v>
      </c>
      <c r="N151" s="494" t="s">
        <v>1575</v>
      </c>
      <c r="O151" s="494" t="s">
        <v>1576</v>
      </c>
      <c r="P151" s="495" t="s">
        <v>1575</v>
      </c>
      <c r="Q151" s="496"/>
      <c r="R151" s="490" t="s">
        <v>1575</v>
      </c>
      <c r="S151" s="491">
        <v>0</v>
      </c>
      <c r="T151" s="492" t="s">
        <v>1575</v>
      </c>
      <c r="U151" s="493" t="s">
        <v>1575</v>
      </c>
      <c r="V151" s="494" t="s">
        <v>1575</v>
      </c>
      <c r="W151" s="494" t="s">
        <v>1576</v>
      </c>
      <c r="X151" s="495" t="s">
        <v>1575</v>
      </c>
      <c r="Y151" s="497"/>
      <c r="Z151" s="490" t="s">
        <v>1575</v>
      </c>
      <c r="AA151" s="491">
        <v>0</v>
      </c>
      <c r="AB151" s="492" t="s">
        <v>1575</v>
      </c>
      <c r="AC151" s="493" t="s">
        <v>1575</v>
      </c>
      <c r="AD151" s="494" t="s">
        <v>1575</v>
      </c>
      <c r="AE151" s="494" t="s">
        <v>1576</v>
      </c>
      <c r="AF151" s="495" t="s">
        <v>1575</v>
      </c>
    </row>
    <row r="152" spans="1:32" ht="32.450000000000003" customHeight="1">
      <c r="A152" s="482" t="s">
        <v>1457</v>
      </c>
      <c r="B152" s="483" t="s">
        <v>1458</v>
      </c>
      <c r="C152" s="484" t="s">
        <v>1603</v>
      </c>
      <c r="D152" s="485" t="s">
        <v>148</v>
      </c>
      <c r="E152" s="486" t="s">
        <v>1604</v>
      </c>
      <c r="F152" s="488" t="s">
        <v>1578</v>
      </c>
      <c r="G152" s="488" t="s">
        <v>1578</v>
      </c>
      <c r="H152" s="488" t="s">
        <v>1580</v>
      </c>
      <c r="I152" s="489"/>
      <c r="J152" s="490" t="s">
        <v>1575</v>
      </c>
      <c r="K152" s="491">
        <v>0</v>
      </c>
      <c r="L152" s="492" t="s">
        <v>1575</v>
      </c>
      <c r="M152" s="493" t="s">
        <v>1575</v>
      </c>
      <c r="N152" s="494" t="s">
        <v>1575</v>
      </c>
      <c r="O152" s="494" t="s">
        <v>1576</v>
      </c>
      <c r="P152" s="495" t="s">
        <v>1575</v>
      </c>
      <c r="Q152" s="496"/>
      <c r="R152" s="490" t="s">
        <v>1575</v>
      </c>
      <c r="S152" s="491">
        <v>0</v>
      </c>
      <c r="T152" s="492" t="s">
        <v>1575</v>
      </c>
      <c r="U152" s="493" t="s">
        <v>1575</v>
      </c>
      <c r="V152" s="494" t="s">
        <v>1575</v>
      </c>
      <c r="W152" s="494" t="s">
        <v>1576</v>
      </c>
      <c r="X152" s="495" t="s">
        <v>1575</v>
      </c>
      <c r="Y152" s="497"/>
      <c r="Z152" s="490" t="s">
        <v>1575</v>
      </c>
      <c r="AA152" s="491">
        <v>0</v>
      </c>
      <c r="AB152" s="492" t="s">
        <v>1575</v>
      </c>
      <c r="AC152" s="493" t="s">
        <v>1575</v>
      </c>
      <c r="AD152" s="494" t="s">
        <v>1575</v>
      </c>
      <c r="AE152" s="494" t="s">
        <v>1576</v>
      </c>
      <c r="AF152" s="495" t="s">
        <v>1575</v>
      </c>
    </row>
    <row r="153" spans="1:32" ht="32.450000000000003" customHeight="1">
      <c r="A153" s="482" t="s">
        <v>1457</v>
      </c>
      <c r="B153" s="483" t="s">
        <v>1458</v>
      </c>
      <c r="C153" s="484" t="s">
        <v>1603</v>
      </c>
      <c r="D153" s="485" t="s">
        <v>148</v>
      </c>
      <c r="E153" s="486" t="s">
        <v>1604</v>
      </c>
      <c r="F153" s="488" t="s">
        <v>1581</v>
      </c>
      <c r="G153" s="488" t="s">
        <v>1581</v>
      </c>
      <c r="H153" s="488" t="s">
        <v>1582</v>
      </c>
      <c r="I153" s="489"/>
      <c r="J153" s="490" t="s">
        <v>1575</v>
      </c>
      <c r="K153" s="491">
        <v>0</v>
      </c>
      <c r="L153" s="492" t="s">
        <v>1575</v>
      </c>
      <c r="M153" s="493" t="s">
        <v>1575</v>
      </c>
      <c r="N153" s="494" t="s">
        <v>1575</v>
      </c>
      <c r="O153" s="494" t="s">
        <v>1576</v>
      </c>
      <c r="P153" s="495" t="s">
        <v>1575</v>
      </c>
      <c r="Q153" s="496"/>
      <c r="R153" s="490" t="s">
        <v>1575</v>
      </c>
      <c r="S153" s="491">
        <v>0</v>
      </c>
      <c r="T153" s="492" t="s">
        <v>1575</v>
      </c>
      <c r="U153" s="493" t="s">
        <v>1575</v>
      </c>
      <c r="V153" s="494" t="s">
        <v>1575</v>
      </c>
      <c r="W153" s="494" t="s">
        <v>1576</v>
      </c>
      <c r="X153" s="495" t="s">
        <v>1575</v>
      </c>
      <c r="Y153" s="497"/>
      <c r="Z153" s="490" t="s">
        <v>1575</v>
      </c>
      <c r="AA153" s="491">
        <v>0</v>
      </c>
      <c r="AB153" s="492" t="s">
        <v>1575</v>
      </c>
      <c r="AC153" s="493" t="s">
        <v>1575</v>
      </c>
      <c r="AD153" s="494" t="s">
        <v>1575</v>
      </c>
      <c r="AE153" s="494" t="s">
        <v>1576</v>
      </c>
      <c r="AF153" s="495" t="s">
        <v>1575</v>
      </c>
    </row>
    <row r="154" spans="1:32" ht="32.450000000000003" customHeight="1">
      <c r="A154" s="482" t="s">
        <v>1457</v>
      </c>
      <c r="B154" s="483" t="s">
        <v>1458</v>
      </c>
      <c r="C154" s="484" t="s">
        <v>1603</v>
      </c>
      <c r="D154" s="485" t="s">
        <v>148</v>
      </c>
      <c r="E154" s="486" t="s">
        <v>1604</v>
      </c>
      <c r="F154" s="488" t="s">
        <v>1581</v>
      </c>
      <c r="G154" s="488" t="s">
        <v>1581</v>
      </c>
      <c r="H154" s="488" t="s">
        <v>1583</v>
      </c>
      <c r="I154" s="489"/>
      <c r="J154" s="490" t="s">
        <v>1575</v>
      </c>
      <c r="K154" s="491">
        <v>0</v>
      </c>
      <c r="L154" s="492" t="s">
        <v>1575</v>
      </c>
      <c r="M154" s="493" t="s">
        <v>1575</v>
      </c>
      <c r="N154" s="494" t="s">
        <v>1575</v>
      </c>
      <c r="O154" s="494" t="s">
        <v>1576</v>
      </c>
      <c r="P154" s="495" t="s">
        <v>1575</v>
      </c>
      <c r="Q154" s="496"/>
      <c r="R154" s="490" t="s">
        <v>1575</v>
      </c>
      <c r="S154" s="491">
        <v>0</v>
      </c>
      <c r="T154" s="492" t="s">
        <v>1575</v>
      </c>
      <c r="U154" s="493" t="s">
        <v>1575</v>
      </c>
      <c r="V154" s="494" t="s">
        <v>1575</v>
      </c>
      <c r="W154" s="494" t="s">
        <v>1576</v>
      </c>
      <c r="X154" s="495" t="s">
        <v>1575</v>
      </c>
      <c r="Y154" s="497"/>
      <c r="Z154" s="490" t="s">
        <v>1575</v>
      </c>
      <c r="AA154" s="491">
        <v>0</v>
      </c>
      <c r="AB154" s="492" t="s">
        <v>1575</v>
      </c>
      <c r="AC154" s="493" t="s">
        <v>1575</v>
      </c>
      <c r="AD154" s="494" t="s">
        <v>1575</v>
      </c>
      <c r="AE154" s="494" t="s">
        <v>1576</v>
      </c>
      <c r="AF154" s="495" t="s">
        <v>1575</v>
      </c>
    </row>
    <row r="155" spans="1:32" ht="32.450000000000003" customHeight="1">
      <c r="A155" s="482" t="s">
        <v>1457</v>
      </c>
      <c r="B155" s="483" t="s">
        <v>1458</v>
      </c>
      <c r="C155" s="484" t="s">
        <v>1603</v>
      </c>
      <c r="D155" s="485" t="s">
        <v>148</v>
      </c>
      <c r="E155" s="486" t="s">
        <v>1604</v>
      </c>
      <c r="F155" s="488" t="s">
        <v>1584</v>
      </c>
      <c r="G155" s="488" t="s">
        <v>1584</v>
      </c>
      <c r="H155" s="488" t="s">
        <v>1574</v>
      </c>
      <c r="I155" s="489"/>
      <c r="J155" s="490" t="s">
        <v>1575</v>
      </c>
      <c r="K155" s="491">
        <v>0</v>
      </c>
      <c r="L155" s="492" t="s">
        <v>1575</v>
      </c>
      <c r="M155" s="493" t="s">
        <v>1575</v>
      </c>
      <c r="N155" s="494" t="s">
        <v>1575</v>
      </c>
      <c r="O155" s="494" t="s">
        <v>1576</v>
      </c>
      <c r="P155" s="495" t="s">
        <v>1575</v>
      </c>
      <c r="Q155" s="496"/>
      <c r="R155" s="490" t="s">
        <v>1575</v>
      </c>
      <c r="S155" s="491">
        <v>0</v>
      </c>
      <c r="T155" s="492" t="s">
        <v>1575</v>
      </c>
      <c r="U155" s="493" t="s">
        <v>1575</v>
      </c>
      <c r="V155" s="494" t="s">
        <v>1575</v>
      </c>
      <c r="W155" s="494" t="s">
        <v>1576</v>
      </c>
      <c r="X155" s="495" t="s">
        <v>1575</v>
      </c>
      <c r="Y155" s="497"/>
      <c r="Z155" s="490" t="s">
        <v>1575</v>
      </c>
      <c r="AA155" s="491">
        <v>0</v>
      </c>
      <c r="AB155" s="492" t="s">
        <v>1575</v>
      </c>
      <c r="AC155" s="493" t="s">
        <v>1575</v>
      </c>
      <c r="AD155" s="494" t="s">
        <v>1575</v>
      </c>
      <c r="AE155" s="494" t="s">
        <v>1576</v>
      </c>
      <c r="AF155" s="495" t="s">
        <v>1575</v>
      </c>
    </row>
    <row r="156" spans="1:32" ht="32.450000000000003" customHeight="1">
      <c r="A156" s="482" t="s">
        <v>1457</v>
      </c>
      <c r="B156" s="483" t="s">
        <v>1458</v>
      </c>
      <c r="C156" s="484" t="s">
        <v>1603</v>
      </c>
      <c r="D156" s="485" t="s">
        <v>148</v>
      </c>
      <c r="E156" s="486" t="s">
        <v>1604</v>
      </c>
      <c r="F156" s="488" t="s">
        <v>1584</v>
      </c>
      <c r="G156" s="488" t="s">
        <v>1584</v>
      </c>
      <c r="H156" s="488" t="s">
        <v>1577</v>
      </c>
      <c r="I156" s="489"/>
      <c r="J156" s="490" t="s">
        <v>1575</v>
      </c>
      <c r="K156" s="491">
        <v>0</v>
      </c>
      <c r="L156" s="492" t="s">
        <v>1575</v>
      </c>
      <c r="M156" s="493" t="s">
        <v>1575</v>
      </c>
      <c r="N156" s="494" t="s">
        <v>1575</v>
      </c>
      <c r="O156" s="494" t="s">
        <v>1576</v>
      </c>
      <c r="P156" s="495" t="s">
        <v>1575</v>
      </c>
      <c r="Q156" s="496"/>
      <c r="R156" s="490" t="s">
        <v>1575</v>
      </c>
      <c r="S156" s="491">
        <v>0</v>
      </c>
      <c r="T156" s="492" t="s">
        <v>1575</v>
      </c>
      <c r="U156" s="493" t="s">
        <v>1575</v>
      </c>
      <c r="V156" s="494" t="s">
        <v>1575</v>
      </c>
      <c r="W156" s="494" t="s">
        <v>1576</v>
      </c>
      <c r="X156" s="495" t="s">
        <v>1575</v>
      </c>
      <c r="Y156" s="497"/>
      <c r="Z156" s="490" t="s">
        <v>1575</v>
      </c>
      <c r="AA156" s="491">
        <v>0</v>
      </c>
      <c r="AB156" s="492" t="s">
        <v>1575</v>
      </c>
      <c r="AC156" s="493" t="s">
        <v>1575</v>
      </c>
      <c r="AD156" s="494" t="s">
        <v>1575</v>
      </c>
      <c r="AE156" s="494" t="s">
        <v>1576</v>
      </c>
      <c r="AF156" s="495" t="s">
        <v>1575</v>
      </c>
    </row>
    <row r="157" spans="1:32" ht="32.450000000000003" customHeight="1">
      <c r="A157" s="482" t="s">
        <v>1457</v>
      </c>
      <c r="B157" s="483" t="s">
        <v>1458</v>
      </c>
      <c r="C157" s="484" t="s">
        <v>1603</v>
      </c>
      <c r="D157" s="485" t="s">
        <v>148</v>
      </c>
      <c r="E157" s="486" t="s">
        <v>1604</v>
      </c>
      <c r="F157" s="488" t="s">
        <v>1585</v>
      </c>
      <c r="G157" s="488" t="s">
        <v>1585</v>
      </c>
      <c r="H157" s="488" t="s">
        <v>1579</v>
      </c>
      <c r="I157" s="489"/>
      <c r="J157" s="490" t="s">
        <v>1575</v>
      </c>
      <c r="K157" s="491">
        <v>0</v>
      </c>
      <c r="L157" s="492" t="s">
        <v>1575</v>
      </c>
      <c r="M157" s="493" t="s">
        <v>1575</v>
      </c>
      <c r="N157" s="494" t="s">
        <v>1575</v>
      </c>
      <c r="O157" s="494" t="s">
        <v>1576</v>
      </c>
      <c r="P157" s="495" t="s">
        <v>1575</v>
      </c>
      <c r="Q157" s="496"/>
      <c r="R157" s="490" t="s">
        <v>1575</v>
      </c>
      <c r="S157" s="491">
        <v>0</v>
      </c>
      <c r="T157" s="492" t="s">
        <v>1575</v>
      </c>
      <c r="U157" s="493" t="s">
        <v>1575</v>
      </c>
      <c r="V157" s="494" t="s">
        <v>1575</v>
      </c>
      <c r="W157" s="494" t="s">
        <v>1576</v>
      </c>
      <c r="X157" s="495" t="s">
        <v>1575</v>
      </c>
      <c r="Y157" s="497"/>
      <c r="Z157" s="490" t="s">
        <v>1575</v>
      </c>
      <c r="AA157" s="491">
        <v>0</v>
      </c>
      <c r="AB157" s="492" t="s">
        <v>1575</v>
      </c>
      <c r="AC157" s="493" t="s">
        <v>1575</v>
      </c>
      <c r="AD157" s="494" t="s">
        <v>1575</v>
      </c>
      <c r="AE157" s="494" t="s">
        <v>1576</v>
      </c>
      <c r="AF157" s="495" t="s">
        <v>1575</v>
      </c>
    </row>
    <row r="158" spans="1:32" ht="32.450000000000003" customHeight="1">
      <c r="A158" s="482" t="s">
        <v>1457</v>
      </c>
      <c r="B158" s="483" t="s">
        <v>1458</v>
      </c>
      <c r="C158" s="484" t="s">
        <v>1603</v>
      </c>
      <c r="D158" s="485" t="s">
        <v>148</v>
      </c>
      <c r="E158" s="486" t="s">
        <v>1604</v>
      </c>
      <c r="F158" s="488" t="s">
        <v>1585</v>
      </c>
      <c r="G158" s="488" t="s">
        <v>1585</v>
      </c>
      <c r="H158" s="488" t="s">
        <v>1580</v>
      </c>
      <c r="I158" s="489"/>
      <c r="J158" s="490" t="s">
        <v>1575</v>
      </c>
      <c r="K158" s="491">
        <v>0</v>
      </c>
      <c r="L158" s="492" t="s">
        <v>1575</v>
      </c>
      <c r="M158" s="493" t="s">
        <v>1575</v>
      </c>
      <c r="N158" s="494" t="s">
        <v>1575</v>
      </c>
      <c r="O158" s="494" t="s">
        <v>1576</v>
      </c>
      <c r="P158" s="495" t="s">
        <v>1575</v>
      </c>
      <c r="Q158" s="496"/>
      <c r="R158" s="490" t="s">
        <v>1575</v>
      </c>
      <c r="S158" s="491">
        <v>0</v>
      </c>
      <c r="T158" s="492" t="s">
        <v>1575</v>
      </c>
      <c r="U158" s="493" t="s">
        <v>1575</v>
      </c>
      <c r="V158" s="494" t="s">
        <v>1575</v>
      </c>
      <c r="W158" s="494" t="s">
        <v>1576</v>
      </c>
      <c r="X158" s="495" t="s">
        <v>1575</v>
      </c>
      <c r="Y158" s="497"/>
      <c r="Z158" s="490" t="s">
        <v>1575</v>
      </c>
      <c r="AA158" s="491">
        <v>0</v>
      </c>
      <c r="AB158" s="492" t="s">
        <v>1575</v>
      </c>
      <c r="AC158" s="493" t="s">
        <v>1575</v>
      </c>
      <c r="AD158" s="494" t="s">
        <v>1575</v>
      </c>
      <c r="AE158" s="494" t="s">
        <v>1576</v>
      </c>
      <c r="AF158" s="495" t="s">
        <v>1575</v>
      </c>
    </row>
    <row r="159" spans="1:32" ht="32.450000000000003" customHeight="1">
      <c r="A159" s="482" t="s">
        <v>1457</v>
      </c>
      <c r="B159" s="483" t="s">
        <v>1458</v>
      </c>
      <c r="C159" s="484" t="s">
        <v>1603</v>
      </c>
      <c r="D159" s="485" t="s">
        <v>148</v>
      </c>
      <c r="E159" s="486" t="s">
        <v>1604</v>
      </c>
      <c r="F159" s="488" t="s">
        <v>1586</v>
      </c>
      <c r="G159" s="488" t="s">
        <v>1586</v>
      </c>
      <c r="H159" s="488" t="s">
        <v>1582</v>
      </c>
      <c r="I159" s="489"/>
      <c r="J159" s="490" t="s">
        <v>1575</v>
      </c>
      <c r="K159" s="491">
        <v>0</v>
      </c>
      <c r="L159" s="492" t="s">
        <v>1575</v>
      </c>
      <c r="M159" s="493" t="s">
        <v>1575</v>
      </c>
      <c r="N159" s="494" t="s">
        <v>1575</v>
      </c>
      <c r="O159" s="494" t="s">
        <v>1576</v>
      </c>
      <c r="P159" s="495" t="s">
        <v>1575</v>
      </c>
      <c r="Q159" s="496"/>
      <c r="R159" s="490" t="s">
        <v>1575</v>
      </c>
      <c r="S159" s="491">
        <v>0</v>
      </c>
      <c r="T159" s="492" t="s">
        <v>1575</v>
      </c>
      <c r="U159" s="493" t="s">
        <v>1575</v>
      </c>
      <c r="V159" s="494" t="s">
        <v>1575</v>
      </c>
      <c r="W159" s="494" t="s">
        <v>1576</v>
      </c>
      <c r="X159" s="495" t="s">
        <v>1575</v>
      </c>
      <c r="Y159" s="497"/>
      <c r="Z159" s="490" t="s">
        <v>1575</v>
      </c>
      <c r="AA159" s="491">
        <v>0</v>
      </c>
      <c r="AB159" s="492" t="s">
        <v>1575</v>
      </c>
      <c r="AC159" s="493" t="s">
        <v>1575</v>
      </c>
      <c r="AD159" s="494" t="s">
        <v>1575</v>
      </c>
      <c r="AE159" s="494" t="s">
        <v>1576</v>
      </c>
      <c r="AF159" s="495" t="s">
        <v>1575</v>
      </c>
    </row>
    <row r="160" spans="1:32" ht="32.450000000000003" customHeight="1">
      <c r="A160" s="482" t="s">
        <v>1457</v>
      </c>
      <c r="B160" s="483" t="s">
        <v>1458</v>
      </c>
      <c r="C160" s="484" t="s">
        <v>1603</v>
      </c>
      <c r="D160" s="485" t="s">
        <v>148</v>
      </c>
      <c r="E160" s="486" t="s">
        <v>1604</v>
      </c>
      <c r="F160" s="488" t="s">
        <v>1586</v>
      </c>
      <c r="G160" s="488" t="s">
        <v>1586</v>
      </c>
      <c r="H160" s="488" t="s">
        <v>1583</v>
      </c>
      <c r="I160" s="489"/>
      <c r="J160" s="490" t="s">
        <v>1575</v>
      </c>
      <c r="K160" s="491">
        <v>0</v>
      </c>
      <c r="L160" s="492" t="s">
        <v>1575</v>
      </c>
      <c r="M160" s="493" t="s">
        <v>1575</v>
      </c>
      <c r="N160" s="494" t="s">
        <v>1575</v>
      </c>
      <c r="O160" s="494" t="s">
        <v>1576</v>
      </c>
      <c r="P160" s="495" t="s">
        <v>1575</v>
      </c>
      <c r="Q160" s="496"/>
      <c r="R160" s="490" t="s">
        <v>1575</v>
      </c>
      <c r="S160" s="491">
        <v>0</v>
      </c>
      <c r="T160" s="492" t="s">
        <v>1575</v>
      </c>
      <c r="U160" s="493" t="s">
        <v>1575</v>
      </c>
      <c r="V160" s="494" t="s">
        <v>1575</v>
      </c>
      <c r="W160" s="494" t="s">
        <v>1576</v>
      </c>
      <c r="X160" s="495" t="s">
        <v>1575</v>
      </c>
      <c r="Y160" s="497"/>
      <c r="Z160" s="490" t="s">
        <v>1575</v>
      </c>
      <c r="AA160" s="491">
        <v>0</v>
      </c>
      <c r="AB160" s="492" t="s">
        <v>1575</v>
      </c>
      <c r="AC160" s="493" t="s">
        <v>1575</v>
      </c>
      <c r="AD160" s="494" t="s">
        <v>1575</v>
      </c>
      <c r="AE160" s="494" t="s">
        <v>1576</v>
      </c>
      <c r="AF160" s="495" t="s">
        <v>1575</v>
      </c>
    </row>
    <row r="161" spans="1:32" ht="32.450000000000003" customHeight="1">
      <c r="A161" s="482" t="s">
        <v>1457</v>
      </c>
      <c r="B161" s="483" t="s">
        <v>1458</v>
      </c>
      <c r="C161" s="484" t="s">
        <v>1603</v>
      </c>
      <c r="D161" s="485" t="s">
        <v>148</v>
      </c>
      <c r="E161" s="486" t="s">
        <v>1604</v>
      </c>
      <c r="F161" s="488" t="s">
        <v>1587</v>
      </c>
      <c r="G161" s="488" t="s">
        <v>1587</v>
      </c>
      <c r="H161" s="488" t="s">
        <v>1574</v>
      </c>
      <c r="I161" s="489"/>
      <c r="J161" s="490" t="s">
        <v>1575</v>
      </c>
      <c r="K161" s="491">
        <v>0</v>
      </c>
      <c r="L161" s="492" t="s">
        <v>1575</v>
      </c>
      <c r="M161" s="493" t="s">
        <v>1575</v>
      </c>
      <c r="N161" s="494" t="s">
        <v>1575</v>
      </c>
      <c r="O161" s="494" t="s">
        <v>1576</v>
      </c>
      <c r="P161" s="495" t="s">
        <v>1575</v>
      </c>
      <c r="Q161" s="496"/>
      <c r="R161" s="490" t="s">
        <v>1575</v>
      </c>
      <c r="S161" s="491">
        <v>0</v>
      </c>
      <c r="T161" s="492" t="s">
        <v>1575</v>
      </c>
      <c r="U161" s="493" t="s">
        <v>1575</v>
      </c>
      <c r="V161" s="494" t="s">
        <v>1575</v>
      </c>
      <c r="W161" s="494" t="s">
        <v>1576</v>
      </c>
      <c r="X161" s="495" t="s">
        <v>1575</v>
      </c>
      <c r="Y161" s="497"/>
      <c r="Z161" s="490" t="s">
        <v>1575</v>
      </c>
      <c r="AA161" s="491">
        <v>0</v>
      </c>
      <c r="AB161" s="492" t="s">
        <v>1575</v>
      </c>
      <c r="AC161" s="493" t="s">
        <v>1575</v>
      </c>
      <c r="AD161" s="494" t="s">
        <v>1575</v>
      </c>
      <c r="AE161" s="494" t="s">
        <v>1576</v>
      </c>
      <c r="AF161" s="495" t="s">
        <v>1575</v>
      </c>
    </row>
    <row r="162" spans="1:32" ht="32.450000000000003" customHeight="1">
      <c r="A162" s="482" t="s">
        <v>1457</v>
      </c>
      <c r="B162" s="483" t="s">
        <v>1458</v>
      </c>
      <c r="C162" s="484" t="s">
        <v>1603</v>
      </c>
      <c r="D162" s="485" t="s">
        <v>148</v>
      </c>
      <c r="E162" s="486" t="s">
        <v>1604</v>
      </c>
      <c r="F162" s="488" t="s">
        <v>1587</v>
      </c>
      <c r="G162" s="488" t="s">
        <v>1587</v>
      </c>
      <c r="H162" s="488" t="s">
        <v>1577</v>
      </c>
      <c r="I162" s="489"/>
      <c r="J162" s="490" t="s">
        <v>1575</v>
      </c>
      <c r="K162" s="491">
        <v>0</v>
      </c>
      <c r="L162" s="492" t="s">
        <v>1575</v>
      </c>
      <c r="M162" s="493" t="s">
        <v>1575</v>
      </c>
      <c r="N162" s="494" t="s">
        <v>1575</v>
      </c>
      <c r="O162" s="494" t="s">
        <v>1576</v>
      </c>
      <c r="P162" s="495" t="s">
        <v>1575</v>
      </c>
      <c r="Q162" s="496"/>
      <c r="R162" s="490" t="s">
        <v>1575</v>
      </c>
      <c r="S162" s="491">
        <v>0</v>
      </c>
      <c r="T162" s="492" t="s">
        <v>1575</v>
      </c>
      <c r="U162" s="493" t="s">
        <v>1575</v>
      </c>
      <c r="V162" s="494" t="s">
        <v>1575</v>
      </c>
      <c r="W162" s="494" t="s">
        <v>1576</v>
      </c>
      <c r="X162" s="495" t="s">
        <v>1575</v>
      </c>
      <c r="Y162" s="497"/>
      <c r="Z162" s="490" t="s">
        <v>1575</v>
      </c>
      <c r="AA162" s="491">
        <v>0</v>
      </c>
      <c r="AB162" s="492" t="s">
        <v>1575</v>
      </c>
      <c r="AC162" s="493" t="s">
        <v>1575</v>
      </c>
      <c r="AD162" s="494" t="s">
        <v>1575</v>
      </c>
      <c r="AE162" s="494" t="s">
        <v>1576</v>
      </c>
      <c r="AF162" s="495" t="s">
        <v>1575</v>
      </c>
    </row>
    <row r="163" spans="1:32" ht="32.450000000000003" customHeight="1">
      <c r="A163" s="482" t="s">
        <v>1457</v>
      </c>
      <c r="B163" s="483" t="s">
        <v>1458</v>
      </c>
      <c r="C163" s="484" t="s">
        <v>1603</v>
      </c>
      <c r="D163" s="485" t="s">
        <v>148</v>
      </c>
      <c r="E163" s="486" t="s">
        <v>1604</v>
      </c>
      <c r="F163" s="488" t="s">
        <v>1588</v>
      </c>
      <c r="G163" s="488" t="s">
        <v>1588</v>
      </c>
      <c r="H163" s="488" t="s">
        <v>1579</v>
      </c>
      <c r="I163" s="489"/>
      <c r="J163" s="490" t="s">
        <v>1575</v>
      </c>
      <c r="K163" s="491">
        <v>0</v>
      </c>
      <c r="L163" s="492" t="s">
        <v>1575</v>
      </c>
      <c r="M163" s="493" t="s">
        <v>1575</v>
      </c>
      <c r="N163" s="494" t="s">
        <v>1575</v>
      </c>
      <c r="O163" s="494" t="s">
        <v>1576</v>
      </c>
      <c r="P163" s="495" t="s">
        <v>1575</v>
      </c>
      <c r="Q163" s="496"/>
      <c r="R163" s="490" t="s">
        <v>1575</v>
      </c>
      <c r="S163" s="491">
        <v>0</v>
      </c>
      <c r="T163" s="492" t="s">
        <v>1575</v>
      </c>
      <c r="U163" s="493" t="s">
        <v>1575</v>
      </c>
      <c r="V163" s="494" t="s">
        <v>1575</v>
      </c>
      <c r="W163" s="494" t="s">
        <v>1576</v>
      </c>
      <c r="X163" s="495" t="s">
        <v>1575</v>
      </c>
      <c r="Y163" s="497"/>
      <c r="Z163" s="490" t="s">
        <v>1575</v>
      </c>
      <c r="AA163" s="491">
        <v>0</v>
      </c>
      <c r="AB163" s="492" t="s">
        <v>1575</v>
      </c>
      <c r="AC163" s="493" t="s">
        <v>1575</v>
      </c>
      <c r="AD163" s="494" t="s">
        <v>1575</v>
      </c>
      <c r="AE163" s="494" t="s">
        <v>1576</v>
      </c>
      <c r="AF163" s="495" t="s">
        <v>1575</v>
      </c>
    </row>
    <row r="164" spans="1:32" ht="32.450000000000003" customHeight="1">
      <c r="A164" s="482" t="s">
        <v>1457</v>
      </c>
      <c r="B164" s="483" t="s">
        <v>1458</v>
      </c>
      <c r="C164" s="484" t="s">
        <v>1603</v>
      </c>
      <c r="D164" s="485" t="s">
        <v>148</v>
      </c>
      <c r="E164" s="486" t="s">
        <v>1604</v>
      </c>
      <c r="F164" s="488" t="s">
        <v>1588</v>
      </c>
      <c r="G164" s="488" t="s">
        <v>1588</v>
      </c>
      <c r="H164" s="488" t="s">
        <v>1580</v>
      </c>
      <c r="I164" s="489"/>
      <c r="J164" s="490" t="s">
        <v>1575</v>
      </c>
      <c r="K164" s="491">
        <v>0</v>
      </c>
      <c r="L164" s="492" t="s">
        <v>1575</v>
      </c>
      <c r="M164" s="493" t="s">
        <v>1575</v>
      </c>
      <c r="N164" s="494" t="s">
        <v>1575</v>
      </c>
      <c r="O164" s="494" t="s">
        <v>1576</v>
      </c>
      <c r="P164" s="495" t="s">
        <v>1575</v>
      </c>
      <c r="Q164" s="496"/>
      <c r="R164" s="490" t="s">
        <v>1575</v>
      </c>
      <c r="S164" s="491">
        <v>0</v>
      </c>
      <c r="T164" s="492" t="s">
        <v>1575</v>
      </c>
      <c r="U164" s="493" t="s">
        <v>1575</v>
      </c>
      <c r="V164" s="494" t="s">
        <v>1575</v>
      </c>
      <c r="W164" s="494" t="s">
        <v>1576</v>
      </c>
      <c r="X164" s="495" t="s">
        <v>1575</v>
      </c>
      <c r="Y164" s="497"/>
      <c r="Z164" s="490" t="s">
        <v>1575</v>
      </c>
      <c r="AA164" s="491">
        <v>0</v>
      </c>
      <c r="AB164" s="492" t="s">
        <v>1575</v>
      </c>
      <c r="AC164" s="493" t="s">
        <v>1575</v>
      </c>
      <c r="AD164" s="494" t="s">
        <v>1575</v>
      </c>
      <c r="AE164" s="494" t="s">
        <v>1576</v>
      </c>
      <c r="AF164" s="495" t="s">
        <v>1575</v>
      </c>
    </row>
    <row r="165" spans="1:32" ht="32.450000000000003" customHeight="1">
      <c r="A165" s="482" t="s">
        <v>1457</v>
      </c>
      <c r="B165" s="483" t="s">
        <v>1458</v>
      </c>
      <c r="C165" s="484" t="s">
        <v>1603</v>
      </c>
      <c r="D165" s="485" t="s">
        <v>148</v>
      </c>
      <c r="E165" s="486" t="s">
        <v>1604</v>
      </c>
      <c r="F165" s="488" t="s">
        <v>1589</v>
      </c>
      <c r="G165" s="488" t="s">
        <v>1589</v>
      </c>
      <c r="H165" s="488" t="s">
        <v>1582</v>
      </c>
      <c r="I165" s="489"/>
      <c r="J165" s="490" t="s">
        <v>1575</v>
      </c>
      <c r="K165" s="491">
        <v>0</v>
      </c>
      <c r="L165" s="492" t="s">
        <v>1575</v>
      </c>
      <c r="M165" s="493" t="s">
        <v>1575</v>
      </c>
      <c r="N165" s="494" t="s">
        <v>1575</v>
      </c>
      <c r="O165" s="494" t="s">
        <v>1576</v>
      </c>
      <c r="P165" s="495" t="s">
        <v>1575</v>
      </c>
      <c r="Q165" s="496"/>
      <c r="R165" s="490" t="s">
        <v>1575</v>
      </c>
      <c r="S165" s="491">
        <v>0</v>
      </c>
      <c r="T165" s="492" t="s">
        <v>1575</v>
      </c>
      <c r="U165" s="493" t="s">
        <v>1575</v>
      </c>
      <c r="V165" s="494" t="s">
        <v>1575</v>
      </c>
      <c r="W165" s="494" t="s">
        <v>1576</v>
      </c>
      <c r="X165" s="495" t="s">
        <v>1575</v>
      </c>
      <c r="Y165" s="497"/>
      <c r="Z165" s="490" t="s">
        <v>1575</v>
      </c>
      <c r="AA165" s="491">
        <v>0</v>
      </c>
      <c r="AB165" s="492" t="s">
        <v>1575</v>
      </c>
      <c r="AC165" s="493" t="s">
        <v>1575</v>
      </c>
      <c r="AD165" s="494" t="s">
        <v>1575</v>
      </c>
      <c r="AE165" s="494" t="s">
        <v>1576</v>
      </c>
      <c r="AF165" s="495" t="s">
        <v>1575</v>
      </c>
    </row>
    <row r="166" spans="1:32" ht="32.450000000000003" customHeight="1">
      <c r="A166" s="482" t="s">
        <v>1457</v>
      </c>
      <c r="B166" s="483" t="s">
        <v>1458</v>
      </c>
      <c r="C166" s="484" t="s">
        <v>1603</v>
      </c>
      <c r="D166" s="485" t="s">
        <v>148</v>
      </c>
      <c r="E166" s="486" t="s">
        <v>1604</v>
      </c>
      <c r="F166" s="488" t="s">
        <v>1589</v>
      </c>
      <c r="G166" s="488" t="s">
        <v>1589</v>
      </c>
      <c r="H166" s="488" t="s">
        <v>1583</v>
      </c>
      <c r="I166" s="489"/>
      <c r="J166" s="490" t="s">
        <v>1575</v>
      </c>
      <c r="K166" s="491">
        <v>0</v>
      </c>
      <c r="L166" s="492" t="s">
        <v>1575</v>
      </c>
      <c r="M166" s="493" t="s">
        <v>1575</v>
      </c>
      <c r="N166" s="494" t="s">
        <v>1575</v>
      </c>
      <c r="O166" s="494" t="s">
        <v>1576</v>
      </c>
      <c r="P166" s="495" t="s">
        <v>1575</v>
      </c>
      <c r="Q166" s="496"/>
      <c r="R166" s="490" t="s">
        <v>1575</v>
      </c>
      <c r="S166" s="491">
        <v>0</v>
      </c>
      <c r="T166" s="492" t="s">
        <v>1575</v>
      </c>
      <c r="U166" s="493" t="s">
        <v>1575</v>
      </c>
      <c r="V166" s="494" t="s">
        <v>1575</v>
      </c>
      <c r="W166" s="494" t="s">
        <v>1576</v>
      </c>
      <c r="X166" s="495" t="s">
        <v>1575</v>
      </c>
      <c r="Y166" s="497"/>
      <c r="Z166" s="490" t="s">
        <v>1575</v>
      </c>
      <c r="AA166" s="491">
        <v>0</v>
      </c>
      <c r="AB166" s="492" t="s">
        <v>1575</v>
      </c>
      <c r="AC166" s="493" t="s">
        <v>1575</v>
      </c>
      <c r="AD166" s="494" t="s">
        <v>1575</v>
      </c>
      <c r="AE166" s="494" t="s">
        <v>1576</v>
      </c>
      <c r="AF166" s="495" t="s">
        <v>1575</v>
      </c>
    </row>
    <row r="167" spans="1:32" ht="32.450000000000003" customHeight="1">
      <c r="A167" s="482" t="s">
        <v>1457</v>
      </c>
      <c r="B167" s="483" t="s">
        <v>1458</v>
      </c>
      <c r="C167" s="484" t="s">
        <v>1621</v>
      </c>
      <c r="D167" s="485" t="s">
        <v>150</v>
      </c>
      <c r="E167" s="486" t="s">
        <v>1622</v>
      </c>
      <c r="F167" s="487" t="s">
        <v>1462</v>
      </c>
      <c r="G167" s="487" t="s">
        <v>1463</v>
      </c>
      <c r="H167" s="488" t="s">
        <v>1087</v>
      </c>
      <c r="I167" s="489"/>
      <c r="J167" s="490" t="s">
        <v>1464</v>
      </c>
      <c r="K167" s="491" t="s">
        <v>1465</v>
      </c>
      <c r="L167" s="492">
        <v>80</v>
      </c>
      <c r="M167" s="493">
        <v>17073.687436762226</v>
      </c>
      <c r="N167" s="494">
        <v>0.93680884676145337</v>
      </c>
      <c r="O167" s="494">
        <v>-0.13680884676145333</v>
      </c>
      <c r="P167" s="495" t="s">
        <v>1466</v>
      </c>
      <c r="Q167" s="496"/>
      <c r="R167" s="490" t="s">
        <v>1467</v>
      </c>
      <c r="S167" s="491" t="s">
        <v>1468</v>
      </c>
      <c r="T167" s="492">
        <v>70</v>
      </c>
      <c r="U167" s="493">
        <v>33941.360366666682</v>
      </c>
      <c r="V167" s="494">
        <v>0.94786729857819907</v>
      </c>
      <c r="W167" s="494">
        <v>-0.24786729857819911</v>
      </c>
      <c r="X167" s="495" t="s">
        <v>1469</v>
      </c>
      <c r="Y167" s="497"/>
      <c r="Z167" s="490" t="s">
        <v>1470</v>
      </c>
      <c r="AA167" s="491" t="s">
        <v>1471</v>
      </c>
      <c r="AB167" s="492">
        <v>70</v>
      </c>
      <c r="AC167" s="493">
        <v>4324.0991107078053</v>
      </c>
      <c r="AD167" s="494">
        <v>0.87045813586097942</v>
      </c>
      <c r="AE167" s="494">
        <v>-0.17045813586097947</v>
      </c>
      <c r="AF167" s="495" t="s">
        <v>1472</v>
      </c>
    </row>
    <row r="168" spans="1:32" ht="32.450000000000003" customHeight="1">
      <c r="A168" s="482" t="s">
        <v>1457</v>
      </c>
      <c r="B168" s="483" t="s">
        <v>1458</v>
      </c>
      <c r="C168" s="484" t="s">
        <v>1621</v>
      </c>
      <c r="D168" s="485" t="s">
        <v>150</v>
      </c>
      <c r="E168" s="486" t="s">
        <v>1622</v>
      </c>
      <c r="F168" s="487" t="s">
        <v>1462</v>
      </c>
      <c r="G168" s="487" t="s">
        <v>1463</v>
      </c>
      <c r="H168" s="488" t="s">
        <v>1089</v>
      </c>
      <c r="I168" s="489"/>
      <c r="J168" s="490" t="s">
        <v>1473</v>
      </c>
      <c r="K168" s="491" t="s">
        <v>1465</v>
      </c>
      <c r="L168" s="492">
        <v>75</v>
      </c>
      <c r="M168" s="493">
        <v>9366.4153831041203</v>
      </c>
      <c r="N168" s="494">
        <v>0.92210144927536231</v>
      </c>
      <c r="O168" s="494">
        <v>-0.17210144927536231</v>
      </c>
      <c r="P168" s="495" t="s">
        <v>1466</v>
      </c>
      <c r="Q168" s="496"/>
      <c r="R168" s="490" t="s">
        <v>1474</v>
      </c>
      <c r="S168" s="491" t="s">
        <v>1468</v>
      </c>
      <c r="T168" s="492">
        <v>70</v>
      </c>
      <c r="U168" s="493">
        <v>17412.968610038588</v>
      </c>
      <c r="V168" s="494">
        <v>0.93840579710144922</v>
      </c>
      <c r="W168" s="494">
        <v>-0.23840579710144927</v>
      </c>
      <c r="X168" s="495" t="s">
        <v>1469</v>
      </c>
      <c r="Y168" s="497"/>
      <c r="Z168" s="490" t="s">
        <v>1475</v>
      </c>
      <c r="AA168" s="491" t="s">
        <v>1471</v>
      </c>
      <c r="AB168" s="492">
        <v>50</v>
      </c>
      <c r="AC168" s="493">
        <v>2284.3363452914805</v>
      </c>
      <c r="AD168" s="494">
        <v>0.80797101449275355</v>
      </c>
      <c r="AE168" s="494">
        <v>-0.30797101449275355</v>
      </c>
      <c r="AF168" s="495" t="s">
        <v>1472</v>
      </c>
    </row>
    <row r="169" spans="1:32" ht="32.450000000000003" customHeight="1">
      <c r="A169" s="482" t="s">
        <v>1457</v>
      </c>
      <c r="B169" s="483" t="s">
        <v>1458</v>
      </c>
      <c r="C169" s="484" t="s">
        <v>1621</v>
      </c>
      <c r="D169" s="485" t="s">
        <v>150</v>
      </c>
      <c r="E169" s="486" t="s">
        <v>1622</v>
      </c>
      <c r="F169" s="487" t="s">
        <v>1462</v>
      </c>
      <c r="G169" s="487" t="s">
        <v>1463</v>
      </c>
      <c r="H169" s="488" t="s">
        <v>1081</v>
      </c>
      <c r="I169" s="489"/>
      <c r="J169" s="490" t="s">
        <v>1476</v>
      </c>
      <c r="K169" s="491" t="s">
        <v>1465</v>
      </c>
      <c r="L169" s="492">
        <v>80</v>
      </c>
      <c r="M169" s="493">
        <v>238379.61250000002</v>
      </c>
      <c r="N169" s="494">
        <v>1</v>
      </c>
      <c r="O169" s="494">
        <v>-0.19999999999999996</v>
      </c>
      <c r="P169" s="495" t="s">
        <v>1466</v>
      </c>
      <c r="Q169" s="496"/>
      <c r="R169" s="490" t="s">
        <v>1477</v>
      </c>
      <c r="S169" s="491" t="s">
        <v>1468</v>
      </c>
      <c r="T169" s="492">
        <v>70</v>
      </c>
      <c r="U169" s="493">
        <v>596554.24312499992</v>
      </c>
      <c r="V169" s="494">
        <v>1</v>
      </c>
      <c r="W169" s="494">
        <v>-0.30000000000000004</v>
      </c>
      <c r="X169" s="495" t="s">
        <v>1469</v>
      </c>
      <c r="Y169" s="497"/>
      <c r="Z169" s="490" t="s">
        <v>1478</v>
      </c>
      <c r="AA169" s="491" t="s">
        <v>1471</v>
      </c>
      <c r="AB169" s="492">
        <v>50</v>
      </c>
      <c r="AC169" s="493">
        <v>72374.291249999995</v>
      </c>
      <c r="AD169" s="494">
        <v>1</v>
      </c>
      <c r="AE169" s="494">
        <v>-0.5</v>
      </c>
      <c r="AF169" s="495" t="s">
        <v>1472</v>
      </c>
    </row>
    <row r="170" spans="1:32" ht="32.450000000000003" customHeight="1">
      <c r="A170" s="482" t="s">
        <v>1457</v>
      </c>
      <c r="B170" s="483" t="s">
        <v>1458</v>
      </c>
      <c r="C170" s="484" t="s">
        <v>1621</v>
      </c>
      <c r="D170" s="485" t="s">
        <v>150</v>
      </c>
      <c r="E170" s="486" t="s">
        <v>1622</v>
      </c>
      <c r="F170" s="487" t="s">
        <v>1462</v>
      </c>
      <c r="G170" s="487" t="s">
        <v>1463</v>
      </c>
      <c r="H170" s="488" t="s">
        <v>1085</v>
      </c>
      <c r="I170" s="489"/>
      <c r="J170" s="490" t="s">
        <v>1479</v>
      </c>
      <c r="K170" s="491" t="s">
        <v>1465</v>
      </c>
      <c r="L170" s="492">
        <v>75</v>
      </c>
      <c r="M170" s="493">
        <v>59475.558947368438</v>
      </c>
      <c r="N170" s="494">
        <v>0.89999999999999991</v>
      </c>
      <c r="O170" s="494">
        <v>-0.14999999999999991</v>
      </c>
      <c r="P170" s="495" t="s">
        <v>1466</v>
      </c>
      <c r="Q170" s="496"/>
      <c r="R170" s="490" t="s">
        <v>1480</v>
      </c>
      <c r="S170" s="491" t="s">
        <v>1468</v>
      </c>
      <c r="T170" s="492">
        <v>70</v>
      </c>
      <c r="U170" s="493">
        <v>95818.447719298318</v>
      </c>
      <c r="V170" s="494">
        <v>0.89999999999999991</v>
      </c>
      <c r="W170" s="494">
        <v>-0.19999999999999996</v>
      </c>
      <c r="X170" s="495" t="s">
        <v>1469</v>
      </c>
      <c r="Y170" s="497"/>
      <c r="Z170" s="490" t="s">
        <v>1481</v>
      </c>
      <c r="AA170" s="491" t="s">
        <v>1471</v>
      </c>
      <c r="AB170" s="492">
        <v>75</v>
      </c>
      <c r="AC170" s="493">
        <v>14193.750356083117</v>
      </c>
      <c r="AD170" s="494">
        <v>0.88684210526315788</v>
      </c>
      <c r="AE170" s="494">
        <v>-0.13684210526315788</v>
      </c>
      <c r="AF170" s="495" t="s">
        <v>1472</v>
      </c>
    </row>
    <row r="171" spans="1:32" ht="32.450000000000003" customHeight="1">
      <c r="A171" s="482" t="s">
        <v>1457</v>
      </c>
      <c r="B171" s="483" t="s">
        <v>1458</v>
      </c>
      <c r="C171" s="484" t="s">
        <v>1621</v>
      </c>
      <c r="D171" s="485" t="s">
        <v>150</v>
      </c>
      <c r="E171" s="486" t="s">
        <v>1622</v>
      </c>
      <c r="F171" s="487" t="s">
        <v>1462</v>
      </c>
      <c r="G171" s="487" t="s">
        <v>1463</v>
      </c>
      <c r="H171" s="488" t="s">
        <v>1482</v>
      </c>
      <c r="I171" s="489"/>
      <c r="J171" s="490" t="s">
        <v>1483</v>
      </c>
      <c r="K171" s="491" t="s">
        <v>1465</v>
      </c>
      <c r="L171" s="492">
        <v>75</v>
      </c>
      <c r="M171" s="493">
        <v>6572.9395601979259</v>
      </c>
      <c r="N171" s="494">
        <v>0.87242206235011999</v>
      </c>
      <c r="O171" s="494">
        <v>-0.12242206235011999</v>
      </c>
      <c r="P171" s="495" t="s">
        <v>1466</v>
      </c>
      <c r="Q171" s="496"/>
      <c r="R171" s="490" t="s">
        <v>1623</v>
      </c>
      <c r="S171" s="491" t="s">
        <v>1468</v>
      </c>
      <c r="T171" s="492">
        <v>60</v>
      </c>
      <c r="U171" s="493">
        <v>11289.249189479449</v>
      </c>
      <c r="V171" s="494">
        <v>0.89352517985611513</v>
      </c>
      <c r="W171" s="494">
        <v>-0.29352517985611515</v>
      </c>
      <c r="X171" s="495" t="s">
        <v>1491</v>
      </c>
      <c r="Y171" s="497"/>
      <c r="Z171" s="490" t="s">
        <v>1486</v>
      </c>
      <c r="AA171" s="491" t="s">
        <v>1471</v>
      </c>
      <c r="AB171" s="492">
        <v>60</v>
      </c>
      <c r="AC171" s="493">
        <v>1498.1450379939215</v>
      </c>
      <c r="AD171" s="494">
        <v>0.63117505995203838</v>
      </c>
      <c r="AE171" s="494">
        <v>-3.1175059952038398E-2</v>
      </c>
      <c r="AF171" s="495" t="s">
        <v>1487</v>
      </c>
    </row>
    <row r="172" spans="1:32" ht="32.450000000000003" customHeight="1">
      <c r="A172" s="482" t="s">
        <v>1457</v>
      </c>
      <c r="B172" s="483" t="s">
        <v>1458</v>
      </c>
      <c r="C172" s="484" t="s">
        <v>1621</v>
      </c>
      <c r="D172" s="485" t="s">
        <v>150</v>
      </c>
      <c r="E172" s="486" t="s">
        <v>1622</v>
      </c>
      <c r="F172" s="487" t="s">
        <v>1462</v>
      </c>
      <c r="G172" s="487" t="s">
        <v>1463</v>
      </c>
      <c r="H172" s="488" t="s">
        <v>1488</v>
      </c>
      <c r="I172" s="489"/>
      <c r="J172" s="490" t="s">
        <v>1489</v>
      </c>
      <c r="K172" s="491" t="s">
        <v>1465</v>
      </c>
      <c r="L172" s="492">
        <v>70</v>
      </c>
      <c r="M172" s="493">
        <v>2971.1917170417942</v>
      </c>
      <c r="N172" s="494">
        <v>0.82449628844114542</v>
      </c>
      <c r="O172" s="494">
        <v>-0.12449628844114546</v>
      </c>
      <c r="P172" s="495" t="s">
        <v>1466</v>
      </c>
      <c r="Q172" s="496"/>
      <c r="R172" s="490" t="s">
        <v>1490</v>
      </c>
      <c r="S172" s="491" t="s">
        <v>1468</v>
      </c>
      <c r="T172" s="492">
        <v>60</v>
      </c>
      <c r="U172" s="493">
        <v>4885.3447371600932</v>
      </c>
      <c r="V172" s="494">
        <v>0.87751855779427357</v>
      </c>
      <c r="W172" s="494">
        <v>-0.27751855779427359</v>
      </c>
      <c r="X172" s="495" t="s">
        <v>1491</v>
      </c>
      <c r="Y172" s="497"/>
      <c r="Z172" s="490" t="s">
        <v>1492</v>
      </c>
      <c r="AA172" s="491" t="s">
        <v>1471</v>
      </c>
      <c r="AB172" s="492">
        <v>45</v>
      </c>
      <c r="AC172" s="493">
        <v>898.63930832356266</v>
      </c>
      <c r="AD172" s="494">
        <v>0.45227995758218453</v>
      </c>
      <c r="AE172" s="494">
        <v>-2.2799575821845219E-3</v>
      </c>
      <c r="AF172" s="495" t="s">
        <v>1487</v>
      </c>
    </row>
    <row r="173" spans="1:32" ht="32.450000000000003" customHeight="1">
      <c r="A173" s="482" t="s">
        <v>1457</v>
      </c>
      <c r="B173" s="483" t="s">
        <v>1458</v>
      </c>
      <c r="C173" s="484" t="s">
        <v>1621</v>
      </c>
      <c r="D173" s="485" t="s">
        <v>150</v>
      </c>
      <c r="E173" s="486" t="s">
        <v>1622</v>
      </c>
      <c r="F173" s="487" t="s">
        <v>1462</v>
      </c>
      <c r="G173" s="487" t="s">
        <v>1463</v>
      </c>
      <c r="H173" s="488" t="s">
        <v>1493</v>
      </c>
      <c r="I173" s="489"/>
      <c r="J173" s="490" t="s">
        <v>1596</v>
      </c>
      <c r="K173" s="491" t="s">
        <v>1495</v>
      </c>
      <c r="L173" s="492">
        <v>70</v>
      </c>
      <c r="M173" s="493">
        <v>21913.931953592684</v>
      </c>
      <c r="N173" s="494">
        <v>0.97447118891320195</v>
      </c>
      <c r="O173" s="494">
        <v>-0.27447118891320199</v>
      </c>
      <c r="P173" s="495" t="s">
        <v>1597</v>
      </c>
      <c r="Q173" s="496"/>
      <c r="R173" s="490" t="s">
        <v>1624</v>
      </c>
      <c r="S173" s="491" t="s">
        <v>1468</v>
      </c>
      <c r="T173" s="492">
        <v>70</v>
      </c>
      <c r="U173" s="493">
        <v>7835.0115552216175</v>
      </c>
      <c r="V173" s="494">
        <v>0.97082421590080237</v>
      </c>
      <c r="W173" s="494">
        <v>-0.27082421590080241</v>
      </c>
      <c r="X173" s="495" t="s">
        <v>1500</v>
      </c>
      <c r="Y173" s="497"/>
      <c r="Z173" s="490" t="s">
        <v>1595</v>
      </c>
      <c r="AA173" s="491" t="s">
        <v>1471</v>
      </c>
      <c r="AB173" s="492">
        <v>70</v>
      </c>
      <c r="AC173" s="493">
        <v>1131.7576799140693</v>
      </c>
      <c r="AD173" s="494">
        <v>0.6790663749088256</v>
      </c>
      <c r="AE173" s="494">
        <v>2.0933625091174357E-2</v>
      </c>
      <c r="AF173" s="495" t="s">
        <v>1487</v>
      </c>
    </row>
    <row r="174" spans="1:32" ht="32.450000000000003" customHeight="1">
      <c r="A174" s="482" t="s">
        <v>1457</v>
      </c>
      <c r="B174" s="483" t="s">
        <v>1458</v>
      </c>
      <c r="C174" s="484" t="s">
        <v>1621</v>
      </c>
      <c r="D174" s="485" t="s">
        <v>150</v>
      </c>
      <c r="E174" s="486" t="s">
        <v>1622</v>
      </c>
      <c r="F174" s="487" t="s">
        <v>1462</v>
      </c>
      <c r="G174" s="487" t="s">
        <v>1463</v>
      </c>
      <c r="H174" s="488" t="s">
        <v>1497</v>
      </c>
      <c r="I174" s="489"/>
      <c r="J174" s="490" t="s">
        <v>1598</v>
      </c>
      <c r="K174" s="491" t="s">
        <v>1495</v>
      </c>
      <c r="L174" s="492">
        <v>60</v>
      </c>
      <c r="M174" s="493">
        <v>8712.9070731706579</v>
      </c>
      <c r="N174" s="494">
        <v>0.97048509643483338</v>
      </c>
      <c r="O174" s="494">
        <v>-0.37048509643483341</v>
      </c>
      <c r="P174" s="495" t="s">
        <v>1597</v>
      </c>
      <c r="Q174" s="496"/>
      <c r="R174" s="490" t="s">
        <v>1499</v>
      </c>
      <c r="S174" s="491" t="s">
        <v>1468</v>
      </c>
      <c r="T174" s="492">
        <v>70</v>
      </c>
      <c r="U174" s="493">
        <v>4359.7044917043977</v>
      </c>
      <c r="V174" s="494">
        <v>0.96873173582700167</v>
      </c>
      <c r="W174" s="494">
        <v>-0.26873173582700172</v>
      </c>
      <c r="X174" s="495" t="s">
        <v>1500</v>
      </c>
      <c r="Y174" s="497"/>
      <c r="Z174" s="490" t="s">
        <v>1492</v>
      </c>
      <c r="AA174" s="491" t="s">
        <v>1471</v>
      </c>
      <c r="AB174" s="492">
        <v>50</v>
      </c>
      <c r="AC174" s="493">
        <v>512.03816951147621</v>
      </c>
      <c r="AD174" s="494">
        <v>0.49649327878433663</v>
      </c>
      <c r="AE174" s="494">
        <v>3.5067212156633665E-3</v>
      </c>
      <c r="AF174" s="495" t="s">
        <v>1487</v>
      </c>
    </row>
    <row r="175" spans="1:32" ht="32.450000000000003" customHeight="1">
      <c r="A175" s="482" t="s">
        <v>1457</v>
      </c>
      <c r="B175" s="483" t="s">
        <v>1458</v>
      </c>
      <c r="C175" s="484" t="s">
        <v>1621</v>
      </c>
      <c r="D175" s="485" t="s">
        <v>150</v>
      </c>
      <c r="E175" s="486" t="s">
        <v>1622</v>
      </c>
      <c r="F175" s="487" t="s">
        <v>1462</v>
      </c>
      <c r="G175" s="487" t="s">
        <v>1463</v>
      </c>
      <c r="H175" s="488" t="s">
        <v>1501</v>
      </c>
      <c r="I175" s="489"/>
      <c r="J175" s="490" t="s">
        <v>1598</v>
      </c>
      <c r="K175" s="491" t="s">
        <v>1495</v>
      </c>
      <c r="L175" s="492">
        <v>35</v>
      </c>
      <c r="M175" s="493">
        <v>14530.437396694226</v>
      </c>
      <c r="N175" s="494">
        <v>0.89298892988929901</v>
      </c>
      <c r="O175" s="494">
        <v>-0.54298892988929903</v>
      </c>
      <c r="P175" s="495" t="s">
        <v>1597</v>
      </c>
      <c r="Q175" s="496"/>
      <c r="R175" s="490" t="s">
        <v>1625</v>
      </c>
      <c r="S175" s="491" t="s">
        <v>1468</v>
      </c>
      <c r="T175" s="492">
        <v>70</v>
      </c>
      <c r="U175" s="493">
        <v>10375.009079497902</v>
      </c>
      <c r="V175" s="494">
        <v>0.88191881918819193</v>
      </c>
      <c r="W175" s="494">
        <v>-0.18191881918819197</v>
      </c>
      <c r="X175" s="495" t="s">
        <v>1485</v>
      </c>
      <c r="Y175" s="497"/>
      <c r="Z175" s="490" t="s">
        <v>1626</v>
      </c>
      <c r="AA175" s="491" t="s">
        <v>1471</v>
      </c>
      <c r="AB175" s="492">
        <v>55</v>
      </c>
      <c r="AC175" s="493">
        <v>5763.5317256637172</v>
      </c>
      <c r="AD175" s="494">
        <v>0.83394833948339486</v>
      </c>
      <c r="AE175" s="494">
        <v>-0.28394833948339482</v>
      </c>
      <c r="AF175" s="495" t="s">
        <v>1472</v>
      </c>
    </row>
    <row r="176" spans="1:32" ht="32.450000000000003" customHeight="1">
      <c r="A176" s="482" t="s">
        <v>1457</v>
      </c>
      <c r="B176" s="483" t="s">
        <v>1458</v>
      </c>
      <c r="C176" s="484" t="s">
        <v>1621</v>
      </c>
      <c r="D176" s="485" t="s">
        <v>150</v>
      </c>
      <c r="E176" s="486" t="s">
        <v>1622</v>
      </c>
      <c r="F176" s="487" t="s">
        <v>1506</v>
      </c>
      <c r="G176" s="487" t="s">
        <v>1506</v>
      </c>
      <c r="H176" s="488" t="s">
        <v>1087</v>
      </c>
      <c r="I176" s="489"/>
      <c r="J176" s="490" t="s">
        <v>1464</v>
      </c>
      <c r="K176" s="491" t="s">
        <v>1465</v>
      </c>
      <c r="L176" s="492">
        <v>80</v>
      </c>
      <c r="M176" s="493">
        <v>17073.687436762226</v>
      </c>
      <c r="N176" s="494">
        <v>0.93680884676145337</v>
      </c>
      <c r="O176" s="494">
        <v>-0.13680884676145333</v>
      </c>
      <c r="P176" s="495" t="s">
        <v>1466</v>
      </c>
      <c r="Q176" s="496"/>
      <c r="R176" s="490" t="s">
        <v>1598</v>
      </c>
      <c r="S176" s="491" t="s">
        <v>1495</v>
      </c>
      <c r="T176" s="492">
        <v>50</v>
      </c>
      <c r="U176" s="493">
        <v>41207.119517470819</v>
      </c>
      <c r="V176" s="494">
        <v>0.94944707740916279</v>
      </c>
      <c r="W176" s="494">
        <v>-0.44944707740916279</v>
      </c>
      <c r="X176" s="495" t="s">
        <v>1597</v>
      </c>
      <c r="Y176" s="497"/>
      <c r="Z176" s="490" t="s">
        <v>1467</v>
      </c>
      <c r="AA176" s="491" t="s">
        <v>1468</v>
      </c>
      <c r="AB176" s="492">
        <v>70</v>
      </c>
      <c r="AC176" s="493">
        <v>33941.360366666682</v>
      </c>
      <c r="AD176" s="494">
        <v>0.94786729857819907</v>
      </c>
      <c r="AE176" s="494">
        <v>-0.24786729857819911</v>
      </c>
      <c r="AF176" s="495" t="s">
        <v>1469</v>
      </c>
    </row>
    <row r="177" spans="1:32" ht="32.450000000000003" customHeight="1">
      <c r="A177" s="482" t="s">
        <v>1457</v>
      </c>
      <c r="B177" s="483" t="s">
        <v>1458</v>
      </c>
      <c r="C177" s="484" t="s">
        <v>1621</v>
      </c>
      <c r="D177" s="485" t="s">
        <v>150</v>
      </c>
      <c r="E177" s="486" t="s">
        <v>1622</v>
      </c>
      <c r="F177" s="487" t="s">
        <v>1506</v>
      </c>
      <c r="G177" s="487" t="s">
        <v>1506</v>
      </c>
      <c r="H177" s="488" t="s">
        <v>1089</v>
      </c>
      <c r="I177" s="489"/>
      <c r="J177" s="490" t="s">
        <v>1473</v>
      </c>
      <c r="K177" s="491" t="s">
        <v>1465</v>
      </c>
      <c r="L177" s="492">
        <v>75</v>
      </c>
      <c r="M177" s="493">
        <v>9366.4153831041203</v>
      </c>
      <c r="N177" s="494">
        <v>0.92210144927536231</v>
      </c>
      <c r="O177" s="494">
        <v>-0.17210144927536231</v>
      </c>
      <c r="P177" s="495" t="s">
        <v>1466</v>
      </c>
      <c r="Q177" s="496"/>
      <c r="R177" s="490" t="s">
        <v>1598</v>
      </c>
      <c r="S177" s="491" t="s">
        <v>1495</v>
      </c>
      <c r="T177" s="492">
        <v>50</v>
      </c>
      <c r="U177" s="493">
        <v>21183.403892100181</v>
      </c>
      <c r="V177" s="494">
        <v>0.94021739130434778</v>
      </c>
      <c r="W177" s="494">
        <v>-0.44021739130434778</v>
      </c>
      <c r="X177" s="495" t="s">
        <v>1597</v>
      </c>
      <c r="Y177" s="497"/>
      <c r="Z177" s="490" t="s">
        <v>1474</v>
      </c>
      <c r="AA177" s="491" t="s">
        <v>1468</v>
      </c>
      <c r="AB177" s="492">
        <v>70</v>
      </c>
      <c r="AC177" s="493">
        <v>17412.968610038588</v>
      </c>
      <c r="AD177" s="494">
        <v>0.93840579710144922</v>
      </c>
      <c r="AE177" s="494">
        <v>-0.23840579710144927</v>
      </c>
      <c r="AF177" s="495" t="s">
        <v>1469</v>
      </c>
    </row>
    <row r="178" spans="1:32" ht="32.450000000000003" customHeight="1">
      <c r="A178" s="482" t="s">
        <v>1457</v>
      </c>
      <c r="B178" s="483" t="s">
        <v>1458</v>
      </c>
      <c r="C178" s="484" t="s">
        <v>1621</v>
      </c>
      <c r="D178" s="485" t="s">
        <v>150</v>
      </c>
      <c r="E178" s="486" t="s">
        <v>1622</v>
      </c>
      <c r="F178" s="487" t="s">
        <v>1506</v>
      </c>
      <c r="G178" s="487" t="s">
        <v>1506</v>
      </c>
      <c r="H178" s="488" t="s">
        <v>1081</v>
      </c>
      <c r="I178" s="489"/>
      <c r="J178" s="490" t="s">
        <v>1476</v>
      </c>
      <c r="K178" s="491" t="s">
        <v>1465</v>
      </c>
      <c r="L178" s="492">
        <v>80</v>
      </c>
      <c r="M178" s="493">
        <v>238379.61250000002</v>
      </c>
      <c r="N178" s="494">
        <v>1</v>
      </c>
      <c r="O178" s="494">
        <v>-0.19999999999999996</v>
      </c>
      <c r="P178" s="495" t="s">
        <v>1466</v>
      </c>
      <c r="Q178" s="496"/>
      <c r="R178" s="490" t="s">
        <v>1600</v>
      </c>
      <c r="S178" s="491" t="s">
        <v>1495</v>
      </c>
      <c r="T178" s="492">
        <v>80</v>
      </c>
      <c r="U178" s="493">
        <v>630683.13937500003</v>
      </c>
      <c r="V178" s="494">
        <v>1</v>
      </c>
      <c r="W178" s="494">
        <v>-0.19999999999999996</v>
      </c>
      <c r="X178" s="495" t="s">
        <v>1597</v>
      </c>
      <c r="Y178" s="497"/>
      <c r="Z178" s="490" t="s">
        <v>1477</v>
      </c>
      <c r="AA178" s="491" t="s">
        <v>1468</v>
      </c>
      <c r="AB178" s="492">
        <v>70</v>
      </c>
      <c r="AC178" s="493">
        <v>596554.24312499992</v>
      </c>
      <c r="AD178" s="494">
        <v>1</v>
      </c>
      <c r="AE178" s="494">
        <v>-0.30000000000000004</v>
      </c>
      <c r="AF178" s="495" t="s">
        <v>1469</v>
      </c>
    </row>
    <row r="179" spans="1:32" ht="32.450000000000003" customHeight="1">
      <c r="A179" s="482" t="s">
        <v>1457</v>
      </c>
      <c r="B179" s="483" t="s">
        <v>1458</v>
      </c>
      <c r="C179" s="484" t="s">
        <v>1621</v>
      </c>
      <c r="D179" s="485" t="s">
        <v>150</v>
      </c>
      <c r="E179" s="486" t="s">
        <v>1622</v>
      </c>
      <c r="F179" s="487" t="s">
        <v>1506</v>
      </c>
      <c r="G179" s="487" t="s">
        <v>1506</v>
      </c>
      <c r="H179" s="488" t="s">
        <v>1085</v>
      </c>
      <c r="I179" s="489"/>
      <c r="J179" s="490" t="s">
        <v>1479</v>
      </c>
      <c r="K179" s="491" t="s">
        <v>1465</v>
      </c>
      <c r="L179" s="492">
        <v>75</v>
      </c>
      <c r="M179" s="493">
        <v>59475.558947368438</v>
      </c>
      <c r="N179" s="494">
        <v>0.89999999999999991</v>
      </c>
      <c r="O179" s="494">
        <v>-0.14999999999999991</v>
      </c>
      <c r="P179" s="495" t="s">
        <v>1466</v>
      </c>
      <c r="Q179" s="496"/>
      <c r="R179" s="490" t="s">
        <v>1600</v>
      </c>
      <c r="S179" s="491" t="s">
        <v>1495</v>
      </c>
      <c r="T179" s="492">
        <v>60</v>
      </c>
      <c r="U179" s="493">
        <v>146869.20285714281</v>
      </c>
      <c r="V179" s="494">
        <v>0.90263157894736834</v>
      </c>
      <c r="W179" s="494">
        <v>-0.30263157894736836</v>
      </c>
      <c r="X179" s="495" t="s">
        <v>1597</v>
      </c>
      <c r="Y179" s="497"/>
      <c r="Z179" s="490" t="s">
        <v>1480</v>
      </c>
      <c r="AA179" s="491" t="s">
        <v>1468</v>
      </c>
      <c r="AB179" s="492">
        <v>70</v>
      </c>
      <c r="AC179" s="493">
        <v>95818.447719298318</v>
      </c>
      <c r="AD179" s="494">
        <v>0.89999999999999991</v>
      </c>
      <c r="AE179" s="494">
        <v>-0.19999999999999996</v>
      </c>
      <c r="AF179" s="495" t="s">
        <v>1469</v>
      </c>
    </row>
    <row r="180" spans="1:32" ht="32.450000000000003" customHeight="1">
      <c r="A180" s="482" t="s">
        <v>1457</v>
      </c>
      <c r="B180" s="483" t="s">
        <v>1458</v>
      </c>
      <c r="C180" s="484" t="s">
        <v>1621</v>
      </c>
      <c r="D180" s="485" t="s">
        <v>150</v>
      </c>
      <c r="E180" s="486" t="s">
        <v>1622</v>
      </c>
      <c r="F180" s="487" t="s">
        <v>1506</v>
      </c>
      <c r="G180" s="487" t="s">
        <v>1506</v>
      </c>
      <c r="H180" s="488" t="s">
        <v>1482</v>
      </c>
      <c r="I180" s="489"/>
      <c r="J180" s="490" t="s">
        <v>1483</v>
      </c>
      <c r="K180" s="491" t="s">
        <v>1465</v>
      </c>
      <c r="L180" s="492">
        <v>75</v>
      </c>
      <c r="M180" s="493">
        <v>6572.9395601979259</v>
      </c>
      <c r="N180" s="494">
        <v>0.87242206235011999</v>
      </c>
      <c r="O180" s="494">
        <v>-0.12242206235011999</v>
      </c>
      <c r="P180" s="495" t="s">
        <v>1466</v>
      </c>
      <c r="Q180" s="496"/>
      <c r="R180" s="490" t="s">
        <v>1601</v>
      </c>
      <c r="S180" s="491" t="s">
        <v>1495</v>
      </c>
      <c r="T180" s="492">
        <v>35</v>
      </c>
      <c r="U180" s="493">
        <v>14247.417469300519</v>
      </c>
      <c r="V180" s="494">
        <v>0.89832134292565957</v>
      </c>
      <c r="W180" s="494">
        <v>-0.54832134292565959</v>
      </c>
      <c r="X180" s="495" t="s">
        <v>1597</v>
      </c>
      <c r="Y180" s="497"/>
      <c r="Z180" s="490" t="s">
        <v>1623</v>
      </c>
      <c r="AA180" s="491" t="s">
        <v>1468</v>
      </c>
      <c r="AB180" s="492">
        <v>60</v>
      </c>
      <c r="AC180" s="493">
        <v>11289.249189479449</v>
      </c>
      <c r="AD180" s="494">
        <v>0.89352517985611513</v>
      </c>
      <c r="AE180" s="494">
        <v>-0.29352517985611515</v>
      </c>
      <c r="AF180" s="495" t="s">
        <v>1491</v>
      </c>
    </row>
    <row r="181" spans="1:32" ht="32.450000000000003" customHeight="1">
      <c r="A181" s="482" t="s">
        <v>1457</v>
      </c>
      <c r="B181" s="483" t="s">
        <v>1458</v>
      </c>
      <c r="C181" s="484" t="s">
        <v>1621</v>
      </c>
      <c r="D181" s="485" t="s">
        <v>150</v>
      </c>
      <c r="E181" s="486" t="s">
        <v>1622</v>
      </c>
      <c r="F181" s="487" t="s">
        <v>1506</v>
      </c>
      <c r="G181" s="487" t="s">
        <v>1506</v>
      </c>
      <c r="H181" s="488" t="s">
        <v>1488</v>
      </c>
      <c r="I181" s="489"/>
      <c r="J181" s="490" t="s">
        <v>1489</v>
      </c>
      <c r="K181" s="491" t="s">
        <v>1465</v>
      </c>
      <c r="L181" s="492">
        <v>70</v>
      </c>
      <c r="M181" s="493">
        <v>2971.1917170417942</v>
      </c>
      <c r="N181" s="494">
        <v>0.82449628844114542</v>
      </c>
      <c r="O181" s="494">
        <v>-0.12449628844114546</v>
      </c>
      <c r="P181" s="495" t="s">
        <v>1466</v>
      </c>
      <c r="Q181" s="496"/>
      <c r="R181" s="490" t="s">
        <v>1601</v>
      </c>
      <c r="S181" s="491" t="s">
        <v>1495</v>
      </c>
      <c r="T181" s="492">
        <v>35</v>
      </c>
      <c r="U181" s="493">
        <v>6560.045444839845</v>
      </c>
      <c r="V181" s="494">
        <v>0.89395546129374348</v>
      </c>
      <c r="W181" s="494">
        <v>-0.5439554612937435</v>
      </c>
      <c r="X181" s="495" t="s">
        <v>1597</v>
      </c>
      <c r="Y181" s="497"/>
      <c r="Z181" s="490" t="s">
        <v>1490</v>
      </c>
      <c r="AA181" s="491" t="s">
        <v>1468</v>
      </c>
      <c r="AB181" s="492">
        <v>60</v>
      </c>
      <c r="AC181" s="493">
        <v>4885.3447371600932</v>
      </c>
      <c r="AD181" s="494">
        <v>0.87751855779427357</v>
      </c>
      <c r="AE181" s="494">
        <v>-0.27751855779427359</v>
      </c>
      <c r="AF181" s="495" t="s">
        <v>1491</v>
      </c>
    </row>
    <row r="182" spans="1:32" ht="32.450000000000003" customHeight="1">
      <c r="A182" s="482" t="s">
        <v>1457</v>
      </c>
      <c r="B182" s="483" t="s">
        <v>1458</v>
      </c>
      <c r="C182" s="484" t="s">
        <v>1621</v>
      </c>
      <c r="D182" s="485" t="s">
        <v>150</v>
      </c>
      <c r="E182" s="486" t="s">
        <v>1622</v>
      </c>
      <c r="F182" s="487" t="s">
        <v>1506</v>
      </c>
      <c r="G182" s="487" t="s">
        <v>1506</v>
      </c>
      <c r="H182" s="488" t="s">
        <v>1493</v>
      </c>
      <c r="I182" s="489"/>
      <c r="J182" s="490" t="s">
        <v>1509</v>
      </c>
      <c r="K182" s="491" t="s">
        <v>1510</v>
      </c>
      <c r="L182" s="492">
        <v>65</v>
      </c>
      <c r="M182" s="493">
        <v>459.30903543307022</v>
      </c>
      <c r="N182" s="494">
        <v>0.74106491611962078</v>
      </c>
      <c r="O182" s="494">
        <v>-9.1064916119620753E-2</v>
      </c>
      <c r="P182" s="495" t="s">
        <v>1511</v>
      </c>
      <c r="Q182" s="496"/>
      <c r="R182" s="490" t="s">
        <v>1596</v>
      </c>
      <c r="S182" s="491" t="s">
        <v>1495</v>
      </c>
      <c r="T182" s="492">
        <v>70</v>
      </c>
      <c r="U182" s="493">
        <v>21913.931953592684</v>
      </c>
      <c r="V182" s="494">
        <v>0.97447118891320195</v>
      </c>
      <c r="W182" s="494">
        <v>-0.27447118891320199</v>
      </c>
      <c r="X182" s="495" t="s">
        <v>1597</v>
      </c>
      <c r="Y182" s="497"/>
      <c r="Z182" s="490" t="s">
        <v>1624</v>
      </c>
      <c r="AA182" s="491" t="s">
        <v>1468</v>
      </c>
      <c r="AB182" s="492">
        <v>70</v>
      </c>
      <c r="AC182" s="493">
        <v>7835.0115552216175</v>
      </c>
      <c r="AD182" s="494">
        <v>0.97082421590080237</v>
      </c>
      <c r="AE182" s="494">
        <v>-0.27082421590080241</v>
      </c>
      <c r="AF182" s="495" t="s">
        <v>1500</v>
      </c>
    </row>
    <row r="183" spans="1:32" ht="32.450000000000003" customHeight="1">
      <c r="A183" s="482" t="s">
        <v>1457</v>
      </c>
      <c r="B183" s="483" t="s">
        <v>1458</v>
      </c>
      <c r="C183" s="484" t="s">
        <v>1621</v>
      </c>
      <c r="D183" s="485" t="s">
        <v>150</v>
      </c>
      <c r="E183" s="486" t="s">
        <v>1622</v>
      </c>
      <c r="F183" s="487" t="s">
        <v>1506</v>
      </c>
      <c r="G183" s="487" t="s">
        <v>1506</v>
      </c>
      <c r="H183" s="488" t="s">
        <v>1497</v>
      </c>
      <c r="I183" s="489"/>
      <c r="J183" s="490" t="s">
        <v>1512</v>
      </c>
      <c r="K183" s="491" t="s">
        <v>1510</v>
      </c>
      <c r="L183" s="492">
        <v>60</v>
      </c>
      <c r="M183" s="493">
        <v>266.63658857979487</v>
      </c>
      <c r="N183" s="494">
        <v>0.59877264757451776</v>
      </c>
      <c r="O183" s="494">
        <v>1.2273524254822199E-3</v>
      </c>
      <c r="P183" s="495" t="s">
        <v>1511</v>
      </c>
      <c r="Q183" s="496"/>
      <c r="R183" s="490" t="s">
        <v>1598</v>
      </c>
      <c r="S183" s="491" t="s">
        <v>1495</v>
      </c>
      <c r="T183" s="492">
        <v>60</v>
      </c>
      <c r="U183" s="493">
        <v>8712.9070731706579</v>
      </c>
      <c r="V183" s="494">
        <v>0.97048509643483338</v>
      </c>
      <c r="W183" s="494">
        <v>-0.37048509643483341</v>
      </c>
      <c r="X183" s="495" t="s">
        <v>1597</v>
      </c>
      <c r="Y183" s="497"/>
      <c r="Z183" s="490" t="s">
        <v>1499</v>
      </c>
      <c r="AA183" s="491" t="s">
        <v>1468</v>
      </c>
      <c r="AB183" s="492">
        <v>70</v>
      </c>
      <c r="AC183" s="493">
        <v>4359.7044917043977</v>
      </c>
      <c r="AD183" s="494">
        <v>0.96873173582700167</v>
      </c>
      <c r="AE183" s="494">
        <v>-0.26873173582700172</v>
      </c>
      <c r="AF183" s="495" t="s">
        <v>1500</v>
      </c>
    </row>
    <row r="184" spans="1:32" ht="32.450000000000003" customHeight="1">
      <c r="A184" s="482" t="s">
        <v>1457</v>
      </c>
      <c r="B184" s="483" t="s">
        <v>1458</v>
      </c>
      <c r="C184" s="484" t="s">
        <v>1621</v>
      </c>
      <c r="D184" s="485" t="s">
        <v>150</v>
      </c>
      <c r="E184" s="486" t="s">
        <v>1622</v>
      </c>
      <c r="F184" s="487" t="s">
        <v>1506</v>
      </c>
      <c r="G184" s="487" t="s">
        <v>1506</v>
      </c>
      <c r="H184" s="488" t="s">
        <v>1501</v>
      </c>
      <c r="I184" s="489"/>
      <c r="J184" s="490" t="s">
        <v>1509</v>
      </c>
      <c r="K184" s="491" t="s">
        <v>1510</v>
      </c>
      <c r="L184" s="492">
        <v>65</v>
      </c>
      <c r="M184" s="493">
        <v>1199.4210999999984</v>
      </c>
      <c r="N184" s="494">
        <v>0.73800738007380084</v>
      </c>
      <c r="O184" s="494">
        <v>-8.8007380073800823E-2</v>
      </c>
      <c r="P184" s="495" t="s">
        <v>1511</v>
      </c>
      <c r="Q184" s="496"/>
      <c r="R184" s="490" t="s">
        <v>1598</v>
      </c>
      <c r="S184" s="491" t="s">
        <v>1495</v>
      </c>
      <c r="T184" s="492">
        <v>35</v>
      </c>
      <c r="U184" s="493">
        <v>14530.437396694226</v>
      </c>
      <c r="V184" s="494">
        <v>0.89298892988929901</v>
      </c>
      <c r="W184" s="494">
        <v>-0.54298892988929903</v>
      </c>
      <c r="X184" s="495" t="s">
        <v>1597</v>
      </c>
      <c r="Y184" s="497"/>
      <c r="Z184" s="490" t="s">
        <v>1625</v>
      </c>
      <c r="AA184" s="491" t="s">
        <v>1468</v>
      </c>
      <c r="AB184" s="492">
        <v>70</v>
      </c>
      <c r="AC184" s="493">
        <v>10375.009079497902</v>
      </c>
      <c r="AD184" s="494">
        <v>0.88191881918819193</v>
      </c>
      <c r="AE184" s="494">
        <v>-0.18191881918819197</v>
      </c>
      <c r="AF184" s="495" t="s">
        <v>1485</v>
      </c>
    </row>
    <row r="185" spans="1:32" ht="32.450000000000003" customHeight="1">
      <c r="A185" s="482" t="s">
        <v>1457</v>
      </c>
      <c r="B185" s="483" t="s">
        <v>1458</v>
      </c>
      <c r="C185" s="484" t="s">
        <v>1621</v>
      </c>
      <c r="D185" s="485" t="s">
        <v>150</v>
      </c>
      <c r="E185" s="486" t="s">
        <v>1622</v>
      </c>
      <c r="F185" s="487" t="s">
        <v>1513</v>
      </c>
      <c r="G185" s="487" t="s">
        <v>1513</v>
      </c>
      <c r="H185" s="488" t="s">
        <v>1087</v>
      </c>
      <c r="I185" s="489"/>
      <c r="J185" s="490" t="s">
        <v>1514</v>
      </c>
      <c r="K185" s="491" t="s">
        <v>1515</v>
      </c>
      <c r="L185" s="492">
        <v>60</v>
      </c>
      <c r="M185" s="493">
        <v>5462.8540816326467</v>
      </c>
      <c r="N185" s="494">
        <v>0.92890995260663511</v>
      </c>
      <c r="O185" s="494">
        <v>-0.32890995260663514</v>
      </c>
      <c r="P185" s="495" t="s">
        <v>1516</v>
      </c>
      <c r="Q185" s="496"/>
      <c r="R185" s="490" t="s">
        <v>1470</v>
      </c>
      <c r="S185" s="491" t="s">
        <v>1471</v>
      </c>
      <c r="T185" s="492">
        <v>70</v>
      </c>
      <c r="U185" s="493">
        <v>4324.0991107078053</v>
      </c>
      <c r="V185" s="494">
        <v>0.87045813586097942</v>
      </c>
      <c r="W185" s="494">
        <v>-0.17045813586097947</v>
      </c>
      <c r="X185" s="495" t="s">
        <v>1472</v>
      </c>
      <c r="Y185" s="497"/>
      <c r="Z185" s="490" t="s">
        <v>1517</v>
      </c>
      <c r="AA185" s="491" t="s">
        <v>1518</v>
      </c>
      <c r="AB185" s="492">
        <v>80</v>
      </c>
      <c r="AC185" s="493">
        <v>6084.6648877374801</v>
      </c>
      <c r="AD185" s="494">
        <v>0.91469194312796209</v>
      </c>
      <c r="AE185" s="494">
        <v>-0.11469194312796205</v>
      </c>
      <c r="AF185" s="495" t="s">
        <v>1519</v>
      </c>
    </row>
    <row r="186" spans="1:32" ht="32.450000000000003" customHeight="1">
      <c r="A186" s="482" t="s">
        <v>1457</v>
      </c>
      <c r="B186" s="483" t="s">
        <v>1458</v>
      </c>
      <c r="C186" s="484" t="s">
        <v>1621</v>
      </c>
      <c r="D186" s="485" t="s">
        <v>150</v>
      </c>
      <c r="E186" s="486" t="s">
        <v>1622</v>
      </c>
      <c r="F186" s="487" t="s">
        <v>1513</v>
      </c>
      <c r="G186" s="487" t="s">
        <v>1513</v>
      </c>
      <c r="H186" s="488" t="s">
        <v>1089</v>
      </c>
      <c r="I186" s="489"/>
      <c r="J186" s="490" t="s">
        <v>1520</v>
      </c>
      <c r="K186" s="491" t="s">
        <v>1515</v>
      </c>
      <c r="L186" s="492">
        <v>55</v>
      </c>
      <c r="M186" s="493">
        <v>2967.6345807770913</v>
      </c>
      <c r="N186" s="494">
        <v>0.88586956521739135</v>
      </c>
      <c r="O186" s="494">
        <v>-0.33586956521739131</v>
      </c>
      <c r="P186" s="495" t="s">
        <v>1516</v>
      </c>
      <c r="Q186" s="496"/>
      <c r="R186" s="490" t="s">
        <v>1521</v>
      </c>
      <c r="S186" s="491" t="s">
        <v>1471</v>
      </c>
      <c r="T186" s="492">
        <v>50</v>
      </c>
      <c r="U186" s="493">
        <v>2284.3363452914805</v>
      </c>
      <c r="V186" s="494">
        <v>0.80797101449275355</v>
      </c>
      <c r="W186" s="494">
        <v>-0.30797101449275355</v>
      </c>
      <c r="X186" s="495" t="s">
        <v>1472</v>
      </c>
      <c r="Y186" s="497"/>
      <c r="Z186" s="490" t="s">
        <v>1517</v>
      </c>
      <c r="AA186" s="491" t="s">
        <v>1518</v>
      </c>
      <c r="AB186" s="492">
        <v>80</v>
      </c>
      <c r="AC186" s="493">
        <v>3266.1402286902248</v>
      </c>
      <c r="AD186" s="494">
        <v>0.87137681159420299</v>
      </c>
      <c r="AE186" s="494">
        <v>-7.1376811594202949E-2</v>
      </c>
      <c r="AF186" s="495" t="s">
        <v>1519</v>
      </c>
    </row>
    <row r="187" spans="1:32" ht="32.450000000000003" customHeight="1">
      <c r="A187" s="482" t="s">
        <v>1457</v>
      </c>
      <c r="B187" s="483" t="s">
        <v>1458</v>
      </c>
      <c r="C187" s="484" t="s">
        <v>1621</v>
      </c>
      <c r="D187" s="485" t="s">
        <v>150</v>
      </c>
      <c r="E187" s="486" t="s">
        <v>1622</v>
      </c>
      <c r="F187" s="487" t="s">
        <v>1513</v>
      </c>
      <c r="G187" s="487" t="s">
        <v>1513</v>
      </c>
      <c r="H187" s="488" t="s">
        <v>1081</v>
      </c>
      <c r="I187" s="489"/>
      <c r="J187" s="490" t="s">
        <v>1522</v>
      </c>
      <c r="K187" s="491" t="s">
        <v>1515</v>
      </c>
      <c r="L187" s="492">
        <v>65</v>
      </c>
      <c r="M187" s="493">
        <v>68664.89687500002</v>
      </c>
      <c r="N187" s="494">
        <v>1</v>
      </c>
      <c r="O187" s="494">
        <v>-0.35</v>
      </c>
      <c r="P187" s="495" t="s">
        <v>1516</v>
      </c>
      <c r="Q187" s="496"/>
      <c r="R187" s="490" t="s">
        <v>1478</v>
      </c>
      <c r="S187" s="491" t="s">
        <v>1471</v>
      </c>
      <c r="T187" s="492">
        <v>50</v>
      </c>
      <c r="U187" s="493">
        <v>72374.291249999995</v>
      </c>
      <c r="V187" s="494">
        <v>1</v>
      </c>
      <c r="W187" s="494">
        <v>-0.5</v>
      </c>
      <c r="X187" s="495" t="s">
        <v>1472</v>
      </c>
      <c r="Y187" s="497"/>
      <c r="Z187" s="490" t="s">
        <v>1523</v>
      </c>
      <c r="AA187" s="491" t="s">
        <v>1518</v>
      </c>
      <c r="AB187" s="492">
        <v>80</v>
      </c>
      <c r="AC187" s="493">
        <v>88511.466249999998</v>
      </c>
      <c r="AD187" s="494">
        <v>1</v>
      </c>
      <c r="AE187" s="494">
        <v>-0.19999999999999996</v>
      </c>
      <c r="AF187" s="495" t="s">
        <v>1519</v>
      </c>
    </row>
    <row r="188" spans="1:32" ht="32.450000000000003" customHeight="1">
      <c r="A188" s="482" t="s">
        <v>1457</v>
      </c>
      <c r="B188" s="483" t="s">
        <v>1458</v>
      </c>
      <c r="C188" s="484" t="s">
        <v>1621</v>
      </c>
      <c r="D188" s="485" t="s">
        <v>150</v>
      </c>
      <c r="E188" s="486" t="s">
        <v>1622</v>
      </c>
      <c r="F188" s="487" t="s">
        <v>1513</v>
      </c>
      <c r="G188" s="487" t="s">
        <v>1513</v>
      </c>
      <c r="H188" s="488" t="s">
        <v>1085</v>
      </c>
      <c r="I188" s="489"/>
      <c r="J188" s="490" t="s">
        <v>1524</v>
      </c>
      <c r="K188" s="491" t="s">
        <v>1515</v>
      </c>
      <c r="L188" s="492">
        <v>65</v>
      </c>
      <c r="M188" s="493">
        <v>13698.551769911512</v>
      </c>
      <c r="N188" s="494">
        <v>0.89210526315789473</v>
      </c>
      <c r="O188" s="494">
        <v>-0.24210526315789471</v>
      </c>
      <c r="P188" s="495" t="s">
        <v>1516</v>
      </c>
      <c r="Q188" s="496"/>
      <c r="R188" s="490" t="s">
        <v>1525</v>
      </c>
      <c r="S188" s="491" t="s">
        <v>1471</v>
      </c>
      <c r="T188" s="492">
        <v>75</v>
      </c>
      <c r="U188" s="493">
        <v>14193.750356083117</v>
      </c>
      <c r="V188" s="494">
        <v>0.88684210526315788</v>
      </c>
      <c r="W188" s="494">
        <v>-0.13684210526315788</v>
      </c>
      <c r="X188" s="495" t="s">
        <v>1472</v>
      </c>
      <c r="Y188" s="497"/>
      <c r="Z188" s="490" t="s">
        <v>1526</v>
      </c>
      <c r="AA188" s="491" t="s">
        <v>1518</v>
      </c>
      <c r="AB188" s="492">
        <v>80</v>
      </c>
      <c r="AC188" s="493">
        <v>19142.959848942603</v>
      </c>
      <c r="AD188" s="494">
        <v>0.8710526315789473</v>
      </c>
      <c r="AE188" s="494">
        <v>-7.1052631578947256E-2</v>
      </c>
      <c r="AF188" s="495" t="s">
        <v>1519</v>
      </c>
    </row>
    <row r="189" spans="1:32" ht="32.450000000000003" customHeight="1">
      <c r="A189" s="482" t="s">
        <v>1457</v>
      </c>
      <c r="B189" s="483" t="s">
        <v>1458</v>
      </c>
      <c r="C189" s="484" t="s">
        <v>1621</v>
      </c>
      <c r="D189" s="485" t="s">
        <v>150</v>
      </c>
      <c r="E189" s="486" t="s">
        <v>1622</v>
      </c>
      <c r="F189" s="487" t="s">
        <v>1513</v>
      </c>
      <c r="G189" s="487" t="s">
        <v>1513</v>
      </c>
      <c r="H189" s="488" t="s">
        <v>1482</v>
      </c>
      <c r="I189" s="489"/>
      <c r="J189" s="490" t="s">
        <v>1514</v>
      </c>
      <c r="K189" s="491" t="s">
        <v>1515</v>
      </c>
      <c r="L189" s="492">
        <v>55</v>
      </c>
      <c r="M189" s="493">
        <v>1608.6856486146103</v>
      </c>
      <c r="N189" s="494">
        <v>0.76163069544364514</v>
      </c>
      <c r="O189" s="494">
        <v>-0.2116306954436451</v>
      </c>
      <c r="P189" s="495" t="s">
        <v>1516</v>
      </c>
      <c r="Q189" s="496"/>
      <c r="R189" s="490" t="s">
        <v>1527</v>
      </c>
      <c r="S189" s="491" t="s">
        <v>1528</v>
      </c>
      <c r="T189" s="492">
        <v>55</v>
      </c>
      <c r="U189" s="493">
        <v>1147.831813317481</v>
      </c>
      <c r="V189" s="494">
        <v>0.80671462829736207</v>
      </c>
      <c r="W189" s="494">
        <v>-0.25671462829736202</v>
      </c>
      <c r="X189" s="495" t="s">
        <v>1529</v>
      </c>
      <c r="Y189" s="497"/>
      <c r="Z189" s="490" t="s">
        <v>1517</v>
      </c>
      <c r="AA189" s="491" t="s">
        <v>1518</v>
      </c>
      <c r="AB189" s="492">
        <v>80</v>
      </c>
      <c r="AC189" s="493">
        <v>1764.2333467974647</v>
      </c>
      <c r="AD189" s="494">
        <v>0.83117505995203833</v>
      </c>
      <c r="AE189" s="494">
        <v>-3.1175059952038287E-2</v>
      </c>
      <c r="AF189" s="495" t="s">
        <v>1519</v>
      </c>
    </row>
    <row r="190" spans="1:32" ht="32.450000000000003" customHeight="1">
      <c r="A190" s="482" t="s">
        <v>1457</v>
      </c>
      <c r="B190" s="483" t="s">
        <v>1458</v>
      </c>
      <c r="C190" s="484" t="s">
        <v>1621</v>
      </c>
      <c r="D190" s="485" t="s">
        <v>150</v>
      </c>
      <c r="E190" s="486" t="s">
        <v>1622</v>
      </c>
      <c r="F190" s="487" t="s">
        <v>1513</v>
      </c>
      <c r="G190" s="487" t="s">
        <v>1513</v>
      </c>
      <c r="H190" s="488" t="s">
        <v>1488</v>
      </c>
      <c r="I190" s="489"/>
      <c r="J190" s="490" t="s">
        <v>1530</v>
      </c>
      <c r="K190" s="491" t="s">
        <v>1515</v>
      </c>
      <c r="L190" s="492">
        <v>50</v>
      </c>
      <c r="M190" s="493">
        <v>850.49572127139197</v>
      </c>
      <c r="N190" s="494">
        <v>0.65058324496288444</v>
      </c>
      <c r="O190" s="494">
        <v>-0.15058324496288444</v>
      </c>
      <c r="P190" s="495" t="s">
        <v>1516</v>
      </c>
      <c r="Q190" s="496"/>
      <c r="R190" s="490" t="s">
        <v>1527</v>
      </c>
      <c r="S190" s="491" t="s">
        <v>1528</v>
      </c>
      <c r="T190" s="492">
        <v>55</v>
      </c>
      <c r="U190" s="493">
        <v>703.9595040710584</v>
      </c>
      <c r="V190" s="494">
        <v>0.71633085896076354</v>
      </c>
      <c r="W190" s="494">
        <v>-0.16633085896076349</v>
      </c>
      <c r="X190" s="495" t="s">
        <v>1529</v>
      </c>
      <c r="Y190" s="497"/>
      <c r="Z190" s="490" t="s">
        <v>1531</v>
      </c>
      <c r="AA190" s="491" t="s">
        <v>1518</v>
      </c>
      <c r="AB190" s="492">
        <v>70</v>
      </c>
      <c r="AC190" s="493">
        <v>925.91658436213731</v>
      </c>
      <c r="AD190" s="494">
        <v>0.77306468716861088</v>
      </c>
      <c r="AE190" s="494">
        <v>-7.306468716861092E-2</v>
      </c>
      <c r="AF190" s="495" t="s">
        <v>1519</v>
      </c>
    </row>
    <row r="191" spans="1:32" ht="32.450000000000003" customHeight="1">
      <c r="A191" s="482" t="s">
        <v>1457</v>
      </c>
      <c r="B191" s="483" t="s">
        <v>1458</v>
      </c>
      <c r="C191" s="484" t="s">
        <v>1621</v>
      </c>
      <c r="D191" s="485" t="s">
        <v>150</v>
      </c>
      <c r="E191" s="486" t="s">
        <v>1622</v>
      </c>
      <c r="F191" s="487" t="s">
        <v>1513</v>
      </c>
      <c r="G191" s="487" t="s">
        <v>1513</v>
      </c>
      <c r="H191" s="488" t="s">
        <v>1493</v>
      </c>
      <c r="I191" s="489"/>
      <c r="J191" s="490" t="s">
        <v>1514</v>
      </c>
      <c r="K191" s="491" t="s">
        <v>1515</v>
      </c>
      <c r="L191" s="492">
        <v>55</v>
      </c>
      <c r="M191" s="493">
        <v>620.53907110091734</v>
      </c>
      <c r="N191" s="494">
        <v>0.63603209336250921</v>
      </c>
      <c r="O191" s="494">
        <v>-8.6032093362509166E-2</v>
      </c>
      <c r="P191" s="495" t="s">
        <v>1516</v>
      </c>
      <c r="Q191" s="496"/>
      <c r="R191" s="490" t="s">
        <v>1532</v>
      </c>
      <c r="S191" s="491" t="s">
        <v>1528</v>
      </c>
      <c r="T191" s="492">
        <v>70</v>
      </c>
      <c r="U191" s="493">
        <v>6306.8476871257553</v>
      </c>
      <c r="V191" s="494">
        <v>0.97447118891320195</v>
      </c>
      <c r="W191" s="494">
        <v>-0.27447118891320199</v>
      </c>
      <c r="X191" s="495" t="s">
        <v>1533</v>
      </c>
      <c r="Y191" s="497"/>
      <c r="Z191" s="490" t="s">
        <v>1517</v>
      </c>
      <c r="AA191" s="491" t="s">
        <v>1518</v>
      </c>
      <c r="AB191" s="492">
        <v>80</v>
      </c>
      <c r="AC191" s="493">
        <v>1079.469631626233</v>
      </c>
      <c r="AD191" s="494">
        <v>0.81181619256017501</v>
      </c>
      <c r="AE191" s="494">
        <v>-1.1816192560174965E-2</v>
      </c>
      <c r="AF191" s="495" t="s">
        <v>1519</v>
      </c>
    </row>
    <row r="192" spans="1:32" ht="32.450000000000003" customHeight="1">
      <c r="A192" s="482" t="s">
        <v>1457</v>
      </c>
      <c r="B192" s="483" t="s">
        <v>1458</v>
      </c>
      <c r="C192" s="484" t="s">
        <v>1621</v>
      </c>
      <c r="D192" s="485" t="s">
        <v>150</v>
      </c>
      <c r="E192" s="486" t="s">
        <v>1622</v>
      </c>
      <c r="F192" s="487" t="s">
        <v>1513</v>
      </c>
      <c r="G192" s="487" t="s">
        <v>1513</v>
      </c>
      <c r="H192" s="488" t="s">
        <v>1497</v>
      </c>
      <c r="I192" s="489"/>
      <c r="J192" s="490" t="s">
        <v>1530</v>
      </c>
      <c r="K192" s="491" t="s">
        <v>1515</v>
      </c>
      <c r="L192" s="492">
        <v>50</v>
      </c>
      <c r="M192" s="493">
        <v>306.11284558327719</v>
      </c>
      <c r="N192" s="494">
        <v>0.4333722969023962</v>
      </c>
      <c r="O192" s="494">
        <v>6.6627703097603797E-2</v>
      </c>
      <c r="P192" s="495" t="s">
        <v>1516</v>
      </c>
      <c r="Q192" s="496"/>
      <c r="R192" s="490" t="s">
        <v>1532</v>
      </c>
      <c r="S192" s="491" t="s">
        <v>1528</v>
      </c>
      <c r="T192" s="492">
        <v>70</v>
      </c>
      <c r="U192" s="493">
        <v>3902.5724697336655</v>
      </c>
      <c r="V192" s="494">
        <v>0.96551724137931016</v>
      </c>
      <c r="W192" s="494">
        <v>-0.26551724137931021</v>
      </c>
      <c r="X192" s="495" t="s">
        <v>1533</v>
      </c>
      <c r="Y192" s="497"/>
      <c r="Z192" s="490" t="s">
        <v>1531</v>
      </c>
      <c r="AA192" s="491" t="s">
        <v>1518</v>
      </c>
      <c r="AB192" s="492">
        <v>70</v>
      </c>
      <c r="AC192" s="493">
        <v>520.78606048547317</v>
      </c>
      <c r="AD192" s="494">
        <v>0.73436586791350078</v>
      </c>
      <c r="AE192" s="494">
        <v>-3.4365867913500825E-2</v>
      </c>
      <c r="AF192" s="495" t="s">
        <v>1519</v>
      </c>
    </row>
    <row r="193" spans="1:32" ht="32.450000000000003" customHeight="1">
      <c r="A193" s="482" t="s">
        <v>1457</v>
      </c>
      <c r="B193" s="483" t="s">
        <v>1458</v>
      </c>
      <c r="C193" s="484" t="s">
        <v>1621</v>
      </c>
      <c r="D193" s="485" t="s">
        <v>150</v>
      </c>
      <c r="E193" s="486" t="s">
        <v>1622</v>
      </c>
      <c r="F193" s="487" t="s">
        <v>1513</v>
      </c>
      <c r="G193" s="487" t="s">
        <v>1513</v>
      </c>
      <c r="H193" s="488" t="s">
        <v>1501</v>
      </c>
      <c r="I193" s="489"/>
      <c r="J193" s="490" t="s">
        <v>1514</v>
      </c>
      <c r="K193" s="491" t="s">
        <v>1515</v>
      </c>
      <c r="L193" s="492">
        <v>55</v>
      </c>
      <c r="M193" s="493">
        <v>1642.7386829268291</v>
      </c>
      <c r="N193" s="494">
        <v>0.75645756457564572</v>
      </c>
      <c r="O193" s="494">
        <v>-0.20645756457564568</v>
      </c>
      <c r="P193" s="495" t="s">
        <v>1516</v>
      </c>
      <c r="Q193" s="496"/>
      <c r="R193" s="490" t="s">
        <v>1627</v>
      </c>
      <c r="S193" s="491" t="s">
        <v>1471</v>
      </c>
      <c r="T193" s="492">
        <v>55</v>
      </c>
      <c r="U193" s="493">
        <v>5763.5317256637172</v>
      </c>
      <c r="V193" s="494">
        <v>0.83394833948339486</v>
      </c>
      <c r="W193" s="494">
        <v>-0.28394833948339482</v>
      </c>
      <c r="X193" s="495" t="s">
        <v>1472</v>
      </c>
      <c r="Y193" s="497"/>
      <c r="Z193" s="490" t="s">
        <v>1517</v>
      </c>
      <c r="AA193" s="491" t="s">
        <v>1518</v>
      </c>
      <c r="AB193" s="492">
        <v>80</v>
      </c>
      <c r="AC193" s="493">
        <v>1371.9651141552506</v>
      </c>
      <c r="AD193" s="494">
        <v>0.80811808118081185</v>
      </c>
      <c r="AE193" s="494">
        <v>-8.1180811808118092E-3</v>
      </c>
      <c r="AF193" s="495" t="s">
        <v>1519</v>
      </c>
    </row>
    <row r="194" spans="1:32" ht="32.450000000000003" customHeight="1">
      <c r="A194" s="482" t="s">
        <v>1457</v>
      </c>
      <c r="B194" s="483" t="s">
        <v>1458</v>
      </c>
      <c r="C194" s="484" t="s">
        <v>1621</v>
      </c>
      <c r="D194" s="485" t="s">
        <v>150</v>
      </c>
      <c r="E194" s="486" t="s">
        <v>1622</v>
      </c>
      <c r="F194" s="487" t="s">
        <v>1462</v>
      </c>
      <c r="G194" s="487" t="s">
        <v>1535</v>
      </c>
      <c r="H194" s="488" t="s">
        <v>1536</v>
      </c>
      <c r="I194" s="489"/>
      <c r="J194" s="490" t="s">
        <v>1601</v>
      </c>
      <c r="K194" s="491" t="s">
        <v>1495</v>
      </c>
      <c r="L194" s="492">
        <v>35</v>
      </c>
      <c r="M194" s="493">
        <v>5298.1816693202327</v>
      </c>
      <c r="N194" s="494">
        <v>0.95676119053198971</v>
      </c>
      <c r="O194" s="494">
        <v>-0.60676119053198974</v>
      </c>
      <c r="P194" s="495" t="s">
        <v>1597</v>
      </c>
      <c r="Q194" s="496"/>
      <c r="R194" s="490" t="s">
        <v>1532</v>
      </c>
      <c r="S194" s="491" t="s">
        <v>1528</v>
      </c>
      <c r="T194" s="492">
        <v>60</v>
      </c>
      <c r="U194" s="493">
        <v>2900.1368051628688</v>
      </c>
      <c r="V194" s="494">
        <v>0.95324584016873681</v>
      </c>
      <c r="W194" s="494">
        <v>-0.35324584016873684</v>
      </c>
      <c r="X194" s="495" t="s">
        <v>1533</v>
      </c>
      <c r="Y194" s="497"/>
      <c r="Z194" s="490" t="s">
        <v>1537</v>
      </c>
      <c r="AA194" s="491" t="s">
        <v>1468</v>
      </c>
      <c r="AB194" s="492">
        <v>60</v>
      </c>
      <c r="AC194" s="493">
        <v>3275.7335869565582</v>
      </c>
      <c r="AD194" s="494">
        <v>0.95945629247715036</v>
      </c>
      <c r="AE194" s="494">
        <v>-0.35945629247715039</v>
      </c>
      <c r="AF194" s="495" t="s">
        <v>1538</v>
      </c>
    </row>
    <row r="195" spans="1:32" ht="32.450000000000003" customHeight="1">
      <c r="A195" s="482" t="s">
        <v>1457</v>
      </c>
      <c r="B195" s="483" t="s">
        <v>1458</v>
      </c>
      <c r="C195" s="484" t="s">
        <v>1621</v>
      </c>
      <c r="D195" s="485" t="s">
        <v>150</v>
      </c>
      <c r="E195" s="486" t="s">
        <v>1622</v>
      </c>
      <c r="F195" s="487" t="s">
        <v>1462</v>
      </c>
      <c r="G195" s="487" t="s">
        <v>1535</v>
      </c>
      <c r="H195" s="488" t="s">
        <v>1539</v>
      </c>
      <c r="I195" s="489"/>
      <c r="J195" s="490" t="s">
        <v>1540</v>
      </c>
      <c r="K195" s="491" t="s">
        <v>1465</v>
      </c>
      <c r="L195" s="492">
        <v>70</v>
      </c>
      <c r="M195" s="493">
        <v>1571.2189185343329</v>
      </c>
      <c r="N195" s="494">
        <v>0.83006053447512185</v>
      </c>
      <c r="O195" s="494">
        <v>-0.13006053447512189</v>
      </c>
      <c r="P195" s="495" t="s">
        <v>1466</v>
      </c>
      <c r="Q195" s="496"/>
      <c r="R195" s="490" t="s">
        <v>1527</v>
      </c>
      <c r="S195" s="491" t="s">
        <v>1528</v>
      </c>
      <c r="T195" s="492">
        <v>50</v>
      </c>
      <c r="U195" s="493">
        <v>604.08098554797357</v>
      </c>
      <c r="V195" s="494">
        <v>0.73556769526059362</v>
      </c>
      <c r="W195" s="494">
        <v>-0.23556769526059362</v>
      </c>
      <c r="X195" s="495" t="s">
        <v>1529</v>
      </c>
      <c r="Y195" s="497"/>
      <c r="Z195" s="490" t="s">
        <v>1541</v>
      </c>
      <c r="AA195" s="491" t="s">
        <v>1468</v>
      </c>
      <c r="AB195" s="492">
        <v>60</v>
      </c>
      <c r="AC195" s="493">
        <v>2572.0538059574656</v>
      </c>
      <c r="AD195" s="494">
        <v>0.86741473497711508</v>
      </c>
      <c r="AE195" s="494">
        <v>-0.2674147349771151</v>
      </c>
      <c r="AF195" s="495" t="s">
        <v>1542</v>
      </c>
    </row>
    <row r="196" spans="1:32" ht="32.450000000000003" customHeight="1">
      <c r="A196" s="482" t="s">
        <v>1457</v>
      </c>
      <c r="B196" s="483" t="s">
        <v>1458</v>
      </c>
      <c r="C196" s="484" t="s">
        <v>1621</v>
      </c>
      <c r="D196" s="485" t="s">
        <v>150</v>
      </c>
      <c r="E196" s="486" t="s">
        <v>1622</v>
      </c>
      <c r="F196" s="487" t="s">
        <v>1462</v>
      </c>
      <c r="G196" s="487" t="s">
        <v>1543</v>
      </c>
      <c r="H196" s="488" t="s">
        <v>1544</v>
      </c>
      <c r="I196" s="489"/>
      <c r="J196" s="490" t="s">
        <v>1545</v>
      </c>
      <c r="K196" s="491" t="s">
        <v>1518</v>
      </c>
      <c r="L196" s="492">
        <v>50</v>
      </c>
      <c r="M196" s="493">
        <v>303.72861754157134</v>
      </c>
      <c r="N196" s="494">
        <v>0.49760687920824209</v>
      </c>
      <c r="O196" s="494">
        <v>2.3931207917579078E-3</v>
      </c>
      <c r="P196" s="495" t="s">
        <v>1546</v>
      </c>
      <c r="Q196" s="496"/>
      <c r="R196" s="490" t="s">
        <v>1547</v>
      </c>
      <c r="S196" s="491" t="s">
        <v>1510</v>
      </c>
      <c r="T196" s="492">
        <v>45</v>
      </c>
      <c r="U196" s="493">
        <v>170.60296637609068</v>
      </c>
      <c r="V196" s="494">
        <v>0.32570779589518939</v>
      </c>
      <c r="W196" s="494">
        <v>0.12429220410481062</v>
      </c>
      <c r="X196" s="495" t="s">
        <v>1548</v>
      </c>
      <c r="Y196" s="497"/>
      <c r="Z196" s="490" t="s">
        <v>1549</v>
      </c>
      <c r="AA196" s="491" t="s">
        <v>1468</v>
      </c>
      <c r="AB196" s="492">
        <v>60</v>
      </c>
      <c r="AC196" s="493">
        <v>1550.9901031023751</v>
      </c>
      <c r="AD196" s="494">
        <v>0.87336740488358888</v>
      </c>
      <c r="AE196" s="494">
        <v>-0.2733674048835889</v>
      </c>
      <c r="AF196" s="495" t="s">
        <v>1550</v>
      </c>
    </row>
    <row r="197" spans="1:32" ht="32.450000000000003" customHeight="1">
      <c r="A197" s="482" t="s">
        <v>1457</v>
      </c>
      <c r="B197" s="483" t="s">
        <v>1458</v>
      </c>
      <c r="C197" s="484" t="s">
        <v>1621</v>
      </c>
      <c r="D197" s="485" t="s">
        <v>150</v>
      </c>
      <c r="E197" s="486" t="s">
        <v>1622</v>
      </c>
      <c r="F197" s="487" t="s">
        <v>1462</v>
      </c>
      <c r="G197" s="487" t="s">
        <v>1543</v>
      </c>
      <c r="H197" s="488" t="s">
        <v>1551</v>
      </c>
      <c r="I197" s="489"/>
      <c r="J197" s="490" t="s">
        <v>1552</v>
      </c>
      <c r="K197" s="491" t="s">
        <v>1495</v>
      </c>
      <c r="L197" s="492">
        <v>40</v>
      </c>
      <c r="M197" s="493">
        <v>2090.6691008600574</v>
      </c>
      <c r="N197" s="494">
        <v>0.71412618648799553</v>
      </c>
      <c r="O197" s="494">
        <v>-0.31412618648799551</v>
      </c>
      <c r="P197" s="495" t="s">
        <v>1553</v>
      </c>
      <c r="Q197" s="496"/>
      <c r="R197" s="490" t="s">
        <v>1554</v>
      </c>
      <c r="S197" s="491" t="s">
        <v>1528</v>
      </c>
      <c r="T197" s="492">
        <v>50</v>
      </c>
      <c r="U197" s="493">
        <v>1190.6793680000001</v>
      </c>
      <c r="V197" s="494">
        <v>0.69793411501954217</v>
      </c>
      <c r="W197" s="494">
        <v>-0.19793411501954217</v>
      </c>
      <c r="X197" s="495" t="s">
        <v>1555</v>
      </c>
      <c r="Y197" s="497"/>
      <c r="Z197" s="490" t="s">
        <v>1556</v>
      </c>
      <c r="AA197" s="491" t="s">
        <v>1468</v>
      </c>
      <c r="AB197" s="492">
        <v>55</v>
      </c>
      <c r="AC197" s="493">
        <v>1105.2855779269171</v>
      </c>
      <c r="AD197" s="494">
        <v>0.74874371859296485</v>
      </c>
      <c r="AE197" s="494">
        <v>-0.1987437185929648</v>
      </c>
      <c r="AF197" s="495" t="s">
        <v>1550</v>
      </c>
    </row>
    <row r="198" spans="1:32" ht="32.450000000000003" customHeight="1">
      <c r="A198" s="482" t="s">
        <v>1457</v>
      </c>
      <c r="B198" s="483" t="s">
        <v>1458</v>
      </c>
      <c r="C198" s="484" t="s">
        <v>1621</v>
      </c>
      <c r="D198" s="485" t="s">
        <v>150</v>
      </c>
      <c r="E198" s="486" t="s">
        <v>1622</v>
      </c>
      <c r="F198" s="487" t="s">
        <v>1462</v>
      </c>
      <c r="G198" s="487" t="s">
        <v>1543</v>
      </c>
      <c r="H198" s="488" t="s">
        <v>1557</v>
      </c>
      <c r="I198" s="489"/>
      <c r="J198" s="490" t="s">
        <v>1558</v>
      </c>
      <c r="K198" s="491" t="s">
        <v>1465</v>
      </c>
      <c r="L198" s="492">
        <v>50</v>
      </c>
      <c r="M198" s="493">
        <v>300.01453317119189</v>
      </c>
      <c r="N198" s="494">
        <v>0.43995957674473907</v>
      </c>
      <c r="O198" s="494">
        <v>6.0040423255260933E-2</v>
      </c>
      <c r="P198" s="495" t="s">
        <v>1559</v>
      </c>
      <c r="Q198" s="496"/>
      <c r="R198" s="490" t="s">
        <v>1560</v>
      </c>
      <c r="S198" s="491" t="s">
        <v>1528</v>
      </c>
      <c r="T198" s="492">
        <v>30</v>
      </c>
      <c r="U198" s="493">
        <v>218.2152363755734</v>
      </c>
      <c r="V198" s="494">
        <v>0.36214481036737611</v>
      </c>
      <c r="W198" s="494">
        <v>-6.2144810367376124E-2</v>
      </c>
      <c r="X198" s="495" t="s">
        <v>1555</v>
      </c>
      <c r="Y198" s="497"/>
      <c r="Z198" s="490" t="s">
        <v>1556</v>
      </c>
      <c r="AA198" s="491" t="s">
        <v>1468</v>
      </c>
      <c r="AB198" s="492">
        <v>55</v>
      </c>
      <c r="AC198" s="493">
        <v>512.26846465100584</v>
      </c>
      <c r="AD198" s="494">
        <v>0.52889073831886813</v>
      </c>
      <c r="AE198" s="494">
        <v>2.1109261681131919E-2</v>
      </c>
      <c r="AF198" s="495" t="s">
        <v>1550</v>
      </c>
    </row>
    <row r="199" spans="1:32" ht="32.450000000000003" customHeight="1">
      <c r="A199" s="482" t="s">
        <v>1457</v>
      </c>
      <c r="B199" s="483" t="s">
        <v>1458</v>
      </c>
      <c r="C199" s="484" t="s">
        <v>1621</v>
      </c>
      <c r="D199" s="485" t="s">
        <v>150</v>
      </c>
      <c r="E199" s="486" t="s">
        <v>1622</v>
      </c>
      <c r="F199" s="487" t="s">
        <v>1462</v>
      </c>
      <c r="G199" s="487" t="s">
        <v>1543</v>
      </c>
      <c r="H199" s="488" t="s">
        <v>1561</v>
      </c>
      <c r="I199" s="489"/>
      <c r="J199" s="490" t="s">
        <v>1545</v>
      </c>
      <c r="K199" s="491" t="s">
        <v>1518</v>
      </c>
      <c r="L199" s="492">
        <v>40</v>
      </c>
      <c r="M199" s="493">
        <v>249.54633363068683</v>
      </c>
      <c r="N199" s="494">
        <v>0.2386121753937846</v>
      </c>
      <c r="O199" s="494">
        <v>0.16138782460621542</v>
      </c>
      <c r="P199" s="495" t="s">
        <v>1546</v>
      </c>
      <c r="Q199" s="496"/>
      <c r="R199" s="490" t="s">
        <v>1547</v>
      </c>
      <c r="S199" s="491" t="s">
        <v>1510</v>
      </c>
      <c r="T199" s="492">
        <v>30</v>
      </c>
      <c r="U199" s="493">
        <v>102.75839506172849</v>
      </c>
      <c r="V199" s="494">
        <v>0.15517241379310345</v>
      </c>
      <c r="W199" s="494">
        <v>0.14482758620689654</v>
      </c>
      <c r="X199" s="495" t="s">
        <v>1548</v>
      </c>
      <c r="Y199" s="497"/>
      <c r="Z199" s="490" t="s">
        <v>1549</v>
      </c>
      <c r="AA199" s="491" t="s">
        <v>1468</v>
      </c>
      <c r="AB199" s="492">
        <v>60</v>
      </c>
      <c r="AC199" s="493">
        <v>704.17419130959274</v>
      </c>
      <c r="AD199" s="494">
        <v>0.70540655598126867</v>
      </c>
      <c r="AE199" s="494">
        <v>-0.10540655598126869</v>
      </c>
      <c r="AF199" s="495" t="s">
        <v>1550</v>
      </c>
    </row>
    <row r="200" spans="1:32" ht="32.450000000000003" customHeight="1">
      <c r="A200" s="482" t="s">
        <v>1457</v>
      </c>
      <c r="B200" s="483" t="s">
        <v>1458</v>
      </c>
      <c r="C200" s="484" t="s">
        <v>1621</v>
      </c>
      <c r="D200" s="485" t="s">
        <v>150</v>
      </c>
      <c r="E200" s="486" t="s">
        <v>1622</v>
      </c>
      <c r="F200" s="487" t="s">
        <v>1462</v>
      </c>
      <c r="G200" s="487" t="s">
        <v>1543</v>
      </c>
      <c r="H200" s="488" t="s">
        <v>1562</v>
      </c>
      <c r="I200" s="489"/>
      <c r="J200" s="490" t="s">
        <v>1628</v>
      </c>
      <c r="K200" s="491" t="s">
        <v>1495</v>
      </c>
      <c r="L200" s="492">
        <v>45</v>
      </c>
      <c r="M200" s="493">
        <v>1701.9061940794911</v>
      </c>
      <c r="N200" s="494">
        <v>0.8320188183201882</v>
      </c>
      <c r="O200" s="494">
        <v>-0.38201881832018819</v>
      </c>
      <c r="P200" s="495" t="s">
        <v>1629</v>
      </c>
      <c r="Q200" s="496"/>
      <c r="R200" s="490" t="s">
        <v>1527</v>
      </c>
      <c r="S200" s="491" t="s">
        <v>1528</v>
      </c>
      <c r="T200" s="492">
        <v>60</v>
      </c>
      <c r="U200" s="493">
        <v>1290.786894779771</v>
      </c>
      <c r="V200" s="494">
        <v>0.84820810848208106</v>
      </c>
      <c r="W200" s="494">
        <v>-0.24820810848208108</v>
      </c>
      <c r="X200" s="495" t="s">
        <v>1529</v>
      </c>
      <c r="Y200" s="497"/>
      <c r="Z200" s="490" t="s">
        <v>1565</v>
      </c>
      <c r="AA200" s="491" t="s">
        <v>1468</v>
      </c>
      <c r="AB200" s="492">
        <v>60</v>
      </c>
      <c r="AC200" s="493">
        <v>1229.0475187364073</v>
      </c>
      <c r="AD200" s="494">
        <v>0.8585166735851667</v>
      </c>
      <c r="AE200" s="494">
        <v>-0.25851667358516672</v>
      </c>
      <c r="AF200" s="495" t="s">
        <v>1542</v>
      </c>
    </row>
    <row r="201" spans="1:32" ht="32.450000000000003" customHeight="1">
      <c r="A201" s="482" t="s">
        <v>1457</v>
      </c>
      <c r="B201" s="483" t="s">
        <v>1458</v>
      </c>
      <c r="C201" s="484" t="s">
        <v>1621</v>
      </c>
      <c r="D201" s="485" t="s">
        <v>150</v>
      </c>
      <c r="E201" s="486" t="s">
        <v>1622</v>
      </c>
      <c r="F201" s="487" t="s">
        <v>1462</v>
      </c>
      <c r="G201" s="487" t="s">
        <v>1543</v>
      </c>
      <c r="H201" s="488" t="s">
        <v>1566</v>
      </c>
      <c r="I201" s="489"/>
      <c r="J201" s="490" t="s">
        <v>1567</v>
      </c>
      <c r="K201" s="491" t="s">
        <v>1465</v>
      </c>
      <c r="L201" s="492">
        <v>70</v>
      </c>
      <c r="M201" s="493">
        <v>488.28831933990324</v>
      </c>
      <c r="N201" s="494">
        <v>0.75675083529605069</v>
      </c>
      <c r="O201" s="494">
        <v>-5.6750835296050739E-2</v>
      </c>
      <c r="P201" s="495" t="s">
        <v>1559</v>
      </c>
      <c r="Q201" s="496"/>
      <c r="R201" s="490" t="s">
        <v>1568</v>
      </c>
      <c r="S201" s="491" t="s">
        <v>1528</v>
      </c>
      <c r="T201" s="492">
        <v>50</v>
      </c>
      <c r="U201" s="493">
        <v>320.72316296417665</v>
      </c>
      <c r="V201" s="494">
        <v>0.66818206715232509</v>
      </c>
      <c r="W201" s="494">
        <v>-0.16818206715232509</v>
      </c>
      <c r="X201" s="495" t="s">
        <v>1555</v>
      </c>
      <c r="Y201" s="497"/>
      <c r="Z201" s="490" t="s">
        <v>1565</v>
      </c>
      <c r="AA201" s="491" t="s">
        <v>1468</v>
      </c>
      <c r="AB201" s="492">
        <v>50</v>
      </c>
      <c r="AC201" s="493">
        <v>791.08179422321109</v>
      </c>
      <c r="AD201" s="494">
        <v>0.80119953990250303</v>
      </c>
      <c r="AE201" s="494">
        <v>-0.30119953990250303</v>
      </c>
      <c r="AF201" s="495" t="s">
        <v>1542</v>
      </c>
    </row>
    <row r="202" spans="1:32" ht="32.450000000000003" customHeight="1">
      <c r="A202" s="482" t="s">
        <v>1457</v>
      </c>
      <c r="B202" s="483" t="s">
        <v>1458</v>
      </c>
      <c r="C202" s="484" t="s">
        <v>1621</v>
      </c>
      <c r="D202" s="485" t="s">
        <v>150</v>
      </c>
      <c r="E202" s="486" t="s">
        <v>1622</v>
      </c>
      <c r="F202" s="487" t="s">
        <v>1462</v>
      </c>
      <c r="G202" s="487" t="s">
        <v>1543</v>
      </c>
      <c r="H202" s="488" t="s">
        <v>1569</v>
      </c>
      <c r="I202" s="489"/>
      <c r="J202" s="490" t="s">
        <v>1558</v>
      </c>
      <c r="K202" s="491" t="s">
        <v>1465</v>
      </c>
      <c r="L202" s="492">
        <v>70</v>
      </c>
      <c r="M202" s="493">
        <v>245.82099440772694</v>
      </c>
      <c r="N202" s="494">
        <v>0.63028710587028969</v>
      </c>
      <c r="O202" s="494">
        <v>6.9712894129710268E-2</v>
      </c>
      <c r="P202" s="495" t="s">
        <v>1559</v>
      </c>
      <c r="Q202" s="496"/>
      <c r="R202" s="490" t="s">
        <v>1570</v>
      </c>
      <c r="S202" s="491" t="s">
        <v>1528</v>
      </c>
      <c r="T202" s="492">
        <v>40</v>
      </c>
      <c r="U202" s="493">
        <v>209.12833534743226</v>
      </c>
      <c r="V202" s="494">
        <v>0.53031274032299414</v>
      </c>
      <c r="W202" s="494">
        <v>-0.13031274032299411</v>
      </c>
      <c r="X202" s="495" t="s">
        <v>1555</v>
      </c>
      <c r="Y202" s="497"/>
      <c r="Z202" s="490" t="s">
        <v>1549</v>
      </c>
      <c r="AA202" s="491" t="s">
        <v>1468</v>
      </c>
      <c r="AB202" s="492">
        <v>60</v>
      </c>
      <c r="AC202" s="493">
        <v>436.59904161353182</v>
      </c>
      <c r="AD202" s="494">
        <v>0.6783837477569854</v>
      </c>
      <c r="AE202" s="494">
        <v>-7.8383747756985422E-2</v>
      </c>
      <c r="AF202" s="495" t="s">
        <v>1550</v>
      </c>
    </row>
    <row r="203" spans="1:32" ht="32.450000000000003" customHeight="1">
      <c r="A203" s="482" t="s">
        <v>1457</v>
      </c>
      <c r="B203" s="483" t="s">
        <v>1458</v>
      </c>
      <c r="C203" s="484" t="s">
        <v>1621</v>
      </c>
      <c r="D203" s="485" t="s">
        <v>150</v>
      </c>
      <c r="E203" s="486" t="s">
        <v>1622</v>
      </c>
      <c r="F203" s="487" t="s">
        <v>1462</v>
      </c>
      <c r="G203" s="487" t="s">
        <v>1543</v>
      </c>
      <c r="H203" s="488" t="s">
        <v>1571</v>
      </c>
      <c r="I203" s="489"/>
      <c r="J203" s="490" t="s">
        <v>1558</v>
      </c>
      <c r="K203" s="491" t="s">
        <v>1465</v>
      </c>
      <c r="L203" s="492">
        <v>60</v>
      </c>
      <c r="M203" s="493">
        <v>211.76427070965312</v>
      </c>
      <c r="N203" s="494">
        <v>0.51544110724037284</v>
      </c>
      <c r="O203" s="494">
        <v>8.4558892759627136E-2</v>
      </c>
      <c r="P203" s="495" t="s">
        <v>1559</v>
      </c>
      <c r="Q203" s="496"/>
      <c r="R203" s="490" t="s">
        <v>1572</v>
      </c>
      <c r="S203" s="491" t="s">
        <v>1528</v>
      </c>
      <c r="T203" s="492">
        <v>30</v>
      </c>
      <c r="U203" s="493">
        <v>187.25459487179447</v>
      </c>
      <c r="V203" s="494">
        <v>0.41309669522643816</v>
      </c>
      <c r="W203" s="494">
        <v>-0.11309669522643817</v>
      </c>
      <c r="X203" s="495" t="s">
        <v>1555</v>
      </c>
      <c r="Y203" s="497"/>
      <c r="Z203" s="490" t="s">
        <v>1556</v>
      </c>
      <c r="AA203" s="491" t="s">
        <v>1468</v>
      </c>
      <c r="AB203" s="492">
        <v>55</v>
      </c>
      <c r="AC203" s="493">
        <v>377.6229086710722</v>
      </c>
      <c r="AD203" s="494">
        <v>0.59123434704830047</v>
      </c>
      <c r="AE203" s="494">
        <v>-4.1234347048300424E-2</v>
      </c>
      <c r="AF203" s="495" t="s">
        <v>1550</v>
      </c>
    </row>
    <row r="204" spans="1:32" ht="32.450000000000003" customHeight="1">
      <c r="A204" s="482" t="s">
        <v>1457</v>
      </c>
      <c r="B204" s="483" t="s">
        <v>1458</v>
      </c>
      <c r="C204" s="484" t="s">
        <v>1621</v>
      </c>
      <c r="D204" s="485" t="s">
        <v>150</v>
      </c>
      <c r="E204" s="486" t="s">
        <v>1622</v>
      </c>
      <c r="F204" s="488" t="s">
        <v>1573</v>
      </c>
      <c r="G204" s="488" t="s">
        <v>1573</v>
      </c>
      <c r="H204" s="488" t="s">
        <v>1574</v>
      </c>
      <c r="I204" s="489"/>
      <c r="J204" s="490" t="s">
        <v>1575</v>
      </c>
      <c r="K204" s="491">
        <v>0</v>
      </c>
      <c r="L204" s="492" t="s">
        <v>1575</v>
      </c>
      <c r="M204" s="493" t="s">
        <v>1575</v>
      </c>
      <c r="N204" s="494" t="s">
        <v>1575</v>
      </c>
      <c r="O204" s="494" t="s">
        <v>1576</v>
      </c>
      <c r="P204" s="495" t="s">
        <v>1575</v>
      </c>
      <c r="Q204" s="496"/>
      <c r="R204" s="490" t="s">
        <v>1575</v>
      </c>
      <c r="S204" s="491">
        <v>0</v>
      </c>
      <c r="T204" s="492" t="s">
        <v>1575</v>
      </c>
      <c r="U204" s="493" t="s">
        <v>1575</v>
      </c>
      <c r="V204" s="494" t="s">
        <v>1575</v>
      </c>
      <c r="W204" s="494" t="s">
        <v>1576</v>
      </c>
      <c r="X204" s="495" t="s">
        <v>1575</v>
      </c>
      <c r="Y204" s="497"/>
      <c r="Z204" s="490" t="s">
        <v>1575</v>
      </c>
      <c r="AA204" s="491">
        <v>0</v>
      </c>
      <c r="AB204" s="492" t="s">
        <v>1575</v>
      </c>
      <c r="AC204" s="493" t="s">
        <v>1575</v>
      </c>
      <c r="AD204" s="494" t="s">
        <v>1575</v>
      </c>
      <c r="AE204" s="494" t="s">
        <v>1576</v>
      </c>
      <c r="AF204" s="495" t="s">
        <v>1575</v>
      </c>
    </row>
    <row r="205" spans="1:32" ht="32.450000000000003" customHeight="1">
      <c r="A205" s="482" t="s">
        <v>1457</v>
      </c>
      <c r="B205" s="483" t="s">
        <v>1458</v>
      </c>
      <c r="C205" s="484" t="s">
        <v>1621</v>
      </c>
      <c r="D205" s="485" t="s">
        <v>150</v>
      </c>
      <c r="E205" s="486" t="s">
        <v>1622</v>
      </c>
      <c r="F205" s="488" t="s">
        <v>1573</v>
      </c>
      <c r="G205" s="488" t="s">
        <v>1573</v>
      </c>
      <c r="H205" s="488" t="s">
        <v>1577</v>
      </c>
      <c r="I205" s="489"/>
      <c r="J205" s="490" t="s">
        <v>1575</v>
      </c>
      <c r="K205" s="491">
        <v>0</v>
      </c>
      <c r="L205" s="492" t="s">
        <v>1575</v>
      </c>
      <c r="M205" s="493" t="s">
        <v>1575</v>
      </c>
      <c r="N205" s="494" t="s">
        <v>1575</v>
      </c>
      <c r="O205" s="494" t="s">
        <v>1576</v>
      </c>
      <c r="P205" s="495" t="s">
        <v>1575</v>
      </c>
      <c r="Q205" s="496"/>
      <c r="R205" s="490" t="s">
        <v>1575</v>
      </c>
      <c r="S205" s="491">
        <v>0</v>
      </c>
      <c r="T205" s="492" t="s">
        <v>1575</v>
      </c>
      <c r="U205" s="493" t="s">
        <v>1575</v>
      </c>
      <c r="V205" s="494" t="s">
        <v>1575</v>
      </c>
      <c r="W205" s="494" t="s">
        <v>1576</v>
      </c>
      <c r="X205" s="495" t="s">
        <v>1575</v>
      </c>
      <c r="Y205" s="497"/>
      <c r="Z205" s="490" t="s">
        <v>1575</v>
      </c>
      <c r="AA205" s="491">
        <v>0</v>
      </c>
      <c r="AB205" s="492" t="s">
        <v>1575</v>
      </c>
      <c r="AC205" s="493" t="s">
        <v>1575</v>
      </c>
      <c r="AD205" s="494" t="s">
        <v>1575</v>
      </c>
      <c r="AE205" s="494" t="s">
        <v>1576</v>
      </c>
      <c r="AF205" s="495" t="s">
        <v>1575</v>
      </c>
    </row>
    <row r="206" spans="1:32" ht="32.450000000000003" customHeight="1">
      <c r="A206" s="482" t="s">
        <v>1457</v>
      </c>
      <c r="B206" s="483" t="s">
        <v>1458</v>
      </c>
      <c r="C206" s="484" t="s">
        <v>1621</v>
      </c>
      <c r="D206" s="485" t="s">
        <v>150</v>
      </c>
      <c r="E206" s="486" t="s">
        <v>1622</v>
      </c>
      <c r="F206" s="488" t="s">
        <v>1578</v>
      </c>
      <c r="G206" s="488" t="s">
        <v>1578</v>
      </c>
      <c r="H206" s="488" t="s">
        <v>1579</v>
      </c>
      <c r="I206" s="489"/>
      <c r="J206" s="490" t="s">
        <v>1575</v>
      </c>
      <c r="K206" s="491">
        <v>0</v>
      </c>
      <c r="L206" s="492" t="s">
        <v>1575</v>
      </c>
      <c r="M206" s="493" t="s">
        <v>1575</v>
      </c>
      <c r="N206" s="494" t="s">
        <v>1575</v>
      </c>
      <c r="O206" s="494" t="s">
        <v>1576</v>
      </c>
      <c r="P206" s="495" t="s">
        <v>1575</v>
      </c>
      <c r="Q206" s="496"/>
      <c r="R206" s="490" t="s">
        <v>1575</v>
      </c>
      <c r="S206" s="491">
        <v>0</v>
      </c>
      <c r="T206" s="492" t="s">
        <v>1575</v>
      </c>
      <c r="U206" s="493" t="s">
        <v>1575</v>
      </c>
      <c r="V206" s="494" t="s">
        <v>1575</v>
      </c>
      <c r="W206" s="494" t="s">
        <v>1576</v>
      </c>
      <c r="X206" s="495" t="s">
        <v>1575</v>
      </c>
      <c r="Y206" s="497"/>
      <c r="Z206" s="490" t="s">
        <v>1575</v>
      </c>
      <c r="AA206" s="491">
        <v>0</v>
      </c>
      <c r="AB206" s="492" t="s">
        <v>1575</v>
      </c>
      <c r="AC206" s="493" t="s">
        <v>1575</v>
      </c>
      <c r="AD206" s="494" t="s">
        <v>1575</v>
      </c>
      <c r="AE206" s="494" t="s">
        <v>1576</v>
      </c>
      <c r="AF206" s="495" t="s">
        <v>1575</v>
      </c>
    </row>
    <row r="207" spans="1:32" ht="32.450000000000003" customHeight="1">
      <c r="A207" s="482" t="s">
        <v>1457</v>
      </c>
      <c r="B207" s="483" t="s">
        <v>1458</v>
      </c>
      <c r="C207" s="484" t="s">
        <v>1621</v>
      </c>
      <c r="D207" s="485" t="s">
        <v>150</v>
      </c>
      <c r="E207" s="486" t="s">
        <v>1622</v>
      </c>
      <c r="F207" s="488" t="s">
        <v>1578</v>
      </c>
      <c r="G207" s="488" t="s">
        <v>1578</v>
      </c>
      <c r="H207" s="488" t="s">
        <v>1580</v>
      </c>
      <c r="I207" s="489"/>
      <c r="J207" s="490" t="s">
        <v>1575</v>
      </c>
      <c r="K207" s="491">
        <v>0</v>
      </c>
      <c r="L207" s="492" t="s">
        <v>1575</v>
      </c>
      <c r="M207" s="493" t="s">
        <v>1575</v>
      </c>
      <c r="N207" s="494" t="s">
        <v>1575</v>
      </c>
      <c r="O207" s="494" t="s">
        <v>1576</v>
      </c>
      <c r="P207" s="495" t="s">
        <v>1575</v>
      </c>
      <c r="Q207" s="496"/>
      <c r="R207" s="490" t="s">
        <v>1575</v>
      </c>
      <c r="S207" s="491">
        <v>0</v>
      </c>
      <c r="T207" s="492" t="s">
        <v>1575</v>
      </c>
      <c r="U207" s="493" t="s">
        <v>1575</v>
      </c>
      <c r="V207" s="494" t="s">
        <v>1575</v>
      </c>
      <c r="W207" s="494" t="s">
        <v>1576</v>
      </c>
      <c r="X207" s="495" t="s">
        <v>1575</v>
      </c>
      <c r="Y207" s="497"/>
      <c r="Z207" s="490" t="s">
        <v>1575</v>
      </c>
      <c r="AA207" s="491">
        <v>0</v>
      </c>
      <c r="AB207" s="492" t="s">
        <v>1575</v>
      </c>
      <c r="AC207" s="493" t="s">
        <v>1575</v>
      </c>
      <c r="AD207" s="494" t="s">
        <v>1575</v>
      </c>
      <c r="AE207" s="494" t="s">
        <v>1576</v>
      </c>
      <c r="AF207" s="495" t="s">
        <v>1575</v>
      </c>
    </row>
    <row r="208" spans="1:32" ht="32.450000000000003" customHeight="1">
      <c r="A208" s="482" t="s">
        <v>1457</v>
      </c>
      <c r="B208" s="483" t="s">
        <v>1458</v>
      </c>
      <c r="C208" s="484" t="s">
        <v>1621</v>
      </c>
      <c r="D208" s="485" t="s">
        <v>150</v>
      </c>
      <c r="E208" s="486" t="s">
        <v>1622</v>
      </c>
      <c r="F208" s="488" t="s">
        <v>1581</v>
      </c>
      <c r="G208" s="488" t="s">
        <v>1581</v>
      </c>
      <c r="H208" s="488" t="s">
        <v>1582</v>
      </c>
      <c r="I208" s="489"/>
      <c r="J208" s="490" t="s">
        <v>1575</v>
      </c>
      <c r="K208" s="491">
        <v>0</v>
      </c>
      <c r="L208" s="492" t="s">
        <v>1575</v>
      </c>
      <c r="M208" s="493" t="s">
        <v>1575</v>
      </c>
      <c r="N208" s="494" t="s">
        <v>1575</v>
      </c>
      <c r="O208" s="494" t="s">
        <v>1576</v>
      </c>
      <c r="P208" s="495" t="s">
        <v>1575</v>
      </c>
      <c r="Q208" s="496"/>
      <c r="R208" s="490" t="s">
        <v>1575</v>
      </c>
      <c r="S208" s="491">
        <v>0</v>
      </c>
      <c r="T208" s="492" t="s">
        <v>1575</v>
      </c>
      <c r="U208" s="493" t="s">
        <v>1575</v>
      </c>
      <c r="V208" s="494" t="s">
        <v>1575</v>
      </c>
      <c r="W208" s="494" t="s">
        <v>1576</v>
      </c>
      <c r="X208" s="495" t="s">
        <v>1575</v>
      </c>
      <c r="Y208" s="497"/>
      <c r="Z208" s="490" t="s">
        <v>1575</v>
      </c>
      <c r="AA208" s="491">
        <v>0</v>
      </c>
      <c r="AB208" s="492" t="s">
        <v>1575</v>
      </c>
      <c r="AC208" s="493" t="s">
        <v>1575</v>
      </c>
      <c r="AD208" s="494" t="s">
        <v>1575</v>
      </c>
      <c r="AE208" s="494" t="s">
        <v>1576</v>
      </c>
      <c r="AF208" s="495" t="s">
        <v>1575</v>
      </c>
    </row>
    <row r="209" spans="1:32" ht="32.450000000000003" customHeight="1">
      <c r="A209" s="482" t="s">
        <v>1457</v>
      </c>
      <c r="B209" s="483" t="s">
        <v>1458</v>
      </c>
      <c r="C209" s="484" t="s">
        <v>1621</v>
      </c>
      <c r="D209" s="485" t="s">
        <v>150</v>
      </c>
      <c r="E209" s="486" t="s">
        <v>1622</v>
      </c>
      <c r="F209" s="488" t="s">
        <v>1581</v>
      </c>
      <c r="G209" s="488" t="s">
        <v>1581</v>
      </c>
      <c r="H209" s="488" t="s">
        <v>1583</v>
      </c>
      <c r="I209" s="489"/>
      <c r="J209" s="490" t="s">
        <v>1575</v>
      </c>
      <c r="K209" s="491">
        <v>0</v>
      </c>
      <c r="L209" s="492" t="s">
        <v>1575</v>
      </c>
      <c r="M209" s="493" t="s">
        <v>1575</v>
      </c>
      <c r="N209" s="494" t="s">
        <v>1575</v>
      </c>
      <c r="O209" s="494" t="s">
        <v>1576</v>
      </c>
      <c r="P209" s="495" t="s">
        <v>1575</v>
      </c>
      <c r="Q209" s="496"/>
      <c r="R209" s="490" t="s">
        <v>1575</v>
      </c>
      <c r="S209" s="491">
        <v>0</v>
      </c>
      <c r="T209" s="492" t="s">
        <v>1575</v>
      </c>
      <c r="U209" s="493" t="s">
        <v>1575</v>
      </c>
      <c r="V209" s="494" t="s">
        <v>1575</v>
      </c>
      <c r="W209" s="494" t="s">
        <v>1576</v>
      </c>
      <c r="X209" s="495" t="s">
        <v>1575</v>
      </c>
      <c r="Y209" s="497"/>
      <c r="Z209" s="490" t="s">
        <v>1575</v>
      </c>
      <c r="AA209" s="491">
        <v>0</v>
      </c>
      <c r="AB209" s="492" t="s">
        <v>1575</v>
      </c>
      <c r="AC209" s="493" t="s">
        <v>1575</v>
      </c>
      <c r="AD209" s="494" t="s">
        <v>1575</v>
      </c>
      <c r="AE209" s="494" t="s">
        <v>1576</v>
      </c>
      <c r="AF209" s="495" t="s">
        <v>1575</v>
      </c>
    </row>
    <row r="210" spans="1:32" ht="32.450000000000003" customHeight="1">
      <c r="A210" s="482" t="s">
        <v>1457</v>
      </c>
      <c r="B210" s="483" t="s">
        <v>1458</v>
      </c>
      <c r="C210" s="484" t="s">
        <v>1621</v>
      </c>
      <c r="D210" s="485" t="s">
        <v>150</v>
      </c>
      <c r="E210" s="486" t="s">
        <v>1622</v>
      </c>
      <c r="F210" s="488" t="s">
        <v>1584</v>
      </c>
      <c r="G210" s="488" t="s">
        <v>1584</v>
      </c>
      <c r="H210" s="488" t="s">
        <v>1574</v>
      </c>
      <c r="I210" s="489"/>
      <c r="J210" s="490" t="s">
        <v>1575</v>
      </c>
      <c r="K210" s="491">
        <v>0</v>
      </c>
      <c r="L210" s="492" t="s">
        <v>1575</v>
      </c>
      <c r="M210" s="493" t="s">
        <v>1575</v>
      </c>
      <c r="N210" s="494" t="s">
        <v>1575</v>
      </c>
      <c r="O210" s="494" t="s">
        <v>1576</v>
      </c>
      <c r="P210" s="495" t="s">
        <v>1575</v>
      </c>
      <c r="Q210" s="496"/>
      <c r="R210" s="490" t="s">
        <v>1575</v>
      </c>
      <c r="S210" s="491">
        <v>0</v>
      </c>
      <c r="T210" s="492" t="s">
        <v>1575</v>
      </c>
      <c r="U210" s="493" t="s">
        <v>1575</v>
      </c>
      <c r="V210" s="494" t="s">
        <v>1575</v>
      </c>
      <c r="W210" s="494" t="s">
        <v>1576</v>
      </c>
      <c r="X210" s="495" t="s">
        <v>1575</v>
      </c>
      <c r="Y210" s="497"/>
      <c r="Z210" s="490" t="s">
        <v>1575</v>
      </c>
      <c r="AA210" s="491">
        <v>0</v>
      </c>
      <c r="AB210" s="492" t="s">
        <v>1575</v>
      </c>
      <c r="AC210" s="493" t="s">
        <v>1575</v>
      </c>
      <c r="AD210" s="494" t="s">
        <v>1575</v>
      </c>
      <c r="AE210" s="494" t="s">
        <v>1576</v>
      </c>
      <c r="AF210" s="495" t="s">
        <v>1575</v>
      </c>
    </row>
    <row r="211" spans="1:32" ht="32.450000000000003" customHeight="1">
      <c r="A211" s="482" t="s">
        <v>1457</v>
      </c>
      <c r="B211" s="483" t="s">
        <v>1458</v>
      </c>
      <c r="C211" s="484" t="s">
        <v>1621</v>
      </c>
      <c r="D211" s="485" t="s">
        <v>150</v>
      </c>
      <c r="E211" s="486" t="s">
        <v>1622</v>
      </c>
      <c r="F211" s="488" t="s">
        <v>1584</v>
      </c>
      <c r="G211" s="488" t="s">
        <v>1584</v>
      </c>
      <c r="H211" s="488" t="s">
        <v>1577</v>
      </c>
      <c r="I211" s="489"/>
      <c r="J211" s="490" t="s">
        <v>1575</v>
      </c>
      <c r="K211" s="491">
        <v>0</v>
      </c>
      <c r="L211" s="492" t="s">
        <v>1575</v>
      </c>
      <c r="M211" s="493" t="s">
        <v>1575</v>
      </c>
      <c r="N211" s="494" t="s">
        <v>1575</v>
      </c>
      <c r="O211" s="494" t="s">
        <v>1576</v>
      </c>
      <c r="P211" s="495" t="s">
        <v>1575</v>
      </c>
      <c r="Q211" s="496"/>
      <c r="R211" s="490" t="s">
        <v>1575</v>
      </c>
      <c r="S211" s="491">
        <v>0</v>
      </c>
      <c r="T211" s="492" t="s">
        <v>1575</v>
      </c>
      <c r="U211" s="493" t="s">
        <v>1575</v>
      </c>
      <c r="V211" s="494" t="s">
        <v>1575</v>
      </c>
      <c r="W211" s="494" t="s">
        <v>1576</v>
      </c>
      <c r="X211" s="495" t="s">
        <v>1575</v>
      </c>
      <c r="Y211" s="497"/>
      <c r="Z211" s="490" t="s">
        <v>1575</v>
      </c>
      <c r="AA211" s="491">
        <v>0</v>
      </c>
      <c r="AB211" s="492" t="s">
        <v>1575</v>
      </c>
      <c r="AC211" s="493" t="s">
        <v>1575</v>
      </c>
      <c r="AD211" s="494" t="s">
        <v>1575</v>
      </c>
      <c r="AE211" s="494" t="s">
        <v>1576</v>
      </c>
      <c r="AF211" s="495" t="s">
        <v>1575</v>
      </c>
    </row>
    <row r="212" spans="1:32" ht="32.450000000000003" customHeight="1">
      <c r="A212" s="482" t="s">
        <v>1457</v>
      </c>
      <c r="B212" s="483" t="s">
        <v>1458</v>
      </c>
      <c r="C212" s="484" t="s">
        <v>1621</v>
      </c>
      <c r="D212" s="485" t="s">
        <v>150</v>
      </c>
      <c r="E212" s="486" t="s">
        <v>1622</v>
      </c>
      <c r="F212" s="488" t="s">
        <v>1585</v>
      </c>
      <c r="G212" s="488" t="s">
        <v>1585</v>
      </c>
      <c r="H212" s="488" t="s">
        <v>1579</v>
      </c>
      <c r="I212" s="489"/>
      <c r="J212" s="490" t="s">
        <v>1575</v>
      </c>
      <c r="K212" s="491">
        <v>0</v>
      </c>
      <c r="L212" s="492" t="s">
        <v>1575</v>
      </c>
      <c r="M212" s="493" t="s">
        <v>1575</v>
      </c>
      <c r="N212" s="494" t="s">
        <v>1575</v>
      </c>
      <c r="O212" s="494" t="s">
        <v>1576</v>
      </c>
      <c r="P212" s="495" t="s">
        <v>1575</v>
      </c>
      <c r="Q212" s="496"/>
      <c r="R212" s="490" t="s">
        <v>1575</v>
      </c>
      <c r="S212" s="491">
        <v>0</v>
      </c>
      <c r="T212" s="492" t="s">
        <v>1575</v>
      </c>
      <c r="U212" s="493" t="s">
        <v>1575</v>
      </c>
      <c r="V212" s="494" t="s">
        <v>1575</v>
      </c>
      <c r="W212" s="494" t="s">
        <v>1576</v>
      </c>
      <c r="X212" s="495" t="s">
        <v>1575</v>
      </c>
      <c r="Y212" s="497"/>
      <c r="Z212" s="490" t="s">
        <v>1575</v>
      </c>
      <c r="AA212" s="491">
        <v>0</v>
      </c>
      <c r="AB212" s="492" t="s">
        <v>1575</v>
      </c>
      <c r="AC212" s="493" t="s">
        <v>1575</v>
      </c>
      <c r="AD212" s="494" t="s">
        <v>1575</v>
      </c>
      <c r="AE212" s="494" t="s">
        <v>1576</v>
      </c>
      <c r="AF212" s="495" t="s">
        <v>1575</v>
      </c>
    </row>
    <row r="213" spans="1:32" ht="32.450000000000003" customHeight="1">
      <c r="A213" s="482" t="s">
        <v>1457</v>
      </c>
      <c r="B213" s="483" t="s">
        <v>1458</v>
      </c>
      <c r="C213" s="484" t="s">
        <v>1621</v>
      </c>
      <c r="D213" s="485" t="s">
        <v>150</v>
      </c>
      <c r="E213" s="486" t="s">
        <v>1622</v>
      </c>
      <c r="F213" s="488" t="s">
        <v>1585</v>
      </c>
      <c r="G213" s="488" t="s">
        <v>1585</v>
      </c>
      <c r="H213" s="488" t="s">
        <v>1580</v>
      </c>
      <c r="I213" s="489"/>
      <c r="J213" s="490" t="s">
        <v>1575</v>
      </c>
      <c r="K213" s="491">
        <v>0</v>
      </c>
      <c r="L213" s="492" t="s">
        <v>1575</v>
      </c>
      <c r="M213" s="493" t="s">
        <v>1575</v>
      </c>
      <c r="N213" s="494" t="s">
        <v>1575</v>
      </c>
      <c r="O213" s="494" t="s">
        <v>1576</v>
      </c>
      <c r="P213" s="495" t="s">
        <v>1575</v>
      </c>
      <c r="Q213" s="496"/>
      <c r="R213" s="490" t="s">
        <v>1575</v>
      </c>
      <c r="S213" s="491">
        <v>0</v>
      </c>
      <c r="T213" s="492" t="s">
        <v>1575</v>
      </c>
      <c r="U213" s="493" t="s">
        <v>1575</v>
      </c>
      <c r="V213" s="494" t="s">
        <v>1575</v>
      </c>
      <c r="W213" s="494" t="s">
        <v>1576</v>
      </c>
      <c r="X213" s="495" t="s">
        <v>1575</v>
      </c>
      <c r="Y213" s="497"/>
      <c r="Z213" s="490" t="s">
        <v>1575</v>
      </c>
      <c r="AA213" s="491">
        <v>0</v>
      </c>
      <c r="AB213" s="492" t="s">
        <v>1575</v>
      </c>
      <c r="AC213" s="493" t="s">
        <v>1575</v>
      </c>
      <c r="AD213" s="494" t="s">
        <v>1575</v>
      </c>
      <c r="AE213" s="494" t="s">
        <v>1576</v>
      </c>
      <c r="AF213" s="495" t="s">
        <v>1575</v>
      </c>
    </row>
    <row r="214" spans="1:32" ht="32.450000000000003" customHeight="1">
      <c r="A214" s="482" t="s">
        <v>1457</v>
      </c>
      <c r="B214" s="483" t="s">
        <v>1458</v>
      </c>
      <c r="C214" s="484" t="s">
        <v>1621</v>
      </c>
      <c r="D214" s="485" t="s">
        <v>150</v>
      </c>
      <c r="E214" s="486" t="s">
        <v>1622</v>
      </c>
      <c r="F214" s="488" t="s">
        <v>1586</v>
      </c>
      <c r="G214" s="488" t="s">
        <v>1586</v>
      </c>
      <c r="H214" s="488" t="s">
        <v>1582</v>
      </c>
      <c r="I214" s="489"/>
      <c r="J214" s="490" t="s">
        <v>1575</v>
      </c>
      <c r="K214" s="491">
        <v>0</v>
      </c>
      <c r="L214" s="492" t="s">
        <v>1575</v>
      </c>
      <c r="M214" s="493" t="s">
        <v>1575</v>
      </c>
      <c r="N214" s="494" t="s">
        <v>1575</v>
      </c>
      <c r="O214" s="494" t="s">
        <v>1576</v>
      </c>
      <c r="P214" s="495" t="s">
        <v>1575</v>
      </c>
      <c r="Q214" s="496"/>
      <c r="R214" s="490" t="s">
        <v>1575</v>
      </c>
      <c r="S214" s="491">
        <v>0</v>
      </c>
      <c r="T214" s="492" t="s">
        <v>1575</v>
      </c>
      <c r="U214" s="493" t="s">
        <v>1575</v>
      </c>
      <c r="V214" s="494" t="s">
        <v>1575</v>
      </c>
      <c r="W214" s="494" t="s">
        <v>1576</v>
      </c>
      <c r="X214" s="495" t="s">
        <v>1575</v>
      </c>
      <c r="Y214" s="497"/>
      <c r="Z214" s="490" t="s">
        <v>1575</v>
      </c>
      <c r="AA214" s="491">
        <v>0</v>
      </c>
      <c r="AB214" s="492" t="s">
        <v>1575</v>
      </c>
      <c r="AC214" s="493" t="s">
        <v>1575</v>
      </c>
      <c r="AD214" s="494" t="s">
        <v>1575</v>
      </c>
      <c r="AE214" s="494" t="s">
        <v>1576</v>
      </c>
      <c r="AF214" s="495" t="s">
        <v>1575</v>
      </c>
    </row>
    <row r="215" spans="1:32" ht="32.450000000000003" customHeight="1">
      <c r="A215" s="482" t="s">
        <v>1457</v>
      </c>
      <c r="B215" s="483" t="s">
        <v>1458</v>
      </c>
      <c r="C215" s="484" t="s">
        <v>1621</v>
      </c>
      <c r="D215" s="485" t="s">
        <v>150</v>
      </c>
      <c r="E215" s="486" t="s">
        <v>1622</v>
      </c>
      <c r="F215" s="488" t="s">
        <v>1586</v>
      </c>
      <c r="G215" s="488" t="s">
        <v>1586</v>
      </c>
      <c r="H215" s="488" t="s">
        <v>1583</v>
      </c>
      <c r="I215" s="489"/>
      <c r="J215" s="490" t="s">
        <v>1575</v>
      </c>
      <c r="K215" s="491">
        <v>0</v>
      </c>
      <c r="L215" s="492" t="s">
        <v>1575</v>
      </c>
      <c r="M215" s="493" t="s">
        <v>1575</v>
      </c>
      <c r="N215" s="494" t="s">
        <v>1575</v>
      </c>
      <c r="O215" s="494" t="s">
        <v>1576</v>
      </c>
      <c r="P215" s="495" t="s">
        <v>1575</v>
      </c>
      <c r="Q215" s="496"/>
      <c r="R215" s="490" t="s">
        <v>1575</v>
      </c>
      <c r="S215" s="491">
        <v>0</v>
      </c>
      <c r="T215" s="492" t="s">
        <v>1575</v>
      </c>
      <c r="U215" s="493" t="s">
        <v>1575</v>
      </c>
      <c r="V215" s="494" t="s">
        <v>1575</v>
      </c>
      <c r="W215" s="494" t="s">
        <v>1576</v>
      </c>
      <c r="X215" s="495" t="s">
        <v>1575</v>
      </c>
      <c r="Y215" s="497"/>
      <c r="Z215" s="490" t="s">
        <v>1575</v>
      </c>
      <c r="AA215" s="491">
        <v>0</v>
      </c>
      <c r="AB215" s="492" t="s">
        <v>1575</v>
      </c>
      <c r="AC215" s="493" t="s">
        <v>1575</v>
      </c>
      <c r="AD215" s="494" t="s">
        <v>1575</v>
      </c>
      <c r="AE215" s="494" t="s">
        <v>1576</v>
      </c>
      <c r="AF215" s="495" t="s">
        <v>1575</v>
      </c>
    </row>
    <row r="216" spans="1:32" ht="32.450000000000003" customHeight="1">
      <c r="A216" s="482" t="s">
        <v>1457</v>
      </c>
      <c r="B216" s="483" t="s">
        <v>1458</v>
      </c>
      <c r="C216" s="484" t="s">
        <v>1621</v>
      </c>
      <c r="D216" s="485" t="s">
        <v>150</v>
      </c>
      <c r="E216" s="486" t="s">
        <v>1622</v>
      </c>
      <c r="F216" s="488" t="s">
        <v>1587</v>
      </c>
      <c r="G216" s="488" t="s">
        <v>1587</v>
      </c>
      <c r="H216" s="488" t="s">
        <v>1574</v>
      </c>
      <c r="I216" s="489"/>
      <c r="J216" s="490" t="s">
        <v>1575</v>
      </c>
      <c r="K216" s="491">
        <v>0</v>
      </c>
      <c r="L216" s="492" t="s">
        <v>1575</v>
      </c>
      <c r="M216" s="493" t="s">
        <v>1575</v>
      </c>
      <c r="N216" s="494" t="s">
        <v>1575</v>
      </c>
      <c r="O216" s="494" t="s">
        <v>1576</v>
      </c>
      <c r="P216" s="495" t="s">
        <v>1575</v>
      </c>
      <c r="Q216" s="496"/>
      <c r="R216" s="490" t="s">
        <v>1575</v>
      </c>
      <c r="S216" s="491">
        <v>0</v>
      </c>
      <c r="T216" s="492" t="s">
        <v>1575</v>
      </c>
      <c r="U216" s="493" t="s">
        <v>1575</v>
      </c>
      <c r="V216" s="494" t="s">
        <v>1575</v>
      </c>
      <c r="W216" s="494" t="s">
        <v>1576</v>
      </c>
      <c r="X216" s="495" t="s">
        <v>1575</v>
      </c>
      <c r="Y216" s="497"/>
      <c r="Z216" s="490" t="s">
        <v>1575</v>
      </c>
      <c r="AA216" s="491">
        <v>0</v>
      </c>
      <c r="AB216" s="492" t="s">
        <v>1575</v>
      </c>
      <c r="AC216" s="493" t="s">
        <v>1575</v>
      </c>
      <c r="AD216" s="494" t="s">
        <v>1575</v>
      </c>
      <c r="AE216" s="494" t="s">
        <v>1576</v>
      </c>
      <c r="AF216" s="495" t="s">
        <v>1575</v>
      </c>
    </row>
    <row r="217" spans="1:32" ht="32.450000000000003" customHeight="1">
      <c r="A217" s="482" t="s">
        <v>1457</v>
      </c>
      <c r="B217" s="483" t="s">
        <v>1458</v>
      </c>
      <c r="C217" s="484" t="s">
        <v>1621</v>
      </c>
      <c r="D217" s="485" t="s">
        <v>150</v>
      </c>
      <c r="E217" s="486" t="s">
        <v>1622</v>
      </c>
      <c r="F217" s="488" t="s">
        <v>1587</v>
      </c>
      <c r="G217" s="488" t="s">
        <v>1587</v>
      </c>
      <c r="H217" s="488" t="s">
        <v>1577</v>
      </c>
      <c r="I217" s="489"/>
      <c r="J217" s="490" t="s">
        <v>1575</v>
      </c>
      <c r="K217" s="491">
        <v>0</v>
      </c>
      <c r="L217" s="492" t="s">
        <v>1575</v>
      </c>
      <c r="M217" s="493" t="s">
        <v>1575</v>
      </c>
      <c r="N217" s="494" t="s">
        <v>1575</v>
      </c>
      <c r="O217" s="494" t="s">
        <v>1576</v>
      </c>
      <c r="P217" s="495" t="s">
        <v>1575</v>
      </c>
      <c r="Q217" s="496"/>
      <c r="R217" s="490" t="s">
        <v>1575</v>
      </c>
      <c r="S217" s="491">
        <v>0</v>
      </c>
      <c r="T217" s="492" t="s">
        <v>1575</v>
      </c>
      <c r="U217" s="493" t="s">
        <v>1575</v>
      </c>
      <c r="V217" s="494" t="s">
        <v>1575</v>
      </c>
      <c r="W217" s="494" t="s">
        <v>1576</v>
      </c>
      <c r="X217" s="495" t="s">
        <v>1575</v>
      </c>
      <c r="Y217" s="497"/>
      <c r="Z217" s="490" t="s">
        <v>1575</v>
      </c>
      <c r="AA217" s="491">
        <v>0</v>
      </c>
      <c r="AB217" s="492" t="s">
        <v>1575</v>
      </c>
      <c r="AC217" s="493" t="s">
        <v>1575</v>
      </c>
      <c r="AD217" s="494" t="s">
        <v>1575</v>
      </c>
      <c r="AE217" s="494" t="s">
        <v>1576</v>
      </c>
      <c r="AF217" s="495" t="s">
        <v>1575</v>
      </c>
    </row>
    <row r="218" spans="1:32" ht="32.450000000000003" customHeight="1">
      <c r="A218" s="482" t="s">
        <v>1457</v>
      </c>
      <c r="B218" s="483" t="s">
        <v>1458</v>
      </c>
      <c r="C218" s="484" t="s">
        <v>1621</v>
      </c>
      <c r="D218" s="485" t="s">
        <v>150</v>
      </c>
      <c r="E218" s="486" t="s">
        <v>1622</v>
      </c>
      <c r="F218" s="488" t="s">
        <v>1588</v>
      </c>
      <c r="G218" s="488" t="s">
        <v>1588</v>
      </c>
      <c r="H218" s="488" t="s">
        <v>1579</v>
      </c>
      <c r="I218" s="489"/>
      <c r="J218" s="490" t="s">
        <v>1575</v>
      </c>
      <c r="K218" s="491">
        <v>0</v>
      </c>
      <c r="L218" s="492" t="s">
        <v>1575</v>
      </c>
      <c r="M218" s="493" t="s">
        <v>1575</v>
      </c>
      <c r="N218" s="494" t="s">
        <v>1575</v>
      </c>
      <c r="O218" s="494" t="s">
        <v>1576</v>
      </c>
      <c r="P218" s="495" t="s">
        <v>1575</v>
      </c>
      <c r="Q218" s="496"/>
      <c r="R218" s="490" t="s">
        <v>1575</v>
      </c>
      <c r="S218" s="491">
        <v>0</v>
      </c>
      <c r="T218" s="492" t="s">
        <v>1575</v>
      </c>
      <c r="U218" s="493" t="s">
        <v>1575</v>
      </c>
      <c r="V218" s="494" t="s">
        <v>1575</v>
      </c>
      <c r="W218" s="494" t="s">
        <v>1576</v>
      </c>
      <c r="X218" s="495" t="s">
        <v>1575</v>
      </c>
      <c r="Y218" s="497"/>
      <c r="Z218" s="490" t="s">
        <v>1575</v>
      </c>
      <c r="AA218" s="491">
        <v>0</v>
      </c>
      <c r="AB218" s="492" t="s">
        <v>1575</v>
      </c>
      <c r="AC218" s="493" t="s">
        <v>1575</v>
      </c>
      <c r="AD218" s="494" t="s">
        <v>1575</v>
      </c>
      <c r="AE218" s="494" t="s">
        <v>1576</v>
      </c>
      <c r="AF218" s="495" t="s">
        <v>1575</v>
      </c>
    </row>
    <row r="219" spans="1:32" ht="32.450000000000003" customHeight="1">
      <c r="A219" s="482" t="s">
        <v>1457</v>
      </c>
      <c r="B219" s="483" t="s">
        <v>1458</v>
      </c>
      <c r="C219" s="484" t="s">
        <v>1621</v>
      </c>
      <c r="D219" s="485" t="s">
        <v>150</v>
      </c>
      <c r="E219" s="486" t="s">
        <v>1622</v>
      </c>
      <c r="F219" s="488" t="s">
        <v>1588</v>
      </c>
      <c r="G219" s="488" t="s">
        <v>1588</v>
      </c>
      <c r="H219" s="488" t="s">
        <v>1580</v>
      </c>
      <c r="I219" s="489"/>
      <c r="J219" s="490" t="s">
        <v>1575</v>
      </c>
      <c r="K219" s="491">
        <v>0</v>
      </c>
      <c r="L219" s="492" t="s">
        <v>1575</v>
      </c>
      <c r="M219" s="493" t="s">
        <v>1575</v>
      </c>
      <c r="N219" s="494" t="s">
        <v>1575</v>
      </c>
      <c r="O219" s="494" t="s">
        <v>1576</v>
      </c>
      <c r="P219" s="495" t="s">
        <v>1575</v>
      </c>
      <c r="Q219" s="496"/>
      <c r="R219" s="490" t="s">
        <v>1575</v>
      </c>
      <c r="S219" s="491">
        <v>0</v>
      </c>
      <c r="T219" s="492" t="s">
        <v>1575</v>
      </c>
      <c r="U219" s="493" t="s">
        <v>1575</v>
      </c>
      <c r="V219" s="494" t="s">
        <v>1575</v>
      </c>
      <c r="W219" s="494" t="s">
        <v>1576</v>
      </c>
      <c r="X219" s="495" t="s">
        <v>1575</v>
      </c>
      <c r="Y219" s="497"/>
      <c r="Z219" s="490" t="s">
        <v>1575</v>
      </c>
      <c r="AA219" s="491">
        <v>0</v>
      </c>
      <c r="AB219" s="492" t="s">
        <v>1575</v>
      </c>
      <c r="AC219" s="493" t="s">
        <v>1575</v>
      </c>
      <c r="AD219" s="494" t="s">
        <v>1575</v>
      </c>
      <c r="AE219" s="494" t="s">
        <v>1576</v>
      </c>
      <c r="AF219" s="495" t="s">
        <v>1575</v>
      </c>
    </row>
    <row r="220" spans="1:32" ht="32.450000000000003" customHeight="1">
      <c r="A220" s="482" t="s">
        <v>1457</v>
      </c>
      <c r="B220" s="483" t="s">
        <v>1458</v>
      </c>
      <c r="C220" s="484" t="s">
        <v>1621</v>
      </c>
      <c r="D220" s="485" t="s">
        <v>150</v>
      </c>
      <c r="E220" s="486" t="s">
        <v>1622</v>
      </c>
      <c r="F220" s="488" t="s">
        <v>1589</v>
      </c>
      <c r="G220" s="488" t="s">
        <v>1589</v>
      </c>
      <c r="H220" s="488" t="s">
        <v>1582</v>
      </c>
      <c r="I220" s="489"/>
      <c r="J220" s="490" t="s">
        <v>1575</v>
      </c>
      <c r="K220" s="491">
        <v>0</v>
      </c>
      <c r="L220" s="492" t="s">
        <v>1575</v>
      </c>
      <c r="M220" s="493" t="s">
        <v>1575</v>
      </c>
      <c r="N220" s="494" t="s">
        <v>1575</v>
      </c>
      <c r="O220" s="494" t="s">
        <v>1576</v>
      </c>
      <c r="P220" s="495" t="s">
        <v>1575</v>
      </c>
      <c r="Q220" s="496"/>
      <c r="R220" s="490" t="s">
        <v>1575</v>
      </c>
      <c r="S220" s="491">
        <v>0</v>
      </c>
      <c r="T220" s="492" t="s">
        <v>1575</v>
      </c>
      <c r="U220" s="493" t="s">
        <v>1575</v>
      </c>
      <c r="V220" s="494" t="s">
        <v>1575</v>
      </c>
      <c r="W220" s="494" t="s">
        <v>1576</v>
      </c>
      <c r="X220" s="495" t="s">
        <v>1575</v>
      </c>
      <c r="Y220" s="497"/>
      <c r="Z220" s="490" t="s">
        <v>1575</v>
      </c>
      <c r="AA220" s="491">
        <v>0</v>
      </c>
      <c r="AB220" s="492" t="s">
        <v>1575</v>
      </c>
      <c r="AC220" s="493" t="s">
        <v>1575</v>
      </c>
      <c r="AD220" s="494" t="s">
        <v>1575</v>
      </c>
      <c r="AE220" s="494" t="s">
        <v>1576</v>
      </c>
      <c r="AF220" s="495" t="s">
        <v>1575</v>
      </c>
    </row>
    <row r="221" spans="1:32" ht="32.450000000000003" customHeight="1">
      <c r="A221" s="482" t="s">
        <v>1457</v>
      </c>
      <c r="B221" s="483" t="s">
        <v>1458</v>
      </c>
      <c r="C221" s="484" t="s">
        <v>1621</v>
      </c>
      <c r="D221" s="485" t="s">
        <v>150</v>
      </c>
      <c r="E221" s="486" t="s">
        <v>1622</v>
      </c>
      <c r="F221" s="488" t="s">
        <v>1589</v>
      </c>
      <c r="G221" s="488" t="s">
        <v>1589</v>
      </c>
      <c r="H221" s="488" t="s">
        <v>1583</v>
      </c>
      <c r="I221" s="489"/>
      <c r="J221" s="490" t="s">
        <v>1575</v>
      </c>
      <c r="K221" s="491">
        <v>0</v>
      </c>
      <c r="L221" s="492" t="s">
        <v>1575</v>
      </c>
      <c r="M221" s="493" t="s">
        <v>1575</v>
      </c>
      <c r="N221" s="494" t="s">
        <v>1575</v>
      </c>
      <c r="O221" s="494" t="s">
        <v>1576</v>
      </c>
      <c r="P221" s="495" t="s">
        <v>1575</v>
      </c>
      <c r="Q221" s="496"/>
      <c r="R221" s="490" t="s">
        <v>1575</v>
      </c>
      <c r="S221" s="491">
        <v>0</v>
      </c>
      <c r="T221" s="492" t="s">
        <v>1575</v>
      </c>
      <c r="U221" s="493" t="s">
        <v>1575</v>
      </c>
      <c r="V221" s="494" t="s">
        <v>1575</v>
      </c>
      <c r="W221" s="494" t="s">
        <v>1576</v>
      </c>
      <c r="X221" s="495" t="s">
        <v>1575</v>
      </c>
      <c r="Y221" s="497"/>
      <c r="Z221" s="490" t="s">
        <v>1575</v>
      </c>
      <c r="AA221" s="491">
        <v>0</v>
      </c>
      <c r="AB221" s="492" t="s">
        <v>1575</v>
      </c>
      <c r="AC221" s="493" t="s">
        <v>1575</v>
      </c>
      <c r="AD221" s="494" t="s">
        <v>1575</v>
      </c>
      <c r="AE221" s="494" t="s">
        <v>1576</v>
      </c>
      <c r="AF221" s="495" t="s">
        <v>1575</v>
      </c>
    </row>
    <row r="222" spans="1:32" ht="32.450000000000003" customHeight="1">
      <c r="A222" s="482" t="s">
        <v>1457</v>
      </c>
      <c r="B222" s="483" t="s">
        <v>1458</v>
      </c>
      <c r="C222" s="484" t="s">
        <v>1630</v>
      </c>
      <c r="D222" s="485" t="s">
        <v>1631</v>
      </c>
      <c r="E222" s="486" t="s">
        <v>1632</v>
      </c>
      <c r="F222" s="487" t="s">
        <v>1462</v>
      </c>
      <c r="G222" s="487" t="s">
        <v>1463</v>
      </c>
      <c r="H222" s="488" t="s">
        <v>1087</v>
      </c>
      <c r="I222" s="489"/>
      <c r="J222" s="490" t="s">
        <v>1464</v>
      </c>
      <c r="K222" s="491" t="s">
        <v>1465</v>
      </c>
      <c r="L222" s="492">
        <v>80</v>
      </c>
      <c r="M222" s="493">
        <v>31389.586947368411</v>
      </c>
      <c r="N222" s="494">
        <v>0.84444444444444444</v>
      </c>
      <c r="O222" s="494">
        <v>-4.4444444444444398E-2</v>
      </c>
      <c r="P222" s="495" t="s">
        <v>1466</v>
      </c>
      <c r="Q222" s="496"/>
      <c r="R222" s="490" t="s">
        <v>1467</v>
      </c>
      <c r="S222" s="491" t="s">
        <v>1468</v>
      </c>
      <c r="T222" s="492">
        <v>70</v>
      </c>
      <c r="U222" s="493">
        <v>21345.024389610353</v>
      </c>
      <c r="V222" s="494">
        <v>0.85555555555555562</v>
      </c>
      <c r="W222" s="494">
        <v>-0.15555555555555567</v>
      </c>
      <c r="X222" s="495" t="s">
        <v>1469</v>
      </c>
      <c r="Y222" s="497"/>
      <c r="Z222" s="490" t="s">
        <v>1470</v>
      </c>
      <c r="AA222" s="491" t="s">
        <v>1471</v>
      </c>
      <c r="AB222" s="492">
        <v>30</v>
      </c>
      <c r="AC222" s="493">
        <v>3590.0714559386952</v>
      </c>
      <c r="AD222" s="494">
        <v>0.57999999999999996</v>
      </c>
      <c r="AE222" s="494">
        <v>-0.27999999999999997</v>
      </c>
      <c r="AF222" s="495" t="s">
        <v>1472</v>
      </c>
    </row>
    <row r="223" spans="1:32" ht="32.450000000000003" customHeight="1">
      <c r="A223" s="482" t="s">
        <v>1457</v>
      </c>
      <c r="B223" s="483" t="s">
        <v>1458</v>
      </c>
      <c r="C223" s="484" t="s">
        <v>1630</v>
      </c>
      <c r="D223" s="485" t="s">
        <v>1631</v>
      </c>
      <c r="E223" s="486" t="s">
        <v>1632</v>
      </c>
      <c r="F223" s="487" t="s">
        <v>1462</v>
      </c>
      <c r="G223" s="487" t="s">
        <v>1463</v>
      </c>
      <c r="H223" s="488" t="s">
        <v>1089</v>
      </c>
      <c r="I223" s="489"/>
      <c r="J223" s="490" t="s">
        <v>1473</v>
      </c>
      <c r="K223" s="491" t="s">
        <v>1465</v>
      </c>
      <c r="L223" s="492">
        <v>75</v>
      </c>
      <c r="M223" s="493">
        <v>11440.741586489254</v>
      </c>
      <c r="N223" s="494">
        <v>0.82516891891891897</v>
      </c>
      <c r="O223" s="494">
        <v>-7.516891891891897E-2</v>
      </c>
      <c r="P223" s="495" t="s">
        <v>1466</v>
      </c>
      <c r="Q223" s="496"/>
      <c r="R223" s="490" t="s">
        <v>1474</v>
      </c>
      <c r="S223" s="491" t="s">
        <v>1468</v>
      </c>
      <c r="T223" s="492">
        <v>70</v>
      </c>
      <c r="U223" s="493">
        <v>7332.7185296981352</v>
      </c>
      <c r="V223" s="494">
        <v>0.86739864864864857</v>
      </c>
      <c r="W223" s="494">
        <v>-0.16739864864864862</v>
      </c>
      <c r="X223" s="495" t="s">
        <v>1469</v>
      </c>
      <c r="Y223" s="497"/>
      <c r="Z223" s="490" t="s">
        <v>1475</v>
      </c>
      <c r="AA223" s="491" t="s">
        <v>1471</v>
      </c>
      <c r="AB223" s="492">
        <v>30</v>
      </c>
      <c r="AC223" s="493">
        <v>1489.5240692640675</v>
      </c>
      <c r="AD223" s="494">
        <v>0.39020270270270269</v>
      </c>
      <c r="AE223" s="494">
        <v>-9.0202702702702697E-2</v>
      </c>
      <c r="AF223" s="495" t="s">
        <v>1472</v>
      </c>
    </row>
    <row r="224" spans="1:32" ht="32.450000000000003" customHeight="1">
      <c r="A224" s="482" t="s">
        <v>1457</v>
      </c>
      <c r="B224" s="483" t="s">
        <v>1458</v>
      </c>
      <c r="C224" s="484" t="s">
        <v>1630</v>
      </c>
      <c r="D224" s="485" t="s">
        <v>1631</v>
      </c>
      <c r="E224" s="486" t="s">
        <v>1632</v>
      </c>
      <c r="F224" s="487" t="s">
        <v>1462</v>
      </c>
      <c r="G224" s="487" t="s">
        <v>1463</v>
      </c>
      <c r="H224" s="488" t="s">
        <v>1081</v>
      </c>
      <c r="I224" s="489"/>
      <c r="J224" s="490" t="s">
        <v>1476</v>
      </c>
      <c r="K224" s="491" t="s">
        <v>1465</v>
      </c>
      <c r="L224" s="492">
        <v>80</v>
      </c>
      <c r="M224" s="493">
        <v>422691.79343283578</v>
      </c>
      <c r="N224" s="494">
        <v>0.79761904761904756</v>
      </c>
      <c r="O224" s="494">
        <v>2.3809523809524835E-3</v>
      </c>
      <c r="P224" s="495" t="s">
        <v>1466</v>
      </c>
      <c r="Q224" s="496"/>
      <c r="R224" s="490" t="s">
        <v>1477</v>
      </c>
      <c r="S224" s="491" t="s">
        <v>1468</v>
      </c>
      <c r="T224" s="492">
        <v>70</v>
      </c>
      <c r="U224" s="493">
        <v>150941.50630769224</v>
      </c>
      <c r="V224" s="494">
        <v>0.77380952380952384</v>
      </c>
      <c r="W224" s="494">
        <v>-7.380952380952388E-2</v>
      </c>
      <c r="X224" s="495" t="s">
        <v>1469</v>
      </c>
      <c r="Y224" s="497"/>
      <c r="Z224" s="490" t="s">
        <v>1478</v>
      </c>
      <c r="AA224" s="491" t="s">
        <v>1471</v>
      </c>
      <c r="AB224" s="492">
        <v>30</v>
      </c>
      <c r="AC224" s="493">
        <v>11814.814999999995</v>
      </c>
      <c r="AD224" s="494">
        <v>0.33333333333333337</v>
      </c>
      <c r="AE224" s="494">
        <v>-3.3333333333333381E-2</v>
      </c>
      <c r="AF224" s="495" t="s">
        <v>1472</v>
      </c>
    </row>
    <row r="225" spans="1:32" ht="32.450000000000003" customHeight="1">
      <c r="A225" s="482" t="s">
        <v>1457</v>
      </c>
      <c r="B225" s="483" t="s">
        <v>1458</v>
      </c>
      <c r="C225" s="484" t="s">
        <v>1630</v>
      </c>
      <c r="D225" s="485" t="s">
        <v>1631</v>
      </c>
      <c r="E225" s="486" t="s">
        <v>1632</v>
      </c>
      <c r="F225" s="487" t="s">
        <v>1462</v>
      </c>
      <c r="G225" s="487" t="s">
        <v>1463</v>
      </c>
      <c r="H225" s="488" t="s">
        <v>1085</v>
      </c>
      <c r="I225" s="489"/>
      <c r="J225" s="490" t="s">
        <v>1479</v>
      </c>
      <c r="K225" s="491" t="s">
        <v>1465</v>
      </c>
      <c r="L225" s="492">
        <v>75</v>
      </c>
      <c r="M225" s="493">
        <v>103592.94331632653</v>
      </c>
      <c r="N225" s="494">
        <v>0.82352941176470584</v>
      </c>
      <c r="O225" s="494">
        <v>-7.3529411764705843E-2</v>
      </c>
      <c r="P225" s="495" t="s">
        <v>1466</v>
      </c>
      <c r="Q225" s="496"/>
      <c r="R225" s="490" t="s">
        <v>1480</v>
      </c>
      <c r="S225" s="491" t="s">
        <v>1468</v>
      </c>
      <c r="T225" s="492">
        <v>70</v>
      </c>
      <c r="U225" s="493">
        <v>55985.645628140701</v>
      </c>
      <c r="V225" s="494">
        <v>0.83613445378151263</v>
      </c>
      <c r="W225" s="494">
        <v>-0.13613445378151268</v>
      </c>
      <c r="X225" s="495" t="s">
        <v>1469</v>
      </c>
      <c r="Y225" s="497"/>
      <c r="Z225" s="490" t="s">
        <v>1626</v>
      </c>
      <c r="AA225" s="491" t="s">
        <v>1471</v>
      </c>
      <c r="AB225" s="492">
        <v>35</v>
      </c>
      <c r="AC225" s="493">
        <v>8299.9743292682924</v>
      </c>
      <c r="AD225" s="494">
        <v>0.68907563025210083</v>
      </c>
      <c r="AE225" s="494">
        <v>-0.33907563025210086</v>
      </c>
      <c r="AF225" s="495" t="s">
        <v>1472</v>
      </c>
    </row>
    <row r="226" spans="1:32" ht="32.450000000000003" customHeight="1">
      <c r="A226" s="482" t="s">
        <v>1457</v>
      </c>
      <c r="B226" s="483" t="s">
        <v>1458</v>
      </c>
      <c r="C226" s="484" t="s">
        <v>1630</v>
      </c>
      <c r="D226" s="485" t="s">
        <v>1631</v>
      </c>
      <c r="E226" s="486" t="s">
        <v>1632</v>
      </c>
      <c r="F226" s="487" t="s">
        <v>1462</v>
      </c>
      <c r="G226" s="487" t="s">
        <v>1463</v>
      </c>
      <c r="H226" s="488" t="s">
        <v>1482</v>
      </c>
      <c r="I226" s="489"/>
      <c r="J226" s="490" t="s">
        <v>1483</v>
      </c>
      <c r="K226" s="491" t="s">
        <v>1465</v>
      </c>
      <c r="L226" s="492">
        <v>75</v>
      </c>
      <c r="M226" s="493">
        <v>10064.423198879571</v>
      </c>
      <c r="N226" s="494">
        <v>0.82486136783733821</v>
      </c>
      <c r="O226" s="494">
        <v>-7.4861367837338211E-2</v>
      </c>
      <c r="P226" s="495" t="s">
        <v>1466</v>
      </c>
      <c r="Q226" s="496"/>
      <c r="R226" s="490" t="s">
        <v>1623</v>
      </c>
      <c r="S226" s="491" t="s">
        <v>1468</v>
      </c>
      <c r="T226" s="492">
        <v>60</v>
      </c>
      <c r="U226" s="493">
        <v>4777.1523287671143</v>
      </c>
      <c r="V226" s="494">
        <v>0.80961182994454706</v>
      </c>
      <c r="W226" s="494">
        <v>-0.20961182994454708</v>
      </c>
      <c r="X226" s="495" t="s">
        <v>1491</v>
      </c>
      <c r="Y226" s="497"/>
      <c r="Z226" s="490" t="s">
        <v>1486</v>
      </c>
      <c r="AA226" s="491" t="s">
        <v>1471</v>
      </c>
      <c r="AB226" s="492">
        <v>40</v>
      </c>
      <c r="AC226" s="493">
        <v>1404.6510227272731</v>
      </c>
      <c r="AD226" s="494">
        <v>0.36598890942698703</v>
      </c>
      <c r="AE226" s="494">
        <v>3.4011090573012992E-2</v>
      </c>
      <c r="AF226" s="495" t="s">
        <v>1487</v>
      </c>
    </row>
    <row r="227" spans="1:32" ht="32.450000000000003" customHeight="1">
      <c r="A227" s="482" t="s">
        <v>1457</v>
      </c>
      <c r="B227" s="483" t="s">
        <v>1458</v>
      </c>
      <c r="C227" s="484" t="s">
        <v>1630</v>
      </c>
      <c r="D227" s="485" t="s">
        <v>1631</v>
      </c>
      <c r="E227" s="486" t="s">
        <v>1632</v>
      </c>
      <c r="F227" s="487" t="s">
        <v>1462</v>
      </c>
      <c r="G227" s="487" t="s">
        <v>1463</v>
      </c>
      <c r="H227" s="488" t="s">
        <v>1488</v>
      </c>
      <c r="I227" s="489"/>
      <c r="J227" s="490" t="s">
        <v>1489</v>
      </c>
      <c r="K227" s="491" t="s">
        <v>1465</v>
      </c>
      <c r="L227" s="492">
        <v>70</v>
      </c>
      <c r="M227" s="493">
        <v>4435.8759193083752</v>
      </c>
      <c r="N227" s="494">
        <v>0.84366642353513255</v>
      </c>
      <c r="O227" s="494">
        <v>-0.14366642353513259</v>
      </c>
      <c r="P227" s="495" t="s">
        <v>1466</v>
      </c>
      <c r="Q227" s="496"/>
      <c r="R227" s="490" t="s">
        <v>1490</v>
      </c>
      <c r="S227" s="491" t="s">
        <v>1468</v>
      </c>
      <c r="T227" s="492">
        <v>60</v>
      </c>
      <c r="U227" s="493">
        <v>1914.7018867924537</v>
      </c>
      <c r="V227" s="494">
        <v>0.77315827862873809</v>
      </c>
      <c r="W227" s="494">
        <v>-0.17315827862873812</v>
      </c>
      <c r="X227" s="495" t="s">
        <v>1491</v>
      </c>
      <c r="Y227" s="497"/>
      <c r="Z227" s="490" t="s">
        <v>1492</v>
      </c>
      <c r="AA227" s="491" t="s">
        <v>1471</v>
      </c>
      <c r="AB227" s="492">
        <v>30</v>
      </c>
      <c r="AC227" s="493">
        <v>643.37776744185942</v>
      </c>
      <c r="AD227" s="494">
        <v>0.20909311937758329</v>
      </c>
      <c r="AE227" s="494">
        <v>9.0906880622416697E-2</v>
      </c>
      <c r="AF227" s="495" t="s">
        <v>1487</v>
      </c>
    </row>
    <row r="228" spans="1:32" ht="32.450000000000003" customHeight="1">
      <c r="A228" s="482" t="s">
        <v>1457</v>
      </c>
      <c r="B228" s="483" t="s">
        <v>1458</v>
      </c>
      <c r="C228" s="484" t="s">
        <v>1630</v>
      </c>
      <c r="D228" s="485" t="s">
        <v>1631</v>
      </c>
      <c r="E228" s="486" t="s">
        <v>1632</v>
      </c>
      <c r="F228" s="487" t="s">
        <v>1462</v>
      </c>
      <c r="G228" s="487" t="s">
        <v>1463</v>
      </c>
      <c r="H228" s="488" t="s">
        <v>1493</v>
      </c>
      <c r="I228" s="489"/>
      <c r="J228" s="490" t="s">
        <v>1494</v>
      </c>
      <c r="K228" s="491" t="s">
        <v>1495</v>
      </c>
      <c r="L228" s="492">
        <v>60</v>
      </c>
      <c r="M228" s="493">
        <v>11197.213759909368</v>
      </c>
      <c r="N228" s="494">
        <v>0.92171189979123169</v>
      </c>
      <c r="O228" s="494">
        <v>-0.32171189979123171</v>
      </c>
      <c r="P228" s="495" t="s">
        <v>1496</v>
      </c>
      <c r="Q228" s="496"/>
      <c r="R228" s="490" t="s">
        <v>1467</v>
      </c>
      <c r="S228" s="491" t="s">
        <v>1468</v>
      </c>
      <c r="T228" s="492">
        <v>70</v>
      </c>
      <c r="U228" s="493">
        <v>9529.1410089352412</v>
      </c>
      <c r="V228" s="494">
        <v>0.93458594293667363</v>
      </c>
      <c r="W228" s="494">
        <v>-0.23458594293667367</v>
      </c>
      <c r="X228" s="495" t="s">
        <v>1469</v>
      </c>
      <c r="Y228" s="497"/>
      <c r="Z228" s="490" t="s">
        <v>1486</v>
      </c>
      <c r="AA228" s="491" t="s">
        <v>1471</v>
      </c>
      <c r="AB228" s="492">
        <v>70</v>
      </c>
      <c r="AC228" s="493">
        <v>1372.5783786610903</v>
      </c>
      <c r="AD228" s="494">
        <v>0.66527487821851083</v>
      </c>
      <c r="AE228" s="494">
        <v>3.4725121781489121E-2</v>
      </c>
      <c r="AF228" s="495" t="s">
        <v>1487</v>
      </c>
    </row>
    <row r="229" spans="1:32" ht="32.450000000000003" customHeight="1">
      <c r="A229" s="482" t="s">
        <v>1457</v>
      </c>
      <c r="B229" s="483" t="s">
        <v>1458</v>
      </c>
      <c r="C229" s="484" t="s">
        <v>1630</v>
      </c>
      <c r="D229" s="485" t="s">
        <v>1631</v>
      </c>
      <c r="E229" s="486" t="s">
        <v>1632</v>
      </c>
      <c r="F229" s="487" t="s">
        <v>1462</v>
      </c>
      <c r="G229" s="487" t="s">
        <v>1463</v>
      </c>
      <c r="H229" s="488" t="s">
        <v>1497</v>
      </c>
      <c r="I229" s="489"/>
      <c r="J229" s="490" t="s">
        <v>1498</v>
      </c>
      <c r="K229" s="491" t="s">
        <v>1495</v>
      </c>
      <c r="L229" s="492">
        <v>35</v>
      </c>
      <c r="M229" s="493">
        <v>3829.3133375796333</v>
      </c>
      <c r="N229" s="494">
        <v>0.87758524315259923</v>
      </c>
      <c r="O229" s="494">
        <v>-0.52758524315259925</v>
      </c>
      <c r="P229" s="495" t="s">
        <v>1496</v>
      </c>
      <c r="Q229" s="496"/>
      <c r="R229" s="490" t="s">
        <v>1499</v>
      </c>
      <c r="S229" s="491" t="s">
        <v>1468</v>
      </c>
      <c r="T229" s="492">
        <v>70</v>
      </c>
      <c r="U229" s="493">
        <v>4132.0380361495118</v>
      </c>
      <c r="V229" s="494">
        <v>0.91745854294764295</v>
      </c>
      <c r="W229" s="494">
        <v>-0.217458542947643</v>
      </c>
      <c r="X229" s="495" t="s">
        <v>1500</v>
      </c>
      <c r="Y229" s="497"/>
      <c r="Z229" s="490" t="s">
        <v>1492</v>
      </c>
      <c r="AA229" s="491" t="s">
        <v>1471</v>
      </c>
      <c r="AB229" s="492">
        <v>40</v>
      </c>
      <c r="AC229" s="493">
        <v>687.51043386689082</v>
      </c>
      <c r="AD229" s="494">
        <v>0.44233277436184087</v>
      </c>
      <c r="AE229" s="494">
        <v>-4.2332774361840853E-2</v>
      </c>
      <c r="AF229" s="495" t="s">
        <v>1487</v>
      </c>
    </row>
    <row r="230" spans="1:32" ht="32.450000000000003" customHeight="1">
      <c r="A230" s="482" t="s">
        <v>1457</v>
      </c>
      <c r="B230" s="483" t="s">
        <v>1458</v>
      </c>
      <c r="C230" s="484" t="s">
        <v>1630</v>
      </c>
      <c r="D230" s="485" t="s">
        <v>1631</v>
      </c>
      <c r="E230" s="486" t="s">
        <v>1632</v>
      </c>
      <c r="F230" s="487" t="s">
        <v>1462</v>
      </c>
      <c r="G230" s="487" t="s">
        <v>1463</v>
      </c>
      <c r="H230" s="488" t="s">
        <v>1501</v>
      </c>
      <c r="I230" s="489"/>
      <c r="J230" s="490" t="s">
        <v>1502</v>
      </c>
      <c r="K230" s="491" t="s">
        <v>1495</v>
      </c>
      <c r="L230" s="492">
        <v>45</v>
      </c>
      <c r="M230" s="493">
        <v>3662.8510659898448</v>
      </c>
      <c r="N230" s="494">
        <v>0.62738853503184711</v>
      </c>
      <c r="O230" s="494">
        <v>-0.17738853503184709</v>
      </c>
      <c r="P230" s="495" t="s">
        <v>1503</v>
      </c>
      <c r="Q230" s="496"/>
      <c r="R230" s="490" t="s">
        <v>1633</v>
      </c>
      <c r="S230" s="491" t="s">
        <v>1468</v>
      </c>
      <c r="T230" s="492">
        <v>70</v>
      </c>
      <c r="U230" s="493">
        <v>5894.9106225680889</v>
      </c>
      <c r="V230" s="494">
        <v>0.81847133757961787</v>
      </c>
      <c r="W230" s="494">
        <v>-0.11847133757961792</v>
      </c>
      <c r="X230" s="495" t="s">
        <v>1634</v>
      </c>
      <c r="Y230" s="497"/>
      <c r="Z230" s="490" t="s">
        <v>1505</v>
      </c>
      <c r="AA230" s="491" t="s">
        <v>1471</v>
      </c>
      <c r="AB230" s="492">
        <v>45</v>
      </c>
      <c r="AC230" s="493">
        <v>13150.966612244903</v>
      </c>
      <c r="AD230" s="494">
        <v>0.78025477707006374</v>
      </c>
      <c r="AE230" s="494">
        <v>-0.33025477707006373</v>
      </c>
      <c r="AF230" s="495" t="s">
        <v>1472</v>
      </c>
    </row>
    <row r="231" spans="1:32" ht="32.450000000000003" customHeight="1">
      <c r="A231" s="482" t="s">
        <v>1457</v>
      </c>
      <c r="B231" s="483" t="s">
        <v>1458</v>
      </c>
      <c r="C231" s="484" t="s">
        <v>1630</v>
      </c>
      <c r="D231" s="485" t="s">
        <v>1631</v>
      </c>
      <c r="E231" s="486" t="s">
        <v>1632</v>
      </c>
      <c r="F231" s="487" t="s">
        <v>1506</v>
      </c>
      <c r="G231" s="487" t="s">
        <v>1506</v>
      </c>
      <c r="H231" s="488" t="s">
        <v>1087</v>
      </c>
      <c r="I231" s="489"/>
      <c r="J231" s="490" t="s">
        <v>1464</v>
      </c>
      <c r="K231" s="491" t="s">
        <v>1465</v>
      </c>
      <c r="L231" s="492">
        <v>80</v>
      </c>
      <c r="M231" s="493">
        <v>31389.586947368411</v>
      </c>
      <c r="N231" s="494">
        <v>0.84444444444444444</v>
      </c>
      <c r="O231" s="494">
        <v>-4.4444444444444398E-2</v>
      </c>
      <c r="P231" s="495" t="s">
        <v>1466</v>
      </c>
      <c r="Q231" s="496"/>
      <c r="R231" s="490" t="s">
        <v>1494</v>
      </c>
      <c r="S231" s="491" t="s">
        <v>1495</v>
      </c>
      <c r="T231" s="492">
        <v>45</v>
      </c>
      <c r="U231" s="493">
        <v>10873.639861111127</v>
      </c>
      <c r="V231" s="494">
        <v>0.8</v>
      </c>
      <c r="W231" s="494">
        <v>-0.35000000000000003</v>
      </c>
      <c r="X231" s="495" t="s">
        <v>1496</v>
      </c>
      <c r="Y231" s="497"/>
      <c r="Z231" s="490" t="s">
        <v>1467</v>
      </c>
      <c r="AA231" s="491" t="s">
        <v>1468</v>
      </c>
      <c r="AB231" s="492">
        <v>70</v>
      </c>
      <c r="AC231" s="493">
        <v>21345.024389610353</v>
      </c>
      <c r="AD231" s="494">
        <v>0.85555555555555562</v>
      </c>
      <c r="AE231" s="494">
        <v>-0.15555555555555567</v>
      </c>
      <c r="AF231" s="495" t="s">
        <v>1469</v>
      </c>
    </row>
    <row r="232" spans="1:32" ht="32.450000000000003" customHeight="1">
      <c r="A232" s="482" t="s">
        <v>1457</v>
      </c>
      <c r="B232" s="483" t="s">
        <v>1458</v>
      </c>
      <c r="C232" s="484" t="s">
        <v>1630</v>
      </c>
      <c r="D232" s="485" t="s">
        <v>1631</v>
      </c>
      <c r="E232" s="486" t="s">
        <v>1632</v>
      </c>
      <c r="F232" s="487" t="s">
        <v>1506</v>
      </c>
      <c r="G232" s="487" t="s">
        <v>1506</v>
      </c>
      <c r="H232" s="488" t="s">
        <v>1089</v>
      </c>
      <c r="I232" s="489"/>
      <c r="J232" s="490" t="s">
        <v>1473</v>
      </c>
      <c r="K232" s="491" t="s">
        <v>1465</v>
      </c>
      <c r="L232" s="492">
        <v>75</v>
      </c>
      <c r="M232" s="493">
        <v>11440.741586489254</v>
      </c>
      <c r="N232" s="494">
        <v>0.82516891891891897</v>
      </c>
      <c r="O232" s="494">
        <v>-7.516891891891897E-2</v>
      </c>
      <c r="P232" s="495" t="s">
        <v>1466</v>
      </c>
      <c r="Q232" s="496"/>
      <c r="R232" s="490" t="s">
        <v>1498</v>
      </c>
      <c r="S232" s="491" t="s">
        <v>1495</v>
      </c>
      <c r="T232" s="492">
        <v>35</v>
      </c>
      <c r="U232" s="493">
        <v>4821.7103797468444</v>
      </c>
      <c r="V232" s="494">
        <v>0.6672297297297296</v>
      </c>
      <c r="W232" s="494">
        <v>-0.31722972972972963</v>
      </c>
      <c r="X232" s="495" t="s">
        <v>1496</v>
      </c>
      <c r="Y232" s="497"/>
      <c r="Z232" s="490" t="s">
        <v>1474</v>
      </c>
      <c r="AA232" s="491" t="s">
        <v>1468</v>
      </c>
      <c r="AB232" s="492">
        <v>70</v>
      </c>
      <c r="AC232" s="493">
        <v>7332.7185296981352</v>
      </c>
      <c r="AD232" s="494">
        <v>0.86739864864864857</v>
      </c>
      <c r="AE232" s="494">
        <v>-0.16739864864864862</v>
      </c>
      <c r="AF232" s="495" t="s">
        <v>1469</v>
      </c>
    </row>
    <row r="233" spans="1:32" ht="32.450000000000003" customHeight="1">
      <c r="A233" s="482" t="s">
        <v>1457</v>
      </c>
      <c r="B233" s="483" t="s">
        <v>1458</v>
      </c>
      <c r="C233" s="484" t="s">
        <v>1630</v>
      </c>
      <c r="D233" s="485" t="s">
        <v>1631</v>
      </c>
      <c r="E233" s="486" t="s">
        <v>1632</v>
      </c>
      <c r="F233" s="487" t="s">
        <v>1506</v>
      </c>
      <c r="G233" s="487" t="s">
        <v>1506</v>
      </c>
      <c r="H233" s="488" t="s">
        <v>1081</v>
      </c>
      <c r="I233" s="489"/>
      <c r="J233" s="490" t="s">
        <v>1476</v>
      </c>
      <c r="K233" s="491" t="s">
        <v>1465</v>
      </c>
      <c r="L233" s="492">
        <v>80</v>
      </c>
      <c r="M233" s="493">
        <v>422691.79343283578</v>
      </c>
      <c r="N233" s="494">
        <v>0.79761904761904756</v>
      </c>
      <c r="O233" s="494">
        <v>2.3809523809524835E-3</v>
      </c>
      <c r="P233" s="495" t="s">
        <v>1466</v>
      </c>
      <c r="Q233" s="496"/>
      <c r="R233" s="490" t="s">
        <v>1494</v>
      </c>
      <c r="S233" s="491" t="s">
        <v>1495</v>
      </c>
      <c r="T233" s="492">
        <v>60</v>
      </c>
      <c r="U233" s="493">
        <v>89420.719538461519</v>
      </c>
      <c r="V233" s="494">
        <v>0.77380952380952384</v>
      </c>
      <c r="W233" s="494">
        <v>-0.17380952380952386</v>
      </c>
      <c r="X233" s="495" t="s">
        <v>1496</v>
      </c>
      <c r="Y233" s="497"/>
      <c r="Z233" s="490" t="s">
        <v>1477</v>
      </c>
      <c r="AA233" s="491" t="s">
        <v>1468</v>
      </c>
      <c r="AB233" s="492">
        <v>70</v>
      </c>
      <c r="AC233" s="493">
        <v>150941.50630769224</v>
      </c>
      <c r="AD233" s="494">
        <v>0.77380952380952384</v>
      </c>
      <c r="AE233" s="494">
        <v>-7.380952380952388E-2</v>
      </c>
      <c r="AF233" s="495" t="s">
        <v>1469</v>
      </c>
    </row>
    <row r="234" spans="1:32" ht="32.450000000000003" customHeight="1">
      <c r="A234" s="482" t="s">
        <v>1457</v>
      </c>
      <c r="B234" s="483" t="s">
        <v>1458</v>
      </c>
      <c r="C234" s="484" t="s">
        <v>1630</v>
      </c>
      <c r="D234" s="485" t="s">
        <v>1631</v>
      </c>
      <c r="E234" s="486" t="s">
        <v>1632</v>
      </c>
      <c r="F234" s="487" t="s">
        <v>1506</v>
      </c>
      <c r="G234" s="487" t="s">
        <v>1506</v>
      </c>
      <c r="H234" s="488" t="s">
        <v>1085</v>
      </c>
      <c r="I234" s="489"/>
      <c r="J234" s="490" t="s">
        <v>1479</v>
      </c>
      <c r="K234" s="491" t="s">
        <v>1465</v>
      </c>
      <c r="L234" s="492">
        <v>75</v>
      </c>
      <c r="M234" s="493">
        <v>103592.94331632653</v>
      </c>
      <c r="N234" s="494">
        <v>0.82352941176470584</v>
      </c>
      <c r="O234" s="494">
        <v>-7.3529411764705843E-2</v>
      </c>
      <c r="P234" s="495" t="s">
        <v>1466</v>
      </c>
      <c r="Q234" s="496"/>
      <c r="R234" s="490" t="s">
        <v>1494</v>
      </c>
      <c r="S234" s="491" t="s">
        <v>1495</v>
      </c>
      <c r="T234" s="492">
        <v>75</v>
      </c>
      <c r="U234" s="493">
        <v>28208.355078534052</v>
      </c>
      <c r="V234" s="494">
        <v>0.80252100840336138</v>
      </c>
      <c r="W234" s="494">
        <v>-5.252100840336138E-2</v>
      </c>
      <c r="X234" s="495" t="s">
        <v>1496</v>
      </c>
      <c r="Y234" s="497"/>
      <c r="Z234" s="490" t="s">
        <v>1480</v>
      </c>
      <c r="AA234" s="491" t="s">
        <v>1468</v>
      </c>
      <c r="AB234" s="492">
        <v>70</v>
      </c>
      <c r="AC234" s="493">
        <v>55985.645628140701</v>
      </c>
      <c r="AD234" s="494">
        <v>0.83613445378151263</v>
      </c>
      <c r="AE234" s="494">
        <v>-0.13613445378151268</v>
      </c>
      <c r="AF234" s="495" t="s">
        <v>1469</v>
      </c>
    </row>
    <row r="235" spans="1:32" ht="32.450000000000003" customHeight="1">
      <c r="A235" s="482" t="s">
        <v>1457</v>
      </c>
      <c r="B235" s="483" t="s">
        <v>1458</v>
      </c>
      <c r="C235" s="484" t="s">
        <v>1630</v>
      </c>
      <c r="D235" s="485" t="s">
        <v>1631</v>
      </c>
      <c r="E235" s="486" t="s">
        <v>1632</v>
      </c>
      <c r="F235" s="487" t="s">
        <v>1506</v>
      </c>
      <c r="G235" s="487" t="s">
        <v>1506</v>
      </c>
      <c r="H235" s="488" t="s">
        <v>1482</v>
      </c>
      <c r="I235" s="489"/>
      <c r="J235" s="490" t="s">
        <v>1483</v>
      </c>
      <c r="K235" s="491" t="s">
        <v>1465</v>
      </c>
      <c r="L235" s="492">
        <v>75</v>
      </c>
      <c r="M235" s="493">
        <v>10064.423198879571</v>
      </c>
      <c r="N235" s="494">
        <v>0.82486136783733821</v>
      </c>
      <c r="O235" s="494">
        <v>-7.4861367837338211E-2</v>
      </c>
      <c r="P235" s="495" t="s">
        <v>1466</v>
      </c>
      <c r="Q235" s="496"/>
      <c r="R235" s="490" t="s">
        <v>1507</v>
      </c>
      <c r="S235" s="491" t="s">
        <v>1495</v>
      </c>
      <c r="T235" s="492">
        <v>50</v>
      </c>
      <c r="U235" s="493">
        <v>2922.4181324503475</v>
      </c>
      <c r="V235" s="494">
        <v>0.69778188539741215</v>
      </c>
      <c r="W235" s="494">
        <v>-0.19778188539741215</v>
      </c>
      <c r="X235" s="495" t="s">
        <v>1508</v>
      </c>
      <c r="Y235" s="497"/>
      <c r="Z235" s="490" t="s">
        <v>1623</v>
      </c>
      <c r="AA235" s="491" t="s">
        <v>1468</v>
      </c>
      <c r="AB235" s="492">
        <v>60</v>
      </c>
      <c r="AC235" s="493">
        <v>4777.1523287671143</v>
      </c>
      <c r="AD235" s="494">
        <v>0.80961182994454706</v>
      </c>
      <c r="AE235" s="494">
        <v>-0.20961182994454708</v>
      </c>
      <c r="AF235" s="495" t="s">
        <v>1491</v>
      </c>
    </row>
    <row r="236" spans="1:32" ht="32.450000000000003" customHeight="1">
      <c r="A236" s="482" t="s">
        <v>1457</v>
      </c>
      <c r="B236" s="483" t="s">
        <v>1458</v>
      </c>
      <c r="C236" s="484" t="s">
        <v>1630</v>
      </c>
      <c r="D236" s="485" t="s">
        <v>1631</v>
      </c>
      <c r="E236" s="486" t="s">
        <v>1632</v>
      </c>
      <c r="F236" s="487" t="s">
        <v>1506</v>
      </c>
      <c r="G236" s="487" t="s">
        <v>1506</v>
      </c>
      <c r="H236" s="488" t="s">
        <v>1488</v>
      </c>
      <c r="I236" s="489"/>
      <c r="J236" s="490" t="s">
        <v>1489</v>
      </c>
      <c r="K236" s="491" t="s">
        <v>1465</v>
      </c>
      <c r="L236" s="492">
        <v>70</v>
      </c>
      <c r="M236" s="493">
        <v>4435.8759193083752</v>
      </c>
      <c r="N236" s="494">
        <v>0.84366642353513255</v>
      </c>
      <c r="O236" s="494">
        <v>-0.14366642353513259</v>
      </c>
      <c r="P236" s="495" t="s">
        <v>1466</v>
      </c>
      <c r="Q236" s="496"/>
      <c r="R236" s="490" t="s">
        <v>1507</v>
      </c>
      <c r="S236" s="491" t="s">
        <v>1495</v>
      </c>
      <c r="T236" s="492">
        <v>45</v>
      </c>
      <c r="U236" s="493">
        <v>1213.6274098124065</v>
      </c>
      <c r="V236" s="494">
        <v>0.67396061269146612</v>
      </c>
      <c r="W236" s="494">
        <v>-0.22396061269146611</v>
      </c>
      <c r="X236" s="495" t="s">
        <v>1508</v>
      </c>
      <c r="Y236" s="497"/>
      <c r="Z236" s="490" t="s">
        <v>1490</v>
      </c>
      <c r="AA236" s="491" t="s">
        <v>1468</v>
      </c>
      <c r="AB236" s="492">
        <v>60</v>
      </c>
      <c r="AC236" s="493">
        <v>1914.7018867924537</v>
      </c>
      <c r="AD236" s="494">
        <v>0.77315827862873809</v>
      </c>
      <c r="AE236" s="494">
        <v>-0.17315827862873812</v>
      </c>
      <c r="AF236" s="495" t="s">
        <v>1491</v>
      </c>
    </row>
    <row r="237" spans="1:32" ht="32.450000000000003" customHeight="1">
      <c r="A237" s="482" t="s">
        <v>1457</v>
      </c>
      <c r="B237" s="483" t="s">
        <v>1458</v>
      </c>
      <c r="C237" s="484" t="s">
        <v>1630</v>
      </c>
      <c r="D237" s="485" t="s">
        <v>1631</v>
      </c>
      <c r="E237" s="486" t="s">
        <v>1632</v>
      </c>
      <c r="F237" s="487" t="s">
        <v>1506</v>
      </c>
      <c r="G237" s="487" t="s">
        <v>1506</v>
      </c>
      <c r="H237" s="488" t="s">
        <v>1493</v>
      </c>
      <c r="I237" s="489"/>
      <c r="J237" s="490" t="s">
        <v>1509</v>
      </c>
      <c r="K237" s="491" t="s">
        <v>1510</v>
      </c>
      <c r="L237" s="492">
        <v>65</v>
      </c>
      <c r="M237" s="493">
        <v>2184.9081624447253</v>
      </c>
      <c r="N237" s="494">
        <v>0.86534446764091855</v>
      </c>
      <c r="O237" s="494">
        <v>-0.21534446764091852</v>
      </c>
      <c r="P237" s="495" t="s">
        <v>1511</v>
      </c>
      <c r="Q237" s="496"/>
      <c r="R237" s="490" t="s">
        <v>1494</v>
      </c>
      <c r="S237" s="491" t="s">
        <v>1495</v>
      </c>
      <c r="T237" s="492">
        <v>60</v>
      </c>
      <c r="U237" s="493">
        <v>11197.213759909368</v>
      </c>
      <c r="V237" s="494">
        <v>0.92171189979123169</v>
      </c>
      <c r="W237" s="494">
        <v>-0.32171189979123171</v>
      </c>
      <c r="X237" s="495" t="s">
        <v>1496</v>
      </c>
      <c r="Y237" s="497"/>
      <c r="Z237" s="490" t="s">
        <v>1467</v>
      </c>
      <c r="AA237" s="491" t="s">
        <v>1468</v>
      </c>
      <c r="AB237" s="492">
        <v>70</v>
      </c>
      <c r="AC237" s="493">
        <v>9529.1410089352412</v>
      </c>
      <c r="AD237" s="494">
        <v>0.93458594293667363</v>
      </c>
      <c r="AE237" s="494">
        <v>-0.23458594293667367</v>
      </c>
      <c r="AF237" s="495" t="s">
        <v>1469</v>
      </c>
    </row>
    <row r="238" spans="1:32" ht="32.450000000000003" customHeight="1">
      <c r="A238" s="482" t="s">
        <v>1457</v>
      </c>
      <c r="B238" s="483" t="s">
        <v>1458</v>
      </c>
      <c r="C238" s="484" t="s">
        <v>1630</v>
      </c>
      <c r="D238" s="485" t="s">
        <v>1631</v>
      </c>
      <c r="E238" s="486" t="s">
        <v>1632</v>
      </c>
      <c r="F238" s="487" t="s">
        <v>1506</v>
      </c>
      <c r="G238" s="487" t="s">
        <v>1506</v>
      </c>
      <c r="H238" s="488" t="s">
        <v>1497</v>
      </c>
      <c r="I238" s="489"/>
      <c r="J238" s="490" t="s">
        <v>1512</v>
      </c>
      <c r="K238" s="491" t="s">
        <v>1510</v>
      </c>
      <c r="L238" s="492">
        <v>60</v>
      </c>
      <c r="M238" s="493">
        <v>882.82789334615552</v>
      </c>
      <c r="N238" s="494">
        <v>0.7756661076951743</v>
      </c>
      <c r="O238" s="494">
        <v>-0.17566610769517432</v>
      </c>
      <c r="P238" s="495" t="s">
        <v>1511</v>
      </c>
      <c r="Q238" s="496"/>
      <c r="R238" s="490" t="s">
        <v>1498</v>
      </c>
      <c r="S238" s="491" t="s">
        <v>1495</v>
      </c>
      <c r="T238" s="492">
        <v>35</v>
      </c>
      <c r="U238" s="493">
        <v>3829.3133375796333</v>
      </c>
      <c r="V238" s="494">
        <v>0.87758524315259923</v>
      </c>
      <c r="W238" s="494">
        <v>-0.52758524315259925</v>
      </c>
      <c r="X238" s="495" t="s">
        <v>1496</v>
      </c>
      <c r="Y238" s="497"/>
      <c r="Z238" s="490" t="s">
        <v>1499</v>
      </c>
      <c r="AA238" s="491" t="s">
        <v>1468</v>
      </c>
      <c r="AB238" s="492">
        <v>70</v>
      </c>
      <c r="AC238" s="493">
        <v>4132.0380361495118</v>
      </c>
      <c r="AD238" s="494">
        <v>0.91745854294764295</v>
      </c>
      <c r="AE238" s="494">
        <v>-0.217458542947643</v>
      </c>
      <c r="AF238" s="495" t="s">
        <v>1500</v>
      </c>
    </row>
    <row r="239" spans="1:32" ht="32.450000000000003" customHeight="1">
      <c r="A239" s="482" t="s">
        <v>1457</v>
      </c>
      <c r="B239" s="483" t="s">
        <v>1458</v>
      </c>
      <c r="C239" s="484" t="s">
        <v>1630</v>
      </c>
      <c r="D239" s="485" t="s">
        <v>1631</v>
      </c>
      <c r="E239" s="486" t="s">
        <v>1632</v>
      </c>
      <c r="F239" s="487" t="s">
        <v>1506</v>
      </c>
      <c r="G239" s="487" t="s">
        <v>1506</v>
      </c>
      <c r="H239" s="488" t="s">
        <v>1501</v>
      </c>
      <c r="I239" s="489"/>
      <c r="J239" s="490" t="s">
        <v>1509</v>
      </c>
      <c r="K239" s="491" t="s">
        <v>1510</v>
      </c>
      <c r="L239" s="492">
        <v>65</v>
      </c>
      <c r="M239" s="493">
        <v>2621.371327800829</v>
      </c>
      <c r="N239" s="494">
        <v>0.76751592356687892</v>
      </c>
      <c r="O239" s="494">
        <v>-0.1175159235668789</v>
      </c>
      <c r="P239" s="495" t="s">
        <v>1511</v>
      </c>
      <c r="Q239" s="496"/>
      <c r="R239" s="490" t="s">
        <v>1502</v>
      </c>
      <c r="S239" s="491" t="s">
        <v>1495</v>
      </c>
      <c r="T239" s="492">
        <v>45</v>
      </c>
      <c r="U239" s="493">
        <v>3662.8510659898448</v>
      </c>
      <c r="V239" s="494">
        <v>0.62738853503184711</v>
      </c>
      <c r="W239" s="494">
        <v>-0.17738853503184709</v>
      </c>
      <c r="X239" s="495" t="s">
        <v>1503</v>
      </c>
      <c r="Y239" s="497"/>
      <c r="Z239" s="490" t="s">
        <v>1633</v>
      </c>
      <c r="AA239" s="491" t="s">
        <v>1468</v>
      </c>
      <c r="AB239" s="492">
        <v>70</v>
      </c>
      <c r="AC239" s="493">
        <v>5894.9106225680889</v>
      </c>
      <c r="AD239" s="494">
        <v>0.81847133757961787</v>
      </c>
      <c r="AE239" s="494">
        <v>-0.11847133757961792</v>
      </c>
      <c r="AF239" s="495" t="s">
        <v>1634</v>
      </c>
    </row>
    <row r="240" spans="1:32" ht="32.450000000000003" customHeight="1">
      <c r="A240" s="482" t="s">
        <v>1457</v>
      </c>
      <c r="B240" s="483" t="s">
        <v>1458</v>
      </c>
      <c r="C240" s="484" t="s">
        <v>1630</v>
      </c>
      <c r="D240" s="485" t="s">
        <v>1631</v>
      </c>
      <c r="E240" s="486" t="s">
        <v>1632</v>
      </c>
      <c r="F240" s="487" t="s">
        <v>1513</v>
      </c>
      <c r="G240" s="487" t="s">
        <v>1513</v>
      </c>
      <c r="H240" s="488" t="s">
        <v>1087</v>
      </c>
      <c r="I240" s="489"/>
      <c r="J240" s="490" t="s">
        <v>1514</v>
      </c>
      <c r="K240" s="491" t="s">
        <v>1515</v>
      </c>
      <c r="L240" s="492">
        <v>60</v>
      </c>
      <c r="M240" s="493">
        <v>6396.0294385026727</v>
      </c>
      <c r="N240" s="494">
        <v>0.83111111111111113</v>
      </c>
      <c r="O240" s="494">
        <v>-0.23111111111111116</v>
      </c>
      <c r="P240" s="495" t="s">
        <v>1516</v>
      </c>
      <c r="Q240" s="496"/>
      <c r="R240" s="490" t="s">
        <v>1470</v>
      </c>
      <c r="S240" s="491" t="s">
        <v>1471</v>
      </c>
      <c r="T240" s="492">
        <v>30</v>
      </c>
      <c r="U240" s="493">
        <v>3590.0714559386952</v>
      </c>
      <c r="V240" s="494">
        <v>0.57999999999999996</v>
      </c>
      <c r="W240" s="494">
        <v>-0.27999999999999997</v>
      </c>
      <c r="X240" s="495" t="s">
        <v>1472</v>
      </c>
      <c r="Y240" s="497"/>
      <c r="Z240" s="490" t="s">
        <v>1517</v>
      </c>
      <c r="AA240" s="491" t="s">
        <v>1518</v>
      </c>
      <c r="AB240" s="492">
        <v>80</v>
      </c>
      <c r="AC240" s="493">
        <v>9259.447094972069</v>
      </c>
      <c r="AD240" s="494">
        <v>0.79555555555555557</v>
      </c>
      <c r="AE240" s="494">
        <v>4.4444444444444731E-3</v>
      </c>
      <c r="AF240" s="495" t="s">
        <v>1519</v>
      </c>
    </row>
    <row r="241" spans="1:32" ht="32.450000000000003" customHeight="1">
      <c r="A241" s="482" t="s">
        <v>1457</v>
      </c>
      <c r="B241" s="483" t="s">
        <v>1458</v>
      </c>
      <c r="C241" s="484" t="s">
        <v>1630</v>
      </c>
      <c r="D241" s="485" t="s">
        <v>1631</v>
      </c>
      <c r="E241" s="486" t="s">
        <v>1632</v>
      </c>
      <c r="F241" s="487" t="s">
        <v>1513</v>
      </c>
      <c r="G241" s="487" t="s">
        <v>1513</v>
      </c>
      <c r="H241" s="488" t="s">
        <v>1089</v>
      </c>
      <c r="I241" s="489"/>
      <c r="J241" s="490" t="s">
        <v>1520</v>
      </c>
      <c r="K241" s="491" t="s">
        <v>1515</v>
      </c>
      <c r="L241" s="492">
        <v>55</v>
      </c>
      <c r="M241" s="493">
        <v>2339.235929108484</v>
      </c>
      <c r="N241" s="494">
        <v>0.78631756756756743</v>
      </c>
      <c r="O241" s="494">
        <v>-0.23631756756756739</v>
      </c>
      <c r="P241" s="495" t="s">
        <v>1516</v>
      </c>
      <c r="Q241" s="496"/>
      <c r="R241" s="490" t="s">
        <v>1521</v>
      </c>
      <c r="S241" s="491" t="s">
        <v>1471</v>
      </c>
      <c r="T241" s="492">
        <v>30</v>
      </c>
      <c r="U241" s="493">
        <v>1489.5240692640675</v>
      </c>
      <c r="V241" s="494">
        <v>0.39020270270270269</v>
      </c>
      <c r="W241" s="494">
        <v>-9.0202702702702697E-2</v>
      </c>
      <c r="X241" s="495" t="s">
        <v>1472</v>
      </c>
      <c r="Y241" s="497"/>
      <c r="Z241" s="490" t="s">
        <v>1517</v>
      </c>
      <c r="AA241" s="491" t="s">
        <v>1518</v>
      </c>
      <c r="AB241" s="492">
        <v>80</v>
      </c>
      <c r="AC241" s="493">
        <v>3655.619183197201</v>
      </c>
      <c r="AD241" s="494">
        <v>0.72381756756756754</v>
      </c>
      <c r="AE241" s="494">
        <v>7.6182432432432501E-2</v>
      </c>
      <c r="AF241" s="495" t="s">
        <v>1519</v>
      </c>
    </row>
    <row r="242" spans="1:32" ht="32.450000000000003" customHeight="1">
      <c r="A242" s="482" t="s">
        <v>1457</v>
      </c>
      <c r="B242" s="483" t="s">
        <v>1458</v>
      </c>
      <c r="C242" s="484" t="s">
        <v>1630</v>
      </c>
      <c r="D242" s="485" t="s">
        <v>1631</v>
      </c>
      <c r="E242" s="486" t="s">
        <v>1632</v>
      </c>
      <c r="F242" s="487" t="s">
        <v>1513</v>
      </c>
      <c r="G242" s="487" t="s">
        <v>1513</v>
      </c>
      <c r="H242" s="488" t="s">
        <v>1081</v>
      </c>
      <c r="I242" s="489"/>
      <c r="J242" s="490" t="s">
        <v>1522</v>
      </c>
      <c r="K242" s="491" t="s">
        <v>1515</v>
      </c>
      <c r="L242" s="492">
        <v>65</v>
      </c>
      <c r="M242" s="493">
        <v>32800.778095238093</v>
      </c>
      <c r="N242" s="494">
        <v>0.75</v>
      </c>
      <c r="O242" s="494">
        <v>-9.9999999999999978E-2</v>
      </c>
      <c r="P242" s="495" t="s">
        <v>1516</v>
      </c>
      <c r="Q242" s="496"/>
      <c r="R242" s="490" t="s">
        <v>1478</v>
      </c>
      <c r="S242" s="491" t="s">
        <v>1471</v>
      </c>
      <c r="T242" s="492">
        <v>30</v>
      </c>
      <c r="U242" s="493">
        <v>11814.814999999995</v>
      </c>
      <c r="V242" s="494">
        <v>0.33333333333333337</v>
      </c>
      <c r="W242" s="494">
        <v>-3.3333333333333381E-2</v>
      </c>
      <c r="X242" s="495" t="s">
        <v>1472</v>
      </c>
      <c r="Y242" s="497"/>
      <c r="Z242" s="490" t="s">
        <v>1523</v>
      </c>
      <c r="AA242" s="491" t="s">
        <v>1518</v>
      </c>
      <c r="AB242" s="492">
        <v>70</v>
      </c>
      <c r="AC242" s="493">
        <v>56745.884193548387</v>
      </c>
      <c r="AD242" s="494">
        <v>0.73809523809523814</v>
      </c>
      <c r="AE242" s="494">
        <v>-3.8095238095238182E-2</v>
      </c>
      <c r="AF242" s="495" t="s">
        <v>1519</v>
      </c>
    </row>
    <row r="243" spans="1:32" ht="32.450000000000003" customHeight="1">
      <c r="A243" s="482" t="s">
        <v>1457</v>
      </c>
      <c r="B243" s="483" t="s">
        <v>1458</v>
      </c>
      <c r="C243" s="484" t="s">
        <v>1630</v>
      </c>
      <c r="D243" s="485" t="s">
        <v>1631</v>
      </c>
      <c r="E243" s="486" t="s">
        <v>1632</v>
      </c>
      <c r="F243" s="487" t="s">
        <v>1513</v>
      </c>
      <c r="G243" s="487" t="s">
        <v>1513</v>
      </c>
      <c r="H243" s="488" t="s">
        <v>1085</v>
      </c>
      <c r="I243" s="489"/>
      <c r="J243" s="490" t="s">
        <v>1524</v>
      </c>
      <c r="K243" s="491" t="s">
        <v>1515</v>
      </c>
      <c r="L243" s="492">
        <v>65</v>
      </c>
      <c r="M243" s="493">
        <v>16065.715075376893</v>
      </c>
      <c r="N243" s="494">
        <v>0.83613445378151263</v>
      </c>
      <c r="O243" s="494">
        <v>-0.18613445378151261</v>
      </c>
      <c r="P243" s="495" t="s">
        <v>1516</v>
      </c>
      <c r="Q243" s="496"/>
      <c r="R243" s="490" t="s">
        <v>1627</v>
      </c>
      <c r="S243" s="491" t="s">
        <v>1471</v>
      </c>
      <c r="T243" s="492">
        <v>35</v>
      </c>
      <c r="U243" s="493">
        <v>8299.9743292682924</v>
      </c>
      <c r="V243" s="494">
        <v>0.68907563025210083</v>
      </c>
      <c r="W243" s="494">
        <v>-0.33907563025210086</v>
      </c>
      <c r="X243" s="495" t="s">
        <v>1472</v>
      </c>
      <c r="Y243" s="497"/>
      <c r="Z243" s="490" t="s">
        <v>1526</v>
      </c>
      <c r="AA243" s="491" t="s">
        <v>1518</v>
      </c>
      <c r="AB243" s="492">
        <v>80</v>
      </c>
      <c r="AC243" s="493">
        <v>24714.776577540102</v>
      </c>
      <c r="AD243" s="494">
        <v>0.78571428571428581</v>
      </c>
      <c r="AE243" s="494">
        <v>1.4285714285714235E-2</v>
      </c>
      <c r="AF243" s="495" t="s">
        <v>1519</v>
      </c>
    </row>
    <row r="244" spans="1:32" ht="32.450000000000003" customHeight="1">
      <c r="A244" s="482" t="s">
        <v>1457</v>
      </c>
      <c r="B244" s="483" t="s">
        <v>1458</v>
      </c>
      <c r="C244" s="484" t="s">
        <v>1630</v>
      </c>
      <c r="D244" s="485" t="s">
        <v>1631</v>
      </c>
      <c r="E244" s="486" t="s">
        <v>1632</v>
      </c>
      <c r="F244" s="487" t="s">
        <v>1513</v>
      </c>
      <c r="G244" s="487" t="s">
        <v>1513</v>
      </c>
      <c r="H244" s="488" t="s">
        <v>1482</v>
      </c>
      <c r="I244" s="489"/>
      <c r="J244" s="490" t="s">
        <v>1514</v>
      </c>
      <c r="K244" s="491" t="s">
        <v>1515</v>
      </c>
      <c r="L244" s="492">
        <v>55</v>
      </c>
      <c r="M244" s="493">
        <v>1897.6115209125496</v>
      </c>
      <c r="N244" s="494">
        <v>0.72920517560073939</v>
      </c>
      <c r="O244" s="494">
        <v>-0.17920517560073934</v>
      </c>
      <c r="P244" s="495" t="s">
        <v>1516</v>
      </c>
      <c r="Q244" s="496"/>
      <c r="R244" s="490" t="s">
        <v>1527</v>
      </c>
      <c r="S244" s="491" t="s">
        <v>1528</v>
      </c>
      <c r="T244" s="492">
        <v>55</v>
      </c>
      <c r="U244" s="493">
        <v>3139.2838494492003</v>
      </c>
      <c r="V244" s="494">
        <v>0.75508317929759694</v>
      </c>
      <c r="W244" s="494">
        <v>-0.2050831792975969</v>
      </c>
      <c r="X244" s="495" t="s">
        <v>1529</v>
      </c>
      <c r="Y244" s="497"/>
      <c r="Z244" s="490" t="s">
        <v>1517</v>
      </c>
      <c r="AA244" s="491" t="s">
        <v>1518</v>
      </c>
      <c r="AB244" s="492">
        <v>80</v>
      </c>
      <c r="AC244" s="493">
        <v>2353.0127391021488</v>
      </c>
      <c r="AD244" s="494">
        <v>0.71025878003696863</v>
      </c>
      <c r="AE244" s="494">
        <v>8.9741219963031416E-2</v>
      </c>
      <c r="AF244" s="495" t="s">
        <v>1519</v>
      </c>
    </row>
    <row r="245" spans="1:32" ht="32.450000000000003" customHeight="1">
      <c r="A245" s="482" t="s">
        <v>1457</v>
      </c>
      <c r="B245" s="483" t="s">
        <v>1458</v>
      </c>
      <c r="C245" s="484" t="s">
        <v>1630</v>
      </c>
      <c r="D245" s="485" t="s">
        <v>1631</v>
      </c>
      <c r="E245" s="486" t="s">
        <v>1632</v>
      </c>
      <c r="F245" s="487" t="s">
        <v>1513</v>
      </c>
      <c r="G245" s="487" t="s">
        <v>1513</v>
      </c>
      <c r="H245" s="488" t="s">
        <v>1488</v>
      </c>
      <c r="I245" s="489"/>
      <c r="J245" s="490" t="s">
        <v>1530</v>
      </c>
      <c r="K245" s="491" t="s">
        <v>1515</v>
      </c>
      <c r="L245" s="492">
        <v>50</v>
      </c>
      <c r="M245" s="493">
        <v>817.84673680183448</v>
      </c>
      <c r="N245" s="494">
        <v>0.63554583029418921</v>
      </c>
      <c r="O245" s="494">
        <v>-0.13554583029418921</v>
      </c>
      <c r="P245" s="495" t="s">
        <v>1516</v>
      </c>
      <c r="Q245" s="496"/>
      <c r="R245" s="490" t="s">
        <v>1527</v>
      </c>
      <c r="S245" s="491" t="s">
        <v>1528</v>
      </c>
      <c r="T245" s="492">
        <v>55</v>
      </c>
      <c r="U245" s="493">
        <v>1291.3191519895613</v>
      </c>
      <c r="V245" s="494">
        <v>0.74544128373450036</v>
      </c>
      <c r="W245" s="494">
        <v>-0.19544128373450032</v>
      </c>
      <c r="X245" s="495" t="s">
        <v>1529</v>
      </c>
      <c r="Y245" s="497"/>
      <c r="Z245" s="490" t="s">
        <v>1531</v>
      </c>
      <c r="AA245" s="491" t="s">
        <v>1518</v>
      </c>
      <c r="AB245" s="492">
        <v>70</v>
      </c>
      <c r="AC245" s="493">
        <v>949.12180788897069</v>
      </c>
      <c r="AD245" s="494">
        <v>0.66569414053002673</v>
      </c>
      <c r="AE245" s="494">
        <v>3.4305859469973221E-2</v>
      </c>
      <c r="AF245" s="495" t="s">
        <v>1519</v>
      </c>
    </row>
    <row r="246" spans="1:32" ht="32.450000000000003" customHeight="1">
      <c r="A246" s="482" t="s">
        <v>1457</v>
      </c>
      <c r="B246" s="483" t="s">
        <v>1458</v>
      </c>
      <c r="C246" s="484" t="s">
        <v>1630</v>
      </c>
      <c r="D246" s="485" t="s">
        <v>1631</v>
      </c>
      <c r="E246" s="486" t="s">
        <v>1632</v>
      </c>
      <c r="F246" s="487" t="s">
        <v>1513</v>
      </c>
      <c r="G246" s="487" t="s">
        <v>1513</v>
      </c>
      <c r="H246" s="488" t="s">
        <v>1493</v>
      </c>
      <c r="I246" s="489"/>
      <c r="J246" s="490" t="s">
        <v>1514</v>
      </c>
      <c r="K246" s="491" t="s">
        <v>1515</v>
      </c>
      <c r="L246" s="492">
        <v>55</v>
      </c>
      <c r="M246" s="493">
        <v>1899.3616747769715</v>
      </c>
      <c r="N246" s="494">
        <v>0.85803757828810023</v>
      </c>
      <c r="O246" s="494">
        <v>-0.30803757828810019</v>
      </c>
      <c r="P246" s="495" t="s">
        <v>1516</v>
      </c>
      <c r="Q246" s="496"/>
      <c r="R246" s="490" t="s">
        <v>1532</v>
      </c>
      <c r="S246" s="491" t="s">
        <v>1528</v>
      </c>
      <c r="T246" s="492">
        <v>70</v>
      </c>
      <c r="U246" s="493">
        <v>13022.308461538491</v>
      </c>
      <c r="V246" s="494">
        <v>0.93180236604036182</v>
      </c>
      <c r="W246" s="494">
        <v>-0.23180236604036186</v>
      </c>
      <c r="X246" s="495" t="s">
        <v>1533</v>
      </c>
      <c r="Y246" s="497"/>
      <c r="Z246" s="490" t="s">
        <v>1517</v>
      </c>
      <c r="AA246" s="491" t="s">
        <v>1518</v>
      </c>
      <c r="AB246" s="492">
        <v>80</v>
      </c>
      <c r="AC246" s="493">
        <v>1773.5823937554233</v>
      </c>
      <c r="AD246" s="494">
        <v>0.80236604036186499</v>
      </c>
      <c r="AE246" s="494">
        <v>-2.3660403618649406E-3</v>
      </c>
      <c r="AF246" s="495" t="s">
        <v>1519</v>
      </c>
    </row>
    <row r="247" spans="1:32" ht="32.450000000000003" customHeight="1">
      <c r="A247" s="482" t="s">
        <v>1457</v>
      </c>
      <c r="B247" s="483" t="s">
        <v>1458</v>
      </c>
      <c r="C247" s="484" t="s">
        <v>1630</v>
      </c>
      <c r="D247" s="485" t="s">
        <v>1631</v>
      </c>
      <c r="E247" s="486" t="s">
        <v>1632</v>
      </c>
      <c r="F247" s="487" t="s">
        <v>1513</v>
      </c>
      <c r="G247" s="487" t="s">
        <v>1513</v>
      </c>
      <c r="H247" s="488" t="s">
        <v>1497</v>
      </c>
      <c r="I247" s="489"/>
      <c r="J247" s="490" t="s">
        <v>1530</v>
      </c>
      <c r="K247" s="491" t="s">
        <v>1515</v>
      </c>
      <c r="L247" s="492">
        <v>50</v>
      </c>
      <c r="M247" s="493">
        <v>729.0692516001991</v>
      </c>
      <c r="N247" s="494">
        <v>0.75684740078256008</v>
      </c>
      <c r="O247" s="494">
        <v>-0.25684740078256008</v>
      </c>
      <c r="P247" s="495" t="s">
        <v>1516</v>
      </c>
      <c r="Q247" s="496"/>
      <c r="R247" s="490" t="s">
        <v>1532</v>
      </c>
      <c r="S247" s="491" t="s">
        <v>1528</v>
      </c>
      <c r="T247" s="492">
        <v>70</v>
      </c>
      <c r="U247" s="493">
        <v>6911.6367393989285</v>
      </c>
      <c r="V247" s="494">
        <v>0.90516117011365749</v>
      </c>
      <c r="W247" s="494">
        <v>-0.20516117011365753</v>
      </c>
      <c r="X247" s="495" t="s">
        <v>1533</v>
      </c>
      <c r="Y247" s="497"/>
      <c r="Z247" s="490" t="s">
        <v>1531</v>
      </c>
      <c r="AA247" s="491" t="s">
        <v>1518</v>
      </c>
      <c r="AB247" s="492">
        <v>70</v>
      </c>
      <c r="AC247" s="493">
        <v>746.41914324324466</v>
      </c>
      <c r="AD247" s="494">
        <v>0.68939817402645798</v>
      </c>
      <c r="AE247" s="494">
        <v>1.0601825973541978E-2</v>
      </c>
      <c r="AF247" s="495" t="s">
        <v>1519</v>
      </c>
    </row>
    <row r="248" spans="1:32" ht="32.450000000000003" customHeight="1">
      <c r="A248" s="482" t="s">
        <v>1457</v>
      </c>
      <c r="B248" s="483" t="s">
        <v>1458</v>
      </c>
      <c r="C248" s="484" t="s">
        <v>1630</v>
      </c>
      <c r="D248" s="485" t="s">
        <v>1631</v>
      </c>
      <c r="E248" s="486" t="s">
        <v>1632</v>
      </c>
      <c r="F248" s="487" t="s">
        <v>1513</v>
      </c>
      <c r="G248" s="487" t="s">
        <v>1513</v>
      </c>
      <c r="H248" s="488" t="s">
        <v>1501</v>
      </c>
      <c r="I248" s="489"/>
      <c r="J248" s="490" t="s">
        <v>1514</v>
      </c>
      <c r="K248" s="491" t="s">
        <v>1515</v>
      </c>
      <c r="L248" s="492">
        <v>55</v>
      </c>
      <c r="M248" s="493">
        <v>4216.2951562499984</v>
      </c>
      <c r="N248" s="494">
        <v>0.81528662420382159</v>
      </c>
      <c r="O248" s="494">
        <v>-0.26528662420382154</v>
      </c>
      <c r="P248" s="495" t="s">
        <v>1516</v>
      </c>
      <c r="Q248" s="496"/>
      <c r="R248" s="490" t="s">
        <v>1534</v>
      </c>
      <c r="S248" s="491" t="s">
        <v>1471</v>
      </c>
      <c r="T248" s="492">
        <v>45</v>
      </c>
      <c r="U248" s="493">
        <v>13150.966612244903</v>
      </c>
      <c r="V248" s="494">
        <v>0.78025477707006374</v>
      </c>
      <c r="W248" s="494">
        <v>-0.33025477707006373</v>
      </c>
      <c r="X248" s="495" t="s">
        <v>1472</v>
      </c>
      <c r="Y248" s="497"/>
      <c r="Z248" s="490" t="s">
        <v>1517</v>
      </c>
      <c r="AA248" s="491" t="s">
        <v>1518</v>
      </c>
      <c r="AB248" s="492">
        <v>60</v>
      </c>
      <c r="AC248" s="493">
        <v>2741.5668571428573</v>
      </c>
      <c r="AD248" s="494">
        <v>0.66878980891719741</v>
      </c>
      <c r="AE248" s="494">
        <v>-6.8789808917197437E-2</v>
      </c>
      <c r="AF248" s="495" t="s">
        <v>1519</v>
      </c>
    </row>
    <row r="249" spans="1:32" ht="32.450000000000003" customHeight="1">
      <c r="A249" s="482" t="s">
        <v>1457</v>
      </c>
      <c r="B249" s="483" t="s">
        <v>1458</v>
      </c>
      <c r="C249" s="484" t="s">
        <v>1630</v>
      </c>
      <c r="D249" s="485" t="s">
        <v>1631</v>
      </c>
      <c r="E249" s="486" t="s">
        <v>1632</v>
      </c>
      <c r="F249" s="487" t="s">
        <v>1462</v>
      </c>
      <c r="G249" s="487" t="s">
        <v>1535</v>
      </c>
      <c r="H249" s="488" t="s">
        <v>1536</v>
      </c>
      <c r="I249" s="489"/>
      <c r="J249" s="490" t="s">
        <v>1507</v>
      </c>
      <c r="K249" s="491" t="s">
        <v>1495</v>
      </c>
      <c r="L249" s="492">
        <v>65</v>
      </c>
      <c r="M249" s="493">
        <v>2381.4648263614999</v>
      </c>
      <c r="N249" s="494">
        <v>0.86131883072739635</v>
      </c>
      <c r="O249" s="494">
        <v>-0.21131883072739632</v>
      </c>
      <c r="P249" s="495" t="s">
        <v>1508</v>
      </c>
      <c r="Q249" s="496"/>
      <c r="R249" s="490" t="s">
        <v>1532</v>
      </c>
      <c r="S249" s="491" t="s">
        <v>1528</v>
      </c>
      <c r="T249" s="492">
        <v>60</v>
      </c>
      <c r="U249" s="493">
        <v>5175.8696321070283</v>
      </c>
      <c r="V249" s="494">
        <v>0.91468388851121685</v>
      </c>
      <c r="W249" s="494">
        <v>-0.31468388851121687</v>
      </c>
      <c r="X249" s="495" t="s">
        <v>1533</v>
      </c>
      <c r="Y249" s="497"/>
      <c r="Z249" s="490" t="s">
        <v>1537</v>
      </c>
      <c r="AA249" s="491" t="s">
        <v>1468</v>
      </c>
      <c r="AB249" s="492">
        <v>60</v>
      </c>
      <c r="AC249" s="493">
        <v>2948.6237213828913</v>
      </c>
      <c r="AD249" s="494">
        <v>0.91680829367777028</v>
      </c>
      <c r="AE249" s="494">
        <v>-0.3168082936777703</v>
      </c>
      <c r="AF249" s="495" t="s">
        <v>1538</v>
      </c>
    </row>
    <row r="250" spans="1:32" ht="32.450000000000003" customHeight="1">
      <c r="A250" s="482" t="s">
        <v>1457</v>
      </c>
      <c r="B250" s="483" t="s">
        <v>1458</v>
      </c>
      <c r="C250" s="484" t="s">
        <v>1630</v>
      </c>
      <c r="D250" s="485" t="s">
        <v>1631</v>
      </c>
      <c r="E250" s="486" t="s">
        <v>1632</v>
      </c>
      <c r="F250" s="487" t="s">
        <v>1462</v>
      </c>
      <c r="G250" s="487" t="s">
        <v>1535</v>
      </c>
      <c r="H250" s="488" t="s">
        <v>1539</v>
      </c>
      <c r="I250" s="489"/>
      <c r="J250" s="490" t="s">
        <v>1540</v>
      </c>
      <c r="K250" s="491" t="s">
        <v>1465</v>
      </c>
      <c r="L250" s="492">
        <v>70</v>
      </c>
      <c r="M250" s="493">
        <v>2325.8084077645285</v>
      </c>
      <c r="N250" s="494">
        <v>0.8120750051514527</v>
      </c>
      <c r="O250" s="494">
        <v>-0.11207500515145274</v>
      </c>
      <c r="P250" s="495" t="s">
        <v>1466</v>
      </c>
      <c r="Q250" s="496"/>
      <c r="R250" s="490" t="s">
        <v>1635</v>
      </c>
      <c r="S250" s="491" t="s">
        <v>1528</v>
      </c>
      <c r="T250" s="492">
        <v>50</v>
      </c>
      <c r="U250" s="493">
        <v>872.71430049610274</v>
      </c>
      <c r="V250" s="494">
        <v>0.72686997733360803</v>
      </c>
      <c r="W250" s="494">
        <v>-0.22686997733360803</v>
      </c>
      <c r="X250" s="495" t="s">
        <v>1555</v>
      </c>
      <c r="Y250" s="497"/>
      <c r="Z250" s="490" t="s">
        <v>1541</v>
      </c>
      <c r="AA250" s="491" t="s">
        <v>1468</v>
      </c>
      <c r="AB250" s="492">
        <v>60</v>
      </c>
      <c r="AC250" s="493">
        <v>1210.5013986720569</v>
      </c>
      <c r="AD250" s="494">
        <v>0.71378528745106118</v>
      </c>
      <c r="AE250" s="494">
        <v>-0.1137852874510612</v>
      </c>
      <c r="AF250" s="495" t="s">
        <v>1542</v>
      </c>
    </row>
    <row r="251" spans="1:32" ht="32.450000000000003" customHeight="1">
      <c r="A251" s="482" t="s">
        <v>1457</v>
      </c>
      <c r="B251" s="483" t="s">
        <v>1458</v>
      </c>
      <c r="C251" s="484" t="s">
        <v>1630</v>
      </c>
      <c r="D251" s="485" t="s">
        <v>1631</v>
      </c>
      <c r="E251" s="486" t="s">
        <v>1632</v>
      </c>
      <c r="F251" s="487" t="s">
        <v>1462</v>
      </c>
      <c r="G251" s="487" t="s">
        <v>1543</v>
      </c>
      <c r="H251" s="488" t="s">
        <v>1544</v>
      </c>
      <c r="I251" s="489"/>
      <c r="J251" s="490" t="s">
        <v>1545</v>
      </c>
      <c r="K251" s="491" t="s">
        <v>1518</v>
      </c>
      <c r="L251" s="492">
        <v>50</v>
      </c>
      <c r="M251" s="493">
        <v>441.15440863579443</v>
      </c>
      <c r="N251" s="494">
        <v>0.38809957498482084</v>
      </c>
      <c r="O251" s="494">
        <v>0.11190042501517916</v>
      </c>
      <c r="P251" s="495" t="s">
        <v>1546</v>
      </c>
      <c r="Q251" s="496"/>
      <c r="R251" s="490" t="s">
        <v>1547</v>
      </c>
      <c r="S251" s="491" t="s">
        <v>1510</v>
      </c>
      <c r="T251" s="492">
        <v>45</v>
      </c>
      <c r="U251" s="493">
        <v>224.97169850132278</v>
      </c>
      <c r="V251" s="494">
        <v>0.4132361870066788</v>
      </c>
      <c r="W251" s="494">
        <v>3.676381299332121E-2</v>
      </c>
      <c r="X251" s="495" t="s">
        <v>1548</v>
      </c>
      <c r="Y251" s="497"/>
      <c r="Z251" s="490" t="s">
        <v>1549</v>
      </c>
      <c r="AA251" s="491" t="s">
        <v>1468</v>
      </c>
      <c r="AB251" s="492">
        <v>60</v>
      </c>
      <c r="AC251" s="493">
        <v>1058.5700362921511</v>
      </c>
      <c r="AD251" s="494">
        <v>0.80303582270795393</v>
      </c>
      <c r="AE251" s="494">
        <v>-0.20303582270795395</v>
      </c>
      <c r="AF251" s="495" t="s">
        <v>1550</v>
      </c>
    </row>
    <row r="252" spans="1:32" ht="32.450000000000003" customHeight="1">
      <c r="A252" s="482" t="s">
        <v>1457</v>
      </c>
      <c r="B252" s="483" t="s">
        <v>1458</v>
      </c>
      <c r="C252" s="484" t="s">
        <v>1630</v>
      </c>
      <c r="D252" s="485" t="s">
        <v>1631</v>
      </c>
      <c r="E252" s="486" t="s">
        <v>1632</v>
      </c>
      <c r="F252" s="487" t="s">
        <v>1462</v>
      </c>
      <c r="G252" s="487" t="s">
        <v>1543</v>
      </c>
      <c r="H252" s="488" t="s">
        <v>1551</v>
      </c>
      <c r="I252" s="489"/>
      <c r="J252" s="490" t="s">
        <v>1552</v>
      </c>
      <c r="K252" s="491" t="s">
        <v>1495</v>
      </c>
      <c r="L252" s="492">
        <v>40</v>
      </c>
      <c r="M252" s="493">
        <v>334.73413835376573</v>
      </c>
      <c r="N252" s="494">
        <v>0.55345546185906758</v>
      </c>
      <c r="O252" s="494">
        <v>-0.15345546185906755</v>
      </c>
      <c r="P252" s="495" t="s">
        <v>1553</v>
      </c>
      <c r="Q252" s="496"/>
      <c r="R252" s="490" t="s">
        <v>1636</v>
      </c>
      <c r="S252" s="491" t="s">
        <v>1528</v>
      </c>
      <c r="T252" s="492">
        <v>50</v>
      </c>
      <c r="U252" s="493">
        <v>781.00087098494134</v>
      </c>
      <c r="V252" s="494">
        <v>0.72724629252689732</v>
      </c>
      <c r="W252" s="494">
        <v>-0.22724629252689732</v>
      </c>
      <c r="X252" s="495" t="s">
        <v>1555</v>
      </c>
      <c r="Y252" s="497"/>
      <c r="Z252" s="490" t="s">
        <v>1556</v>
      </c>
      <c r="AA252" s="491" t="s">
        <v>1468</v>
      </c>
      <c r="AB252" s="492">
        <v>55</v>
      </c>
      <c r="AC252" s="493">
        <v>371.96551938189123</v>
      </c>
      <c r="AD252" s="494">
        <v>0.73388581952117871</v>
      </c>
      <c r="AE252" s="494">
        <v>-0.18388581952117866</v>
      </c>
      <c r="AF252" s="495" t="s">
        <v>1550</v>
      </c>
    </row>
    <row r="253" spans="1:32" ht="32.450000000000003" customHeight="1">
      <c r="A253" s="482" t="s">
        <v>1457</v>
      </c>
      <c r="B253" s="483" t="s">
        <v>1458</v>
      </c>
      <c r="C253" s="484" t="s">
        <v>1630</v>
      </c>
      <c r="D253" s="485" t="s">
        <v>1631</v>
      </c>
      <c r="E253" s="486" t="s">
        <v>1632</v>
      </c>
      <c r="F253" s="487" t="s">
        <v>1462</v>
      </c>
      <c r="G253" s="487" t="s">
        <v>1543</v>
      </c>
      <c r="H253" s="488" t="s">
        <v>1557</v>
      </c>
      <c r="I253" s="489"/>
      <c r="J253" s="490" t="s">
        <v>1558</v>
      </c>
      <c r="K253" s="491" t="s">
        <v>1465</v>
      </c>
      <c r="L253" s="492">
        <v>50</v>
      </c>
      <c r="M253" s="493">
        <v>163.07228694640256</v>
      </c>
      <c r="N253" s="494">
        <v>0.51384956296934625</v>
      </c>
      <c r="O253" s="494">
        <v>-1.3849562969346252E-2</v>
      </c>
      <c r="P253" s="495" t="s">
        <v>1559</v>
      </c>
      <c r="Q253" s="496"/>
      <c r="R253" s="490" t="s">
        <v>1560</v>
      </c>
      <c r="S253" s="491" t="s">
        <v>1528</v>
      </c>
      <c r="T253" s="492">
        <v>40</v>
      </c>
      <c r="U253" s="493">
        <v>236.03833116286248</v>
      </c>
      <c r="V253" s="494">
        <v>0.45915478095707069</v>
      </c>
      <c r="W253" s="494">
        <v>-5.9154780957070663E-2</v>
      </c>
      <c r="X253" s="495" t="s">
        <v>1555</v>
      </c>
      <c r="Y253" s="497"/>
      <c r="Z253" s="490" t="s">
        <v>1556</v>
      </c>
      <c r="AA253" s="491" t="s">
        <v>1468</v>
      </c>
      <c r="AB253" s="492">
        <v>55</v>
      </c>
      <c r="AC253" s="493">
        <v>183.99587261415206</v>
      </c>
      <c r="AD253" s="494">
        <v>0.50032535481261298</v>
      </c>
      <c r="AE253" s="494">
        <v>4.9674645187387068E-2</v>
      </c>
      <c r="AF253" s="495" t="s">
        <v>1550</v>
      </c>
    </row>
    <row r="254" spans="1:32" ht="32.450000000000003" customHeight="1">
      <c r="A254" s="482" t="s">
        <v>1457</v>
      </c>
      <c r="B254" s="483" t="s">
        <v>1458</v>
      </c>
      <c r="C254" s="484" t="s">
        <v>1630</v>
      </c>
      <c r="D254" s="485" t="s">
        <v>1631</v>
      </c>
      <c r="E254" s="486" t="s">
        <v>1632</v>
      </c>
      <c r="F254" s="487" t="s">
        <v>1462</v>
      </c>
      <c r="G254" s="487" t="s">
        <v>1543</v>
      </c>
      <c r="H254" s="488" t="s">
        <v>1561</v>
      </c>
      <c r="I254" s="489"/>
      <c r="J254" s="490" t="s">
        <v>1545</v>
      </c>
      <c r="K254" s="491" t="s">
        <v>1518</v>
      </c>
      <c r="L254" s="492">
        <v>40</v>
      </c>
      <c r="M254" s="493">
        <v>312.26396332863169</v>
      </c>
      <c r="N254" s="494">
        <v>0.26899364507256002</v>
      </c>
      <c r="O254" s="494">
        <v>0.13100635492744001</v>
      </c>
      <c r="P254" s="495" t="s">
        <v>1546</v>
      </c>
      <c r="Q254" s="496"/>
      <c r="R254" s="490" t="s">
        <v>1547</v>
      </c>
      <c r="S254" s="491" t="s">
        <v>1510</v>
      </c>
      <c r="T254" s="492">
        <v>45</v>
      </c>
      <c r="U254" s="493">
        <v>114.82676382211518</v>
      </c>
      <c r="V254" s="494">
        <v>0.31565967940813805</v>
      </c>
      <c r="W254" s="494">
        <v>0.13434032059186196</v>
      </c>
      <c r="X254" s="495" t="s">
        <v>1548</v>
      </c>
      <c r="Y254" s="497"/>
      <c r="Z254" s="490" t="s">
        <v>1549</v>
      </c>
      <c r="AA254" s="491" t="s">
        <v>1468</v>
      </c>
      <c r="AB254" s="492">
        <v>60</v>
      </c>
      <c r="AC254" s="493">
        <v>486.59494358157133</v>
      </c>
      <c r="AD254" s="494">
        <v>0.71450251351607696</v>
      </c>
      <c r="AE254" s="494">
        <v>-0.11450251351607699</v>
      </c>
      <c r="AF254" s="495" t="s">
        <v>1550</v>
      </c>
    </row>
    <row r="255" spans="1:32" ht="32.450000000000003" customHeight="1">
      <c r="A255" s="482" t="s">
        <v>1457</v>
      </c>
      <c r="B255" s="483" t="s">
        <v>1458</v>
      </c>
      <c r="C255" s="484" t="s">
        <v>1630</v>
      </c>
      <c r="D255" s="485" t="s">
        <v>1631</v>
      </c>
      <c r="E255" s="486" t="s">
        <v>1632</v>
      </c>
      <c r="F255" s="487" t="s">
        <v>1462</v>
      </c>
      <c r="G255" s="487" t="s">
        <v>1543</v>
      </c>
      <c r="H255" s="488" t="s">
        <v>1562</v>
      </c>
      <c r="I255" s="489"/>
      <c r="J255" s="490" t="s">
        <v>1563</v>
      </c>
      <c r="K255" s="491" t="s">
        <v>1495</v>
      </c>
      <c r="L255" s="492">
        <v>50</v>
      </c>
      <c r="M255" s="493">
        <v>691.0245072841218</v>
      </c>
      <c r="N255" s="494">
        <v>0.69816561425945178</v>
      </c>
      <c r="O255" s="494">
        <v>-0.19816561425945178</v>
      </c>
      <c r="P255" s="495" t="s">
        <v>1564</v>
      </c>
      <c r="Q255" s="496"/>
      <c r="R255" s="490" t="s">
        <v>1635</v>
      </c>
      <c r="S255" s="491" t="s">
        <v>1528</v>
      </c>
      <c r="T255" s="492">
        <v>60</v>
      </c>
      <c r="U255" s="493">
        <v>1588.243170255352</v>
      </c>
      <c r="V255" s="494">
        <v>0.8287307169690673</v>
      </c>
      <c r="W255" s="494">
        <v>-0.22873071696906733</v>
      </c>
      <c r="X255" s="495" t="s">
        <v>1555</v>
      </c>
      <c r="Y255" s="497"/>
      <c r="Z255" s="490" t="s">
        <v>1565</v>
      </c>
      <c r="AA255" s="491" t="s">
        <v>1468</v>
      </c>
      <c r="AB255" s="492">
        <v>60</v>
      </c>
      <c r="AC255" s="493">
        <v>806.47031836894132</v>
      </c>
      <c r="AD255" s="494">
        <v>0.82033810246982664</v>
      </c>
      <c r="AE255" s="494">
        <v>-0.22033810246982666</v>
      </c>
      <c r="AF255" s="495" t="s">
        <v>1542</v>
      </c>
    </row>
    <row r="256" spans="1:32" ht="32.450000000000003" customHeight="1">
      <c r="A256" s="482" t="s">
        <v>1457</v>
      </c>
      <c r="B256" s="483" t="s">
        <v>1458</v>
      </c>
      <c r="C256" s="484" t="s">
        <v>1630</v>
      </c>
      <c r="D256" s="485" t="s">
        <v>1631</v>
      </c>
      <c r="E256" s="486" t="s">
        <v>1632</v>
      </c>
      <c r="F256" s="487" t="s">
        <v>1462</v>
      </c>
      <c r="G256" s="487" t="s">
        <v>1543</v>
      </c>
      <c r="H256" s="488" t="s">
        <v>1566</v>
      </c>
      <c r="I256" s="489"/>
      <c r="J256" s="490" t="s">
        <v>1567</v>
      </c>
      <c r="K256" s="491" t="s">
        <v>1465</v>
      </c>
      <c r="L256" s="492">
        <v>60</v>
      </c>
      <c r="M256" s="493">
        <v>699.73759416933888</v>
      </c>
      <c r="N256" s="494">
        <v>0.7560121530459859</v>
      </c>
      <c r="O256" s="494">
        <v>-0.15601215304598592</v>
      </c>
      <c r="P256" s="495" t="s">
        <v>1559</v>
      </c>
      <c r="Q256" s="496"/>
      <c r="R256" s="490" t="s">
        <v>1568</v>
      </c>
      <c r="S256" s="491" t="s">
        <v>1528</v>
      </c>
      <c r="T256" s="492">
        <v>50</v>
      </c>
      <c r="U256" s="493">
        <v>452.90540377054225</v>
      </c>
      <c r="V256" s="494">
        <v>0.68105120414714115</v>
      </c>
      <c r="W256" s="494">
        <v>-0.18105120414714115</v>
      </c>
      <c r="X256" s="495" t="s">
        <v>1555</v>
      </c>
      <c r="Y256" s="497"/>
      <c r="Z256" s="490" t="s">
        <v>1565</v>
      </c>
      <c r="AA256" s="491" t="s">
        <v>1468</v>
      </c>
      <c r="AB256" s="492">
        <v>50</v>
      </c>
      <c r="AC256" s="493">
        <v>535.58767443069928</v>
      </c>
      <c r="AD256" s="494">
        <v>0.6603154985666958</v>
      </c>
      <c r="AE256" s="494">
        <v>-0.1603154985666958</v>
      </c>
      <c r="AF256" s="495" t="s">
        <v>1542</v>
      </c>
    </row>
    <row r="257" spans="1:32" ht="32.450000000000003" customHeight="1">
      <c r="A257" s="482" t="s">
        <v>1457</v>
      </c>
      <c r="B257" s="483" t="s">
        <v>1458</v>
      </c>
      <c r="C257" s="484" t="s">
        <v>1630</v>
      </c>
      <c r="D257" s="485" t="s">
        <v>1631</v>
      </c>
      <c r="E257" s="486" t="s">
        <v>1632</v>
      </c>
      <c r="F257" s="487" t="s">
        <v>1462</v>
      </c>
      <c r="G257" s="487" t="s">
        <v>1543</v>
      </c>
      <c r="H257" s="488" t="s">
        <v>1569</v>
      </c>
      <c r="I257" s="489"/>
      <c r="J257" s="490" t="s">
        <v>1558</v>
      </c>
      <c r="K257" s="491" t="s">
        <v>1465</v>
      </c>
      <c r="L257" s="492">
        <v>55</v>
      </c>
      <c r="M257" s="493">
        <v>287.15146646470009</v>
      </c>
      <c r="N257" s="494">
        <v>0.67909065971745985</v>
      </c>
      <c r="O257" s="494">
        <v>-0.12909065971745981</v>
      </c>
      <c r="P257" s="495" t="s">
        <v>1559</v>
      </c>
      <c r="Q257" s="496"/>
      <c r="R257" s="490" t="s">
        <v>1570</v>
      </c>
      <c r="S257" s="491" t="s">
        <v>1528</v>
      </c>
      <c r="T257" s="492">
        <v>50</v>
      </c>
      <c r="U257" s="493">
        <v>295.83337182835851</v>
      </c>
      <c r="V257" s="494">
        <v>0.61262744022310611</v>
      </c>
      <c r="W257" s="494">
        <v>-0.11262744022310611</v>
      </c>
      <c r="X257" s="495" t="s">
        <v>1555</v>
      </c>
      <c r="Y257" s="497"/>
      <c r="Z257" s="490" t="s">
        <v>1549</v>
      </c>
      <c r="AA257" s="491" t="s">
        <v>1468</v>
      </c>
      <c r="AB257" s="492">
        <v>60</v>
      </c>
      <c r="AC257" s="493">
        <v>270.8405480667592</v>
      </c>
      <c r="AD257" s="494">
        <v>0.60540392264435605</v>
      </c>
      <c r="AE257" s="494">
        <v>-5.4039226443560739E-3</v>
      </c>
      <c r="AF257" s="495" t="s">
        <v>1550</v>
      </c>
    </row>
    <row r="258" spans="1:32" ht="32.450000000000003" customHeight="1">
      <c r="A258" s="482" t="s">
        <v>1457</v>
      </c>
      <c r="B258" s="483" t="s">
        <v>1458</v>
      </c>
      <c r="C258" s="484" t="s">
        <v>1630</v>
      </c>
      <c r="D258" s="485" t="s">
        <v>1631</v>
      </c>
      <c r="E258" s="486" t="s">
        <v>1632</v>
      </c>
      <c r="F258" s="487" t="s">
        <v>1462</v>
      </c>
      <c r="G258" s="487" t="s">
        <v>1543</v>
      </c>
      <c r="H258" s="488" t="s">
        <v>1571</v>
      </c>
      <c r="I258" s="489"/>
      <c r="J258" s="490" t="s">
        <v>1558</v>
      </c>
      <c r="K258" s="491" t="s">
        <v>1465</v>
      </c>
      <c r="L258" s="492">
        <v>60</v>
      </c>
      <c r="M258" s="493">
        <v>190.21864424099763</v>
      </c>
      <c r="N258" s="494">
        <v>0.59948491629889855</v>
      </c>
      <c r="O258" s="494">
        <v>5.1508370110142643E-4</v>
      </c>
      <c r="P258" s="495" t="s">
        <v>1559</v>
      </c>
      <c r="Q258" s="496"/>
      <c r="R258" s="490" t="s">
        <v>1572</v>
      </c>
      <c r="S258" s="491" t="s">
        <v>1528</v>
      </c>
      <c r="T258" s="492">
        <v>40</v>
      </c>
      <c r="U258" s="493">
        <v>226.82450288404939</v>
      </c>
      <c r="V258" s="494">
        <v>0.53102379136609701</v>
      </c>
      <c r="W258" s="494">
        <v>-0.13102379136609699</v>
      </c>
      <c r="X258" s="495" t="s">
        <v>1555</v>
      </c>
      <c r="Y258" s="497"/>
      <c r="Z258" s="490" t="s">
        <v>1556</v>
      </c>
      <c r="AA258" s="491" t="s">
        <v>1468</v>
      </c>
      <c r="AB258" s="492">
        <v>55</v>
      </c>
      <c r="AC258" s="493">
        <v>190.8271060737014</v>
      </c>
      <c r="AD258" s="494">
        <v>0.56420418317976673</v>
      </c>
      <c r="AE258" s="494">
        <v>-1.4204183179766683E-2</v>
      </c>
      <c r="AF258" s="495" t="s">
        <v>1550</v>
      </c>
    </row>
    <row r="259" spans="1:32" ht="32.450000000000003" customHeight="1">
      <c r="A259" s="482" t="s">
        <v>1457</v>
      </c>
      <c r="B259" s="483" t="s">
        <v>1458</v>
      </c>
      <c r="C259" s="484" t="s">
        <v>1630</v>
      </c>
      <c r="D259" s="485" t="s">
        <v>1631</v>
      </c>
      <c r="E259" s="486" t="s">
        <v>1632</v>
      </c>
      <c r="F259" s="488" t="s">
        <v>1573</v>
      </c>
      <c r="G259" s="488" t="s">
        <v>1573</v>
      </c>
      <c r="H259" s="488" t="s">
        <v>1574</v>
      </c>
      <c r="I259" s="489"/>
      <c r="J259" s="490" t="s">
        <v>1575</v>
      </c>
      <c r="K259" s="491">
        <v>0</v>
      </c>
      <c r="L259" s="492" t="s">
        <v>1575</v>
      </c>
      <c r="M259" s="493" t="s">
        <v>1575</v>
      </c>
      <c r="N259" s="494" t="s">
        <v>1575</v>
      </c>
      <c r="O259" s="494" t="s">
        <v>1576</v>
      </c>
      <c r="P259" s="495" t="s">
        <v>1575</v>
      </c>
      <c r="Q259" s="496"/>
      <c r="R259" s="490" t="s">
        <v>1575</v>
      </c>
      <c r="S259" s="491">
        <v>0</v>
      </c>
      <c r="T259" s="492" t="s">
        <v>1575</v>
      </c>
      <c r="U259" s="493" t="s">
        <v>1575</v>
      </c>
      <c r="V259" s="494" t="s">
        <v>1575</v>
      </c>
      <c r="W259" s="494" t="s">
        <v>1576</v>
      </c>
      <c r="X259" s="495" t="s">
        <v>1575</v>
      </c>
      <c r="Y259" s="497"/>
      <c r="Z259" s="490" t="s">
        <v>1575</v>
      </c>
      <c r="AA259" s="491">
        <v>0</v>
      </c>
      <c r="AB259" s="492" t="s">
        <v>1575</v>
      </c>
      <c r="AC259" s="493" t="s">
        <v>1575</v>
      </c>
      <c r="AD259" s="494" t="s">
        <v>1575</v>
      </c>
      <c r="AE259" s="494" t="s">
        <v>1576</v>
      </c>
      <c r="AF259" s="495" t="s">
        <v>1575</v>
      </c>
    </row>
    <row r="260" spans="1:32" ht="32.450000000000003" customHeight="1">
      <c r="A260" s="482" t="s">
        <v>1457</v>
      </c>
      <c r="B260" s="483" t="s">
        <v>1458</v>
      </c>
      <c r="C260" s="484" t="s">
        <v>1630</v>
      </c>
      <c r="D260" s="485" t="s">
        <v>1631</v>
      </c>
      <c r="E260" s="486" t="s">
        <v>1632</v>
      </c>
      <c r="F260" s="488" t="s">
        <v>1573</v>
      </c>
      <c r="G260" s="488" t="s">
        <v>1573</v>
      </c>
      <c r="H260" s="488" t="s">
        <v>1577</v>
      </c>
      <c r="I260" s="489"/>
      <c r="J260" s="490" t="s">
        <v>1575</v>
      </c>
      <c r="K260" s="491">
        <v>0</v>
      </c>
      <c r="L260" s="492" t="s">
        <v>1575</v>
      </c>
      <c r="M260" s="493" t="s">
        <v>1575</v>
      </c>
      <c r="N260" s="494" t="s">
        <v>1575</v>
      </c>
      <c r="O260" s="494" t="s">
        <v>1576</v>
      </c>
      <c r="P260" s="495" t="s">
        <v>1575</v>
      </c>
      <c r="Q260" s="496"/>
      <c r="R260" s="490" t="s">
        <v>1575</v>
      </c>
      <c r="S260" s="491">
        <v>0</v>
      </c>
      <c r="T260" s="492" t="s">
        <v>1575</v>
      </c>
      <c r="U260" s="493" t="s">
        <v>1575</v>
      </c>
      <c r="V260" s="494" t="s">
        <v>1575</v>
      </c>
      <c r="W260" s="494" t="s">
        <v>1576</v>
      </c>
      <c r="X260" s="495" t="s">
        <v>1575</v>
      </c>
      <c r="Y260" s="497"/>
      <c r="Z260" s="490" t="s">
        <v>1575</v>
      </c>
      <c r="AA260" s="491">
        <v>0</v>
      </c>
      <c r="AB260" s="492" t="s">
        <v>1575</v>
      </c>
      <c r="AC260" s="493" t="s">
        <v>1575</v>
      </c>
      <c r="AD260" s="494" t="s">
        <v>1575</v>
      </c>
      <c r="AE260" s="494" t="s">
        <v>1576</v>
      </c>
      <c r="AF260" s="495" t="s">
        <v>1575</v>
      </c>
    </row>
    <row r="261" spans="1:32" ht="32.450000000000003" customHeight="1">
      <c r="A261" s="482" t="s">
        <v>1457</v>
      </c>
      <c r="B261" s="483" t="s">
        <v>1458</v>
      </c>
      <c r="C261" s="484" t="s">
        <v>1630</v>
      </c>
      <c r="D261" s="485" t="s">
        <v>1631</v>
      </c>
      <c r="E261" s="486" t="s">
        <v>1632</v>
      </c>
      <c r="F261" s="488" t="s">
        <v>1578</v>
      </c>
      <c r="G261" s="488" t="s">
        <v>1578</v>
      </c>
      <c r="H261" s="488" t="s">
        <v>1579</v>
      </c>
      <c r="I261" s="489"/>
      <c r="J261" s="490" t="s">
        <v>1575</v>
      </c>
      <c r="K261" s="491">
        <v>0</v>
      </c>
      <c r="L261" s="492" t="s">
        <v>1575</v>
      </c>
      <c r="M261" s="493" t="s">
        <v>1575</v>
      </c>
      <c r="N261" s="494" t="s">
        <v>1575</v>
      </c>
      <c r="O261" s="494" t="s">
        <v>1576</v>
      </c>
      <c r="P261" s="495" t="s">
        <v>1575</v>
      </c>
      <c r="Q261" s="496"/>
      <c r="R261" s="490" t="s">
        <v>1575</v>
      </c>
      <c r="S261" s="491">
        <v>0</v>
      </c>
      <c r="T261" s="492" t="s">
        <v>1575</v>
      </c>
      <c r="U261" s="493" t="s">
        <v>1575</v>
      </c>
      <c r="V261" s="494" t="s">
        <v>1575</v>
      </c>
      <c r="W261" s="494" t="s">
        <v>1576</v>
      </c>
      <c r="X261" s="495" t="s">
        <v>1575</v>
      </c>
      <c r="Y261" s="497"/>
      <c r="Z261" s="490" t="s">
        <v>1575</v>
      </c>
      <c r="AA261" s="491">
        <v>0</v>
      </c>
      <c r="AB261" s="492" t="s">
        <v>1575</v>
      </c>
      <c r="AC261" s="493" t="s">
        <v>1575</v>
      </c>
      <c r="AD261" s="494" t="s">
        <v>1575</v>
      </c>
      <c r="AE261" s="494" t="s">
        <v>1576</v>
      </c>
      <c r="AF261" s="495" t="s">
        <v>1575</v>
      </c>
    </row>
    <row r="262" spans="1:32" ht="32.450000000000003" customHeight="1">
      <c r="A262" s="482" t="s">
        <v>1457</v>
      </c>
      <c r="B262" s="483" t="s">
        <v>1458</v>
      </c>
      <c r="C262" s="484" t="s">
        <v>1630</v>
      </c>
      <c r="D262" s="485" t="s">
        <v>1631</v>
      </c>
      <c r="E262" s="486" t="s">
        <v>1632</v>
      </c>
      <c r="F262" s="488" t="s">
        <v>1578</v>
      </c>
      <c r="G262" s="488" t="s">
        <v>1578</v>
      </c>
      <c r="H262" s="488" t="s">
        <v>1580</v>
      </c>
      <c r="I262" s="489"/>
      <c r="J262" s="490" t="s">
        <v>1575</v>
      </c>
      <c r="K262" s="491">
        <v>0</v>
      </c>
      <c r="L262" s="492" t="s">
        <v>1575</v>
      </c>
      <c r="M262" s="493" t="s">
        <v>1575</v>
      </c>
      <c r="N262" s="494" t="s">
        <v>1575</v>
      </c>
      <c r="O262" s="494" t="s">
        <v>1576</v>
      </c>
      <c r="P262" s="495" t="s">
        <v>1575</v>
      </c>
      <c r="Q262" s="496"/>
      <c r="R262" s="490" t="s">
        <v>1575</v>
      </c>
      <c r="S262" s="491">
        <v>0</v>
      </c>
      <c r="T262" s="492" t="s">
        <v>1575</v>
      </c>
      <c r="U262" s="493" t="s">
        <v>1575</v>
      </c>
      <c r="V262" s="494" t="s">
        <v>1575</v>
      </c>
      <c r="W262" s="494" t="s">
        <v>1576</v>
      </c>
      <c r="X262" s="495" t="s">
        <v>1575</v>
      </c>
      <c r="Y262" s="497"/>
      <c r="Z262" s="490" t="s">
        <v>1575</v>
      </c>
      <c r="AA262" s="491">
        <v>0</v>
      </c>
      <c r="AB262" s="492" t="s">
        <v>1575</v>
      </c>
      <c r="AC262" s="493" t="s">
        <v>1575</v>
      </c>
      <c r="AD262" s="494" t="s">
        <v>1575</v>
      </c>
      <c r="AE262" s="494" t="s">
        <v>1576</v>
      </c>
      <c r="AF262" s="495" t="s">
        <v>1575</v>
      </c>
    </row>
    <row r="263" spans="1:32" ht="32.450000000000003" customHeight="1">
      <c r="A263" s="482" t="s">
        <v>1457</v>
      </c>
      <c r="B263" s="483" t="s">
        <v>1458</v>
      </c>
      <c r="C263" s="484" t="s">
        <v>1630</v>
      </c>
      <c r="D263" s="485" t="s">
        <v>1631</v>
      </c>
      <c r="E263" s="486" t="s">
        <v>1632</v>
      </c>
      <c r="F263" s="488" t="s">
        <v>1581</v>
      </c>
      <c r="G263" s="488" t="s">
        <v>1581</v>
      </c>
      <c r="H263" s="488" t="s">
        <v>1582</v>
      </c>
      <c r="I263" s="489"/>
      <c r="J263" s="490" t="s">
        <v>1575</v>
      </c>
      <c r="K263" s="491">
        <v>0</v>
      </c>
      <c r="L263" s="492" t="s">
        <v>1575</v>
      </c>
      <c r="M263" s="493" t="s">
        <v>1575</v>
      </c>
      <c r="N263" s="494" t="s">
        <v>1575</v>
      </c>
      <c r="O263" s="494" t="s">
        <v>1576</v>
      </c>
      <c r="P263" s="495" t="s">
        <v>1575</v>
      </c>
      <c r="Q263" s="496"/>
      <c r="R263" s="490" t="s">
        <v>1575</v>
      </c>
      <c r="S263" s="491">
        <v>0</v>
      </c>
      <c r="T263" s="492" t="s">
        <v>1575</v>
      </c>
      <c r="U263" s="493" t="s">
        <v>1575</v>
      </c>
      <c r="V263" s="494" t="s">
        <v>1575</v>
      </c>
      <c r="W263" s="494" t="s">
        <v>1576</v>
      </c>
      <c r="X263" s="495" t="s">
        <v>1575</v>
      </c>
      <c r="Y263" s="497"/>
      <c r="Z263" s="490" t="s">
        <v>1575</v>
      </c>
      <c r="AA263" s="491">
        <v>0</v>
      </c>
      <c r="AB263" s="492" t="s">
        <v>1575</v>
      </c>
      <c r="AC263" s="493" t="s">
        <v>1575</v>
      </c>
      <c r="AD263" s="494" t="s">
        <v>1575</v>
      </c>
      <c r="AE263" s="494" t="s">
        <v>1576</v>
      </c>
      <c r="AF263" s="495" t="s">
        <v>1575</v>
      </c>
    </row>
    <row r="264" spans="1:32" ht="32.450000000000003" customHeight="1">
      <c r="A264" s="482" t="s">
        <v>1457</v>
      </c>
      <c r="B264" s="483" t="s">
        <v>1458</v>
      </c>
      <c r="C264" s="484" t="s">
        <v>1630</v>
      </c>
      <c r="D264" s="485" t="s">
        <v>1631</v>
      </c>
      <c r="E264" s="486" t="s">
        <v>1632</v>
      </c>
      <c r="F264" s="488" t="s">
        <v>1581</v>
      </c>
      <c r="G264" s="488" t="s">
        <v>1581</v>
      </c>
      <c r="H264" s="488" t="s">
        <v>1583</v>
      </c>
      <c r="I264" s="489"/>
      <c r="J264" s="490" t="s">
        <v>1575</v>
      </c>
      <c r="K264" s="491">
        <v>0</v>
      </c>
      <c r="L264" s="492" t="s">
        <v>1575</v>
      </c>
      <c r="M264" s="493" t="s">
        <v>1575</v>
      </c>
      <c r="N264" s="494" t="s">
        <v>1575</v>
      </c>
      <c r="O264" s="494" t="s">
        <v>1576</v>
      </c>
      <c r="P264" s="495" t="s">
        <v>1575</v>
      </c>
      <c r="Q264" s="496"/>
      <c r="R264" s="490" t="s">
        <v>1575</v>
      </c>
      <c r="S264" s="491">
        <v>0</v>
      </c>
      <c r="T264" s="492" t="s">
        <v>1575</v>
      </c>
      <c r="U264" s="493" t="s">
        <v>1575</v>
      </c>
      <c r="V264" s="494" t="s">
        <v>1575</v>
      </c>
      <c r="W264" s="494" t="s">
        <v>1576</v>
      </c>
      <c r="X264" s="495" t="s">
        <v>1575</v>
      </c>
      <c r="Y264" s="497"/>
      <c r="Z264" s="490" t="s">
        <v>1575</v>
      </c>
      <c r="AA264" s="491">
        <v>0</v>
      </c>
      <c r="AB264" s="492" t="s">
        <v>1575</v>
      </c>
      <c r="AC264" s="493" t="s">
        <v>1575</v>
      </c>
      <c r="AD264" s="494" t="s">
        <v>1575</v>
      </c>
      <c r="AE264" s="494" t="s">
        <v>1576</v>
      </c>
      <c r="AF264" s="495" t="s">
        <v>1575</v>
      </c>
    </row>
    <row r="265" spans="1:32" ht="32.450000000000003" customHeight="1">
      <c r="A265" s="482" t="s">
        <v>1457</v>
      </c>
      <c r="B265" s="483" t="s">
        <v>1458</v>
      </c>
      <c r="C265" s="484" t="s">
        <v>1630</v>
      </c>
      <c r="D265" s="485" t="s">
        <v>1631</v>
      </c>
      <c r="E265" s="486" t="s">
        <v>1632</v>
      </c>
      <c r="F265" s="488" t="s">
        <v>1584</v>
      </c>
      <c r="G265" s="488" t="s">
        <v>1584</v>
      </c>
      <c r="H265" s="488" t="s">
        <v>1574</v>
      </c>
      <c r="I265" s="489"/>
      <c r="J265" s="490" t="s">
        <v>1575</v>
      </c>
      <c r="K265" s="491">
        <v>0</v>
      </c>
      <c r="L265" s="492" t="s">
        <v>1575</v>
      </c>
      <c r="M265" s="493" t="s">
        <v>1575</v>
      </c>
      <c r="N265" s="494" t="s">
        <v>1575</v>
      </c>
      <c r="O265" s="494" t="s">
        <v>1576</v>
      </c>
      <c r="P265" s="495" t="s">
        <v>1575</v>
      </c>
      <c r="Q265" s="496"/>
      <c r="R265" s="490" t="s">
        <v>1575</v>
      </c>
      <c r="S265" s="491">
        <v>0</v>
      </c>
      <c r="T265" s="492" t="s">
        <v>1575</v>
      </c>
      <c r="U265" s="493" t="s">
        <v>1575</v>
      </c>
      <c r="V265" s="494" t="s">
        <v>1575</v>
      </c>
      <c r="W265" s="494" t="s">
        <v>1576</v>
      </c>
      <c r="X265" s="495" t="s">
        <v>1575</v>
      </c>
      <c r="Y265" s="497"/>
      <c r="Z265" s="490" t="s">
        <v>1575</v>
      </c>
      <c r="AA265" s="491">
        <v>0</v>
      </c>
      <c r="AB265" s="492" t="s">
        <v>1575</v>
      </c>
      <c r="AC265" s="493" t="s">
        <v>1575</v>
      </c>
      <c r="AD265" s="494" t="s">
        <v>1575</v>
      </c>
      <c r="AE265" s="494" t="s">
        <v>1576</v>
      </c>
      <c r="AF265" s="495" t="s">
        <v>1575</v>
      </c>
    </row>
    <row r="266" spans="1:32" ht="32.450000000000003" customHeight="1">
      <c r="A266" s="482" t="s">
        <v>1457</v>
      </c>
      <c r="B266" s="483" t="s">
        <v>1458</v>
      </c>
      <c r="C266" s="484" t="s">
        <v>1630</v>
      </c>
      <c r="D266" s="485" t="s">
        <v>1631</v>
      </c>
      <c r="E266" s="486" t="s">
        <v>1632</v>
      </c>
      <c r="F266" s="488" t="s">
        <v>1584</v>
      </c>
      <c r="G266" s="488" t="s">
        <v>1584</v>
      </c>
      <c r="H266" s="488" t="s">
        <v>1577</v>
      </c>
      <c r="I266" s="489"/>
      <c r="J266" s="490" t="s">
        <v>1575</v>
      </c>
      <c r="K266" s="491">
        <v>0</v>
      </c>
      <c r="L266" s="492" t="s">
        <v>1575</v>
      </c>
      <c r="M266" s="493" t="s">
        <v>1575</v>
      </c>
      <c r="N266" s="494" t="s">
        <v>1575</v>
      </c>
      <c r="O266" s="494" t="s">
        <v>1576</v>
      </c>
      <c r="P266" s="495" t="s">
        <v>1575</v>
      </c>
      <c r="Q266" s="496"/>
      <c r="R266" s="490" t="s">
        <v>1575</v>
      </c>
      <c r="S266" s="491">
        <v>0</v>
      </c>
      <c r="T266" s="492" t="s">
        <v>1575</v>
      </c>
      <c r="U266" s="493" t="s">
        <v>1575</v>
      </c>
      <c r="V266" s="494" t="s">
        <v>1575</v>
      </c>
      <c r="W266" s="494" t="s">
        <v>1576</v>
      </c>
      <c r="X266" s="495" t="s">
        <v>1575</v>
      </c>
      <c r="Y266" s="497"/>
      <c r="Z266" s="490" t="s">
        <v>1575</v>
      </c>
      <c r="AA266" s="491">
        <v>0</v>
      </c>
      <c r="AB266" s="492" t="s">
        <v>1575</v>
      </c>
      <c r="AC266" s="493" t="s">
        <v>1575</v>
      </c>
      <c r="AD266" s="494" t="s">
        <v>1575</v>
      </c>
      <c r="AE266" s="494" t="s">
        <v>1576</v>
      </c>
      <c r="AF266" s="495" t="s">
        <v>1575</v>
      </c>
    </row>
    <row r="267" spans="1:32" ht="32.450000000000003" customHeight="1">
      <c r="A267" s="482" t="s">
        <v>1457</v>
      </c>
      <c r="B267" s="483" t="s">
        <v>1458</v>
      </c>
      <c r="C267" s="484" t="s">
        <v>1630</v>
      </c>
      <c r="D267" s="485" t="s">
        <v>1631</v>
      </c>
      <c r="E267" s="486" t="s">
        <v>1632</v>
      </c>
      <c r="F267" s="488" t="s">
        <v>1585</v>
      </c>
      <c r="G267" s="488" t="s">
        <v>1585</v>
      </c>
      <c r="H267" s="488" t="s">
        <v>1579</v>
      </c>
      <c r="I267" s="489"/>
      <c r="J267" s="490" t="s">
        <v>1575</v>
      </c>
      <c r="K267" s="491">
        <v>0</v>
      </c>
      <c r="L267" s="492" t="s">
        <v>1575</v>
      </c>
      <c r="M267" s="493" t="s">
        <v>1575</v>
      </c>
      <c r="N267" s="494" t="s">
        <v>1575</v>
      </c>
      <c r="O267" s="494" t="s">
        <v>1576</v>
      </c>
      <c r="P267" s="495" t="s">
        <v>1575</v>
      </c>
      <c r="Q267" s="496"/>
      <c r="R267" s="490" t="s">
        <v>1575</v>
      </c>
      <c r="S267" s="491">
        <v>0</v>
      </c>
      <c r="T267" s="492" t="s">
        <v>1575</v>
      </c>
      <c r="U267" s="493" t="s">
        <v>1575</v>
      </c>
      <c r="V267" s="494" t="s">
        <v>1575</v>
      </c>
      <c r="W267" s="494" t="s">
        <v>1576</v>
      </c>
      <c r="X267" s="495" t="s">
        <v>1575</v>
      </c>
      <c r="Y267" s="497"/>
      <c r="Z267" s="490" t="s">
        <v>1575</v>
      </c>
      <c r="AA267" s="491">
        <v>0</v>
      </c>
      <c r="AB267" s="492" t="s">
        <v>1575</v>
      </c>
      <c r="AC267" s="493" t="s">
        <v>1575</v>
      </c>
      <c r="AD267" s="494" t="s">
        <v>1575</v>
      </c>
      <c r="AE267" s="494" t="s">
        <v>1576</v>
      </c>
      <c r="AF267" s="495" t="s">
        <v>1575</v>
      </c>
    </row>
    <row r="268" spans="1:32" ht="32.450000000000003" customHeight="1">
      <c r="A268" s="482" t="s">
        <v>1457</v>
      </c>
      <c r="B268" s="483" t="s">
        <v>1458</v>
      </c>
      <c r="C268" s="484" t="s">
        <v>1630</v>
      </c>
      <c r="D268" s="485" t="s">
        <v>1631</v>
      </c>
      <c r="E268" s="486" t="s">
        <v>1632</v>
      </c>
      <c r="F268" s="488" t="s">
        <v>1585</v>
      </c>
      <c r="G268" s="488" t="s">
        <v>1585</v>
      </c>
      <c r="H268" s="488" t="s">
        <v>1580</v>
      </c>
      <c r="I268" s="489"/>
      <c r="J268" s="490" t="s">
        <v>1575</v>
      </c>
      <c r="K268" s="491">
        <v>0</v>
      </c>
      <c r="L268" s="492" t="s">
        <v>1575</v>
      </c>
      <c r="M268" s="493" t="s">
        <v>1575</v>
      </c>
      <c r="N268" s="494" t="s">
        <v>1575</v>
      </c>
      <c r="O268" s="494" t="s">
        <v>1576</v>
      </c>
      <c r="P268" s="495" t="s">
        <v>1575</v>
      </c>
      <c r="Q268" s="496"/>
      <c r="R268" s="490" t="s">
        <v>1575</v>
      </c>
      <c r="S268" s="491">
        <v>0</v>
      </c>
      <c r="T268" s="492" t="s">
        <v>1575</v>
      </c>
      <c r="U268" s="493" t="s">
        <v>1575</v>
      </c>
      <c r="V268" s="494" t="s">
        <v>1575</v>
      </c>
      <c r="W268" s="494" t="s">
        <v>1576</v>
      </c>
      <c r="X268" s="495" t="s">
        <v>1575</v>
      </c>
      <c r="Y268" s="497"/>
      <c r="Z268" s="490" t="s">
        <v>1575</v>
      </c>
      <c r="AA268" s="491">
        <v>0</v>
      </c>
      <c r="AB268" s="492" t="s">
        <v>1575</v>
      </c>
      <c r="AC268" s="493" t="s">
        <v>1575</v>
      </c>
      <c r="AD268" s="494" t="s">
        <v>1575</v>
      </c>
      <c r="AE268" s="494" t="s">
        <v>1576</v>
      </c>
      <c r="AF268" s="495" t="s">
        <v>1575</v>
      </c>
    </row>
    <row r="269" spans="1:32" ht="32.450000000000003" customHeight="1">
      <c r="A269" s="482" t="s">
        <v>1457</v>
      </c>
      <c r="B269" s="483" t="s">
        <v>1458</v>
      </c>
      <c r="C269" s="484" t="s">
        <v>1630</v>
      </c>
      <c r="D269" s="485" t="s">
        <v>1631</v>
      </c>
      <c r="E269" s="486" t="s">
        <v>1632</v>
      </c>
      <c r="F269" s="488" t="s">
        <v>1586</v>
      </c>
      <c r="G269" s="488" t="s">
        <v>1586</v>
      </c>
      <c r="H269" s="488" t="s">
        <v>1582</v>
      </c>
      <c r="I269" s="489"/>
      <c r="J269" s="490" t="s">
        <v>1575</v>
      </c>
      <c r="K269" s="491">
        <v>0</v>
      </c>
      <c r="L269" s="492" t="s">
        <v>1575</v>
      </c>
      <c r="M269" s="493" t="s">
        <v>1575</v>
      </c>
      <c r="N269" s="494" t="s">
        <v>1575</v>
      </c>
      <c r="O269" s="494" t="s">
        <v>1576</v>
      </c>
      <c r="P269" s="495" t="s">
        <v>1575</v>
      </c>
      <c r="Q269" s="496"/>
      <c r="R269" s="490" t="s">
        <v>1575</v>
      </c>
      <c r="S269" s="491">
        <v>0</v>
      </c>
      <c r="T269" s="492" t="s">
        <v>1575</v>
      </c>
      <c r="U269" s="493" t="s">
        <v>1575</v>
      </c>
      <c r="V269" s="494" t="s">
        <v>1575</v>
      </c>
      <c r="W269" s="494" t="s">
        <v>1576</v>
      </c>
      <c r="X269" s="495" t="s">
        <v>1575</v>
      </c>
      <c r="Y269" s="497"/>
      <c r="Z269" s="490" t="s">
        <v>1575</v>
      </c>
      <c r="AA269" s="491">
        <v>0</v>
      </c>
      <c r="AB269" s="492" t="s">
        <v>1575</v>
      </c>
      <c r="AC269" s="493" t="s">
        <v>1575</v>
      </c>
      <c r="AD269" s="494" t="s">
        <v>1575</v>
      </c>
      <c r="AE269" s="494" t="s">
        <v>1576</v>
      </c>
      <c r="AF269" s="495" t="s">
        <v>1575</v>
      </c>
    </row>
    <row r="270" spans="1:32" ht="32.450000000000003" customHeight="1">
      <c r="A270" s="482" t="s">
        <v>1457</v>
      </c>
      <c r="B270" s="483" t="s">
        <v>1458</v>
      </c>
      <c r="C270" s="484" t="s">
        <v>1630</v>
      </c>
      <c r="D270" s="485" t="s">
        <v>1631</v>
      </c>
      <c r="E270" s="486" t="s">
        <v>1632</v>
      </c>
      <c r="F270" s="488" t="s">
        <v>1586</v>
      </c>
      <c r="G270" s="488" t="s">
        <v>1586</v>
      </c>
      <c r="H270" s="488" t="s">
        <v>1583</v>
      </c>
      <c r="I270" s="489"/>
      <c r="J270" s="490" t="s">
        <v>1575</v>
      </c>
      <c r="K270" s="491">
        <v>0</v>
      </c>
      <c r="L270" s="492" t="s">
        <v>1575</v>
      </c>
      <c r="M270" s="493" t="s">
        <v>1575</v>
      </c>
      <c r="N270" s="494" t="s">
        <v>1575</v>
      </c>
      <c r="O270" s="494" t="s">
        <v>1576</v>
      </c>
      <c r="P270" s="495" t="s">
        <v>1575</v>
      </c>
      <c r="Q270" s="496"/>
      <c r="R270" s="490" t="s">
        <v>1575</v>
      </c>
      <c r="S270" s="491">
        <v>0</v>
      </c>
      <c r="T270" s="492" t="s">
        <v>1575</v>
      </c>
      <c r="U270" s="493" t="s">
        <v>1575</v>
      </c>
      <c r="V270" s="494" t="s">
        <v>1575</v>
      </c>
      <c r="W270" s="494" t="s">
        <v>1576</v>
      </c>
      <c r="X270" s="495" t="s">
        <v>1575</v>
      </c>
      <c r="Y270" s="497"/>
      <c r="Z270" s="490" t="s">
        <v>1575</v>
      </c>
      <c r="AA270" s="491">
        <v>0</v>
      </c>
      <c r="AB270" s="492" t="s">
        <v>1575</v>
      </c>
      <c r="AC270" s="493" t="s">
        <v>1575</v>
      </c>
      <c r="AD270" s="494" t="s">
        <v>1575</v>
      </c>
      <c r="AE270" s="494" t="s">
        <v>1576</v>
      </c>
      <c r="AF270" s="495" t="s">
        <v>1575</v>
      </c>
    </row>
    <row r="271" spans="1:32" ht="32.450000000000003" customHeight="1">
      <c r="A271" s="482" t="s">
        <v>1457</v>
      </c>
      <c r="B271" s="483" t="s">
        <v>1458</v>
      </c>
      <c r="C271" s="484" t="s">
        <v>1630</v>
      </c>
      <c r="D271" s="485" t="s">
        <v>1631</v>
      </c>
      <c r="E271" s="486" t="s">
        <v>1632</v>
      </c>
      <c r="F271" s="488" t="s">
        <v>1587</v>
      </c>
      <c r="G271" s="488" t="s">
        <v>1587</v>
      </c>
      <c r="H271" s="488" t="s">
        <v>1574</v>
      </c>
      <c r="I271" s="489"/>
      <c r="J271" s="490" t="s">
        <v>1575</v>
      </c>
      <c r="K271" s="491">
        <v>0</v>
      </c>
      <c r="L271" s="492" t="s">
        <v>1575</v>
      </c>
      <c r="M271" s="493" t="s">
        <v>1575</v>
      </c>
      <c r="N271" s="494" t="s">
        <v>1575</v>
      </c>
      <c r="O271" s="494" t="s">
        <v>1576</v>
      </c>
      <c r="P271" s="495" t="s">
        <v>1575</v>
      </c>
      <c r="Q271" s="496"/>
      <c r="R271" s="490" t="s">
        <v>1575</v>
      </c>
      <c r="S271" s="491">
        <v>0</v>
      </c>
      <c r="T271" s="492" t="s">
        <v>1575</v>
      </c>
      <c r="U271" s="493" t="s">
        <v>1575</v>
      </c>
      <c r="V271" s="494" t="s">
        <v>1575</v>
      </c>
      <c r="W271" s="494" t="s">
        <v>1576</v>
      </c>
      <c r="X271" s="495" t="s">
        <v>1575</v>
      </c>
      <c r="Y271" s="497"/>
      <c r="Z271" s="490" t="s">
        <v>1575</v>
      </c>
      <c r="AA271" s="491">
        <v>0</v>
      </c>
      <c r="AB271" s="492" t="s">
        <v>1575</v>
      </c>
      <c r="AC271" s="493" t="s">
        <v>1575</v>
      </c>
      <c r="AD271" s="494" t="s">
        <v>1575</v>
      </c>
      <c r="AE271" s="494" t="s">
        <v>1576</v>
      </c>
      <c r="AF271" s="495" t="s">
        <v>1575</v>
      </c>
    </row>
    <row r="272" spans="1:32" ht="32.450000000000003" customHeight="1">
      <c r="A272" s="482" t="s">
        <v>1457</v>
      </c>
      <c r="B272" s="483" t="s">
        <v>1458</v>
      </c>
      <c r="C272" s="484" t="s">
        <v>1630</v>
      </c>
      <c r="D272" s="485" t="s">
        <v>1631</v>
      </c>
      <c r="E272" s="486" t="s">
        <v>1632</v>
      </c>
      <c r="F272" s="488" t="s">
        <v>1587</v>
      </c>
      <c r="G272" s="488" t="s">
        <v>1587</v>
      </c>
      <c r="H272" s="488" t="s">
        <v>1577</v>
      </c>
      <c r="I272" s="489"/>
      <c r="J272" s="490" t="s">
        <v>1575</v>
      </c>
      <c r="K272" s="491">
        <v>0</v>
      </c>
      <c r="L272" s="492" t="s">
        <v>1575</v>
      </c>
      <c r="M272" s="493" t="s">
        <v>1575</v>
      </c>
      <c r="N272" s="494" t="s">
        <v>1575</v>
      </c>
      <c r="O272" s="494" t="s">
        <v>1576</v>
      </c>
      <c r="P272" s="495" t="s">
        <v>1575</v>
      </c>
      <c r="Q272" s="496"/>
      <c r="R272" s="490" t="s">
        <v>1575</v>
      </c>
      <c r="S272" s="491">
        <v>0</v>
      </c>
      <c r="T272" s="492" t="s">
        <v>1575</v>
      </c>
      <c r="U272" s="493" t="s">
        <v>1575</v>
      </c>
      <c r="V272" s="494" t="s">
        <v>1575</v>
      </c>
      <c r="W272" s="494" t="s">
        <v>1576</v>
      </c>
      <c r="X272" s="495" t="s">
        <v>1575</v>
      </c>
      <c r="Y272" s="497"/>
      <c r="Z272" s="490" t="s">
        <v>1575</v>
      </c>
      <c r="AA272" s="491">
        <v>0</v>
      </c>
      <c r="AB272" s="492" t="s">
        <v>1575</v>
      </c>
      <c r="AC272" s="493" t="s">
        <v>1575</v>
      </c>
      <c r="AD272" s="494" t="s">
        <v>1575</v>
      </c>
      <c r="AE272" s="494" t="s">
        <v>1576</v>
      </c>
      <c r="AF272" s="495" t="s">
        <v>1575</v>
      </c>
    </row>
    <row r="273" spans="1:32" ht="32.450000000000003" customHeight="1">
      <c r="A273" s="482" t="s">
        <v>1457</v>
      </c>
      <c r="B273" s="483" t="s">
        <v>1458</v>
      </c>
      <c r="C273" s="484" t="s">
        <v>1630</v>
      </c>
      <c r="D273" s="485" t="s">
        <v>1631</v>
      </c>
      <c r="E273" s="486" t="s">
        <v>1632</v>
      </c>
      <c r="F273" s="488" t="s">
        <v>1588</v>
      </c>
      <c r="G273" s="488" t="s">
        <v>1588</v>
      </c>
      <c r="H273" s="488" t="s">
        <v>1579</v>
      </c>
      <c r="I273" s="489"/>
      <c r="J273" s="490" t="s">
        <v>1575</v>
      </c>
      <c r="K273" s="491">
        <v>0</v>
      </c>
      <c r="L273" s="492" t="s">
        <v>1575</v>
      </c>
      <c r="M273" s="493" t="s">
        <v>1575</v>
      </c>
      <c r="N273" s="494" t="s">
        <v>1575</v>
      </c>
      <c r="O273" s="494" t="s">
        <v>1576</v>
      </c>
      <c r="P273" s="495" t="s">
        <v>1575</v>
      </c>
      <c r="Q273" s="496"/>
      <c r="R273" s="490" t="s">
        <v>1575</v>
      </c>
      <c r="S273" s="491">
        <v>0</v>
      </c>
      <c r="T273" s="492" t="s">
        <v>1575</v>
      </c>
      <c r="U273" s="493" t="s">
        <v>1575</v>
      </c>
      <c r="V273" s="494" t="s">
        <v>1575</v>
      </c>
      <c r="W273" s="494" t="s">
        <v>1576</v>
      </c>
      <c r="X273" s="495" t="s">
        <v>1575</v>
      </c>
      <c r="Y273" s="497"/>
      <c r="Z273" s="490" t="s">
        <v>1575</v>
      </c>
      <c r="AA273" s="491">
        <v>0</v>
      </c>
      <c r="AB273" s="492" t="s">
        <v>1575</v>
      </c>
      <c r="AC273" s="493" t="s">
        <v>1575</v>
      </c>
      <c r="AD273" s="494" t="s">
        <v>1575</v>
      </c>
      <c r="AE273" s="494" t="s">
        <v>1576</v>
      </c>
      <c r="AF273" s="495" t="s">
        <v>1575</v>
      </c>
    </row>
    <row r="274" spans="1:32" ht="32.450000000000003" customHeight="1">
      <c r="A274" s="482" t="s">
        <v>1457</v>
      </c>
      <c r="B274" s="483" t="s">
        <v>1458</v>
      </c>
      <c r="C274" s="484" t="s">
        <v>1630</v>
      </c>
      <c r="D274" s="485" t="s">
        <v>1631</v>
      </c>
      <c r="E274" s="486" t="s">
        <v>1632</v>
      </c>
      <c r="F274" s="488" t="s">
        <v>1588</v>
      </c>
      <c r="G274" s="488" t="s">
        <v>1588</v>
      </c>
      <c r="H274" s="488" t="s">
        <v>1580</v>
      </c>
      <c r="I274" s="489"/>
      <c r="J274" s="490" t="s">
        <v>1575</v>
      </c>
      <c r="K274" s="491">
        <v>0</v>
      </c>
      <c r="L274" s="492" t="s">
        <v>1575</v>
      </c>
      <c r="M274" s="493" t="s">
        <v>1575</v>
      </c>
      <c r="N274" s="494" t="s">
        <v>1575</v>
      </c>
      <c r="O274" s="494" t="s">
        <v>1576</v>
      </c>
      <c r="P274" s="495" t="s">
        <v>1575</v>
      </c>
      <c r="Q274" s="496"/>
      <c r="R274" s="490" t="s">
        <v>1575</v>
      </c>
      <c r="S274" s="491">
        <v>0</v>
      </c>
      <c r="T274" s="492" t="s">
        <v>1575</v>
      </c>
      <c r="U274" s="493" t="s">
        <v>1575</v>
      </c>
      <c r="V274" s="494" t="s">
        <v>1575</v>
      </c>
      <c r="W274" s="494" t="s">
        <v>1576</v>
      </c>
      <c r="X274" s="495" t="s">
        <v>1575</v>
      </c>
      <c r="Y274" s="497"/>
      <c r="Z274" s="490" t="s">
        <v>1575</v>
      </c>
      <c r="AA274" s="491">
        <v>0</v>
      </c>
      <c r="AB274" s="492" t="s">
        <v>1575</v>
      </c>
      <c r="AC274" s="493" t="s">
        <v>1575</v>
      </c>
      <c r="AD274" s="494" t="s">
        <v>1575</v>
      </c>
      <c r="AE274" s="494" t="s">
        <v>1576</v>
      </c>
      <c r="AF274" s="495" t="s">
        <v>1575</v>
      </c>
    </row>
    <row r="275" spans="1:32" ht="32.450000000000003" customHeight="1">
      <c r="A275" s="482" t="s">
        <v>1457</v>
      </c>
      <c r="B275" s="483" t="s">
        <v>1458</v>
      </c>
      <c r="C275" s="484" t="s">
        <v>1630</v>
      </c>
      <c r="D275" s="485" t="s">
        <v>1631</v>
      </c>
      <c r="E275" s="486" t="s">
        <v>1632</v>
      </c>
      <c r="F275" s="488" t="s">
        <v>1589</v>
      </c>
      <c r="G275" s="488" t="s">
        <v>1589</v>
      </c>
      <c r="H275" s="488" t="s">
        <v>1582</v>
      </c>
      <c r="I275" s="489"/>
      <c r="J275" s="490" t="s">
        <v>1575</v>
      </c>
      <c r="K275" s="491">
        <v>0</v>
      </c>
      <c r="L275" s="492" t="s">
        <v>1575</v>
      </c>
      <c r="M275" s="493" t="s">
        <v>1575</v>
      </c>
      <c r="N275" s="494" t="s">
        <v>1575</v>
      </c>
      <c r="O275" s="494" t="s">
        <v>1576</v>
      </c>
      <c r="P275" s="495" t="s">
        <v>1575</v>
      </c>
      <c r="Q275" s="496"/>
      <c r="R275" s="490" t="s">
        <v>1575</v>
      </c>
      <c r="S275" s="491">
        <v>0</v>
      </c>
      <c r="T275" s="492" t="s">
        <v>1575</v>
      </c>
      <c r="U275" s="493" t="s">
        <v>1575</v>
      </c>
      <c r="V275" s="494" t="s">
        <v>1575</v>
      </c>
      <c r="W275" s="494" t="s">
        <v>1576</v>
      </c>
      <c r="X275" s="495" t="s">
        <v>1575</v>
      </c>
      <c r="Y275" s="497"/>
      <c r="Z275" s="490" t="s">
        <v>1575</v>
      </c>
      <c r="AA275" s="491">
        <v>0</v>
      </c>
      <c r="AB275" s="492" t="s">
        <v>1575</v>
      </c>
      <c r="AC275" s="493" t="s">
        <v>1575</v>
      </c>
      <c r="AD275" s="494" t="s">
        <v>1575</v>
      </c>
      <c r="AE275" s="494" t="s">
        <v>1576</v>
      </c>
      <c r="AF275" s="495" t="s">
        <v>1575</v>
      </c>
    </row>
    <row r="276" spans="1:32" ht="32.450000000000003" customHeight="1">
      <c r="A276" s="482" t="s">
        <v>1457</v>
      </c>
      <c r="B276" s="483" t="s">
        <v>1458</v>
      </c>
      <c r="C276" s="484" t="s">
        <v>1630</v>
      </c>
      <c r="D276" s="485" t="s">
        <v>1631</v>
      </c>
      <c r="E276" s="486" t="s">
        <v>1632</v>
      </c>
      <c r="F276" s="488" t="s">
        <v>1589</v>
      </c>
      <c r="G276" s="488" t="s">
        <v>1589</v>
      </c>
      <c r="H276" s="488" t="s">
        <v>1583</v>
      </c>
      <c r="I276" s="489"/>
      <c r="J276" s="490" t="s">
        <v>1575</v>
      </c>
      <c r="K276" s="491">
        <v>0</v>
      </c>
      <c r="L276" s="492" t="s">
        <v>1575</v>
      </c>
      <c r="M276" s="493" t="s">
        <v>1575</v>
      </c>
      <c r="N276" s="494" t="s">
        <v>1575</v>
      </c>
      <c r="O276" s="494" t="s">
        <v>1576</v>
      </c>
      <c r="P276" s="495" t="s">
        <v>1575</v>
      </c>
      <c r="Q276" s="496"/>
      <c r="R276" s="490" t="s">
        <v>1575</v>
      </c>
      <c r="S276" s="491">
        <v>0</v>
      </c>
      <c r="T276" s="492" t="s">
        <v>1575</v>
      </c>
      <c r="U276" s="493" t="s">
        <v>1575</v>
      </c>
      <c r="V276" s="494" t="s">
        <v>1575</v>
      </c>
      <c r="W276" s="494" t="s">
        <v>1576</v>
      </c>
      <c r="X276" s="495" t="s">
        <v>1575</v>
      </c>
      <c r="Y276" s="497"/>
      <c r="Z276" s="490" t="s">
        <v>1575</v>
      </c>
      <c r="AA276" s="491">
        <v>0</v>
      </c>
      <c r="AB276" s="492" t="s">
        <v>1575</v>
      </c>
      <c r="AC276" s="493" t="s">
        <v>1575</v>
      </c>
      <c r="AD276" s="494" t="s">
        <v>1575</v>
      </c>
      <c r="AE276" s="494" t="s">
        <v>1576</v>
      </c>
      <c r="AF276" s="495" t="s">
        <v>1575</v>
      </c>
    </row>
    <row r="277" spans="1:32" ht="32.450000000000003" customHeight="1">
      <c r="A277" s="482" t="s">
        <v>1457</v>
      </c>
      <c r="B277" s="483" t="s">
        <v>1458</v>
      </c>
      <c r="C277" s="484" t="s">
        <v>1637</v>
      </c>
      <c r="D277" s="485" t="s">
        <v>1638</v>
      </c>
      <c r="E277" s="486" t="s">
        <v>1639</v>
      </c>
      <c r="F277" s="487" t="s">
        <v>1462</v>
      </c>
      <c r="G277" s="487" t="s">
        <v>1463</v>
      </c>
      <c r="H277" s="488" t="s">
        <v>1087</v>
      </c>
      <c r="I277" s="489"/>
      <c r="J277" s="490" t="s">
        <v>1464</v>
      </c>
      <c r="K277" s="491" t="s">
        <v>1465</v>
      </c>
      <c r="L277" s="492">
        <v>80</v>
      </c>
      <c r="M277" s="493">
        <v>37903.108233766208</v>
      </c>
      <c r="N277" s="494">
        <v>0.94132029339853296</v>
      </c>
      <c r="O277" s="494">
        <v>-0.14132029339853291</v>
      </c>
      <c r="P277" s="495" t="s">
        <v>1466</v>
      </c>
      <c r="Q277" s="496"/>
      <c r="R277" s="490" t="s">
        <v>1467</v>
      </c>
      <c r="S277" s="491" t="s">
        <v>1468</v>
      </c>
      <c r="T277" s="492">
        <v>70</v>
      </c>
      <c r="U277" s="493">
        <v>22681.941007751902</v>
      </c>
      <c r="V277" s="494">
        <v>0.94621026894865523</v>
      </c>
      <c r="W277" s="494">
        <v>-0.24621026894865528</v>
      </c>
      <c r="X277" s="495" t="s">
        <v>1469</v>
      </c>
      <c r="Y277" s="497"/>
      <c r="Z277" s="490" t="s">
        <v>1470</v>
      </c>
      <c r="AA277" s="491" t="s">
        <v>1471</v>
      </c>
      <c r="AB277" s="492">
        <v>55</v>
      </c>
      <c r="AC277" s="493">
        <v>3295.9998932384333</v>
      </c>
      <c r="AD277" s="494">
        <v>0.68704156479217604</v>
      </c>
      <c r="AE277" s="494">
        <v>-0.137041564792176</v>
      </c>
      <c r="AF277" s="495" t="s">
        <v>1472</v>
      </c>
    </row>
    <row r="278" spans="1:32" ht="32.450000000000003" customHeight="1">
      <c r="A278" s="482" t="s">
        <v>1457</v>
      </c>
      <c r="B278" s="483" t="s">
        <v>1458</v>
      </c>
      <c r="C278" s="484" t="s">
        <v>1637</v>
      </c>
      <c r="D278" s="485" t="s">
        <v>1638</v>
      </c>
      <c r="E278" s="486" t="s">
        <v>1639</v>
      </c>
      <c r="F278" s="487" t="s">
        <v>1462</v>
      </c>
      <c r="G278" s="487" t="s">
        <v>1463</v>
      </c>
      <c r="H278" s="488" t="s">
        <v>1089</v>
      </c>
      <c r="I278" s="489"/>
      <c r="J278" s="490" t="s">
        <v>1473</v>
      </c>
      <c r="K278" s="491" t="s">
        <v>1465</v>
      </c>
      <c r="L278" s="492">
        <v>75</v>
      </c>
      <c r="M278" s="493">
        <v>13722.618655367234</v>
      </c>
      <c r="N278" s="494">
        <v>0.87710604558969285</v>
      </c>
      <c r="O278" s="494">
        <v>-0.12710604558969285</v>
      </c>
      <c r="P278" s="495" t="s">
        <v>1466</v>
      </c>
      <c r="Q278" s="496"/>
      <c r="R278" s="490" t="s">
        <v>1474</v>
      </c>
      <c r="S278" s="491" t="s">
        <v>1468</v>
      </c>
      <c r="T278" s="492">
        <v>70</v>
      </c>
      <c r="U278" s="493">
        <v>9361.2008762321802</v>
      </c>
      <c r="V278" s="494">
        <v>0.90485629335976214</v>
      </c>
      <c r="W278" s="494">
        <v>-0.20485629335976219</v>
      </c>
      <c r="X278" s="495" t="s">
        <v>1469</v>
      </c>
      <c r="Y278" s="497"/>
      <c r="Z278" s="490" t="s">
        <v>1475</v>
      </c>
      <c r="AA278" s="491" t="s">
        <v>1471</v>
      </c>
      <c r="AB278" s="492">
        <v>30</v>
      </c>
      <c r="AC278" s="493">
        <v>2381.0239034205229</v>
      </c>
      <c r="AD278" s="494">
        <v>0.49256689791873143</v>
      </c>
      <c r="AE278" s="494">
        <v>-0.19256689791873144</v>
      </c>
      <c r="AF278" s="495" t="s">
        <v>1472</v>
      </c>
    </row>
    <row r="279" spans="1:32" ht="32.450000000000003" customHeight="1">
      <c r="A279" s="482" t="s">
        <v>1457</v>
      </c>
      <c r="B279" s="483" t="s">
        <v>1458</v>
      </c>
      <c r="C279" s="484" t="s">
        <v>1637</v>
      </c>
      <c r="D279" s="485" t="s">
        <v>1638</v>
      </c>
      <c r="E279" s="486" t="s">
        <v>1639</v>
      </c>
      <c r="F279" s="487" t="s">
        <v>1462</v>
      </c>
      <c r="G279" s="487" t="s">
        <v>1463</v>
      </c>
      <c r="H279" s="488" t="s">
        <v>1081</v>
      </c>
      <c r="I279" s="489"/>
      <c r="J279" s="490" t="s">
        <v>1476</v>
      </c>
      <c r="K279" s="491" t="s">
        <v>1465</v>
      </c>
      <c r="L279" s="492">
        <v>80</v>
      </c>
      <c r="M279" s="493">
        <v>88599.333333333328</v>
      </c>
      <c r="N279" s="494">
        <v>1</v>
      </c>
      <c r="O279" s="494">
        <v>-0.19999999999999996</v>
      </c>
      <c r="P279" s="495" t="s">
        <v>1466</v>
      </c>
      <c r="Q279" s="496"/>
      <c r="R279" s="490" t="s">
        <v>1477</v>
      </c>
      <c r="S279" s="491" t="s">
        <v>1468</v>
      </c>
      <c r="T279" s="492">
        <v>70</v>
      </c>
      <c r="U279" s="493">
        <v>279008.04666666669</v>
      </c>
      <c r="V279" s="494">
        <v>1</v>
      </c>
      <c r="W279" s="494">
        <v>-0.30000000000000004</v>
      </c>
      <c r="X279" s="495" t="s">
        <v>1469</v>
      </c>
      <c r="Y279" s="497"/>
      <c r="Z279" s="490" t="s">
        <v>1478</v>
      </c>
      <c r="AA279" s="491" t="s">
        <v>1471</v>
      </c>
      <c r="AB279" s="492">
        <v>60</v>
      </c>
      <c r="AC279" s="493">
        <v>82267.429999999993</v>
      </c>
      <c r="AD279" s="494">
        <v>1</v>
      </c>
      <c r="AE279" s="494">
        <v>-0.4</v>
      </c>
      <c r="AF279" s="495" t="s">
        <v>1472</v>
      </c>
    </row>
    <row r="280" spans="1:32" ht="32.450000000000003" customHeight="1">
      <c r="A280" s="482" t="s">
        <v>1457</v>
      </c>
      <c r="B280" s="483" t="s">
        <v>1458</v>
      </c>
      <c r="C280" s="484" t="s">
        <v>1637</v>
      </c>
      <c r="D280" s="485" t="s">
        <v>1638</v>
      </c>
      <c r="E280" s="486" t="s">
        <v>1639</v>
      </c>
      <c r="F280" s="487" t="s">
        <v>1462</v>
      </c>
      <c r="G280" s="487" t="s">
        <v>1463</v>
      </c>
      <c r="H280" s="488" t="s">
        <v>1085</v>
      </c>
      <c r="I280" s="489"/>
      <c r="J280" s="490" t="s">
        <v>1479</v>
      </c>
      <c r="K280" s="491" t="s">
        <v>1465</v>
      </c>
      <c r="L280" s="492">
        <v>75</v>
      </c>
      <c r="M280" s="493">
        <v>115718.81780701746</v>
      </c>
      <c r="N280" s="494">
        <v>0.86037735849056607</v>
      </c>
      <c r="O280" s="494">
        <v>-0.11037735849056607</v>
      </c>
      <c r="P280" s="495" t="s">
        <v>1466</v>
      </c>
      <c r="Q280" s="496"/>
      <c r="R280" s="490" t="s">
        <v>1480</v>
      </c>
      <c r="S280" s="491" t="s">
        <v>1468</v>
      </c>
      <c r="T280" s="492">
        <v>70</v>
      </c>
      <c r="U280" s="493">
        <v>55974.970171673798</v>
      </c>
      <c r="V280" s="494">
        <v>0.87924528301886806</v>
      </c>
      <c r="W280" s="494">
        <v>-0.17924528301886811</v>
      </c>
      <c r="X280" s="495" t="s">
        <v>1469</v>
      </c>
      <c r="Y280" s="497"/>
      <c r="Z280" s="490" t="s">
        <v>1481</v>
      </c>
      <c r="AA280" s="491" t="s">
        <v>1471</v>
      </c>
      <c r="AB280" s="492">
        <v>40</v>
      </c>
      <c r="AC280" s="493">
        <v>10169.333877551022</v>
      </c>
      <c r="AD280" s="494">
        <v>0.73962264150943391</v>
      </c>
      <c r="AE280" s="494">
        <v>-0.33962264150943389</v>
      </c>
      <c r="AF280" s="495" t="s">
        <v>1472</v>
      </c>
    </row>
    <row r="281" spans="1:32" ht="32.450000000000003" customHeight="1">
      <c r="A281" s="482" t="s">
        <v>1457</v>
      </c>
      <c r="B281" s="483" t="s">
        <v>1458</v>
      </c>
      <c r="C281" s="484" t="s">
        <v>1637</v>
      </c>
      <c r="D281" s="485" t="s">
        <v>1638</v>
      </c>
      <c r="E281" s="486" t="s">
        <v>1639</v>
      </c>
      <c r="F281" s="487" t="s">
        <v>1462</v>
      </c>
      <c r="G281" s="487" t="s">
        <v>1463</v>
      </c>
      <c r="H281" s="488" t="s">
        <v>1482</v>
      </c>
      <c r="I281" s="489"/>
      <c r="J281" s="490" t="s">
        <v>1483</v>
      </c>
      <c r="K281" s="491" t="s">
        <v>1465</v>
      </c>
      <c r="L281" s="492">
        <v>75</v>
      </c>
      <c r="M281" s="493">
        <v>14860.11767923528</v>
      </c>
      <c r="N281" s="494">
        <v>0.90615976900866213</v>
      </c>
      <c r="O281" s="494">
        <v>-0.15615976900866213</v>
      </c>
      <c r="P281" s="495" t="s">
        <v>1466</v>
      </c>
      <c r="Q281" s="496"/>
      <c r="R281" s="490" t="s">
        <v>1484</v>
      </c>
      <c r="S281" s="491" t="s">
        <v>1468</v>
      </c>
      <c r="T281" s="492">
        <v>60</v>
      </c>
      <c r="U281" s="493">
        <v>5297.3673672316299</v>
      </c>
      <c r="V281" s="494">
        <v>0.85178055822906651</v>
      </c>
      <c r="W281" s="494">
        <v>-0.25178055822906653</v>
      </c>
      <c r="X281" s="495" t="s">
        <v>1485</v>
      </c>
      <c r="Y281" s="497"/>
      <c r="Z281" s="490" t="s">
        <v>1486</v>
      </c>
      <c r="AA281" s="491" t="s">
        <v>1471</v>
      </c>
      <c r="AB281" s="492">
        <v>30</v>
      </c>
      <c r="AC281" s="493">
        <v>1454.7160380348646</v>
      </c>
      <c r="AD281" s="494">
        <v>0.30365736284889322</v>
      </c>
      <c r="AE281" s="494">
        <v>-3.6573628488932308E-3</v>
      </c>
      <c r="AF281" s="495" t="s">
        <v>1487</v>
      </c>
    </row>
    <row r="282" spans="1:32" ht="32.450000000000003" customHeight="1">
      <c r="A282" s="482" t="s">
        <v>1457</v>
      </c>
      <c r="B282" s="483" t="s">
        <v>1458</v>
      </c>
      <c r="C282" s="484" t="s">
        <v>1637</v>
      </c>
      <c r="D282" s="485" t="s">
        <v>1638</v>
      </c>
      <c r="E282" s="486" t="s">
        <v>1639</v>
      </c>
      <c r="F282" s="487" t="s">
        <v>1462</v>
      </c>
      <c r="G282" s="487" t="s">
        <v>1463</v>
      </c>
      <c r="H282" s="488" t="s">
        <v>1488</v>
      </c>
      <c r="I282" s="489"/>
      <c r="J282" s="490" t="s">
        <v>1489</v>
      </c>
      <c r="K282" s="491" t="s">
        <v>1465</v>
      </c>
      <c r="L282" s="492">
        <v>70</v>
      </c>
      <c r="M282" s="493">
        <v>5565.3848594771416</v>
      </c>
      <c r="N282" s="494">
        <v>0.90774250964105596</v>
      </c>
      <c r="O282" s="494">
        <v>-0.20774250964105601</v>
      </c>
      <c r="P282" s="495" t="s">
        <v>1466</v>
      </c>
      <c r="Q282" s="496"/>
      <c r="R282" s="490" t="s">
        <v>1490</v>
      </c>
      <c r="S282" s="491" t="s">
        <v>1468</v>
      </c>
      <c r="T282" s="492">
        <v>60</v>
      </c>
      <c r="U282" s="493">
        <v>1879.0222885389976</v>
      </c>
      <c r="V282" s="494">
        <v>0.81014535746069416</v>
      </c>
      <c r="W282" s="494">
        <v>-0.21014535746069418</v>
      </c>
      <c r="X282" s="495" t="s">
        <v>1491</v>
      </c>
      <c r="Y282" s="497"/>
      <c r="Z282" s="490" t="s">
        <v>1492</v>
      </c>
      <c r="AA282" s="491" t="s">
        <v>1471</v>
      </c>
      <c r="AB282" s="492">
        <v>30</v>
      </c>
      <c r="AC282" s="493">
        <v>600.87437810945244</v>
      </c>
      <c r="AD282" s="494">
        <v>0.17887867101750221</v>
      </c>
      <c r="AE282" s="494">
        <v>0.12112132898249778</v>
      </c>
      <c r="AF282" s="495" t="s">
        <v>1487</v>
      </c>
    </row>
    <row r="283" spans="1:32" ht="32.450000000000003" customHeight="1">
      <c r="A283" s="482" t="s">
        <v>1457</v>
      </c>
      <c r="B283" s="483" t="s">
        <v>1458</v>
      </c>
      <c r="C283" s="484" t="s">
        <v>1637</v>
      </c>
      <c r="D283" s="485" t="s">
        <v>1638</v>
      </c>
      <c r="E283" s="486" t="s">
        <v>1639</v>
      </c>
      <c r="F283" s="487" t="s">
        <v>1462</v>
      </c>
      <c r="G283" s="487" t="s">
        <v>1463</v>
      </c>
      <c r="H283" s="488" t="s">
        <v>1493</v>
      </c>
      <c r="I283" s="489"/>
      <c r="J283" s="490" t="s">
        <v>1494</v>
      </c>
      <c r="K283" s="491" t="s">
        <v>1495</v>
      </c>
      <c r="L283" s="492">
        <v>60</v>
      </c>
      <c r="M283" s="493">
        <v>10718.760763945644</v>
      </c>
      <c r="N283" s="494">
        <v>0.97745442916533432</v>
      </c>
      <c r="O283" s="494">
        <v>-0.37745442916533434</v>
      </c>
      <c r="P283" s="495" t="s">
        <v>1496</v>
      </c>
      <c r="Q283" s="496"/>
      <c r="R283" s="490" t="s">
        <v>1467</v>
      </c>
      <c r="S283" s="491" t="s">
        <v>1468</v>
      </c>
      <c r="T283" s="492">
        <v>70</v>
      </c>
      <c r="U283" s="493">
        <v>11804.626069918793</v>
      </c>
      <c r="V283" s="494">
        <v>0.98337064278861541</v>
      </c>
      <c r="W283" s="494">
        <v>-0.28337064278861546</v>
      </c>
      <c r="X283" s="495" t="s">
        <v>1469</v>
      </c>
      <c r="Y283" s="497"/>
      <c r="Z283" s="490" t="s">
        <v>1486</v>
      </c>
      <c r="AA283" s="491" t="s">
        <v>1471</v>
      </c>
      <c r="AB283" s="492">
        <v>80</v>
      </c>
      <c r="AC283" s="493">
        <v>1825.7213468344439</v>
      </c>
      <c r="AD283" s="494">
        <v>0.81323952670291011</v>
      </c>
      <c r="AE283" s="494">
        <v>-1.3239526702910065E-2</v>
      </c>
      <c r="AF283" s="495" t="s">
        <v>1487</v>
      </c>
    </row>
    <row r="284" spans="1:32" ht="32.450000000000003" customHeight="1">
      <c r="A284" s="482" t="s">
        <v>1457</v>
      </c>
      <c r="B284" s="483" t="s">
        <v>1458</v>
      </c>
      <c r="C284" s="484" t="s">
        <v>1637</v>
      </c>
      <c r="D284" s="485" t="s">
        <v>1638</v>
      </c>
      <c r="E284" s="486" t="s">
        <v>1639</v>
      </c>
      <c r="F284" s="487" t="s">
        <v>1462</v>
      </c>
      <c r="G284" s="487" t="s">
        <v>1463</v>
      </c>
      <c r="H284" s="488" t="s">
        <v>1497</v>
      </c>
      <c r="I284" s="489"/>
      <c r="J284" s="490" t="s">
        <v>1498</v>
      </c>
      <c r="K284" s="491" t="s">
        <v>1495</v>
      </c>
      <c r="L284" s="492">
        <v>35</v>
      </c>
      <c r="M284" s="493">
        <v>4257.0178350065253</v>
      </c>
      <c r="N284" s="494">
        <v>0.96476698483997758</v>
      </c>
      <c r="O284" s="494">
        <v>-0.6147669848399776</v>
      </c>
      <c r="P284" s="495" t="s">
        <v>1496</v>
      </c>
      <c r="Q284" s="496"/>
      <c r="R284" s="490" t="s">
        <v>1640</v>
      </c>
      <c r="S284" s="491" t="s">
        <v>1468</v>
      </c>
      <c r="T284" s="492">
        <v>70</v>
      </c>
      <c r="U284" s="493">
        <v>5639.6641698897192</v>
      </c>
      <c r="V284" s="494">
        <v>0.97992700729927018</v>
      </c>
      <c r="W284" s="494">
        <v>-0.27992700729927023</v>
      </c>
      <c r="X284" s="495" t="s">
        <v>1469</v>
      </c>
      <c r="Y284" s="497"/>
      <c r="Z284" s="490" t="s">
        <v>1492</v>
      </c>
      <c r="AA284" s="491" t="s">
        <v>1471</v>
      </c>
      <c r="AB284" s="492">
        <v>65</v>
      </c>
      <c r="AC284" s="493">
        <v>684.81529437043514</v>
      </c>
      <c r="AD284" s="494">
        <v>0.65328467153284675</v>
      </c>
      <c r="AE284" s="494">
        <v>-3.284671532846728E-3</v>
      </c>
      <c r="AF284" s="495" t="s">
        <v>1487</v>
      </c>
    </row>
    <row r="285" spans="1:32" ht="32.450000000000003" customHeight="1">
      <c r="A285" s="482" t="s">
        <v>1457</v>
      </c>
      <c r="B285" s="483" t="s">
        <v>1458</v>
      </c>
      <c r="C285" s="484" t="s">
        <v>1637</v>
      </c>
      <c r="D285" s="485" t="s">
        <v>1638</v>
      </c>
      <c r="E285" s="486" t="s">
        <v>1639</v>
      </c>
      <c r="F285" s="487" t="s">
        <v>1462</v>
      </c>
      <c r="G285" s="487" t="s">
        <v>1463</v>
      </c>
      <c r="H285" s="488" t="s">
        <v>1501</v>
      </c>
      <c r="I285" s="489"/>
      <c r="J285" s="490" t="s">
        <v>1502</v>
      </c>
      <c r="K285" s="491" t="s">
        <v>1495</v>
      </c>
      <c r="L285" s="492">
        <v>45</v>
      </c>
      <c r="M285" s="493">
        <v>20140.762465753425</v>
      </c>
      <c r="N285" s="494">
        <v>0.41242937853107342</v>
      </c>
      <c r="O285" s="494">
        <v>3.757062146892659E-2</v>
      </c>
      <c r="P285" s="495" t="s">
        <v>1503</v>
      </c>
      <c r="Q285" s="496"/>
      <c r="R285" s="490" t="s">
        <v>1504</v>
      </c>
      <c r="S285" s="491" t="s">
        <v>1468</v>
      </c>
      <c r="T285" s="492">
        <v>70</v>
      </c>
      <c r="U285" s="493">
        <v>7873.8146846846839</v>
      </c>
      <c r="V285" s="494">
        <v>0.6271186440677966</v>
      </c>
      <c r="W285" s="494">
        <v>7.2881355932203351E-2</v>
      </c>
      <c r="X285" s="495" t="s">
        <v>1500</v>
      </c>
      <c r="Y285" s="497"/>
      <c r="Z285" s="490" t="s">
        <v>1641</v>
      </c>
      <c r="AA285" s="491" t="s">
        <v>1471</v>
      </c>
      <c r="AB285" s="492">
        <v>70</v>
      </c>
      <c r="AC285" s="493">
        <v>66018.043768115953</v>
      </c>
      <c r="AD285" s="494">
        <v>0.77966101694915257</v>
      </c>
      <c r="AE285" s="494">
        <v>-7.9661016949152619E-2</v>
      </c>
      <c r="AF285" s="495" t="s">
        <v>1472</v>
      </c>
    </row>
    <row r="286" spans="1:32" ht="32.450000000000003" customHeight="1">
      <c r="A286" s="482" t="s">
        <v>1457</v>
      </c>
      <c r="B286" s="483" t="s">
        <v>1458</v>
      </c>
      <c r="C286" s="484" t="s">
        <v>1637</v>
      </c>
      <c r="D286" s="485" t="s">
        <v>1638</v>
      </c>
      <c r="E286" s="486" t="s">
        <v>1639</v>
      </c>
      <c r="F286" s="487" t="s">
        <v>1506</v>
      </c>
      <c r="G286" s="487" t="s">
        <v>1506</v>
      </c>
      <c r="H286" s="488" t="s">
        <v>1087</v>
      </c>
      <c r="I286" s="489"/>
      <c r="J286" s="490" t="s">
        <v>1464</v>
      </c>
      <c r="K286" s="491" t="s">
        <v>1465</v>
      </c>
      <c r="L286" s="492">
        <v>80</v>
      </c>
      <c r="M286" s="493">
        <v>37903.108233766208</v>
      </c>
      <c r="N286" s="494">
        <v>0.94132029339853296</v>
      </c>
      <c r="O286" s="494">
        <v>-0.14132029339853291</v>
      </c>
      <c r="P286" s="495" t="s">
        <v>1466</v>
      </c>
      <c r="Q286" s="496"/>
      <c r="R286" s="490" t="s">
        <v>1494</v>
      </c>
      <c r="S286" s="491" t="s">
        <v>1495</v>
      </c>
      <c r="T286" s="492">
        <v>45</v>
      </c>
      <c r="U286" s="493">
        <v>11352.203156250005</v>
      </c>
      <c r="V286" s="494">
        <v>0.78239608801955984</v>
      </c>
      <c r="W286" s="494">
        <v>-0.33239608801955983</v>
      </c>
      <c r="X286" s="495" t="s">
        <v>1496</v>
      </c>
      <c r="Y286" s="497"/>
      <c r="Z286" s="490" t="s">
        <v>1467</v>
      </c>
      <c r="AA286" s="491" t="s">
        <v>1468</v>
      </c>
      <c r="AB286" s="492">
        <v>70</v>
      </c>
      <c r="AC286" s="493">
        <v>22681.941007751902</v>
      </c>
      <c r="AD286" s="494">
        <v>0.94621026894865523</v>
      </c>
      <c r="AE286" s="494">
        <v>-0.24621026894865528</v>
      </c>
      <c r="AF286" s="495" t="s">
        <v>1469</v>
      </c>
    </row>
    <row r="287" spans="1:32" ht="32.450000000000003" customHeight="1">
      <c r="A287" s="482" t="s">
        <v>1457</v>
      </c>
      <c r="B287" s="483" t="s">
        <v>1458</v>
      </c>
      <c r="C287" s="484" t="s">
        <v>1637</v>
      </c>
      <c r="D287" s="485" t="s">
        <v>1638</v>
      </c>
      <c r="E287" s="486" t="s">
        <v>1639</v>
      </c>
      <c r="F287" s="487" t="s">
        <v>1506</v>
      </c>
      <c r="G287" s="487" t="s">
        <v>1506</v>
      </c>
      <c r="H287" s="488" t="s">
        <v>1089</v>
      </c>
      <c r="I287" s="489"/>
      <c r="J287" s="490" t="s">
        <v>1473</v>
      </c>
      <c r="K287" s="491" t="s">
        <v>1465</v>
      </c>
      <c r="L287" s="492">
        <v>75</v>
      </c>
      <c r="M287" s="493">
        <v>13722.618655367234</v>
      </c>
      <c r="N287" s="494">
        <v>0.87710604558969285</v>
      </c>
      <c r="O287" s="494">
        <v>-0.12710604558969285</v>
      </c>
      <c r="P287" s="495" t="s">
        <v>1466</v>
      </c>
      <c r="Q287" s="496"/>
      <c r="R287" s="490" t="s">
        <v>1498</v>
      </c>
      <c r="S287" s="491" t="s">
        <v>1495</v>
      </c>
      <c r="T287" s="492">
        <v>35</v>
      </c>
      <c r="U287" s="493">
        <v>5402.4309077598964</v>
      </c>
      <c r="V287" s="494">
        <v>0.67690782953419226</v>
      </c>
      <c r="W287" s="494">
        <v>-0.32690782953419228</v>
      </c>
      <c r="X287" s="495" t="s">
        <v>1496</v>
      </c>
      <c r="Y287" s="497"/>
      <c r="Z287" s="490" t="s">
        <v>1474</v>
      </c>
      <c r="AA287" s="491" t="s">
        <v>1468</v>
      </c>
      <c r="AB287" s="492">
        <v>70</v>
      </c>
      <c r="AC287" s="493">
        <v>9361.2008762321802</v>
      </c>
      <c r="AD287" s="494">
        <v>0.90485629335976214</v>
      </c>
      <c r="AE287" s="494">
        <v>-0.20485629335976219</v>
      </c>
      <c r="AF287" s="495" t="s">
        <v>1469</v>
      </c>
    </row>
    <row r="288" spans="1:32" ht="32.450000000000003" customHeight="1">
      <c r="A288" s="482" t="s">
        <v>1457</v>
      </c>
      <c r="B288" s="483" t="s">
        <v>1458</v>
      </c>
      <c r="C288" s="484" t="s">
        <v>1637</v>
      </c>
      <c r="D288" s="485" t="s">
        <v>1638</v>
      </c>
      <c r="E288" s="486" t="s">
        <v>1639</v>
      </c>
      <c r="F288" s="487" t="s">
        <v>1506</v>
      </c>
      <c r="G288" s="487" t="s">
        <v>1506</v>
      </c>
      <c r="H288" s="488" t="s">
        <v>1081</v>
      </c>
      <c r="I288" s="489"/>
      <c r="J288" s="490" t="s">
        <v>1476</v>
      </c>
      <c r="K288" s="491" t="s">
        <v>1465</v>
      </c>
      <c r="L288" s="492">
        <v>80</v>
      </c>
      <c r="M288" s="493">
        <v>88599.333333333328</v>
      </c>
      <c r="N288" s="494">
        <v>1</v>
      </c>
      <c r="O288" s="494">
        <v>-0.19999999999999996</v>
      </c>
      <c r="P288" s="495" t="s">
        <v>1466</v>
      </c>
      <c r="Q288" s="496"/>
      <c r="R288" s="490" t="s">
        <v>1494</v>
      </c>
      <c r="S288" s="491" t="s">
        <v>1495</v>
      </c>
      <c r="T288" s="492">
        <v>60</v>
      </c>
      <c r="U288" s="493">
        <v>98319.840000000011</v>
      </c>
      <c r="V288" s="494">
        <v>1</v>
      </c>
      <c r="W288" s="494">
        <v>-0.4</v>
      </c>
      <c r="X288" s="495" t="s">
        <v>1496</v>
      </c>
      <c r="Y288" s="497"/>
      <c r="Z288" s="490" t="s">
        <v>1477</v>
      </c>
      <c r="AA288" s="491" t="s">
        <v>1468</v>
      </c>
      <c r="AB288" s="492">
        <v>70</v>
      </c>
      <c r="AC288" s="493">
        <v>279008.04666666669</v>
      </c>
      <c r="AD288" s="494">
        <v>1</v>
      </c>
      <c r="AE288" s="494">
        <v>-0.30000000000000004</v>
      </c>
      <c r="AF288" s="495" t="s">
        <v>1469</v>
      </c>
    </row>
    <row r="289" spans="1:32" ht="32.450000000000003" customHeight="1">
      <c r="A289" s="482" t="s">
        <v>1457</v>
      </c>
      <c r="B289" s="483" t="s">
        <v>1458</v>
      </c>
      <c r="C289" s="484" t="s">
        <v>1637</v>
      </c>
      <c r="D289" s="485" t="s">
        <v>1638</v>
      </c>
      <c r="E289" s="486" t="s">
        <v>1639</v>
      </c>
      <c r="F289" s="487" t="s">
        <v>1506</v>
      </c>
      <c r="G289" s="487" t="s">
        <v>1506</v>
      </c>
      <c r="H289" s="488" t="s">
        <v>1085</v>
      </c>
      <c r="I289" s="489"/>
      <c r="J289" s="490" t="s">
        <v>1479</v>
      </c>
      <c r="K289" s="491" t="s">
        <v>1465</v>
      </c>
      <c r="L289" s="492">
        <v>75</v>
      </c>
      <c r="M289" s="493">
        <v>115718.81780701746</v>
      </c>
      <c r="N289" s="494">
        <v>0.86037735849056607</v>
      </c>
      <c r="O289" s="494">
        <v>-0.11037735849056607</v>
      </c>
      <c r="P289" s="495" t="s">
        <v>1466</v>
      </c>
      <c r="Q289" s="496"/>
      <c r="R289" s="490" t="s">
        <v>1494</v>
      </c>
      <c r="S289" s="491" t="s">
        <v>1495</v>
      </c>
      <c r="T289" s="492">
        <v>75</v>
      </c>
      <c r="U289" s="493">
        <v>42172.262197309414</v>
      </c>
      <c r="V289" s="494">
        <v>0.84150943396226419</v>
      </c>
      <c r="W289" s="494">
        <v>-9.1509433962264186E-2</v>
      </c>
      <c r="X289" s="495" t="s">
        <v>1496</v>
      </c>
      <c r="Y289" s="497"/>
      <c r="Z289" s="490" t="s">
        <v>1480</v>
      </c>
      <c r="AA289" s="491" t="s">
        <v>1468</v>
      </c>
      <c r="AB289" s="492">
        <v>70</v>
      </c>
      <c r="AC289" s="493">
        <v>55974.970171673798</v>
      </c>
      <c r="AD289" s="494">
        <v>0.87924528301886806</v>
      </c>
      <c r="AE289" s="494">
        <v>-0.17924528301886811</v>
      </c>
      <c r="AF289" s="495" t="s">
        <v>1469</v>
      </c>
    </row>
    <row r="290" spans="1:32" ht="32.450000000000003" customHeight="1">
      <c r="A290" s="482" t="s">
        <v>1457</v>
      </c>
      <c r="B290" s="483" t="s">
        <v>1458</v>
      </c>
      <c r="C290" s="484" t="s">
        <v>1637</v>
      </c>
      <c r="D290" s="485" t="s">
        <v>1638</v>
      </c>
      <c r="E290" s="486" t="s">
        <v>1639</v>
      </c>
      <c r="F290" s="487" t="s">
        <v>1506</v>
      </c>
      <c r="G290" s="487" t="s">
        <v>1506</v>
      </c>
      <c r="H290" s="488" t="s">
        <v>1482</v>
      </c>
      <c r="I290" s="489"/>
      <c r="J290" s="490" t="s">
        <v>1483</v>
      </c>
      <c r="K290" s="491" t="s">
        <v>1465</v>
      </c>
      <c r="L290" s="492">
        <v>75</v>
      </c>
      <c r="M290" s="493">
        <v>14860.11767923528</v>
      </c>
      <c r="N290" s="494">
        <v>0.90615976900866213</v>
      </c>
      <c r="O290" s="494">
        <v>-0.15615976900866213</v>
      </c>
      <c r="P290" s="495" t="s">
        <v>1466</v>
      </c>
      <c r="Q290" s="496"/>
      <c r="R290" s="490" t="s">
        <v>1507</v>
      </c>
      <c r="S290" s="491" t="s">
        <v>1495</v>
      </c>
      <c r="T290" s="492">
        <v>50</v>
      </c>
      <c r="U290" s="493">
        <v>2740.0369001610297</v>
      </c>
      <c r="V290" s="494">
        <v>0.59769008662175171</v>
      </c>
      <c r="W290" s="494">
        <v>-9.7690086621751715E-2</v>
      </c>
      <c r="X290" s="495" t="s">
        <v>1508</v>
      </c>
      <c r="Y290" s="497"/>
      <c r="Z290" s="490" t="s">
        <v>1484</v>
      </c>
      <c r="AA290" s="491" t="s">
        <v>1468</v>
      </c>
      <c r="AB290" s="492">
        <v>60</v>
      </c>
      <c r="AC290" s="493">
        <v>5297.3673672316299</v>
      </c>
      <c r="AD290" s="494">
        <v>0.85178055822906651</v>
      </c>
      <c r="AE290" s="494">
        <v>-0.25178055822906653</v>
      </c>
      <c r="AF290" s="495" t="s">
        <v>1485</v>
      </c>
    </row>
    <row r="291" spans="1:32" ht="32.450000000000003" customHeight="1">
      <c r="A291" s="482" t="s">
        <v>1457</v>
      </c>
      <c r="B291" s="483" t="s">
        <v>1458</v>
      </c>
      <c r="C291" s="484" t="s">
        <v>1637</v>
      </c>
      <c r="D291" s="485" t="s">
        <v>1638</v>
      </c>
      <c r="E291" s="486" t="s">
        <v>1639</v>
      </c>
      <c r="F291" s="487" t="s">
        <v>1506</v>
      </c>
      <c r="G291" s="487" t="s">
        <v>1506</v>
      </c>
      <c r="H291" s="488" t="s">
        <v>1488</v>
      </c>
      <c r="I291" s="489"/>
      <c r="J291" s="490" t="s">
        <v>1489</v>
      </c>
      <c r="K291" s="491" t="s">
        <v>1465</v>
      </c>
      <c r="L291" s="492">
        <v>70</v>
      </c>
      <c r="M291" s="493">
        <v>5565.3848594771416</v>
      </c>
      <c r="N291" s="494">
        <v>0.90774250964105596</v>
      </c>
      <c r="O291" s="494">
        <v>-0.20774250964105601</v>
      </c>
      <c r="P291" s="495" t="s">
        <v>1466</v>
      </c>
      <c r="Q291" s="496"/>
      <c r="R291" s="490" t="s">
        <v>1507</v>
      </c>
      <c r="S291" s="491" t="s">
        <v>1495</v>
      </c>
      <c r="T291" s="492">
        <v>45</v>
      </c>
      <c r="U291" s="493">
        <v>907.35294721407206</v>
      </c>
      <c r="V291" s="494">
        <v>0.6069415603678433</v>
      </c>
      <c r="W291" s="494">
        <v>-0.15694156036784329</v>
      </c>
      <c r="X291" s="495" t="s">
        <v>1508</v>
      </c>
      <c r="Y291" s="497"/>
      <c r="Z291" s="490" t="s">
        <v>1490</v>
      </c>
      <c r="AA291" s="491" t="s">
        <v>1468</v>
      </c>
      <c r="AB291" s="492">
        <v>60</v>
      </c>
      <c r="AC291" s="493">
        <v>1879.0222885389976</v>
      </c>
      <c r="AD291" s="494">
        <v>0.81014535746069416</v>
      </c>
      <c r="AE291" s="494">
        <v>-0.21014535746069418</v>
      </c>
      <c r="AF291" s="495" t="s">
        <v>1491</v>
      </c>
    </row>
    <row r="292" spans="1:32" ht="32.450000000000003" customHeight="1">
      <c r="A292" s="482" t="s">
        <v>1457</v>
      </c>
      <c r="B292" s="483" t="s">
        <v>1458</v>
      </c>
      <c r="C292" s="484" t="s">
        <v>1637</v>
      </c>
      <c r="D292" s="485" t="s">
        <v>1638</v>
      </c>
      <c r="E292" s="486" t="s">
        <v>1639</v>
      </c>
      <c r="F292" s="487" t="s">
        <v>1506</v>
      </c>
      <c r="G292" s="487" t="s">
        <v>1506</v>
      </c>
      <c r="H292" s="488" t="s">
        <v>1493</v>
      </c>
      <c r="I292" s="489"/>
      <c r="J292" s="490" t="s">
        <v>1509</v>
      </c>
      <c r="K292" s="491" t="s">
        <v>1510</v>
      </c>
      <c r="L292" s="492">
        <v>65</v>
      </c>
      <c r="M292" s="493">
        <v>1760.1323235195182</v>
      </c>
      <c r="N292" s="494">
        <v>0.95586824432363293</v>
      </c>
      <c r="O292" s="494">
        <v>-0.30586824432363291</v>
      </c>
      <c r="P292" s="495" t="s">
        <v>1511</v>
      </c>
      <c r="Q292" s="496"/>
      <c r="R292" s="490" t="s">
        <v>1494</v>
      </c>
      <c r="S292" s="491" t="s">
        <v>1495</v>
      </c>
      <c r="T292" s="492">
        <v>60</v>
      </c>
      <c r="U292" s="493">
        <v>10718.760763945644</v>
      </c>
      <c r="V292" s="494">
        <v>0.97745442916533432</v>
      </c>
      <c r="W292" s="494">
        <v>-0.37745442916533434</v>
      </c>
      <c r="X292" s="495" t="s">
        <v>1496</v>
      </c>
      <c r="Y292" s="497"/>
      <c r="Z292" s="490" t="s">
        <v>1467</v>
      </c>
      <c r="AA292" s="491" t="s">
        <v>1468</v>
      </c>
      <c r="AB292" s="492">
        <v>70</v>
      </c>
      <c r="AC292" s="493">
        <v>11804.626069918793</v>
      </c>
      <c r="AD292" s="494">
        <v>0.98337064278861541</v>
      </c>
      <c r="AE292" s="494">
        <v>-0.28337064278861546</v>
      </c>
      <c r="AF292" s="495" t="s">
        <v>1469</v>
      </c>
    </row>
    <row r="293" spans="1:32" ht="32.450000000000003" customHeight="1">
      <c r="A293" s="482" t="s">
        <v>1457</v>
      </c>
      <c r="B293" s="483" t="s">
        <v>1458</v>
      </c>
      <c r="C293" s="484" t="s">
        <v>1637</v>
      </c>
      <c r="D293" s="485" t="s">
        <v>1638</v>
      </c>
      <c r="E293" s="486" t="s">
        <v>1639</v>
      </c>
      <c r="F293" s="487" t="s">
        <v>1506</v>
      </c>
      <c r="G293" s="487" t="s">
        <v>1506</v>
      </c>
      <c r="H293" s="488" t="s">
        <v>1497</v>
      </c>
      <c r="I293" s="489"/>
      <c r="J293" s="490" t="s">
        <v>1512</v>
      </c>
      <c r="K293" s="491" t="s">
        <v>1510</v>
      </c>
      <c r="L293" s="492">
        <v>60</v>
      </c>
      <c r="M293" s="493">
        <v>902.85701540339358</v>
      </c>
      <c r="N293" s="494">
        <v>0.92040988208871422</v>
      </c>
      <c r="O293" s="494">
        <v>-0.32040988208871424</v>
      </c>
      <c r="P293" s="495" t="s">
        <v>1511</v>
      </c>
      <c r="Q293" s="496"/>
      <c r="R293" s="490" t="s">
        <v>1498</v>
      </c>
      <c r="S293" s="491" t="s">
        <v>1495</v>
      </c>
      <c r="T293" s="492">
        <v>35</v>
      </c>
      <c r="U293" s="493">
        <v>4257.0178350065253</v>
      </c>
      <c r="V293" s="494">
        <v>0.96476698483997758</v>
      </c>
      <c r="W293" s="494">
        <v>-0.6147669848399776</v>
      </c>
      <c r="X293" s="495" t="s">
        <v>1496</v>
      </c>
      <c r="Y293" s="497"/>
      <c r="Z293" s="490" t="s">
        <v>1640</v>
      </c>
      <c r="AA293" s="491" t="s">
        <v>1468</v>
      </c>
      <c r="AB293" s="492">
        <v>70</v>
      </c>
      <c r="AC293" s="493">
        <v>5639.6641698897192</v>
      </c>
      <c r="AD293" s="494">
        <v>0.97992700729927018</v>
      </c>
      <c r="AE293" s="494">
        <v>-0.27992700729927023</v>
      </c>
      <c r="AF293" s="495" t="s">
        <v>1469</v>
      </c>
    </row>
    <row r="294" spans="1:32" ht="32.450000000000003" customHeight="1">
      <c r="A294" s="482" t="s">
        <v>1457</v>
      </c>
      <c r="B294" s="483" t="s">
        <v>1458</v>
      </c>
      <c r="C294" s="484" t="s">
        <v>1637</v>
      </c>
      <c r="D294" s="485" t="s">
        <v>1638</v>
      </c>
      <c r="E294" s="486" t="s">
        <v>1639</v>
      </c>
      <c r="F294" s="487" t="s">
        <v>1506</v>
      </c>
      <c r="G294" s="487" t="s">
        <v>1506</v>
      </c>
      <c r="H294" s="488" t="s">
        <v>1501</v>
      </c>
      <c r="I294" s="489"/>
      <c r="J294" s="490" t="s">
        <v>1509</v>
      </c>
      <c r="K294" s="491" t="s">
        <v>1510</v>
      </c>
      <c r="L294" s="492">
        <v>65</v>
      </c>
      <c r="M294" s="493">
        <v>6368.6420000000007</v>
      </c>
      <c r="N294" s="494">
        <v>0.67796610169491522</v>
      </c>
      <c r="O294" s="494">
        <v>-2.7966101694915202E-2</v>
      </c>
      <c r="P294" s="495" t="s">
        <v>1511</v>
      </c>
      <c r="Q294" s="496"/>
      <c r="R294" s="490" t="s">
        <v>1502</v>
      </c>
      <c r="S294" s="491" t="s">
        <v>1495</v>
      </c>
      <c r="T294" s="492">
        <v>45</v>
      </c>
      <c r="U294" s="493">
        <v>20140.762465753425</v>
      </c>
      <c r="V294" s="494">
        <v>0.41242937853107342</v>
      </c>
      <c r="W294" s="494">
        <v>3.757062146892659E-2</v>
      </c>
      <c r="X294" s="495" t="s">
        <v>1503</v>
      </c>
      <c r="Y294" s="497"/>
      <c r="Z294" s="490" t="s">
        <v>1504</v>
      </c>
      <c r="AA294" s="491" t="s">
        <v>1468</v>
      </c>
      <c r="AB294" s="492">
        <v>70</v>
      </c>
      <c r="AC294" s="493">
        <v>7873.8146846846839</v>
      </c>
      <c r="AD294" s="494">
        <v>0.6271186440677966</v>
      </c>
      <c r="AE294" s="494">
        <v>7.2881355932203351E-2</v>
      </c>
      <c r="AF294" s="495" t="s">
        <v>1500</v>
      </c>
    </row>
    <row r="295" spans="1:32" ht="32.450000000000003" customHeight="1">
      <c r="A295" s="482" t="s">
        <v>1457</v>
      </c>
      <c r="B295" s="483" t="s">
        <v>1458</v>
      </c>
      <c r="C295" s="484" t="s">
        <v>1637</v>
      </c>
      <c r="D295" s="485" t="s">
        <v>1638</v>
      </c>
      <c r="E295" s="486" t="s">
        <v>1639</v>
      </c>
      <c r="F295" s="487" t="s">
        <v>1513</v>
      </c>
      <c r="G295" s="487" t="s">
        <v>1513</v>
      </c>
      <c r="H295" s="488" t="s">
        <v>1087</v>
      </c>
      <c r="I295" s="489"/>
      <c r="J295" s="490" t="s">
        <v>1514</v>
      </c>
      <c r="K295" s="491" t="s">
        <v>1515</v>
      </c>
      <c r="L295" s="492">
        <v>60</v>
      </c>
      <c r="M295" s="493">
        <v>6082.49947089947</v>
      </c>
      <c r="N295" s="494">
        <v>0.92420537897310506</v>
      </c>
      <c r="O295" s="494">
        <v>-0.32420537897310509</v>
      </c>
      <c r="P295" s="495" t="s">
        <v>1516</v>
      </c>
      <c r="Q295" s="496"/>
      <c r="R295" s="490" t="s">
        <v>1470</v>
      </c>
      <c r="S295" s="491" t="s">
        <v>1471</v>
      </c>
      <c r="T295" s="492">
        <v>55</v>
      </c>
      <c r="U295" s="493">
        <v>3295.9998932384333</v>
      </c>
      <c r="V295" s="494">
        <v>0.68704156479217604</v>
      </c>
      <c r="W295" s="494">
        <v>-0.137041564792176</v>
      </c>
      <c r="X295" s="495" t="s">
        <v>1472</v>
      </c>
      <c r="Y295" s="497"/>
      <c r="Z295" s="490" t="s">
        <v>1517</v>
      </c>
      <c r="AA295" s="491" t="s">
        <v>1518</v>
      </c>
      <c r="AB295" s="492">
        <v>80</v>
      </c>
      <c r="AC295" s="493">
        <v>9363.1282729804952</v>
      </c>
      <c r="AD295" s="494">
        <v>0.87775061124694376</v>
      </c>
      <c r="AE295" s="494">
        <v>-7.7750611246943713E-2</v>
      </c>
      <c r="AF295" s="495" t="s">
        <v>1519</v>
      </c>
    </row>
    <row r="296" spans="1:32" ht="32.450000000000003" customHeight="1">
      <c r="A296" s="482" t="s">
        <v>1457</v>
      </c>
      <c r="B296" s="483" t="s">
        <v>1458</v>
      </c>
      <c r="C296" s="484" t="s">
        <v>1637</v>
      </c>
      <c r="D296" s="485" t="s">
        <v>1638</v>
      </c>
      <c r="E296" s="486" t="s">
        <v>1639</v>
      </c>
      <c r="F296" s="487" t="s">
        <v>1513</v>
      </c>
      <c r="G296" s="487" t="s">
        <v>1513</v>
      </c>
      <c r="H296" s="488" t="s">
        <v>1089</v>
      </c>
      <c r="I296" s="489"/>
      <c r="J296" s="490" t="s">
        <v>1520</v>
      </c>
      <c r="K296" s="491" t="s">
        <v>1515</v>
      </c>
      <c r="L296" s="492">
        <v>55</v>
      </c>
      <c r="M296" s="493">
        <v>2569.3170125427614</v>
      </c>
      <c r="N296" s="494">
        <v>0.86917740336967297</v>
      </c>
      <c r="O296" s="494">
        <v>-0.31917740336967293</v>
      </c>
      <c r="P296" s="495" t="s">
        <v>1516</v>
      </c>
      <c r="Q296" s="496"/>
      <c r="R296" s="490" t="s">
        <v>1521</v>
      </c>
      <c r="S296" s="491" t="s">
        <v>1471</v>
      </c>
      <c r="T296" s="492">
        <v>30</v>
      </c>
      <c r="U296" s="493">
        <v>2381.0239034205229</v>
      </c>
      <c r="V296" s="494">
        <v>0.49256689791873143</v>
      </c>
      <c r="W296" s="494">
        <v>-0.19256689791873144</v>
      </c>
      <c r="X296" s="495" t="s">
        <v>1472</v>
      </c>
      <c r="Y296" s="497"/>
      <c r="Z296" s="490" t="s">
        <v>1517</v>
      </c>
      <c r="AA296" s="491" t="s">
        <v>1518</v>
      </c>
      <c r="AB296" s="492">
        <v>80</v>
      </c>
      <c r="AC296" s="493">
        <v>4115.9511715976341</v>
      </c>
      <c r="AD296" s="494">
        <v>0.8374628344895938</v>
      </c>
      <c r="AE296" s="494">
        <v>-3.7462834489593755E-2</v>
      </c>
      <c r="AF296" s="495" t="s">
        <v>1519</v>
      </c>
    </row>
    <row r="297" spans="1:32" ht="32.450000000000003" customHeight="1">
      <c r="A297" s="482" t="s">
        <v>1457</v>
      </c>
      <c r="B297" s="483" t="s">
        <v>1458</v>
      </c>
      <c r="C297" s="484" t="s">
        <v>1637</v>
      </c>
      <c r="D297" s="485" t="s">
        <v>1638</v>
      </c>
      <c r="E297" s="486" t="s">
        <v>1639</v>
      </c>
      <c r="F297" s="487" t="s">
        <v>1513</v>
      </c>
      <c r="G297" s="487" t="s">
        <v>1513</v>
      </c>
      <c r="H297" s="488" t="s">
        <v>1081</v>
      </c>
      <c r="I297" s="489"/>
      <c r="J297" s="490" t="s">
        <v>1522</v>
      </c>
      <c r="K297" s="491" t="s">
        <v>1515</v>
      </c>
      <c r="L297" s="492">
        <v>65</v>
      </c>
      <c r="M297" s="493">
        <v>102523.62333333334</v>
      </c>
      <c r="N297" s="494">
        <v>1</v>
      </c>
      <c r="O297" s="494">
        <v>-0.35</v>
      </c>
      <c r="P297" s="495" t="s">
        <v>1516</v>
      </c>
      <c r="Q297" s="496"/>
      <c r="R297" s="490" t="s">
        <v>1478</v>
      </c>
      <c r="S297" s="491" t="s">
        <v>1471</v>
      </c>
      <c r="T297" s="492">
        <v>60</v>
      </c>
      <c r="U297" s="493">
        <v>82267.429999999993</v>
      </c>
      <c r="V297" s="494">
        <v>1</v>
      </c>
      <c r="W297" s="494">
        <v>-0.4</v>
      </c>
      <c r="X297" s="495" t="s">
        <v>1472</v>
      </c>
      <c r="Y297" s="497"/>
      <c r="Z297" s="490" t="s">
        <v>1523</v>
      </c>
      <c r="AA297" s="491" t="s">
        <v>1518</v>
      </c>
      <c r="AB297" s="492">
        <v>80</v>
      </c>
      <c r="AC297" s="493">
        <v>143435.5266666667</v>
      </c>
      <c r="AD297" s="494">
        <v>1</v>
      </c>
      <c r="AE297" s="494">
        <v>-0.19999999999999996</v>
      </c>
      <c r="AF297" s="495" t="s">
        <v>1519</v>
      </c>
    </row>
    <row r="298" spans="1:32" ht="32.450000000000003" customHeight="1">
      <c r="A298" s="482" t="s">
        <v>1457</v>
      </c>
      <c r="B298" s="483" t="s">
        <v>1458</v>
      </c>
      <c r="C298" s="484" t="s">
        <v>1637</v>
      </c>
      <c r="D298" s="485" t="s">
        <v>1638</v>
      </c>
      <c r="E298" s="486" t="s">
        <v>1639</v>
      </c>
      <c r="F298" s="487" t="s">
        <v>1513</v>
      </c>
      <c r="G298" s="487" t="s">
        <v>1513</v>
      </c>
      <c r="H298" s="488" t="s">
        <v>1085</v>
      </c>
      <c r="I298" s="489"/>
      <c r="J298" s="490" t="s">
        <v>1524</v>
      </c>
      <c r="K298" s="491" t="s">
        <v>1515</v>
      </c>
      <c r="L298" s="492">
        <v>65</v>
      </c>
      <c r="M298" s="493">
        <v>14770.996233766236</v>
      </c>
      <c r="N298" s="494">
        <v>0.8716981132075472</v>
      </c>
      <c r="O298" s="494">
        <v>-0.22169811320754718</v>
      </c>
      <c r="P298" s="495" t="s">
        <v>1516</v>
      </c>
      <c r="Q298" s="496"/>
      <c r="R298" s="490" t="s">
        <v>1525</v>
      </c>
      <c r="S298" s="491" t="s">
        <v>1471</v>
      </c>
      <c r="T298" s="492">
        <v>40</v>
      </c>
      <c r="U298" s="493">
        <v>10169.333877551022</v>
      </c>
      <c r="V298" s="494">
        <v>0.73962264150943391</v>
      </c>
      <c r="W298" s="494">
        <v>-0.33962264150943389</v>
      </c>
      <c r="X298" s="495" t="s">
        <v>1472</v>
      </c>
      <c r="Y298" s="497"/>
      <c r="Z298" s="490" t="s">
        <v>1526</v>
      </c>
      <c r="AA298" s="491" t="s">
        <v>1518</v>
      </c>
      <c r="AB298" s="492">
        <v>80</v>
      </c>
      <c r="AC298" s="493">
        <v>21351.679151785709</v>
      </c>
      <c r="AD298" s="494">
        <v>0.84528301886792467</v>
      </c>
      <c r="AE298" s="494">
        <v>-4.5283018867924629E-2</v>
      </c>
      <c r="AF298" s="495" t="s">
        <v>1519</v>
      </c>
    </row>
    <row r="299" spans="1:32" ht="32.450000000000003" customHeight="1">
      <c r="A299" s="482" t="s">
        <v>1457</v>
      </c>
      <c r="B299" s="483" t="s">
        <v>1458</v>
      </c>
      <c r="C299" s="484" t="s">
        <v>1637</v>
      </c>
      <c r="D299" s="485" t="s">
        <v>1638</v>
      </c>
      <c r="E299" s="486" t="s">
        <v>1639</v>
      </c>
      <c r="F299" s="487" t="s">
        <v>1513</v>
      </c>
      <c r="G299" s="487" t="s">
        <v>1513</v>
      </c>
      <c r="H299" s="488" t="s">
        <v>1482</v>
      </c>
      <c r="I299" s="489"/>
      <c r="J299" s="490" t="s">
        <v>1514</v>
      </c>
      <c r="K299" s="491" t="s">
        <v>1515</v>
      </c>
      <c r="L299" s="492">
        <v>55</v>
      </c>
      <c r="M299" s="493">
        <v>2367.483902589393</v>
      </c>
      <c r="N299" s="494">
        <v>0.78055822906641004</v>
      </c>
      <c r="O299" s="494">
        <v>-0.23055822906640999</v>
      </c>
      <c r="P299" s="495" t="s">
        <v>1516</v>
      </c>
      <c r="Q299" s="496"/>
      <c r="R299" s="490" t="s">
        <v>1527</v>
      </c>
      <c r="S299" s="491" t="s">
        <v>1528</v>
      </c>
      <c r="T299" s="492">
        <v>55</v>
      </c>
      <c r="U299" s="493">
        <v>1554.4269639344261</v>
      </c>
      <c r="V299" s="494">
        <v>0.73387872954764199</v>
      </c>
      <c r="W299" s="494">
        <v>-0.18387872954764195</v>
      </c>
      <c r="X299" s="495" t="s">
        <v>1529</v>
      </c>
      <c r="Y299" s="497"/>
      <c r="Z299" s="490" t="s">
        <v>1517</v>
      </c>
      <c r="AA299" s="491" t="s">
        <v>1518</v>
      </c>
      <c r="AB299" s="492">
        <v>80</v>
      </c>
      <c r="AC299" s="493">
        <v>2595.2190630630648</v>
      </c>
      <c r="AD299" s="494">
        <v>0.80125120307988451</v>
      </c>
      <c r="AE299" s="494">
        <v>-1.2512030798844664E-3</v>
      </c>
      <c r="AF299" s="495" t="s">
        <v>1519</v>
      </c>
    </row>
    <row r="300" spans="1:32" ht="32.450000000000003" customHeight="1">
      <c r="A300" s="482" t="s">
        <v>1457</v>
      </c>
      <c r="B300" s="483" t="s">
        <v>1458</v>
      </c>
      <c r="C300" s="484" t="s">
        <v>1637</v>
      </c>
      <c r="D300" s="485" t="s">
        <v>1638</v>
      </c>
      <c r="E300" s="486" t="s">
        <v>1639</v>
      </c>
      <c r="F300" s="487" t="s">
        <v>1513</v>
      </c>
      <c r="G300" s="487" t="s">
        <v>1513</v>
      </c>
      <c r="H300" s="488" t="s">
        <v>1488</v>
      </c>
      <c r="I300" s="489"/>
      <c r="J300" s="490" t="s">
        <v>1530</v>
      </c>
      <c r="K300" s="491" t="s">
        <v>1515</v>
      </c>
      <c r="L300" s="492">
        <v>50</v>
      </c>
      <c r="M300" s="493">
        <v>844.44035782442711</v>
      </c>
      <c r="N300" s="494">
        <v>0.62177395431622662</v>
      </c>
      <c r="O300" s="494">
        <v>-0.12177395431622662</v>
      </c>
      <c r="P300" s="495" t="s">
        <v>1516</v>
      </c>
      <c r="Q300" s="496"/>
      <c r="R300" s="490" t="s">
        <v>1527</v>
      </c>
      <c r="S300" s="491" t="s">
        <v>1528</v>
      </c>
      <c r="T300" s="492">
        <v>50</v>
      </c>
      <c r="U300" s="493">
        <v>662.85861729452165</v>
      </c>
      <c r="V300" s="494">
        <v>0.69296944526846627</v>
      </c>
      <c r="W300" s="494">
        <v>-0.19296944526846627</v>
      </c>
      <c r="X300" s="495" t="s">
        <v>1529</v>
      </c>
      <c r="Y300" s="497"/>
      <c r="Z300" s="490" t="s">
        <v>1531</v>
      </c>
      <c r="AA300" s="491" t="s">
        <v>1518</v>
      </c>
      <c r="AB300" s="492">
        <v>70</v>
      </c>
      <c r="AC300" s="493">
        <v>951.71790640394136</v>
      </c>
      <c r="AD300" s="494">
        <v>0.72263423316523279</v>
      </c>
      <c r="AE300" s="494">
        <v>-2.2634233165232831E-2</v>
      </c>
      <c r="AF300" s="495" t="s">
        <v>1519</v>
      </c>
    </row>
    <row r="301" spans="1:32" ht="32.450000000000003" customHeight="1">
      <c r="A301" s="482" t="s">
        <v>1457</v>
      </c>
      <c r="B301" s="483" t="s">
        <v>1458</v>
      </c>
      <c r="C301" s="484" t="s">
        <v>1637</v>
      </c>
      <c r="D301" s="485" t="s">
        <v>1638</v>
      </c>
      <c r="E301" s="486" t="s">
        <v>1639</v>
      </c>
      <c r="F301" s="487" t="s">
        <v>1513</v>
      </c>
      <c r="G301" s="487" t="s">
        <v>1513</v>
      </c>
      <c r="H301" s="488" t="s">
        <v>1493</v>
      </c>
      <c r="I301" s="489"/>
      <c r="J301" s="490" t="s">
        <v>1514</v>
      </c>
      <c r="K301" s="491" t="s">
        <v>1515</v>
      </c>
      <c r="L301" s="492">
        <v>55</v>
      </c>
      <c r="M301" s="493">
        <v>2556.7718109846801</v>
      </c>
      <c r="N301" s="494">
        <v>0.9694595458906301</v>
      </c>
      <c r="O301" s="494">
        <v>-0.41945954589063006</v>
      </c>
      <c r="P301" s="495" t="s">
        <v>1516</v>
      </c>
      <c r="Q301" s="496"/>
      <c r="R301" s="490" t="s">
        <v>1532</v>
      </c>
      <c r="S301" s="491" t="s">
        <v>1528</v>
      </c>
      <c r="T301" s="492">
        <v>70</v>
      </c>
      <c r="U301" s="493">
        <v>6131.5772564353347</v>
      </c>
      <c r="V301" s="494">
        <v>0.98145187080268637</v>
      </c>
      <c r="W301" s="494">
        <v>-0.28145187080268641</v>
      </c>
      <c r="X301" s="495" t="s">
        <v>1533</v>
      </c>
      <c r="Y301" s="497"/>
      <c r="Z301" s="490" t="s">
        <v>1517</v>
      </c>
      <c r="AA301" s="491" t="s">
        <v>1518</v>
      </c>
      <c r="AB301" s="492">
        <v>80</v>
      </c>
      <c r="AC301" s="493">
        <v>2239.9307245141645</v>
      </c>
      <c r="AD301" s="494">
        <v>0.93795970578829557</v>
      </c>
      <c r="AE301" s="494">
        <v>-0.13795970578829553</v>
      </c>
      <c r="AF301" s="495" t="s">
        <v>1519</v>
      </c>
    </row>
    <row r="302" spans="1:32" ht="32.450000000000003" customHeight="1">
      <c r="A302" s="482" t="s">
        <v>1457</v>
      </c>
      <c r="B302" s="483" t="s">
        <v>1458</v>
      </c>
      <c r="C302" s="484" t="s">
        <v>1637</v>
      </c>
      <c r="D302" s="485" t="s">
        <v>1638</v>
      </c>
      <c r="E302" s="486" t="s">
        <v>1639</v>
      </c>
      <c r="F302" s="487" t="s">
        <v>1513</v>
      </c>
      <c r="G302" s="487" t="s">
        <v>1513</v>
      </c>
      <c r="H302" s="488" t="s">
        <v>1497</v>
      </c>
      <c r="I302" s="489"/>
      <c r="J302" s="490" t="s">
        <v>1530</v>
      </c>
      <c r="K302" s="491" t="s">
        <v>1515</v>
      </c>
      <c r="L302" s="492">
        <v>50</v>
      </c>
      <c r="M302" s="493">
        <v>904.79953619221237</v>
      </c>
      <c r="N302" s="494">
        <v>0.92307692307692313</v>
      </c>
      <c r="O302" s="494">
        <v>-0.42307692307692313</v>
      </c>
      <c r="P302" s="495" t="s">
        <v>1516</v>
      </c>
      <c r="Q302" s="496"/>
      <c r="R302" s="490" t="s">
        <v>1532</v>
      </c>
      <c r="S302" s="491" t="s">
        <v>1528</v>
      </c>
      <c r="T302" s="492">
        <v>70</v>
      </c>
      <c r="U302" s="493">
        <v>3664.9698672247023</v>
      </c>
      <c r="V302" s="494">
        <v>0.97262773722627738</v>
      </c>
      <c r="W302" s="494">
        <v>-0.27262773722627742</v>
      </c>
      <c r="X302" s="495" t="s">
        <v>1533</v>
      </c>
      <c r="Y302" s="497"/>
      <c r="Z302" s="490" t="s">
        <v>1531</v>
      </c>
      <c r="AA302" s="491" t="s">
        <v>1518</v>
      </c>
      <c r="AB302" s="492">
        <v>70</v>
      </c>
      <c r="AC302" s="493">
        <v>905.14599161560989</v>
      </c>
      <c r="AD302" s="494">
        <v>0.87057832678270641</v>
      </c>
      <c r="AE302" s="494">
        <v>-0.17057832678270646</v>
      </c>
      <c r="AF302" s="495" t="s">
        <v>1519</v>
      </c>
    </row>
    <row r="303" spans="1:32" ht="32.450000000000003" customHeight="1">
      <c r="A303" s="482" t="s">
        <v>1457</v>
      </c>
      <c r="B303" s="483" t="s">
        <v>1458</v>
      </c>
      <c r="C303" s="484" t="s">
        <v>1637</v>
      </c>
      <c r="D303" s="485" t="s">
        <v>1638</v>
      </c>
      <c r="E303" s="486" t="s">
        <v>1639</v>
      </c>
      <c r="F303" s="487" t="s">
        <v>1513</v>
      </c>
      <c r="G303" s="487" t="s">
        <v>1513</v>
      </c>
      <c r="H303" s="488" t="s">
        <v>1501</v>
      </c>
      <c r="I303" s="489"/>
      <c r="J303" s="490" t="s">
        <v>1514</v>
      </c>
      <c r="K303" s="491" t="s">
        <v>1515</v>
      </c>
      <c r="L303" s="492">
        <v>55</v>
      </c>
      <c r="M303" s="493">
        <v>12948.914500000001</v>
      </c>
      <c r="N303" s="494">
        <v>0.79096045197740106</v>
      </c>
      <c r="O303" s="494">
        <v>-0.24096045197740101</v>
      </c>
      <c r="P303" s="495" t="s">
        <v>1516</v>
      </c>
      <c r="Q303" s="496"/>
      <c r="R303" s="490" t="s">
        <v>1478</v>
      </c>
      <c r="S303" s="491" t="s">
        <v>1471</v>
      </c>
      <c r="T303" s="492">
        <v>80</v>
      </c>
      <c r="U303" s="493">
        <v>66018.043768115953</v>
      </c>
      <c r="V303" s="494">
        <v>0.77966101694915257</v>
      </c>
      <c r="W303" s="494">
        <v>2.033898305084747E-2</v>
      </c>
      <c r="X303" s="495" t="s">
        <v>1472</v>
      </c>
      <c r="Y303" s="497"/>
      <c r="Z303" s="490" t="s">
        <v>1517</v>
      </c>
      <c r="AA303" s="491" t="s">
        <v>1518</v>
      </c>
      <c r="AB303" s="492">
        <v>60</v>
      </c>
      <c r="AC303" s="493">
        <v>9587.2916260162619</v>
      </c>
      <c r="AD303" s="494">
        <v>0.69491525423728817</v>
      </c>
      <c r="AE303" s="494">
        <v>-9.4915254237288194E-2</v>
      </c>
      <c r="AF303" s="495" t="s">
        <v>1519</v>
      </c>
    </row>
    <row r="304" spans="1:32" ht="32.450000000000003" customHeight="1">
      <c r="A304" s="482" t="s">
        <v>1457</v>
      </c>
      <c r="B304" s="483" t="s">
        <v>1458</v>
      </c>
      <c r="C304" s="484" t="s">
        <v>1637</v>
      </c>
      <c r="D304" s="485" t="s">
        <v>1638</v>
      </c>
      <c r="E304" s="486" t="s">
        <v>1639</v>
      </c>
      <c r="F304" s="487" t="s">
        <v>1462</v>
      </c>
      <c r="G304" s="487" t="s">
        <v>1535</v>
      </c>
      <c r="H304" s="488" t="s">
        <v>1536</v>
      </c>
      <c r="I304" s="489"/>
      <c r="J304" s="490" t="s">
        <v>1507</v>
      </c>
      <c r="K304" s="491" t="s">
        <v>1495</v>
      </c>
      <c r="L304" s="492">
        <v>50</v>
      </c>
      <c r="M304" s="493">
        <v>2453.3527228734142</v>
      </c>
      <c r="N304" s="494">
        <v>0.94195705024311183</v>
      </c>
      <c r="O304" s="494">
        <v>-0.44195705024311183</v>
      </c>
      <c r="P304" s="495" t="s">
        <v>1508</v>
      </c>
      <c r="Q304" s="496"/>
      <c r="R304" s="490" t="s">
        <v>1532</v>
      </c>
      <c r="S304" s="491" t="s">
        <v>1528</v>
      </c>
      <c r="T304" s="492">
        <v>60</v>
      </c>
      <c r="U304" s="493">
        <v>3027.2040144230868</v>
      </c>
      <c r="V304" s="494">
        <v>0.96920583468395471</v>
      </c>
      <c r="W304" s="494">
        <v>-0.36920583468395474</v>
      </c>
      <c r="X304" s="495" t="s">
        <v>1533</v>
      </c>
      <c r="Y304" s="497"/>
      <c r="Z304" s="490" t="s">
        <v>1642</v>
      </c>
      <c r="AA304" s="491" t="s">
        <v>1468</v>
      </c>
      <c r="AB304" s="492">
        <v>60</v>
      </c>
      <c r="AC304" s="493">
        <v>3955.5663500727874</v>
      </c>
      <c r="AD304" s="494">
        <v>0.97427066450567268</v>
      </c>
      <c r="AE304" s="494">
        <v>-0.3742706645056727</v>
      </c>
      <c r="AF304" s="495" t="s">
        <v>1643</v>
      </c>
    </row>
    <row r="305" spans="1:32" ht="32.450000000000003" customHeight="1">
      <c r="A305" s="482" t="s">
        <v>1457</v>
      </c>
      <c r="B305" s="483" t="s">
        <v>1458</v>
      </c>
      <c r="C305" s="484" t="s">
        <v>1637</v>
      </c>
      <c r="D305" s="485" t="s">
        <v>1638</v>
      </c>
      <c r="E305" s="486" t="s">
        <v>1639</v>
      </c>
      <c r="F305" s="487" t="s">
        <v>1462</v>
      </c>
      <c r="G305" s="487" t="s">
        <v>1535</v>
      </c>
      <c r="H305" s="488" t="s">
        <v>1539</v>
      </c>
      <c r="I305" s="489"/>
      <c r="J305" s="490" t="s">
        <v>1540</v>
      </c>
      <c r="K305" s="491" t="s">
        <v>1465</v>
      </c>
      <c r="L305" s="492">
        <v>70</v>
      </c>
      <c r="M305" s="493">
        <v>3145.596807355133</v>
      </c>
      <c r="N305" s="494">
        <v>0.90595346875658955</v>
      </c>
      <c r="O305" s="494">
        <v>-0.2059534687565896</v>
      </c>
      <c r="P305" s="495" t="s">
        <v>1466</v>
      </c>
      <c r="Q305" s="496"/>
      <c r="R305" s="490" t="s">
        <v>1527</v>
      </c>
      <c r="S305" s="491" t="s">
        <v>1528</v>
      </c>
      <c r="T305" s="492">
        <v>50</v>
      </c>
      <c r="U305" s="493">
        <v>558.67734399529206</v>
      </c>
      <c r="V305" s="494">
        <v>0.71638433963590364</v>
      </c>
      <c r="W305" s="494">
        <v>-0.21638433963590364</v>
      </c>
      <c r="X305" s="495" t="s">
        <v>1529</v>
      </c>
      <c r="Y305" s="497"/>
      <c r="Z305" s="490" t="s">
        <v>1541</v>
      </c>
      <c r="AA305" s="491" t="s">
        <v>1468</v>
      </c>
      <c r="AB305" s="492">
        <v>60</v>
      </c>
      <c r="AC305" s="493">
        <v>1268.2754861174787</v>
      </c>
      <c r="AD305" s="494">
        <v>0.76706262739860831</v>
      </c>
      <c r="AE305" s="494">
        <v>-0.16706262739860833</v>
      </c>
      <c r="AF305" s="495" t="s">
        <v>1542</v>
      </c>
    </row>
    <row r="306" spans="1:32" ht="32.450000000000003" customHeight="1">
      <c r="A306" s="482" t="s">
        <v>1457</v>
      </c>
      <c r="B306" s="483" t="s">
        <v>1458</v>
      </c>
      <c r="C306" s="484" t="s">
        <v>1637</v>
      </c>
      <c r="D306" s="485" t="s">
        <v>1638</v>
      </c>
      <c r="E306" s="486" t="s">
        <v>1639</v>
      </c>
      <c r="F306" s="487" t="s">
        <v>1462</v>
      </c>
      <c r="G306" s="487" t="s">
        <v>1543</v>
      </c>
      <c r="H306" s="488" t="s">
        <v>1544</v>
      </c>
      <c r="I306" s="489"/>
      <c r="J306" s="490" t="s">
        <v>1545</v>
      </c>
      <c r="K306" s="491" t="s">
        <v>1518</v>
      </c>
      <c r="L306" s="492">
        <v>40</v>
      </c>
      <c r="M306" s="493">
        <v>472.32809128630703</v>
      </c>
      <c r="N306" s="494">
        <v>0.28269794721407621</v>
      </c>
      <c r="O306" s="494">
        <v>0.11730205278592382</v>
      </c>
      <c r="P306" s="495" t="s">
        <v>1546</v>
      </c>
      <c r="Q306" s="496"/>
      <c r="R306" s="490" t="s">
        <v>1547</v>
      </c>
      <c r="S306" s="491" t="s">
        <v>1510</v>
      </c>
      <c r="T306" s="492">
        <v>45</v>
      </c>
      <c r="U306" s="493">
        <v>277.72593471810086</v>
      </c>
      <c r="V306" s="494">
        <v>0.39530791788856301</v>
      </c>
      <c r="W306" s="494">
        <v>5.4692082111437001E-2</v>
      </c>
      <c r="X306" s="495" t="s">
        <v>1548</v>
      </c>
      <c r="Y306" s="497"/>
      <c r="Z306" s="490" t="s">
        <v>1549</v>
      </c>
      <c r="AA306" s="491" t="s">
        <v>1468</v>
      </c>
      <c r="AB306" s="492">
        <v>60</v>
      </c>
      <c r="AC306" s="493">
        <v>1324.2300399680262</v>
      </c>
      <c r="AD306" s="494">
        <v>0.733724340175953</v>
      </c>
      <c r="AE306" s="494">
        <v>-0.13372434017595303</v>
      </c>
      <c r="AF306" s="495" t="s">
        <v>1550</v>
      </c>
    </row>
    <row r="307" spans="1:32" ht="32.450000000000003" customHeight="1">
      <c r="A307" s="482" t="s">
        <v>1457</v>
      </c>
      <c r="B307" s="483" t="s">
        <v>1458</v>
      </c>
      <c r="C307" s="484" t="s">
        <v>1637</v>
      </c>
      <c r="D307" s="485" t="s">
        <v>1638</v>
      </c>
      <c r="E307" s="486" t="s">
        <v>1639</v>
      </c>
      <c r="F307" s="487" t="s">
        <v>1462</v>
      </c>
      <c r="G307" s="487" t="s">
        <v>1543</v>
      </c>
      <c r="H307" s="488" t="s">
        <v>1551</v>
      </c>
      <c r="I307" s="489"/>
      <c r="J307" s="490" t="s">
        <v>1552</v>
      </c>
      <c r="K307" s="491" t="s">
        <v>1495</v>
      </c>
      <c r="L307" s="492">
        <v>40</v>
      </c>
      <c r="M307" s="493">
        <v>498.39818863456873</v>
      </c>
      <c r="N307" s="494">
        <v>0.54670981661272922</v>
      </c>
      <c r="O307" s="494">
        <v>-0.14670981661272919</v>
      </c>
      <c r="P307" s="495" t="s">
        <v>1553</v>
      </c>
      <c r="Q307" s="496"/>
      <c r="R307" s="490" t="s">
        <v>1554</v>
      </c>
      <c r="S307" s="491" t="s">
        <v>1528</v>
      </c>
      <c r="T307" s="492">
        <v>50</v>
      </c>
      <c r="U307" s="493">
        <v>706.2420217878896</v>
      </c>
      <c r="V307" s="494">
        <v>0.67335490830636457</v>
      </c>
      <c r="W307" s="494">
        <v>-0.17335490830636457</v>
      </c>
      <c r="X307" s="495" t="s">
        <v>1555</v>
      </c>
      <c r="Y307" s="497"/>
      <c r="Z307" s="490" t="s">
        <v>1556</v>
      </c>
      <c r="AA307" s="491" t="s">
        <v>1468</v>
      </c>
      <c r="AB307" s="492">
        <v>55</v>
      </c>
      <c r="AC307" s="493">
        <v>588.52557875345371</v>
      </c>
      <c r="AD307" s="494">
        <v>0.70269687162891048</v>
      </c>
      <c r="AE307" s="494">
        <v>-0.15269687162891044</v>
      </c>
      <c r="AF307" s="495" t="s">
        <v>1550</v>
      </c>
    </row>
    <row r="308" spans="1:32" ht="32.450000000000003" customHeight="1">
      <c r="A308" s="482" t="s">
        <v>1457</v>
      </c>
      <c r="B308" s="483" t="s">
        <v>1458</v>
      </c>
      <c r="C308" s="484" t="s">
        <v>1637</v>
      </c>
      <c r="D308" s="485" t="s">
        <v>1638</v>
      </c>
      <c r="E308" s="486" t="s">
        <v>1639</v>
      </c>
      <c r="F308" s="487" t="s">
        <v>1462</v>
      </c>
      <c r="G308" s="487" t="s">
        <v>1543</v>
      </c>
      <c r="H308" s="488" t="s">
        <v>1557</v>
      </c>
      <c r="I308" s="489"/>
      <c r="J308" s="490" t="s">
        <v>1558</v>
      </c>
      <c r="K308" s="491" t="s">
        <v>1465</v>
      </c>
      <c r="L308" s="492">
        <v>55</v>
      </c>
      <c r="M308" s="493">
        <v>275.26144161040258</v>
      </c>
      <c r="N308" s="494">
        <v>0.49853518668578195</v>
      </c>
      <c r="O308" s="494">
        <v>5.1464813314218094E-2</v>
      </c>
      <c r="P308" s="495" t="s">
        <v>1559</v>
      </c>
      <c r="Q308" s="496"/>
      <c r="R308" s="490" t="s">
        <v>1560</v>
      </c>
      <c r="S308" s="491" t="s">
        <v>1528</v>
      </c>
      <c r="T308" s="492">
        <v>40</v>
      </c>
      <c r="U308" s="493">
        <v>222.98096691729307</v>
      </c>
      <c r="V308" s="494">
        <v>0.41451100168297694</v>
      </c>
      <c r="W308" s="494">
        <v>-1.4511001682976921E-2</v>
      </c>
      <c r="X308" s="495" t="s">
        <v>1555</v>
      </c>
      <c r="Y308" s="497"/>
      <c r="Z308" s="490" t="s">
        <v>1556</v>
      </c>
      <c r="AA308" s="491" t="s">
        <v>1468</v>
      </c>
      <c r="AB308" s="492">
        <v>50</v>
      </c>
      <c r="AC308" s="493">
        <v>276.68233513813675</v>
      </c>
      <c r="AD308" s="494">
        <v>0.44898086392819297</v>
      </c>
      <c r="AE308" s="494">
        <v>5.1019136071807025E-2</v>
      </c>
      <c r="AF308" s="495" t="s">
        <v>1550</v>
      </c>
    </row>
    <row r="309" spans="1:32" ht="32.450000000000003" customHeight="1">
      <c r="A309" s="482" t="s">
        <v>1457</v>
      </c>
      <c r="B309" s="483" t="s">
        <v>1458</v>
      </c>
      <c r="C309" s="484" t="s">
        <v>1637</v>
      </c>
      <c r="D309" s="485" t="s">
        <v>1638</v>
      </c>
      <c r="E309" s="486" t="s">
        <v>1639</v>
      </c>
      <c r="F309" s="487" t="s">
        <v>1462</v>
      </c>
      <c r="G309" s="487" t="s">
        <v>1543</v>
      </c>
      <c r="H309" s="488" t="s">
        <v>1561</v>
      </c>
      <c r="I309" s="489"/>
      <c r="J309" s="490" t="s">
        <v>1545</v>
      </c>
      <c r="K309" s="491" t="s">
        <v>1518</v>
      </c>
      <c r="L309" s="492">
        <v>35</v>
      </c>
      <c r="M309" s="493">
        <v>313.14382550335569</v>
      </c>
      <c r="N309" s="494">
        <v>0.15867944621938232</v>
      </c>
      <c r="O309" s="494">
        <v>0.19132055378061766</v>
      </c>
      <c r="P309" s="495" t="s">
        <v>1546</v>
      </c>
      <c r="Q309" s="496"/>
      <c r="R309" s="490" t="s">
        <v>1547</v>
      </c>
      <c r="S309" s="491" t="s">
        <v>1510</v>
      </c>
      <c r="T309" s="492">
        <v>35</v>
      </c>
      <c r="U309" s="493">
        <v>101.19258928571428</v>
      </c>
      <c r="V309" s="494">
        <v>0.23855165069222578</v>
      </c>
      <c r="W309" s="494">
        <v>0.1114483493077742</v>
      </c>
      <c r="X309" s="495" t="s">
        <v>1548</v>
      </c>
      <c r="Y309" s="497"/>
      <c r="Z309" s="490" t="s">
        <v>1549</v>
      </c>
      <c r="AA309" s="491" t="s">
        <v>1468</v>
      </c>
      <c r="AB309" s="492">
        <v>60</v>
      </c>
      <c r="AC309" s="493">
        <v>600.62275693311619</v>
      </c>
      <c r="AD309" s="494">
        <v>0.65282215122470721</v>
      </c>
      <c r="AE309" s="494">
        <v>-5.2822151224707237E-2</v>
      </c>
      <c r="AF309" s="495" t="s">
        <v>1550</v>
      </c>
    </row>
    <row r="310" spans="1:32" ht="32.450000000000003" customHeight="1">
      <c r="A310" s="482" t="s">
        <v>1457</v>
      </c>
      <c r="B310" s="483" t="s">
        <v>1458</v>
      </c>
      <c r="C310" s="484" t="s">
        <v>1637</v>
      </c>
      <c r="D310" s="485" t="s">
        <v>1638</v>
      </c>
      <c r="E310" s="486" t="s">
        <v>1639</v>
      </c>
      <c r="F310" s="487" t="s">
        <v>1462</v>
      </c>
      <c r="G310" s="487" t="s">
        <v>1543</v>
      </c>
      <c r="H310" s="488" t="s">
        <v>1562</v>
      </c>
      <c r="I310" s="489"/>
      <c r="J310" s="490" t="s">
        <v>1563</v>
      </c>
      <c r="K310" s="491" t="s">
        <v>1495</v>
      </c>
      <c r="L310" s="492">
        <v>50</v>
      </c>
      <c r="M310" s="493">
        <v>814.29881748290461</v>
      </c>
      <c r="N310" s="494">
        <v>0.76107195965604191</v>
      </c>
      <c r="O310" s="494">
        <v>-0.26107195965604191</v>
      </c>
      <c r="P310" s="495" t="s">
        <v>1564</v>
      </c>
      <c r="Q310" s="496"/>
      <c r="R310" s="490" t="s">
        <v>1527</v>
      </c>
      <c r="S310" s="491" t="s">
        <v>1528</v>
      </c>
      <c r="T310" s="492">
        <v>60</v>
      </c>
      <c r="U310" s="493">
        <v>1242.3224394482845</v>
      </c>
      <c r="V310" s="494">
        <v>0.87421607292946268</v>
      </c>
      <c r="W310" s="494">
        <v>-0.27421607292946271</v>
      </c>
      <c r="X310" s="495" t="s">
        <v>1529</v>
      </c>
      <c r="Y310" s="497"/>
      <c r="Z310" s="490" t="s">
        <v>1565</v>
      </c>
      <c r="AA310" s="491" t="s">
        <v>1468</v>
      </c>
      <c r="AB310" s="492">
        <v>60</v>
      </c>
      <c r="AC310" s="493">
        <v>1230.6014810633646</v>
      </c>
      <c r="AD310" s="494">
        <v>0.88769638585375321</v>
      </c>
      <c r="AE310" s="494">
        <v>-0.28769638585375323</v>
      </c>
      <c r="AF310" s="495" t="s">
        <v>1542</v>
      </c>
    </row>
    <row r="311" spans="1:32" ht="32.450000000000003" customHeight="1">
      <c r="A311" s="482" t="s">
        <v>1457</v>
      </c>
      <c r="B311" s="483" t="s">
        <v>1458</v>
      </c>
      <c r="C311" s="484" t="s">
        <v>1637</v>
      </c>
      <c r="D311" s="485" t="s">
        <v>1638</v>
      </c>
      <c r="E311" s="486" t="s">
        <v>1639</v>
      </c>
      <c r="F311" s="487" t="s">
        <v>1462</v>
      </c>
      <c r="G311" s="487" t="s">
        <v>1543</v>
      </c>
      <c r="H311" s="488" t="s">
        <v>1566</v>
      </c>
      <c r="I311" s="489"/>
      <c r="J311" s="490" t="s">
        <v>1567</v>
      </c>
      <c r="K311" s="491" t="s">
        <v>1465</v>
      </c>
      <c r="L311" s="492">
        <v>60</v>
      </c>
      <c r="M311" s="493">
        <v>924.75903727680088</v>
      </c>
      <c r="N311" s="494">
        <v>0.84643381817700536</v>
      </c>
      <c r="O311" s="494">
        <v>-0.24643381817700538</v>
      </c>
      <c r="P311" s="495" t="s">
        <v>1559</v>
      </c>
      <c r="Q311" s="496"/>
      <c r="R311" s="490" t="s">
        <v>1568</v>
      </c>
      <c r="S311" s="491" t="s">
        <v>1528</v>
      </c>
      <c r="T311" s="492">
        <v>50</v>
      </c>
      <c r="U311" s="493">
        <v>313.81365018935611</v>
      </c>
      <c r="V311" s="494">
        <v>0.66400201172624629</v>
      </c>
      <c r="W311" s="494">
        <v>-0.16400201172624629</v>
      </c>
      <c r="X311" s="495" t="s">
        <v>1555</v>
      </c>
      <c r="Y311" s="497"/>
      <c r="Z311" s="490" t="s">
        <v>1565</v>
      </c>
      <c r="AA311" s="491" t="s">
        <v>1468</v>
      </c>
      <c r="AB311" s="492">
        <v>50</v>
      </c>
      <c r="AC311" s="493">
        <v>683.50885554341073</v>
      </c>
      <c r="AD311" s="494">
        <v>0.71399076194131572</v>
      </c>
      <c r="AE311" s="494">
        <v>-0.21399076194131572</v>
      </c>
      <c r="AF311" s="495" t="s">
        <v>1542</v>
      </c>
    </row>
    <row r="312" spans="1:32" ht="32.450000000000003" customHeight="1">
      <c r="A312" s="482" t="s">
        <v>1457</v>
      </c>
      <c r="B312" s="483" t="s">
        <v>1458</v>
      </c>
      <c r="C312" s="484" t="s">
        <v>1637</v>
      </c>
      <c r="D312" s="485" t="s">
        <v>1638</v>
      </c>
      <c r="E312" s="486" t="s">
        <v>1639</v>
      </c>
      <c r="F312" s="487" t="s">
        <v>1462</v>
      </c>
      <c r="G312" s="487" t="s">
        <v>1543</v>
      </c>
      <c r="H312" s="488" t="s">
        <v>1569</v>
      </c>
      <c r="I312" s="489"/>
      <c r="J312" s="490" t="s">
        <v>1558</v>
      </c>
      <c r="K312" s="491" t="s">
        <v>1465</v>
      </c>
      <c r="L312" s="492">
        <v>60</v>
      </c>
      <c r="M312" s="493">
        <v>369.92706114398595</v>
      </c>
      <c r="N312" s="494">
        <v>0.72350390603560255</v>
      </c>
      <c r="O312" s="494">
        <v>-0.12350390603560257</v>
      </c>
      <c r="P312" s="495" t="s">
        <v>1559</v>
      </c>
      <c r="Q312" s="496"/>
      <c r="R312" s="490" t="s">
        <v>1570</v>
      </c>
      <c r="S312" s="491" t="s">
        <v>1528</v>
      </c>
      <c r="T312" s="492">
        <v>40</v>
      </c>
      <c r="U312" s="493">
        <v>219.79610831401112</v>
      </c>
      <c r="V312" s="494">
        <v>0.55233355897473424</v>
      </c>
      <c r="W312" s="494">
        <v>-0.15233355897473422</v>
      </c>
      <c r="X312" s="495" t="s">
        <v>1555</v>
      </c>
      <c r="Y312" s="497"/>
      <c r="Z312" s="490" t="s">
        <v>1549</v>
      </c>
      <c r="AA312" s="491" t="s">
        <v>1468</v>
      </c>
      <c r="AB312" s="492">
        <v>60</v>
      </c>
      <c r="AC312" s="493">
        <v>366.96316098455861</v>
      </c>
      <c r="AD312" s="494">
        <v>0.59834610951535883</v>
      </c>
      <c r="AE312" s="494">
        <v>1.6538904846411517E-3</v>
      </c>
      <c r="AF312" s="495" t="s">
        <v>1550</v>
      </c>
    </row>
    <row r="313" spans="1:32" ht="32.450000000000003" customHeight="1">
      <c r="A313" s="482" t="s">
        <v>1457</v>
      </c>
      <c r="B313" s="483" t="s">
        <v>1458</v>
      </c>
      <c r="C313" s="484" t="s">
        <v>1637</v>
      </c>
      <c r="D313" s="485" t="s">
        <v>1638</v>
      </c>
      <c r="E313" s="486" t="s">
        <v>1639</v>
      </c>
      <c r="F313" s="487" t="s">
        <v>1462</v>
      </c>
      <c r="G313" s="487" t="s">
        <v>1543</v>
      </c>
      <c r="H313" s="488" t="s">
        <v>1571</v>
      </c>
      <c r="I313" s="489"/>
      <c r="J313" s="490" t="s">
        <v>1558</v>
      </c>
      <c r="K313" s="491" t="s">
        <v>1465</v>
      </c>
      <c r="L313" s="492">
        <v>65</v>
      </c>
      <c r="M313" s="493">
        <v>240.12428912126157</v>
      </c>
      <c r="N313" s="494">
        <v>0.62149759142604677</v>
      </c>
      <c r="O313" s="494">
        <v>2.8502408573953253E-2</v>
      </c>
      <c r="P313" s="495" t="s">
        <v>1559</v>
      </c>
      <c r="Q313" s="496"/>
      <c r="R313" s="490" t="s">
        <v>1572</v>
      </c>
      <c r="S313" s="491" t="s">
        <v>1528</v>
      </c>
      <c r="T313" s="492">
        <v>30</v>
      </c>
      <c r="U313" s="493">
        <v>180.8141692410199</v>
      </c>
      <c r="V313" s="494">
        <v>0.47056979163697515</v>
      </c>
      <c r="W313" s="494">
        <v>-0.17056979163697517</v>
      </c>
      <c r="X313" s="495" t="s">
        <v>1555</v>
      </c>
      <c r="Y313" s="497"/>
      <c r="Z313" s="490" t="s">
        <v>1556</v>
      </c>
      <c r="AA313" s="491" t="s">
        <v>1468</v>
      </c>
      <c r="AB313" s="492">
        <v>55</v>
      </c>
      <c r="AC313" s="493">
        <v>257.1812320730125</v>
      </c>
      <c r="AD313" s="494">
        <v>0.52469857195792835</v>
      </c>
      <c r="AE313" s="494">
        <v>2.5301428042071694E-2</v>
      </c>
      <c r="AF313" s="495" t="s">
        <v>1550</v>
      </c>
    </row>
    <row r="314" spans="1:32" ht="32.450000000000003" customHeight="1">
      <c r="A314" s="482" t="s">
        <v>1457</v>
      </c>
      <c r="B314" s="483" t="s">
        <v>1458</v>
      </c>
      <c r="C314" s="484" t="s">
        <v>1637</v>
      </c>
      <c r="D314" s="485" t="s">
        <v>1638</v>
      </c>
      <c r="E314" s="486" t="s">
        <v>1639</v>
      </c>
      <c r="F314" s="488" t="s">
        <v>1573</v>
      </c>
      <c r="G314" s="488" t="s">
        <v>1573</v>
      </c>
      <c r="H314" s="488" t="s">
        <v>1574</v>
      </c>
      <c r="I314" s="489"/>
      <c r="J314" s="490" t="s">
        <v>1575</v>
      </c>
      <c r="K314" s="491">
        <v>0</v>
      </c>
      <c r="L314" s="492" t="s">
        <v>1575</v>
      </c>
      <c r="M314" s="493" t="s">
        <v>1575</v>
      </c>
      <c r="N314" s="494" t="s">
        <v>1575</v>
      </c>
      <c r="O314" s="494" t="s">
        <v>1576</v>
      </c>
      <c r="P314" s="495" t="s">
        <v>1575</v>
      </c>
      <c r="Q314" s="496"/>
      <c r="R314" s="490" t="s">
        <v>1575</v>
      </c>
      <c r="S314" s="491">
        <v>0</v>
      </c>
      <c r="T314" s="492" t="s">
        <v>1575</v>
      </c>
      <c r="U314" s="493" t="s">
        <v>1575</v>
      </c>
      <c r="V314" s="494" t="s">
        <v>1575</v>
      </c>
      <c r="W314" s="494" t="s">
        <v>1576</v>
      </c>
      <c r="X314" s="495" t="s">
        <v>1575</v>
      </c>
      <c r="Y314" s="497"/>
      <c r="Z314" s="490" t="s">
        <v>1575</v>
      </c>
      <c r="AA314" s="491">
        <v>0</v>
      </c>
      <c r="AB314" s="492" t="s">
        <v>1575</v>
      </c>
      <c r="AC314" s="493" t="s">
        <v>1575</v>
      </c>
      <c r="AD314" s="494" t="s">
        <v>1575</v>
      </c>
      <c r="AE314" s="494" t="s">
        <v>1576</v>
      </c>
      <c r="AF314" s="495" t="s">
        <v>1575</v>
      </c>
    </row>
    <row r="315" spans="1:32" ht="32.450000000000003" customHeight="1">
      <c r="A315" s="482" t="s">
        <v>1457</v>
      </c>
      <c r="B315" s="483" t="s">
        <v>1458</v>
      </c>
      <c r="C315" s="484" t="s">
        <v>1637</v>
      </c>
      <c r="D315" s="485" t="s">
        <v>1638</v>
      </c>
      <c r="E315" s="486" t="s">
        <v>1639</v>
      </c>
      <c r="F315" s="488" t="s">
        <v>1573</v>
      </c>
      <c r="G315" s="488" t="s">
        <v>1573</v>
      </c>
      <c r="H315" s="488" t="s">
        <v>1577</v>
      </c>
      <c r="I315" s="489"/>
      <c r="J315" s="490" t="s">
        <v>1575</v>
      </c>
      <c r="K315" s="491">
        <v>0</v>
      </c>
      <c r="L315" s="492" t="s">
        <v>1575</v>
      </c>
      <c r="M315" s="493" t="s">
        <v>1575</v>
      </c>
      <c r="N315" s="494" t="s">
        <v>1575</v>
      </c>
      <c r="O315" s="494" t="s">
        <v>1576</v>
      </c>
      <c r="P315" s="495" t="s">
        <v>1575</v>
      </c>
      <c r="Q315" s="496"/>
      <c r="R315" s="490" t="s">
        <v>1575</v>
      </c>
      <c r="S315" s="491">
        <v>0</v>
      </c>
      <c r="T315" s="492" t="s">
        <v>1575</v>
      </c>
      <c r="U315" s="493" t="s">
        <v>1575</v>
      </c>
      <c r="V315" s="494" t="s">
        <v>1575</v>
      </c>
      <c r="W315" s="494" t="s">
        <v>1576</v>
      </c>
      <c r="X315" s="495" t="s">
        <v>1575</v>
      </c>
      <c r="Y315" s="497"/>
      <c r="Z315" s="490" t="s">
        <v>1575</v>
      </c>
      <c r="AA315" s="491">
        <v>0</v>
      </c>
      <c r="AB315" s="492" t="s">
        <v>1575</v>
      </c>
      <c r="AC315" s="493" t="s">
        <v>1575</v>
      </c>
      <c r="AD315" s="494" t="s">
        <v>1575</v>
      </c>
      <c r="AE315" s="494" t="s">
        <v>1576</v>
      </c>
      <c r="AF315" s="495" t="s">
        <v>1575</v>
      </c>
    </row>
    <row r="316" spans="1:32" ht="32.450000000000003" customHeight="1">
      <c r="A316" s="482" t="s">
        <v>1457</v>
      </c>
      <c r="B316" s="483" t="s">
        <v>1458</v>
      </c>
      <c r="C316" s="484" t="s">
        <v>1637</v>
      </c>
      <c r="D316" s="485" t="s">
        <v>1638</v>
      </c>
      <c r="E316" s="486" t="s">
        <v>1639</v>
      </c>
      <c r="F316" s="488" t="s">
        <v>1578</v>
      </c>
      <c r="G316" s="488" t="s">
        <v>1578</v>
      </c>
      <c r="H316" s="488" t="s">
        <v>1579</v>
      </c>
      <c r="I316" s="489"/>
      <c r="J316" s="490" t="s">
        <v>1575</v>
      </c>
      <c r="K316" s="491">
        <v>0</v>
      </c>
      <c r="L316" s="492" t="s">
        <v>1575</v>
      </c>
      <c r="M316" s="493" t="s">
        <v>1575</v>
      </c>
      <c r="N316" s="494" t="s">
        <v>1575</v>
      </c>
      <c r="O316" s="494" t="s">
        <v>1576</v>
      </c>
      <c r="P316" s="495" t="s">
        <v>1575</v>
      </c>
      <c r="Q316" s="496"/>
      <c r="R316" s="490" t="s">
        <v>1575</v>
      </c>
      <c r="S316" s="491">
        <v>0</v>
      </c>
      <c r="T316" s="492" t="s">
        <v>1575</v>
      </c>
      <c r="U316" s="493" t="s">
        <v>1575</v>
      </c>
      <c r="V316" s="494" t="s">
        <v>1575</v>
      </c>
      <c r="W316" s="494" t="s">
        <v>1576</v>
      </c>
      <c r="X316" s="495" t="s">
        <v>1575</v>
      </c>
      <c r="Y316" s="497"/>
      <c r="Z316" s="490" t="s">
        <v>1575</v>
      </c>
      <c r="AA316" s="491">
        <v>0</v>
      </c>
      <c r="AB316" s="492" t="s">
        <v>1575</v>
      </c>
      <c r="AC316" s="493" t="s">
        <v>1575</v>
      </c>
      <c r="AD316" s="494" t="s">
        <v>1575</v>
      </c>
      <c r="AE316" s="494" t="s">
        <v>1576</v>
      </c>
      <c r="AF316" s="495" t="s">
        <v>1575</v>
      </c>
    </row>
    <row r="317" spans="1:32" ht="32.450000000000003" customHeight="1">
      <c r="A317" s="482" t="s">
        <v>1457</v>
      </c>
      <c r="B317" s="483" t="s">
        <v>1458</v>
      </c>
      <c r="C317" s="484" t="s">
        <v>1637</v>
      </c>
      <c r="D317" s="485" t="s">
        <v>1638</v>
      </c>
      <c r="E317" s="486" t="s">
        <v>1639</v>
      </c>
      <c r="F317" s="488" t="s">
        <v>1578</v>
      </c>
      <c r="G317" s="488" t="s">
        <v>1578</v>
      </c>
      <c r="H317" s="488" t="s">
        <v>1580</v>
      </c>
      <c r="I317" s="489"/>
      <c r="J317" s="490" t="s">
        <v>1575</v>
      </c>
      <c r="K317" s="491">
        <v>0</v>
      </c>
      <c r="L317" s="492" t="s">
        <v>1575</v>
      </c>
      <c r="M317" s="493" t="s">
        <v>1575</v>
      </c>
      <c r="N317" s="494" t="s">
        <v>1575</v>
      </c>
      <c r="O317" s="494" t="s">
        <v>1576</v>
      </c>
      <c r="P317" s="495" t="s">
        <v>1575</v>
      </c>
      <c r="Q317" s="496"/>
      <c r="R317" s="490" t="s">
        <v>1575</v>
      </c>
      <c r="S317" s="491">
        <v>0</v>
      </c>
      <c r="T317" s="492" t="s">
        <v>1575</v>
      </c>
      <c r="U317" s="493" t="s">
        <v>1575</v>
      </c>
      <c r="V317" s="494" t="s">
        <v>1575</v>
      </c>
      <c r="W317" s="494" t="s">
        <v>1576</v>
      </c>
      <c r="X317" s="495" t="s">
        <v>1575</v>
      </c>
      <c r="Y317" s="497"/>
      <c r="Z317" s="490" t="s">
        <v>1575</v>
      </c>
      <c r="AA317" s="491">
        <v>0</v>
      </c>
      <c r="AB317" s="492" t="s">
        <v>1575</v>
      </c>
      <c r="AC317" s="493" t="s">
        <v>1575</v>
      </c>
      <c r="AD317" s="494" t="s">
        <v>1575</v>
      </c>
      <c r="AE317" s="494" t="s">
        <v>1576</v>
      </c>
      <c r="AF317" s="495" t="s">
        <v>1575</v>
      </c>
    </row>
    <row r="318" spans="1:32" ht="32.450000000000003" customHeight="1">
      <c r="A318" s="482" t="s">
        <v>1457</v>
      </c>
      <c r="B318" s="483" t="s">
        <v>1458</v>
      </c>
      <c r="C318" s="484" t="s">
        <v>1637</v>
      </c>
      <c r="D318" s="485" t="s">
        <v>1638</v>
      </c>
      <c r="E318" s="486" t="s">
        <v>1639</v>
      </c>
      <c r="F318" s="488" t="s">
        <v>1581</v>
      </c>
      <c r="G318" s="488" t="s">
        <v>1581</v>
      </c>
      <c r="H318" s="488" t="s">
        <v>1582</v>
      </c>
      <c r="I318" s="489"/>
      <c r="J318" s="490" t="s">
        <v>1575</v>
      </c>
      <c r="K318" s="491">
        <v>0</v>
      </c>
      <c r="L318" s="492" t="s">
        <v>1575</v>
      </c>
      <c r="M318" s="493" t="s">
        <v>1575</v>
      </c>
      <c r="N318" s="494" t="s">
        <v>1575</v>
      </c>
      <c r="O318" s="494" t="s">
        <v>1576</v>
      </c>
      <c r="P318" s="495" t="s">
        <v>1575</v>
      </c>
      <c r="Q318" s="496"/>
      <c r="R318" s="490" t="s">
        <v>1575</v>
      </c>
      <c r="S318" s="491">
        <v>0</v>
      </c>
      <c r="T318" s="492" t="s">
        <v>1575</v>
      </c>
      <c r="U318" s="493" t="s">
        <v>1575</v>
      </c>
      <c r="V318" s="494" t="s">
        <v>1575</v>
      </c>
      <c r="W318" s="494" t="s">
        <v>1576</v>
      </c>
      <c r="X318" s="495" t="s">
        <v>1575</v>
      </c>
      <c r="Y318" s="497"/>
      <c r="Z318" s="490" t="s">
        <v>1575</v>
      </c>
      <c r="AA318" s="491">
        <v>0</v>
      </c>
      <c r="AB318" s="492" t="s">
        <v>1575</v>
      </c>
      <c r="AC318" s="493" t="s">
        <v>1575</v>
      </c>
      <c r="AD318" s="494" t="s">
        <v>1575</v>
      </c>
      <c r="AE318" s="494" t="s">
        <v>1576</v>
      </c>
      <c r="AF318" s="495" t="s">
        <v>1575</v>
      </c>
    </row>
    <row r="319" spans="1:32" ht="32.450000000000003" customHeight="1">
      <c r="A319" s="482" t="s">
        <v>1457</v>
      </c>
      <c r="B319" s="483" t="s">
        <v>1458</v>
      </c>
      <c r="C319" s="484" t="s">
        <v>1637</v>
      </c>
      <c r="D319" s="485" t="s">
        <v>1638</v>
      </c>
      <c r="E319" s="486" t="s">
        <v>1639</v>
      </c>
      <c r="F319" s="488" t="s">
        <v>1581</v>
      </c>
      <c r="G319" s="488" t="s">
        <v>1581</v>
      </c>
      <c r="H319" s="488" t="s">
        <v>1583</v>
      </c>
      <c r="I319" s="489"/>
      <c r="J319" s="490" t="s">
        <v>1575</v>
      </c>
      <c r="K319" s="491">
        <v>0</v>
      </c>
      <c r="L319" s="492" t="s">
        <v>1575</v>
      </c>
      <c r="M319" s="493" t="s">
        <v>1575</v>
      </c>
      <c r="N319" s="494" t="s">
        <v>1575</v>
      </c>
      <c r="O319" s="494" t="s">
        <v>1576</v>
      </c>
      <c r="P319" s="495" t="s">
        <v>1575</v>
      </c>
      <c r="Q319" s="496"/>
      <c r="R319" s="490" t="s">
        <v>1575</v>
      </c>
      <c r="S319" s="491">
        <v>0</v>
      </c>
      <c r="T319" s="492" t="s">
        <v>1575</v>
      </c>
      <c r="U319" s="493" t="s">
        <v>1575</v>
      </c>
      <c r="V319" s="494" t="s">
        <v>1575</v>
      </c>
      <c r="W319" s="494" t="s">
        <v>1576</v>
      </c>
      <c r="X319" s="495" t="s">
        <v>1575</v>
      </c>
      <c r="Y319" s="497"/>
      <c r="Z319" s="490" t="s">
        <v>1575</v>
      </c>
      <c r="AA319" s="491">
        <v>0</v>
      </c>
      <c r="AB319" s="492" t="s">
        <v>1575</v>
      </c>
      <c r="AC319" s="493" t="s">
        <v>1575</v>
      </c>
      <c r="AD319" s="494" t="s">
        <v>1575</v>
      </c>
      <c r="AE319" s="494" t="s">
        <v>1576</v>
      </c>
      <c r="AF319" s="495" t="s">
        <v>1575</v>
      </c>
    </row>
    <row r="320" spans="1:32" ht="32.450000000000003" customHeight="1">
      <c r="A320" s="482" t="s">
        <v>1457</v>
      </c>
      <c r="B320" s="483" t="s">
        <v>1458</v>
      </c>
      <c r="C320" s="484" t="s">
        <v>1637</v>
      </c>
      <c r="D320" s="485" t="s">
        <v>1638</v>
      </c>
      <c r="E320" s="486" t="s">
        <v>1639</v>
      </c>
      <c r="F320" s="488" t="s">
        <v>1584</v>
      </c>
      <c r="G320" s="488" t="s">
        <v>1584</v>
      </c>
      <c r="H320" s="488" t="s">
        <v>1574</v>
      </c>
      <c r="I320" s="489"/>
      <c r="J320" s="490" t="s">
        <v>1575</v>
      </c>
      <c r="K320" s="491">
        <v>0</v>
      </c>
      <c r="L320" s="492" t="s">
        <v>1575</v>
      </c>
      <c r="M320" s="493" t="s">
        <v>1575</v>
      </c>
      <c r="N320" s="494" t="s">
        <v>1575</v>
      </c>
      <c r="O320" s="494" t="s">
        <v>1576</v>
      </c>
      <c r="P320" s="495" t="s">
        <v>1575</v>
      </c>
      <c r="Q320" s="496"/>
      <c r="R320" s="490" t="s">
        <v>1575</v>
      </c>
      <c r="S320" s="491">
        <v>0</v>
      </c>
      <c r="T320" s="492" t="s">
        <v>1575</v>
      </c>
      <c r="U320" s="493" t="s">
        <v>1575</v>
      </c>
      <c r="V320" s="494" t="s">
        <v>1575</v>
      </c>
      <c r="W320" s="494" t="s">
        <v>1576</v>
      </c>
      <c r="X320" s="495" t="s">
        <v>1575</v>
      </c>
      <c r="Y320" s="497"/>
      <c r="Z320" s="490" t="s">
        <v>1575</v>
      </c>
      <c r="AA320" s="491">
        <v>0</v>
      </c>
      <c r="AB320" s="492" t="s">
        <v>1575</v>
      </c>
      <c r="AC320" s="493" t="s">
        <v>1575</v>
      </c>
      <c r="AD320" s="494" t="s">
        <v>1575</v>
      </c>
      <c r="AE320" s="494" t="s">
        <v>1576</v>
      </c>
      <c r="AF320" s="495" t="s">
        <v>1575</v>
      </c>
    </row>
    <row r="321" spans="1:32" ht="32.450000000000003" customHeight="1">
      <c r="A321" s="482" t="s">
        <v>1457</v>
      </c>
      <c r="B321" s="483" t="s">
        <v>1458</v>
      </c>
      <c r="C321" s="484" t="s">
        <v>1637</v>
      </c>
      <c r="D321" s="485" t="s">
        <v>1638</v>
      </c>
      <c r="E321" s="486" t="s">
        <v>1639</v>
      </c>
      <c r="F321" s="488" t="s">
        <v>1584</v>
      </c>
      <c r="G321" s="488" t="s">
        <v>1584</v>
      </c>
      <c r="H321" s="488" t="s">
        <v>1577</v>
      </c>
      <c r="I321" s="489"/>
      <c r="J321" s="490" t="s">
        <v>1575</v>
      </c>
      <c r="K321" s="491">
        <v>0</v>
      </c>
      <c r="L321" s="492" t="s">
        <v>1575</v>
      </c>
      <c r="M321" s="493" t="s">
        <v>1575</v>
      </c>
      <c r="N321" s="494" t="s">
        <v>1575</v>
      </c>
      <c r="O321" s="494" t="s">
        <v>1576</v>
      </c>
      <c r="P321" s="495" t="s">
        <v>1575</v>
      </c>
      <c r="Q321" s="496"/>
      <c r="R321" s="490" t="s">
        <v>1575</v>
      </c>
      <c r="S321" s="491">
        <v>0</v>
      </c>
      <c r="T321" s="492" t="s">
        <v>1575</v>
      </c>
      <c r="U321" s="493" t="s">
        <v>1575</v>
      </c>
      <c r="V321" s="494" t="s">
        <v>1575</v>
      </c>
      <c r="W321" s="494" t="s">
        <v>1576</v>
      </c>
      <c r="X321" s="495" t="s">
        <v>1575</v>
      </c>
      <c r="Y321" s="497"/>
      <c r="Z321" s="490" t="s">
        <v>1575</v>
      </c>
      <c r="AA321" s="491">
        <v>0</v>
      </c>
      <c r="AB321" s="492" t="s">
        <v>1575</v>
      </c>
      <c r="AC321" s="493" t="s">
        <v>1575</v>
      </c>
      <c r="AD321" s="494" t="s">
        <v>1575</v>
      </c>
      <c r="AE321" s="494" t="s">
        <v>1576</v>
      </c>
      <c r="AF321" s="495" t="s">
        <v>1575</v>
      </c>
    </row>
    <row r="322" spans="1:32" ht="32.450000000000003" customHeight="1">
      <c r="A322" s="482" t="s">
        <v>1457</v>
      </c>
      <c r="B322" s="483" t="s">
        <v>1458</v>
      </c>
      <c r="C322" s="484" t="s">
        <v>1637</v>
      </c>
      <c r="D322" s="485" t="s">
        <v>1638</v>
      </c>
      <c r="E322" s="486" t="s">
        <v>1639</v>
      </c>
      <c r="F322" s="488" t="s">
        <v>1585</v>
      </c>
      <c r="G322" s="488" t="s">
        <v>1585</v>
      </c>
      <c r="H322" s="488" t="s">
        <v>1579</v>
      </c>
      <c r="I322" s="489"/>
      <c r="J322" s="490" t="s">
        <v>1575</v>
      </c>
      <c r="K322" s="491">
        <v>0</v>
      </c>
      <c r="L322" s="492" t="s">
        <v>1575</v>
      </c>
      <c r="M322" s="493" t="s">
        <v>1575</v>
      </c>
      <c r="N322" s="494" t="s">
        <v>1575</v>
      </c>
      <c r="O322" s="494" t="s">
        <v>1576</v>
      </c>
      <c r="P322" s="495" t="s">
        <v>1575</v>
      </c>
      <c r="Q322" s="496"/>
      <c r="R322" s="490" t="s">
        <v>1575</v>
      </c>
      <c r="S322" s="491">
        <v>0</v>
      </c>
      <c r="T322" s="492" t="s">
        <v>1575</v>
      </c>
      <c r="U322" s="493" t="s">
        <v>1575</v>
      </c>
      <c r="V322" s="494" t="s">
        <v>1575</v>
      </c>
      <c r="W322" s="494" t="s">
        <v>1576</v>
      </c>
      <c r="X322" s="495" t="s">
        <v>1575</v>
      </c>
      <c r="Y322" s="497"/>
      <c r="Z322" s="490" t="s">
        <v>1575</v>
      </c>
      <c r="AA322" s="491">
        <v>0</v>
      </c>
      <c r="AB322" s="492" t="s">
        <v>1575</v>
      </c>
      <c r="AC322" s="493" t="s">
        <v>1575</v>
      </c>
      <c r="AD322" s="494" t="s">
        <v>1575</v>
      </c>
      <c r="AE322" s="494" t="s">
        <v>1576</v>
      </c>
      <c r="AF322" s="495" t="s">
        <v>1575</v>
      </c>
    </row>
    <row r="323" spans="1:32" ht="32.450000000000003" customHeight="1">
      <c r="A323" s="482" t="s">
        <v>1457</v>
      </c>
      <c r="B323" s="483" t="s">
        <v>1458</v>
      </c>
      <c r="C323" s="484" t="s">
        <v>1637</v>
      </c>
      <c r="D323" s="485" t="s">
        <v>1638</v>
      </c>
      <c r="E323" s="486" t="s">
        <v>1639</v>
      </c>
      <c r="F323" s="488" t="s">
        <v>1585</v>
      </c>
      <c r="G323" s="488" t="s">
        <v>1585</v>
      </c>
      <c r="H323" s="488" t="s">
        <v>1580</v>
      </c>
      <c r="I323" s="489"/>
      <c r="J323" s="490" t="s">
        <v>1575</v>
      </c>
      <c r="K323" s="491">
        <v>0</v>
      </c>
      <c r="L323" s="492" t="s">
        <v>1575</v>
      </c>
      <c r="M323" s="493" t="s">
        <v>1575</v>
      </c>
      <c r="N323" s="494" t="s">
        <v>1575</v>
      </c>
      <c r="O323" s="494" t="s">
        <v>1576</v>
      </c>
      <c r="P323" s="495" t="s">
        <v>1575</v>
      </c>
      <c r="Q323" s="496"/>
      <c r="R323" s="490" t="s">
        <v>1575</v>
      </c>
      <c r="S323" s="491">
        <v>0</v>
      </c>
      <c r="T323" s="492" t="s">
        <v>1575</v>
      </c>
      <c r="U323" s="493" t="s">
        <v>1575</v>
      </c>
      <c r="V323" s="494" t="s">
        <v>1575</v>
      </c>
      <c r="W323" s="494" t="s">
        <v>1576</v>
      </c>
      <c r="X323" s="495" t="s">
        <v>1575</v>
      </c>
      <c r="Y323" s="497"/>
      <c r="Z323" s="490" t="s">
        <v>1575</v>
      </c>
      <c r="AA323" s="491">
        <v>0</v>
      </c>
      <c r="AB323" s="492" t="s">
        <v>1575</v>
      </c>
      <c r="AC323" s="493" t="s">
        <v>1575</v>
      </c>
      <c r="AD323" s="494" t="s">
        <v>1575</v>
      </c>
      <c r="AE323" s="494" t="s">
        <v>1576</v>
      </c>
      <c r="AF323" s="495" t="s">
        <v>1575</v>
      </c>
    </row>
    <row r="324" spans="1:32" ht="32.450000000000003" customHeight="1">
      <c r="A324" s="482" t="s">
        <v>1457</v>
      </c>
      <c r="B324" s="483" t="s">
        <v>1458</v>
      </c>
      <c r="C324" s="484" t="s">
        <v>1637</v>
      </c>
      <c r="D324" s="485" t="s">
        <v>1638</v>
      </c>
      <c r="E324" s="486" t="s">
        <v>1639</v>
      </c>
      <c r="F324" s="488" t="s">
        <v>1586</v>
      </c>
      <c r="G324" s="488" t="s">
        <v>1586</v>
      </c>
      <c r="H324" s="488" t="s">
        <v>1582</v>
      </c>
      <c r="I324" s="489"/>
      <c r="J324" s="490" t="s">
        <v>1575</v>
      </c>
      <c r="K324" s="491">
        <v>0</v>
      </c>
      <c r="L324" s="492" t="s">
        <v>1575</v>
      </c>
      <c r="M324" s="493" t="s">
        <v>1575</v>
      </c>
      <c r="N324" s="494" t="s">
        <v>1575</v>
      </c>
      <c r="O324" s="494" t="s">
        <v>1576</v>
      </c>
      <c r="P324" s="495" t="s">
        <v>1575</v>
      </c>
      <c r="Q324" s="496"/>
      <c r="R324" s="490" t="s">
        <v>1575</v>
      </c>
      <c r="S324" s="491">
        <v>0</v>
      </c>
      <c r="T324" s="492" t="s">
        <v>1575</v>
      </c>
      <c r="U324" s="493" t="s">
        <v>1575</v>
      </c>
      <c r="V324" s="494" t="s">
        <v>1575</v>
      </c>
      <c r="W324" s="494" t="s">
        <v>1576</v>
      </c>
      <c r="X324" s="495" t="s">
        <v>1575</v>
      </c>
      <c r="Y324" s="497"/>
      <c r="Z324" s="490" t="s">
        <v>1575</v>
      </c>
      <c r="AA324" s="491">
        <v>0</v>
      </c>
      <c r="AB324" s="492" t="s">
        <v>1575</v>
      </c>
      <c r="AC324" s="493" t="s">
        <v>1575</v>
      </c>
      <c r="AD324" s="494" t="s">
        <v>1575</v>
      </c>
      <c r="AE324" s="494" t="s">
        <v>1576</v>
      </c>
      <c r="AF324" s="495" t="s">
        <v>1575</v>
      </c>
    </row>
    <row r="325" spans="1:32" ht="32.450000000000003" customHeight="1">
      <c r="A325" s="482" t="s">
        <v>1457</v>
      </c>
      <c r="B325" s="483" t="s">
        <v>1458</v>
      </c>
      <c r="C325" s="484" t="s">
        <v>1637</v>
      </c>
      <c r="D325" s="485" t="s">
        <v>1638</v>
      </c>
      <c r="E325" s="486" t="s">
        <v>1639</v>
      </c>
      <c r="F325" s="488" t="s">
        <v>1586</v>
      </c>
      <c r="G325" s="488" t="s">
        <v>1586</v>
      </c>
      <c r="H325" s="488" t="s">
        <v>1583</v>
      </c>
      <c r="I325" s="489"/>
      <c r="J325" s="490" t="s">
        <v>1575</v>
      </c>
      <c r="K325" s="491">
        <v>0</v>
      </c>
      <c r="L325" s="492" t="s">
        <v>1575</v>
      </c>
      <c r="M325" s="493" t="s">
        <v>1575</v>
      </c>
      <c r="N325" s="494" t="s">
        <v>1575</v>
      </c>
      <c r="O325" s="494" t="s">
        <v>1576</v>
      </c>
      <c r="P325" s="495" t="s">
        <v>1575</v>
      </c>
      <c r="Q325" s="496"/>
      <c r="R325" s="490" t="s">
        <v>1575</v>
      </c>
      <c r="S325" s="491">
        <v>0</v>
      </c>
      <c r="T325" s="492" t="s">
        <v>1575</v>
      </c>
      <c r="U325" s="493" t="s">
        <v>1575</v>
      </c>
      <c r="V325" s="494" t="s">
        <v>1575</v>
      </c>
      <c r="W325" s="494" t="s">
        <v>1576</v>
      </c>
      <c r="X325" s="495" t="s">
        <v>1575</v>
      </c>
      <c r="Y325" s="497"/>
      <c r="Z325" s="490" t="s">
        <v>1575</v>
      </c>
      <c r="AA325" s="491">
        <v>0</v>
      </c>
      <c r="AB325" s="492" t="s">
        <v>1575</v>
      </c>
      <c r="AC325" s="493" t="s">
        <v>1575</v>
      </c>
      <c r="AD325" s="494" t="s">
        <v>1575</v>
      </c>
      <c r="AE325" s="494" t="s">
        <v>1576</v>
      </c>
      <c r="AF325" s="495" t="s">
        <v>1575</v>
      </c>
    </row>
    <row r="326" spans="1:32" ht="32.450000000000003" customHeight="1">
      <c r="A326" s="482" t="s">
        <v>1457</v>
      </c>
      <c r="B326" s="483" t="s">
        <v>1458</v>
      </c>
      <c r="C326" s="484" t="s">
        <v>1637</v>
      </c>
      <c r="D326" s="485" t="s">
        <v>1638</v>
      </c>
      <c r="E326" s="486" t="s">
        <v>1639</v>
      </c>
      <c r="F326" s="488" t="s">
        <v>1587</v>
      </c>
      <c r="G326" s="488" t="s">
        <v>1587</v>
      </c>
      <c r="H326" s="488" t="s">
        <v>1574</v>
      </c>
      <c r="I326" s="489"/>
      <c r="J326" s="490" t="s">
        <v>1575</v>
      </c>
      <c r="K326" s="491">
        <v>0</v>
      </c>
      <c r="L326" s="492" t="s">
        <v>1575</v>
      </c>
      <c r="M326" s="493" t="s">
        <v>1575</v>
      </c>
      <c r="N326" s="494" t="s">
        <v>1575</v>
      </c>
      <c r="O326" s="494" t="s">
        <v>1576</v>
      </c>
      <c r="P326" s="495" t="s">
        <v>1575</v>
      </c>
      <c r="Q326" s="496"/>
      <c r="R326" s="490" t="s">
        <v>1575</v>
      </c>
      <c r="S326" s="491">
        <v>0</v>
      </c>
      <c r="T326" s="492" t="s">
        <v>1575</v>
      </c>
      <c r="U326" s="493" t="s">
        <v>1575</v>
      </c>
      <c r="V326" s="494" t="s">
        <v>1575</v>
      </c>
      <c r="W326" s="494" t="s">
        <v>1576</v>
      </c>
      <c r="X326" s="495" t="s">
        <v>1575</v>
      </c>
      <c r="Y326" s="497"/>
      <c r="Z326" s="490" t="s">
        <v>1575</v>
      </c>
      <c r="AA326" s="491">
        <v>0</v>
      </c>
      <c r="AB326" s="492" t="s">
        <v>1575</v>
      </c>
      <c r="AC326" s="493" t="s">
        <v>1575</v>
      </c>
      <c r="AD326" s="494" t="s">
        <v>1575</v>
      </c>
      <c r="AE326" s="494" t="s">
        <v>1576</v>
      </c>
      <c r="AF326" s="495" t="s">
        <v>1575</v>
      </c>
    </row>
    <row r="327" spans="1:32" ht="32.450000000000003" customHeight="1">
      <c r="A327" s="482" t="s">
        <v>1457</v>
      </c>
      <c r="B327" s="483" t="s">
        <v>1458</v>
      </c>
      <c r="C327" s="484" t="s">
        <v>1637</v>
      </c>
      <c r="D327" s="485" t="s">
        <v>1638</v>
      </c>
      <c r="E327" s="486" t="s">
        <v>1639</v>
      </c>
      <c r="F327" s="488" t="s">
        <v>1587</v>
      </c>
      <c r="G327" s="488" t="s">
        <v>1587</v>
      </c>
      <c r="H327" s="488" t="s">
        <v>1577</v>
      </c>
      <c r="I327" s="489"/>
      <c r="J327" s="490" t="s">
        <v>1575</v>
      </c>
      <c r="K327" s="491">
        <v>0</v>
      </c>
      <c r="L327" s="492" t="s">
        <v>1575</v>
      </c>
      <c r="M327" s="493" t="s">
        <v>1575</v>
      </c>
      <c r="N327" s="494" t="s">
        <v>1575</v>
      </c>
      <c r="O327" s="494" t="s">
        <v>1576</v>
      </c>
      <c r="P327" s="495" t="s">
        <v>1575</v>
      </c>
      <c r="Q327" s="496"/>
      <c r="R327" s="490" t="s">
        <v>1575</v>
      </c>
      <c r="S327" s="491">
        <v>0</v>
      </c>
      <c r="T327" s="492" t="s">
        <v>1575</v>
      </c>
      <c r="U327" s="493" t="s">
        <v>1575</v>
      </c>
      <c r="V327" s="494" t="s">
        <v>1575</v>
      </c>
      <c r="W327" s="494" t="s">
        <v>1576</v>
      </c>
      <c r="X327" s="495" t="s">
        <v>1575</v>
      </c>
      <c r="Y327" s="497"/>
      <c r="Z327" s="490" t="s">
        <v>1575</v>
      </c>
      <c r="AA327" s="491">
        <v>0</v>
      </c>
      <c r="AB327" s="492" t="s">
        <v>1575</v>
      </c>
      <c r="AC327" s="493" t="s">
        <v>1575</v>
      </c>
      <c r="AD327" s="494" t="s">
        <v>1575</v>
      </c>
      <c r="AE327" s="494" t="s">
        <v>1576</v>
      </c>
      <c r="AF327" s="495" t="s">
        <v>1575</v>
      </c>
    </row>
    <row r="328" spans="1:32" ht="32.450000000000003" customHeight="1">
      <c r="A328" s="482" t="s">
        <v>1457</v>
      </c>
      <c r="B328" s="483" t="s">
        <v>1458</v>
      </c>
      <c r="C328" s="484" t="s">
        <v>1637</v>
      </c>
      <c r="D328" s="485" t="s">
        <v>1638</v>
      </c>
      <c r="E328" s="486" t="s">
        <v>1639</v>
      </c>
      <c r="F328" s="488" t="s">
        <v>1588</v>
      </c>
      <c r="G328" s="488" t="s">
        <v>1588</v>
      </c>
      <c r="H328" s="488" t="s">
        <v>1579</v>
      </c>
      <c r="I328" s="489"/>
      <c r="J328" s="490" t="s">
        <v>1575</v>
      </c>
      <c r="K328" s="491">
        <v>0</v>
      </c>
      <c r="L328" s="492" t="s">
        <v>1575</v>
      </c>
      <c r="M328" s="493" t="s">
        <v>1575</v>
      </c>
      <c r="N328" s="494" t="s">
        <v>1575</v>
      </c>
      <c r="O328" s="494" t="s">
        <v>1576</v>
      </c>
      <c r="P328" s="495" t="s">
        <v>1575</v>
      </c>
      <c r="Q328" s="496"/>
      <c r="R328" s="490" t="s">
        <v>1575</v>
      </c>
      <c r="S328" s="491">
        <v>0</v>
      </c>
      <c r="T328" s="492" t="s">
        <v>1575</v>
      </c>
      <c r="U328" s="493" t="s">
        <v>1575</v>
      </c>
      <c r="V328" s="494" t="s">
        <v>1575</v>
      </c>
      <c r="W328" s="494" t="s">
        <v>1576</v>
      </c>
      <c r="X328" s="495" t="s">
        <v>1575</v>
      </c>
      <c r="Y328" s="497"/>
      <c r="Z328" s="490" t="s">
        <v>1575</v>
      </c>
      <c r="AA328" s="491">
        <v>0</v>
      </c>
      <c r="AB328" s="492" t="s">
        <v>1575</v>
      </c>
      <c r="AC328" s="493" t="s">
        <v>1575</v>
      </c>
      <c r="AD328" s="494" t="s">
        <v>1575</v>
      </c>
      <c r="AE328" s="494" t="s">
        <v>1576</v>
      </c>
      <c r="AF328" s="495" t="s">
        <v>1575</v>
      </c>
    </row>
    <row r="329" spans="1:32" ht="32.450000000000003" customHeight="1">
      <c r="A329" s="482" t="s">
        <v>1457</v>
      </c>
      <c r="B329" s="483" t="s">
        <v>1458</v>
      </c>
      <c r="C329" s="484" t="s">
        <v>1637</v>
      </c>
      <c r="D329" s="485" t="s">
        <v>1638</v>
      </c>
      <c r="E329" s="486" t="s">
        <v>1639</v>
      </c>
      <c r="F329" s="488" t="s">
        <v>1588</v>
      </c>
      <c r="G329" s="488" t="s">
        <v>1588</v>
      </c>
      <c r="H329" s="488" t="s">
        <v>1580</v>
      </c>
      <c r="I329" s="489"/>
      <c r="J329" s="490" t="s">
        <v>1575</v>
      </c>
      <c r="K329" s="491">
        <v>0</v>
      </c>
      <c r="L329" s="492" t="s">
        <v>1575</v>
      </c>
      <c r="M329" s="493" t="s">
        <v>1575</v>
      </c>
      <c r="N329" s="494" t="s">
        <v>1575</v>
      </c>
      <c r="O329" s="494" t="s">
        <v>1576</v>
      </c>
      <c r="P329" s="495" t="s">
        <v>1575</v>
      </c>
      <c r="Q329" s="496"/>
      <c r="R329" s="490" t="s">
        <v>1575</v>
      </c>
      <c r="S329" s="491">
        <v>0</v>
      </c>
      <c r="T329" s="492" t="s">
        <v>1575</v>
      </c>
      <c r="U329" s="493" t="s">
        <v>1575</v>
      </c>
      <c r="V329" s="494" t="s">
        <v>1575</v>
      </c>
      <c r="W329" s="494" t="s">
        <v>1576</v>
      </c>
      <c r="X329" s="495" t="s">
        <v>1575</v>
      </c>
      <c r="Y329" s="497"/>
      <c r="Z329" s="490" t="s">
        <v>1575</v>
      </c>
      <c r="AA329" s="491">
        <v>0</v>
      </c>
      <c r="AB329" s="492" t="s">
        <v>1575</v>
      </c>
      <c r="AC329" s="493" t="s">
        <v>1575</v>
      </c>
      <c r="AD329" s="494" t="s">
        <v>1575</v>
      </c>
      <c r="AE329" s="494" t="s">
        <v>1576</v>
      </c>
      <c r="AF329" s="495" t="s">
        <v>1575</v>
      </c>
    </row>
    <row r="330" spans="1:32" ht="32.450000000000003" customHeight="1">
      <c r="A330" s="482" t="s">
        <v>1457</v>
      </c>
      <c r="B330" s="483" t="s">
        <v>1458</v>
      </c>
      <c r="C330" s="484" t="s">
        <v>1637</v>
      </c>
      <c r="D330" s="485" t="s">
        <v>1638</v>
      </c>
      <c r="E330" s="486" t="s">
        <v>1639</v>
      </c>
      <c r="F330" s="488" t="s">
        <v>1589</v>
      </c>
      <c r="G330" s="488" t="s">
        <v>1589</v>
      </c>
      <c r="H330" s="488" t="s">
        <v>1582</v>
      </c>
      <c r="I330" s="489"/>
      <c r="J330" s="490" t="s">
        <v>1575</v>
      </c>
      <c r="K330" s="491">
        <v>0</v>
      </c>
      <c r="L330" s="492" t="s">
        <v>1575</v>
      </c>
      <c r="M330" s="493" t="s">
        <v>1575</v>
      </c>
      <c r="N330" s="494" t="s">
        <v>1575</v>
      </c>
      <c r="O330" s="494" t="s">
        <v>1576</v>
      </c>
      <c r="P330" s="495" t="s">
        <v>1575</v>
      </c>
      <c r="Q330" s="496"/>
      <c r="R330" s="490" t="s">
        <v>1575</v>
      </c>
      <c r="S330" s="491">
        <v>0</v>
      </c>
      <c r="T330" s="492" t="s">
        <v>1575</v>
      </c>
      <c r="U330" s="493" t="s">
        <v>1575</v>
      </c>
      <c r="V330" s="494" t="s">
        <v>1575</v>
      </c>
      <c r="W330" s="494" t="s">
        <v>1576</v>
      </c>
      <c r="X330" s="495" t="s">
        <v>1575</v>
      </c>
      <c r="Y330" s="497"/>
      <c r="Z330" s="490" t="s">
        <v>1575</v>
      </c>
      <c r="AA330" s="491">
        <v>0</v>
      </c>
      <c r="AB330" s="492" t="s">
        <v>1575</v>
      </c>
      <c r="AC330" s="493" t="s">
        <v>1575</v>
      </c>
      <c r="AD330" s="494" t="s">
        <v>1575</v>
      </c>
      <c r="AE330" s="494" t="s">
        <v>1576</v>
      </c>
      <c r="AF330" s="495" t="s">
        <v>1575</v>
      </c>
    </row>
    <row r="331" spans="1:32" ht="32.450000000000003" customHeight="1">
      <c r="A331" s="482" t="s">
        <v>1457</v>
      </c>
      <c r="B331" s="483" t="s">
        <v>1458</v>
      </c>
      <c r="C331" s="484" t="s">
        <v>1637</v>
      </c>
      <c r="D331" s="485" t="s">
        <v>1638</v>
      </c>
      <c r="E331" s="486" t="s">
        <v>1639</v>
      </c>
      <c r="F331" s="488" t="s">
        <v>1589</v>
      </c>
      <c r="G331" s="488" t="s">
        <v>1589</v>
      </c>
      <c r="H331" s="488" t="s">
        <v>1583</v>
      </c>
      <c r="I331" s="489"/>
      <c r="J331" s="490" t="s">
        <v>1575</v>
      </c>
      <c r="K331" s="491">
        <v>0</v>
      </c>
      <c r="L331" s="492" t="s">
        <v>1575</v>
      </c>
      <c r="M331" s="493" t="s">
        <v>1575</v>
      </c>
      <c r="N331" s="494" t="s">
        <v>1575</v>
      </c>
      <c r="O331" s="494" t="s">
        <v>1576</v>
      </c>
      <c r="P331" s="495" t="s">
        <v>1575</v>
      </c>
      <c r="Q331" s="496"/>
      <c r="R331" s="490" t="s">
        <v>1575</v>
      </c>
      <c r="S331" s="491">
        <v>0</v>
      </c>
      <c r="T331" s="492" t="s">
        <v>1575</v>
      </c>
      <c r="U331" s="493" t="s">
        <v>1575</v>
      </c>
      <c r="V331" s="494" t="s">
        <v>1575</v>
      </c>
      <c r="W331" s="494" t="s">
        <v>1576</v>
      </c>
      <c r="X331" s="495" t="s">
        <v>1575</v>
      </c>
      <c r="Y331" s="497"/>
      <c r="Z331" s="490" t="s">
        <v>1575</v>
      </c>
      <c r="AA331" s="491">
        <v>0</v>
      </c>
      <c r="AB331" s="492" t="s">
        <v>1575</v>
      </c>
      <c r="AC331" s="493" t="s">
        <v>1575</v>
      </c>
      <c r="AD331" s="494" t="s">
        <v>1575</v>
      </c>
      <c r="AE331" s="494" t="s">
        <v>1576</v>
      </c>
      <c r="AF331" s="495" t="s">
        <v>1575</v>
      </c>
    </row>
    <row r="332" spans="1:32" ht="32.450000000000003" customHeight="1">
      <c r="A332" s="482" t="s">
        <v>1457</v>
      </c>
      <c r="B332" s="483" t="s">
        <v>1590</v>
      </c>
      <c r="C332" s="484" t="s">
        <v>1644</v>
      </c>
      <c r="D332" s="485" t="s">
        <v>1645</v>
      </c>
      <c r="E332" s="486" t="s">
        <v>1590</v>
      </c>
      <c r="F332" s="487" t="s">
        <v>1462</v>
      </c>
      <c r="G332" s="487" t="s">
        <v>1463</v>
      </c>
      <c r="H332" s="488" t="s">
        <v>1087</v>
      </c>
      <c r="I332" s="489"/>
      <c r="J332" s="490" t="s">
        <v>1464</v>
      </c>
      <c r="K332" s="491" t="s">
        <v>1465</v>
      </c>
      <c r="L332" s="492">
        <v>80</v>
      </c>
      <c r="M332" s="493">
        <v>20369.527586206899</v>
      </c>
      <c r="N332" s="494">
        <v>0.77333333333333332</v>
      </c>
      <c r="O332" s="494">
        <v>2.6666666666666727E-2</v>
      </c>
      <c r="P332" s="495" t="s">
        <v>1466</v>
      </c>
      <c r="Q332" s="496"/>
      <c r="R332" s="490" t="s">
        <v>1467</v>
      </c>
      <c r="S332" s="491" t="s">
        <v>1468</v>
      </c>
      <c r="T332" s="492">
        <v>70</v>
      </c>
      <c r="U332" s="493">
        <v>23332.035769230773</v>
      </c>
      <c r="V332" s="494">
        <v>0.69333333333333325</v>
      </c>
      <c r="W332" s="494">
        <v>6.6666666666667096E-3</v>
      </c>
      <c r="X332" s="495" t="s">
        <v>1469</v>
      </c>
      <c r="Y332" s="497"/>
      <c r="Z332" s="490" t="s">
        <v>1646</v>
      </c>
      <c r="AA332" s="491" t="s">
        <v>1471</v>
      </c>
      <c r="AB332" s="492">
        <v>55</v>
      </c>
      <c r="AC332" s="493">
        <v>13483.871458333333</v>
      </c>
      <c r="AD332" s="494">
        <v>0.64</v>
      </c>
      <c r="AE332" s="494">
        <v>-8.9999999999999969E-2</v>
      </c>
      <c r="AF332" s="495" t="s">
        <v>1472</v>
      </c>
    </row>
    <row r="333" spans="1:32" ht="32.450000000000003" customHeight="1">
      <c r="A333" s="482" t="s">
        <v>1457</v>
      </c>
      <c r="B333" s="483" t="s">
        <v>1590</v>
      </c>
      <c r="C333" s="484" t="s">
        <v>1644</v>
      </c>
      <c r="D333" s="485" t="s">
        <v>1645</v>
      </c>
      <c r="E333" s="486" t="s">
        <v>1590</v>
      </c>
      <c r="F333" s="487" t="s">
        <v>1462</v>
      </c>
      <c r="G333" s="487" t="s">
        <v>1463</v>
      </c>
      <c r="H333" s="488" t="s">
        <v>1089</v>
      </c>
      <c r="I333" s="489"/>
      <c r="J333" s="490" t="s">
        <v>1473</v>
      </c>
      <c r="K333" s="491" t="s">
        <v>1465</v>
      </c>
      <c r="L333" s="492">
        <v>75</v>
      </c>
      <c r="M333" s="493">
        <v>9144.6448863636397</v>
      </c>
      <c r="N333" s="494">
        <v>0.70967741935483863</v>
      </c>
      <c r="O333" s="494">
        <v>4.0322580645161366E-2</v>
      </c>
      <c r="P333" s="495" t="s">
        <v>1466</v>
      </c>
      <c r="Q333" s="496"/>
      <c r="R333" s="490" t="s">
        <v>1474</v>
      </c>
      <c r="S333" s="491" t="s">
        <v>1468</v>
      </c>
      <c r="T333" s="492">
        <v>70</v>
      </c>
      <c r="U333" s="493">
        <v>10568.264555555554</v>
      </c>
      <c r="V333" s="494">
        <v>0.72580645161290314</v>
      </c>
      <c r="W333" s="494">
        <v>-2.5806451612903181E-2</v>
      </c>
      <c r="X333" s="495" t="s">
        <v>1469</v>
      </c>
      <c r="Y333" s="497"/>
      <c r="Z333" s="490" t="s">
        <v>1647</v>
      </c>
      <c r="AA333" s="491" t="s">
        <v>1471</v>
      </c>
      <c r="AB333" s="492">
        <v>30</v>
      </c>
      <c r="AC333" s="493">
        <v>7150.1343243243218</v>
      </c>
      <c r="AD333" s="494">
        <v>0.59677419354838712</v>
      </c>
      <c r="AE333" s="494">
        <v>-0.29677419354838713</v>
      </c>
      <c r="AF333" s="495" t="s">
        <v>1472</v>
      </c>
    </row>
    <row r="334" spans="1:32" ht="32.450000000000003" customHeight="1">
      <c r="A334" s="482" t="s">
        <v>1457</v>
      </c>
      <c r="B334" s="483" t="s">
        <v>1590</v>
      </c>
      <c r="C334" s="484" t="s">
        <v>1644</v>
      </c>
      <c r="D334" s="485" t="s">
        <v>1645</v>
      </c>
      <c r="E334" s="486" t="s">
        <v>1590</v>
      </c>
      <c r="F334" s="487" t="s">
        <v>1462</v>
      </c>
      <c r="G334" s="487" t="s">
        <v>1463</v>
      </c>
      <c r="H334" s="488" t="s">
        <v>1081</v>
      </c>
      <c r="I334" s="489"/>
      <c r="J334" s="490" t="s">
        <v>1476</v>
      </c>
      <c r="K334" s="491" t="s">
        <v>1465</v>
      </c>
      <c r="L334" s="492">
        <v>80</v>
      </c>
      <c r="M334" s="493">
        <v>0</v>
      </c>
      <c r="N334" s="494">
        <v>0</v>
      </c>
      <c r="O334" s="494">
        <v>0.8</v>
      </c>
      <c r="P334" s="495" t="s">
        <v>1466</v>
      </c>
      <c r="Q334" s="496"/>
      <c r="R334" s="490" t="s">
        <v>1477</v>
      </c>
      <c r="S334" s="491" t="s">
        <v>1468</v>
      </c>
      <c r="T334" s="492">
        <v>70</v>
      </c>
      <c r="U334" s="493">
        <v>0</v>
      </c>
      <c r="V334" s="494">
        <v>0</v>
      </c>
      <c r="W334" s="494">
        <v>0.7</v>
      </c>
      <c r="X334" s="495" t="s">
        <v>1469</v>
      </c>
      <c r="Y334" s="497"/>
      <c r="Z334" s="490" t="s">
        <v>1478</v>
      </c>
      <c r="AA334" s="491" t="s">
        <v>1471</v>
      </c>
      <c r="AB334" s="492">
        <v>50</v>
      </c>
      <c r="AC334" s="493">
        <v>0</v>
      </c>
      <c r="AD334" s="494">
        <v>0</v>
      </c>
      <c r="AE334" s="494">
        <v>0.5</v>
      </c>
      <c r="AF334" s="495" t="s">
        <v>1472</v>
      </c>
    </row>
    <row r="335" spans="1:32" ht="32.450000000000003" customHeight="1">
      <c r="A335" s="482" t="s">
        <v>1457</v>
      </c>
      <c r="B335" s="483" t="s">
        <v>1590</v>
      </c>
      <c r="C335" s="484" t="s">
        <v>1644</v>
      </c>
      <c r="D335" s="485" t="s">
        <v>1645</v>
      </c>
      <c r="E335" s="486" t="s">
        <v>1590</v>
      </c>
      <c r="F335" s="487" t="s">
        <v>1462</v>
      </c>
      <c r="G335" s="487" t="s">
        <v>1463</v>
      </c>
      <c r="H335" s="488" t="s">
        <v>1085</v>
      </c>
      <c r="I335" s="489"/>
      <c r="J335" s="490" t="s">
        <v>1479</v>
      </c>
      <c r="K335" s="491" t="s">
        <v>1465</v>
      </c>
      <c r="L335" s="492">
        <v>75</v>
      </c>
      <c r="M335" s="493">
        <v>87211.686250000013</v>
      </c>
      <c r="N335" s="494">
        <v>0.88888888888888884</v>
      </c>
      <c r="O335" s="494">
        <v>-0.13888888888888884</v>
      </c>
      <c r="P335" s="495" t="s">
        <v>1466</v>
      </c>
      <c r="Q335" s="496"/>
      <c r="R335" s="490" t="s">
        <v>1480</v>
      </c>
      <c r="S335" s="491" t="s">
        <v>1468</v>
      </c>
      <c r="T335" s="492">
        <v>70</v>
      </c>
      <c r="U335" s="493">
        <v>55913.333888888883</v>
      </c>
      <c r="V335" s="494">
        <v>1</v>
      </c>
      <c r="W335" s="494">
        <v>-0.30000000000000004</v>
      </c>
      <c r="X335" s="495" t="s">
        <v>1469</v>
      </c>
      <c r="Y335" s="497"/>
      <c r="Z335" s="490" t="s">
        <v>1505</v>
      </c>
      <c r="AA335" s="491" t="s">
        <v>1471</v>
      </c>
      <c r="AB335" s="492">
        <v>70</v>
      </c>
      <c r="AC335" s="493">
        <v>67121.866249999992</v>
      </c>
      <c r="AD335" s="494">
        <v>0.88888888888888884</v>
      </c>
      <c r="AE335" s="494">
        <v>-0.18888888888888888</v>
      </c>
      <c r="AF335" s="495" t="s">
        <v>1472</v>
      </c>
    </row>
    <row r="336" spans="1:32" ht="32.450000000000003" customHeight="1">
      <c r="A336" s="482" t="s">
        <v>1457</v>
      </c>
      <c r="B336" s="483" t="s">
        <v>1590</v>
      </c>
      <c r="C336" s="484" t="s">
        <v>1644</v>
      </c>
      <c r="D336" s="485" t="s">
        <v>1645</v>
      </c>
      <c r="E336" s="486" t="s">
        <v>1590</v>
      </c>
      <c r="F336" s="487" t="s">
        <v>1462</v>
      </c>
      <c r="G336" s="487" t="s">
        <v>1463</v>
      </c>
      <c r="H336" s="488" t="s">
        <v>1482</v>
      </c>
      <c r="I336" s="489"/>
      <c r="J336" s="490" t="s">
        <v>1483</v>
      </c>
      <c r="K336" s="491" t="s">
        <v>1465</v>
      </c>
      <c r="L336" s="492">
        <v>75</v>
      </c>
      <c r="M336" s="493">
        <v>6726.4796590909045</v>
      </c>
      <c r="N336" s="494">
        <v>0.64233576642335766</v>
      </c>
      <c r="O336" s="494">
        <v>0.10766423357664234</v>
      </c>
      <c r="P336" s="495" t="s">
        <v>1466</v>
      </c>
      <c r="Q336" s="496"/>
      <c r="R336" s="490" t="s">
        <v>1648</v>
      </c>
      <c r="S336" s="491" t="s">
        <v>1468</v>
      </c>
      <c r="T336" s="492">
        <v>60</v>
      </c>
      <c r="U336" s="493">
        <v>5501.0180497131887</v>
      </c>
      <c r="V336" s="494">
        <v>0.63625304136253047</v>
      </c>
      <c r="W336" s="494">
        <v>-3.6253041362530491E-2</v>
      </c>
      <c r="X336" s="495" t="s">
        <v>1649</v>
      </c>
      <c r="Y336" s="497"/>
      <c r="Z336" s="490" t="s">
        <v>1650</v>
      </c>
      <c r="AA336" s="491" t="s">
        <v>1471</v>
      </c>
      <c r="AB336" s="492">
        <v>50</v>
      </c>
      <c r="AC336" s="493">
        <v>4740.7599056603785</v>
      </c>
      <c r="AD336" s="494">
        <v>0.51581508515815089</v>
      </c>
      <c r="AE336" s="494">
        <v>-1.5815085158150888E-2</v>
      </c>
      <c r="AF336" s="495" t="s">
        <v>1487</v>
      </c>
    </row>
    <row r="337" spans="1:32" ht="32.450000000000003" customHeight="1">
      <c r="A337" s="482" t="s">
        <v>1457</v>
      </c>
      <c r="B337" s="483" t="s">
        <v>1590</v>
      </c>
      <c r="C337" s="484" t="s">
        <v>1644</v>
      </c>
      <c r="D337" s="485" t="s">
        <v>1645</v>
      </c>
      <c r="E337" s="486" t="s">
        <v>1590</v>
      </c>
      <c r="F337" s="487" t="s">
        <v>1462</v>
      </c>
      <c r="G337" s="487" t="s">
        <v>1463</v>
      </c>
      <c r="H337" s="488" t="s">
        <v>1488</v>
      </c>
      <c r="I337" s="489"/>
      <c r="J337" s="490" t="s">
        <v>1489</v>
      </c>
      <c r="K337" s="491" t="s">
        <v>1465</v>
      </c>
      <c r="L337" s="492">
        <v>70</v>
      </c>
      <c r="M337" s="493">
        <v>2676.1667848410739</v>
      </c>
      <c r="N337" s="494">
        <v>0.54533333333333334</v>
      </c>
      <c r="O337" s="494">
        <v>0.15466666666666662</v>
      </c>
      <c r="P337" s="495" t="s">
        <v>1466</v>
      </c>
      <c r="Q337" s="496"/>
      <c r="R337" s="490" t="s">
        <v>1490</v>
      </c>
      <c r="S337" s="491" t="s">
        <v>1468</v>
      </c>
      <c r="T337" s="492">
        <v>60</v>
      </c>
      <c r="U337" s="493">
        <v>1926.9567368421042</v>
      </c>
      <c r="V337" s="494">
        <v>0.56999999999999995</v>
      </c>
      <c r="W337" s="494">
        <v>3.0000000000000027E-2</v>
      </c>
      <c r="X337" s="495" t="s">
        <v>1491</v>
      </c>
      <c r="Y337" s="497"/>
      <c r="Z337" s="490" t="s">
        <v>1651</v>
      </c>
      <c r="AA337" s="491" t="s">
        <v>1471</v>
      </c>
      <c r="AB337" s="492">
        <v>40</v>
      </c>
      <c r="AC337" s="493">
        <v>2670.9740909090924</v>
      </c>
      <c r="AD337" s="494">
        <v>0.41066666666666668</v>
      </c>
      <c r="AE337" s="494">
        <v>-1.0666666666666658E-2</v>
      </c>
      <c r="AF337" s="495" t="s">
        <v>1487</v>
      </c>
    </row>
    <row r="338" spans="1:32" ht="32.450000000000003" customHeight="1">
      <c r="A338" s="482" t="s">
        <v>1457</v>
      </c>
      <c r="B338" s="483" t="s">
        <v>1590</v>
      </c>
      <c r="C338" s="484" t="s">
        <v>1644</v>
      </c>
      <c r="D338" s="485" t="s">
        <v>1645</v>
      </c>
      <c r="E338" s="486" t="s">
        <v>1590</v>
      </c>
      <c r="F338" s="487" t="s">
        <v>1462</v>
      </c>
      <c r="G338" s="487" t="s">
        <v>1463</v>
      </c>
      <c r="H338" s="488" t="s">
        <v>1493</v>
      </c>
      <c r="I338" s="489"/>
      <c r="J338" s="490" t="s">
        <v>1494</v>
      </c>
      <c r="K338" s="491" t="s">
        <v>1495</v>
      </c>
      <c r="L338" s="492">
        <v>60</v>
      </c>
      <c r="M338" s="493">
        <v>22927.571111111127</v>
      </c>
      <c r="N338" s="494">
        <v>0.87869822485207094</v>
      </c>
      <c r="O338" s="494">
        <v>-0.27869822485207096</v>
      </c>
      <c r="P338" s="495" t="s">
        <v>1496</v>
      </c>
      <c r="Q338" s="496"/>
      <c r="R338" s="490" t="s">
        <v>1467</v>
      </c>
      <c r="S338" s="491" t="s">
        <v>1468</v>
      </c>
      <c r="T338" s="492">
        <v>70</v>
      </c>
      <c r="U338" s="493">
        <v>5367.2331985294095</v>
      </c>
      <c r="V338" s="494">
        <v>0.80473372781065089</v>
      </c>
      <c r="W338" s="494">
        <v>-0.10473372781065093</v>
      </c>
      <c r="X338" s="495" t="s">
        <v>1469</v>
      </c>
      <c r="Y338" s="497"/>
      <c r="Z338" s="490" t="s">
        <v>1652</v>
      </c>
      <c r="AA338" s="491" t="s">
        <v>1471</v>
      </c>
      <c r="AB338" s="492">
        <v>30</v>
      </c>
      <c r="AC338" s="493">
        <v>2646.4092372881355</v>
      </c>
      <c r="AD338" s="494">
        <v>0.34911242603550297</v>
      </c>
      <c r="AE338" s="494">
        <v>-4.9112426035502976E-2</v>
      </c>
      <c r="AF338" s="495" t="s">
        <v>1487</v>
      </c>
    </row>
    <row r="339" spans="1:32" ht="32.450000000000003" customHeight="1">
      <c r="A339" s="482" t="s">
        <v>1457</v>
      </c>
      <c r="B339" s="483" t="s">
        <v>1590</v>
      </c>
      <c r="C339" s="484" t="s">
        <v>1644</v>
      </c>
      <c r="D339" s="485" t="s">
        <v>1645</v>
      </c>
      <c r="E339" s="486" t="s">
        <v>1590</v>
      </c>
      <c r="F339" s="487" t="s">
        <v>1462</v>
      </c>
      <c r="G339" s="487" t="s">
        <v>1463</v>
      </c>
      <c r="H339" s="488" t="s">
        <v>1497</v>
      </c>
      <c r="I339" s="489"/>
      <c r="J339" s="490" t="s">
        <v>1498</v>
      </c>
      <c r="K339" s="491" t="s">
        <v>1495</v>
      </c>
      <c r="L339" s="492">
        <v>35</v>
      </c>
      <c r="M339" s="493">
        <v>9115.1406929637633</v>
      </c>
      <c r="N339" s="494">
        <v>0.81707317073170738</v>
      </c>
      <c r="O339" s="494">
        <v>-0.4670731707317074</v>
      </c>
      <c r="P339" s="495" t="s">
        <v>1496</v>
      </c>
      <c r="Q339" s="496"/>
      <c r="R339" s="490" t="s">
        <v>1499</v>
      </c>
      <c r="S339" s="491" t="s">
        <v>1468</v>
      </c>
      <c r="T339" s="492">
        <v>70</v>
      </c>
      <c r="U339" s="493">
        <v>3132.4577582417578</v>
      </c>
      <c r="V339" s="494">
        <v>0.79268292682926822</v>
      </c>
      <c r="W339" s="494">
        <v>-9.2682926829268264E-2</v>
      </c>
      <c r="X339" s="495" t="s">
        <v>1500</v>
      </c>
      <c r="Y339" s="497"/>
      <c r="Z339" s="490" t="s">
        <v>1486</v>
      </c>
      <c r="AA339" s="491" t="s">
        <v>1471</v>
      </c>
      <c r="AB339" s="492">
        <v>30</v>
      </c>
      <c r="AC339" s="493">
        <v>2206.5296240601483</v>
      </c>
      <c r="AD339" s="494">
        <v>0.23170731707317074</v>
      </c>
      <c r="AE339" s="494">
        <v>6.8292682926829246E-2</v>
      </c>
      <c r="AF339" s="495" t="s">
        <v>1487</v>
      </c>
    </row>
    <row r="340" spans="1:32" ht="32.450000000000003" customHeight="1">
      <c r="A340" s="482" t="s">
        <v>1457</v>
      </c>
      <c r="B340" s="483" t="s">
        <v>1590</v>
      </c>
      <c r="C340" s="484" t="s">
        <v>1644</v>
      </c>
      <c r="D340" s="485" t="s">
        <v>1645</v>
      </c>
      <c r="E340" s="486" t="s">
        <v>1590</v>
      </c>
      <c r="F340" s="487" t="s">
        <v>1462</v>
      </c>
      <c r="G340" s="487" t="s">
        <v>1463</v>
      </c>
      <c r="H340" s="488" t="s">
        <v>1501</v>
      </c>
      <c r="I340" s="489"/>
      <c r="J340" s="490" t="s">
        <v>1502</v>
      </c>
      <c r="K340" s="491" t="s">
        <v>1495</v>
      </c>
      <c r="L340" s="492">
        <v>45</v>
      </c>
      <c r="M340" s="493">
        <v>12488.442875816998</v>
      </c>
      <c r="N340" s="494">
        <v>0.45671641791044776</v>
      </c>
      <c r="O340" s="494">
        <v>-6.7164179104477473E-3</v>
      </c>
      <c r="P340" s="495" t="s">
        <v>1503</v>
      </c>
      <c r="Q340" s="496"/>
      <c r="R340" s="490" t="s">
        <v>1625</v>
      </c>
      <c r="S340" s="491" t="s">
        <v>1468</v>
      </c>
      <c r="T340" s="492">
        <v>70</v>
      </c>
      <c r="U340" s="493">
        <v>4414.0864583333341</v>
      </c>
      <c r="V340" s="494">
        <v>0.57313432835820888</v>
      </c>
      <c r="W340" s="494">
        <v>0.12686567164179108</v>
      </c>
      <c r="X340" s="495" t="s">
        <v>1485</v>
      </c>
      <c r="Y340" s="497"/>
      <c r="Z340" s="490" t="s">
        <v>1641</v>
      </c>
      <c r="AA340" s="491" t="s">
        <v>1471</v>
      </c>
      <c r="AB340" s="492">
        <v>60</v>
      </c>
      <c r="AC340" s="493">
        <v>21815.809069767452</v>
      </c>
      <c r="AD340" s="494">
        <v>0.64179104477611937</v>
      </c>
      <c r="AE340" s="494">
        <v>-4.179104477611939E-2</v>
      </c>
      <c r="AF340" s="495" t="s">
        <v>1472</v>
      </c>
    </row>
    <row r="341" spans="1:32" ht="32.450000000000003" customHeight="1">
      <c r="A341" s="482" t="s">
        <v>1457</v>
      </c>
      <c r="B341" s="483" t="s">
        <v>1590</v>
      </c>
      <c r="C341" s="484" t="s">
        <v>1644</v>
      </c>
      <c r="D341" s="485" t="s">
        <v>1645</v>
      </c>
      <c r="E341" s="486" t="s">
        <v>1590</v>
      </c>
      <c r="F341" s="487" t="s">
        <v>1506</v>
      </c>
      <c r="G341" s="487" t="s">
        <v>1506</v>
      </c>
      <c r="H341" s="488" t="s">
        <v>1087</v>
      </c>
      <c r="I341" s="489"/>
      <c r="J341" s="490" t="s">
        <v>1464</v>
      </c>
      <c r="K341" s="491" t="s">
        <v>1465</v>
      </c>
      <c r="L341" s="492">
        <v>80</v>
      </c>
      <c r="M341" s="493">
        <v>20369.527586206899</v>
      </c>
      <c r="N341" s="494">
        <v>0.77333333333333332</v>
      </c>
      <c r="O341" s="494">
        <v>2.6666666666666727E-2</v>
      </c>
      <c r="P341" s="495" t="s">
        <v>1466</v>
      </c>
      <c r="Q341" s="496"/>
      <c r="R341" s="490" t="s">
        <v>1494</v>
      </c>
      <c r="S341" s="491" t="s">
        <v>1495</v>
      </c>
      <c r="T341" s="492">
        <v>45</v>
      </c>
      <c r="U341" s="493">
        <v>28159.076153846156</v>
      </c>
      <c r="V341" s="494">
        <v>0.69333333333333325</v>
      </c>
      <c r="W341" s="494">
        <v>-0.24333333333333323</v>
      </c>
      <c r="X341" s="495" t="s">
        <v>1496</v>
      </c>
      <c r="Y341" s="497"/>
      <c r="Z341" s="490" t="s">
        <v>1467</v>
      </c>
      <c r="AA341" s="491" t="s">
        <v>1468</v>
      </c>
      <c r="AB341" s="492">
        <v>70</v>
      </c>
      <c r="AC341" s="493">
        <v>23332.035769230773</v>
      </c>
      <c r="AD341" s="494">
        <v>0.69333333333333325</v>
      </c>
      <c r="AE341" s="494">
        <v>6.6666666666667096E-3</v>
      </c>
      <c r="AF341" s="495" t="s">
        <v>1469</v>
      </c>
    </row>
    <row r="342" spans="1:32" ht="32.450000000000003" customHeight="1">
      <c r="A342" s="482" t="s">
        <v>1457</v>
      </c>
      <c r="B342" s="483" t="s">
        <v>1590</v>
      </c>
      <c r="C342" s="484" t="s">
        <v>1644</v>
      </c>
      <c r="D342" s="485" t="s">
        <v>1645</v>
      </c>
      <c r="E342" s="486" t="s">
        <v>1590</v>
      </c>
      <c r="F342" s="487" t="s">
        <v>1506</v>
      </c>
      <c r="G342" s="487" t="s">
        <v>1506</v>
      </c>
      <c r="H342" s="488" t="s">
        <v>1089</v>
      </c>
      <c r="I342" s="489"/>
      <c r="J342" s="490" t="s">
        <v>1473</v>
      </c>
      <c r="K342" s="491" t="s">
        <v>1465</v>
      </c>
      <c r="L342" s="492">
        <v>75</v>
      </c>
      <c r="M342" s="493">
        <v>9144.6448863636397</v>
      </c>
      <c r="N342" s="494">
        <v>0.70967741935483863</v>
      </c>
      <c r="O342" s="494">
        <v>4.0322580645161366E-2</v>
      </c>
      <c r="P342" s="495" t="s">
        <v>1466</v>
      </c>
      <c r="Q342" s="496"/>
      <c r="R342" s="490" t="s">
        <v>1498</v>
      </c>
      <c r="S342" s="491" t="s">
        <v>1495</v>
      </c>
      <c r="T342" s="492">
        <v>35</v>
      </c>
      <c r="U342" s="493">
        <v>11205.574878048777</v>
      </c>
      <c r="V342" s="494">
        <v>0.66129032258064513</v>
      </c>
      <c r="W342" s="494">
        <v>-0.31129032258064515</v>
      </c>
      <c r="X342" s="495" t="s">
        <v>1496</v>
      </c>
      <c r="Y342" s="497"/>
      <c r="Z342" s="490" t="s">
        <v>1474</v>
      </c>
      <c r="AA342" s="491" t="s">
        <v>1468</v>
      </c>
      <c r="AB342" s="492">
        <v>70</v>
      </c>
      <c r="AC342" s="493">
        <v>10568.264555555554</v>
      </c>
      <c r="AD342" s="494">
        <v>0.72580645161290314</v>
      </c>
      <c r="AE342" s="494">
        <v>-2.5806451612903181E-2</v>
      </c>
      <c r="AF342" s="495" t="s">
        <v>1469</v>
      </c>
    </row>
    <row r="343" spans="1:32" ht="32.450000000000003" customHeight="1">
      <c r="A343" s="482" t="s">
        <v>1457</v>
      </c>
      <c r="B343" s="483" t="s">
        <v>1590</v>
      </c>
      <c r="C343" s="484" t="s">
        <v>1644</v>
      </c>
      <c r="D343" s="485" t="s">
        <v>1645</v>
      </c>
      <c r="E343" s="486" t="s">
        <v>1590</v>
      </c>
      <c r="F343" s="487" t="s">
        <v>1506</v>
      </c>
      <c r="G343" s="487" t="s">
        <v>1506</v>
      </c>
      <c r="H343" s="488" t="s">
        <v>1081</v>
      </c>
      <c r="I343" s="489"/>
      <c r="J343" s="490" t="s">
        <v>1476</v>
      </c>
      <c r="K343" s="491" t="s">
        <v>1465</v>
      </c>
      <c r="L343" s="492">
        <v>80</v>
      </c>
      <c r="M343" s="493">
        <v>0</v>
      </c>
      <c r="N343" s="494">
        <v>0</v>
      </c>
      <c r="O343" s="494">
        <v>0.8</v>
      </c>
      <c r="P343" s="495" t="s">
        <v>1466</v>
      </c>
      <c r="Q343" s="496"/>
      <c r="R343" s="490" t="s">
        <v>1494</v>
      </c>
      <c r="S343" s="491" t="s">
        <v>1495</v>
      </c>
      <c r="T343" s="492">
        <v>60</v>
      </c>
      <c r="U343" s="493">
        <v>0</v>
      </c>
      <c r="V343" s="494">
        <v>0</v>
      </c>
      <c r="W343" s="494">
        <v>0.6</v>
      </c>
      <c r="X343" s="495" t="s">
        <v>1496</v>
      </c>
      <c r="Y343" s="497"/>
      <c r="Z343" s="490" t="s">
        <v>1477</v>
      </c>
      <c r="AA343" s="491" t="s">
        <v>1468</v>
      </c>
      <c r="AB343" s="492">
        <v>70</v>
      </c>
      <c r="AC343" s="493">
        <v>0</v>
      </c>
      <c r="AD343" s="494">
        <v>0</v>
      </c>
      <c r="AE343" s="494">
        <v>0.7</v>
      </c>
      <c r="AF343" s="495" t="s">
        <v>1469</v>
      </c>
    </row>
    <row r="344" spans="1:32" ht="32.450000000000003" customHeight="1">
      <c r="A344" s="482" t="s">
        <v>1457</v>
      </c>
      <c r="B344" s="483" t="s">
        <v>1590</v>
      </c>
      <c r="C344" s="484" t="s">
        <v>1644</v>
      </c>
      <c r="D344" s="485" t="s">
        <v>1645</v>
      </c>
      <c r="E344" s="486" t="s">
        <v>1590</v>
      </c>
      <c r="F344" s="487" t="s">
        <v>1506</v>
      </c>
      <c r="G344" s="487" t="s">
        <v>1506</v>
      </c>
      <c r="H344" s="488" t="s">
        <v>1085</v>
      </c>
      <c r="I344" s="489"/>
      <c r="J344" s="490" t="s">
        <v>1479</v>
      </c>
      <c r="K344" s="491" t="s">
        <v>1465</v>
      </c>
      <c r="L344" s="492">
        <v>75</v>
      </c>
      <c r="M344" s="493">
        <v>87211.686250000013</v>
      </c>
      <c r="N344" s="494">
        <v>0.88888888888888884</v>
      </c>
      <c r="O344" s="494">
        <v>-0.13888888888888884</v>
      </c>
      <c r="P344" s="495" t="s">
        <v>1466</v>
      </c>
      <c r="Q344" s="496"/>
      <c r="R344" s="490" t="s">
        <v>1494</v>
      </c>
      <c r="S344" s="491" t="s">
        <v>1495</v>
      </c>
      <c r="T344" s="492">
        <v>75</v>
      </c>
      <c r="U344" s="493">
        <v>56584.299375000002</v>
      </c>
      <c r="V344" s="494">
        <v>0.88888888888888884</v>
      </c>
      <c r="W344" s="494">
        <v>-0.13888888888888884</v>
      </c>
      <c r="X344" s="495" t="s">
        <v>1496</v>
      </c>
      <c r="Y344" s="497"/>
      <c r="Z344" s="490" t="s">
        <v>1480</v>
      </c>
      <c r="AA344" s="491" t="s">
        <v>1468</v>
      </c>
      <c r="AB344" s="492">
        <v>70</v>
      </c>
      <c r="AC344" s="493">
        <v>55913.333888888883</v>
      </c>
      <c r="AD344" s="494">
        <v>1</v>
      </c>
      <c r="AE344" s="494">
        <v>-0.30000000000000004</v>
      </c>
      <c r="AF344" s="495" t="s">
        <v>1469</v>
      </c>
    </row>
    <row r="345" spans="1:32" ht="32.450000000000003" customHeight="1">
      <c r="A345" s="482" t="s">
        <v>1457</v>
      </c>
      <c r="B345" s="483" t="s">
        <v>1590</v>
      </c>
      <c r="C345" s="484" t="s">
        <v>1644</v>
      </c>
      <c r="D345" s="485" t="s">
        <v>1645</v>
      </c>
      <c r="E345" s="486" t="s">
        <v>1590</v>
      </c>
      <c r="F345" s="487" t="s">
        <v>1506</v>
      </c>
      <c r="G345" s="487" t="s">
        <v>1506</v>
      </c>
      <c r="H345" s="488" t="s">
        <v>1482</v>
      </c>
      <c r="I345" s="489"/>
      <c r="J345" s="490" t="s">
        <v>1483</v>
      </c>
      <c r="K345" s="491" t="s">
        <v>1465</v>
      </c>
      <c r="L345" s="492">
        <v>75</v>
      </c>
      <c r="M345" s="493">
        <v>6726.4796590909045</v>
      </c>
      <c r="N345" s="494">
        <v>0.64233576642335766</v>
      </c>
      <c r="O345" s="494">
        <v>0.10766423357664234</v>
      </c>
      <c r="P345" s="495" t="s">
        <v>1466</v>
      </c>
      <c r="Q345" s="496"/>
      <c r="R345" s="490" t="s">
        <v>1502</v>
      </c>
      <c r="S345" s="491" t="s">
        <v>1495</v>
      </c>
      <c r="T345" s="492">
        <v>35</v>
      </c>
      <c r="U345" s="493">
        <v>11294.451527272735</v>
      </c>
      <c r="V345" s="494">
        <v>0.66909975669099764</v>
      </c>
      <c r="W345" s="494">
        <v>-0.31909975669099766</v>
      </c>
      <c r="X345" s="495" t="s">
        <v>1503</v>
      </c>
      <c r="Y345" s="497"/>
      <c r="Z345" s="490" t="s">
        <v>1648</v>
      </c>
      <c r="AA345" s="491" t="s">
        <v>1468</v>
      </c>
      <c r="AB345" s="492">
        <v>60</v>
      </c>
      <c r="AC345" s="493">
        <v>5501.0180497131887</v>
      </c>
      <c r="AD345" s="494">
        <v>0.63625304136253047</v>
      </c>
      <c r="AE345" s="494">
        <v>-3.6253041362530491E-2</v>
      </c>
      <c r="AF345" s="495" t="s">
        <v>1649</v>
      </c>
    </row>
    <row r="346" spans="1:32" ht="32.450000000000003" customHeight="1">
      <c r="A346" s="482" t="s">
        <v>1457</v>
      </c>
      <c r="B346" s="483" t="s">
        <v>1590</v>
      </c>
      <c r="C346" s="484" t="s">
        <v>1644</v>
      </c>
      <c r="D346" s="485" t="s">
        <v>1645</v>
      </c>
      <c r="E346" s="486" t="s">
        <v>1590</v>
      </c>
      <c r="F346" s="487" t="s">
        <v>1506</v>
      </c>
      <c r="G346" s="487" t="s">
        <v>1506</v>
      </c>
      <c r="H346" s="488" t="s">
        <v>1488</v>
      </c>
      <c r="I346" s="489"/>
      <c r="J346" s="490" t="s">
        <v>1489</v>
      </c>
      <c r="K346" s="491" t="s">
        <v>1465</v>
      </c>
      <c r="L346" s="492">
        <v>70</v>
      </c>
      <c r="M346" s="493">
        <v>2676.1667848410739</v>
      </c>
      <c r="N346" s="494">
        <v>0.54533333333333334</v>
      </c>
      <c r="O346" s="494">
        <v>0.15466666666666662</v>
      </c>
      <c r="P346" s="495" t="s">
        <v>1466</v>
      </c>
      <c r="Q346" s="496"/>
      <c r="R346" s="490" t="s">
        <v>1502</v>
      </c>
      <c r="S346" s="491" t="s">
        <v>1495</v>
      </c>
      <c r="T346" s="492">
        <v>35</v>
      </c>
      <c r="U346" s="493">
        <v>4886.6554677060212</v>
      </c>
      <c r="V346" s="494">
        <v>0.59866666666666668</v>
      </c>
      <c r="W346" s="494">
        <v>-0.2486666666666667</v>
      </c>
      <c r="X346" s="495" t="s">
        <v>1503</v>
      </c>
      <c r="Y346" s="497"/>
      <c r="Z346" s="490" t="s">
        <v>1490</v>
      </c>
      <c r="AA346" s="491" t="s">
        <v>1468</v>
      </c>
      <c r="AB346" s="492">
        <v>60</v>
      </c>
      <c r="AC346" s="493">
        <v>1926.9567368421042</v>
      </c>
      <c r="AD346" s="494">
        <v>0.56999999999999995</v>
      </c>
      <c r="AE346" s="494">
        <v>3.0000000000000027E-2</v>
      </c>
      <c r="AF346" s="495" t="s">
        <v>1491</v>
      </c>
    </row>
    <row r="347" spans="1:32" ht="32.450000000000003" customHeight="1">
      <c r="A347" s="482" t="s">
        <v>1457</v>
      </c>
      <c r="B347" s="483" t="s">
        <v>1590</v>
      </c>
      <c r="C347" s="484" t="s">
        <v>1644</v>
      </c>
      <c r="D347" s="485" t="s">
        <v>1645</v>
      </c>
      <c r="E347" s="486" t="s">
        <v>1590</v>
      </c>
      <c r="F347" s="487" t="s">
        <v>1506</v>
      </c>
      <c r="G347" s="487" t="s">
        <v>1506</v>
      </c>
      <c r="H347" s="488" t="s">
        <v>1493</v>
      </c>
      <c r="I347" s="489"/>
      <c r="J347" s="490" t="s">
        <v>1509</v>
      </c>
      <c r="K347" s="491" t="s">
        <v>1510</v>
      </c>
      <c r="L347" s="492">
        <v>65</v>
      </c>
      <c r="M347" s="493">
        <v>1405.7748818897633</v>
      </c>
      <c r="N347" s="494">
        <v>0.37573964497041423</v>
      </c>
      <c r="O347" s="494">
        <v>0.27426035502958579</v>
      </c>
      <c r="P347" s="495" t="s">
        <v>1511</v>
      </c>
      <c r="Q347" s="496"/>
      <c r="R347" s="490" t="s">
        <v>1494</v>
      </c>
      <c r="S347" s="491" t="s">
        <v>1495</v>
      </c>
      <c r="T347" s="492">
        <v>60</v>
      </c>
      <c r="U347" s="493">
        <v>22927.571111111127</v>
      </c>
      <c r="V347" s="494">
        <v>0.87869822485207094</v>
      </c>
      <c r="W347" s="494">
        <v>-0.27869822485207096</v>
      </c>
      <c r="X347" s="495" t="s">
        <v>1496</v>
      </c>
      <c r="Y347" s="497"/>
      <c r="Z347" s="490" t="s">
        <v>1467</v>
      </c>
      <c r="AA347" s="491" t="s">
        <v>1468</v>
      </c>
      <c r="AB347" s="492">
        <v>70</v>
      </c>
      <c r="AC347" s="493">
        <v>5367.2331985294095</v>
      </c>
      <c r="AD347" s="494">
        <v>0.80473372781065089</v>
      </c>
      <c r="AE347" s="494">
        <v>-0.10473372781065093</v>
      </c>
      <c r="AF347" s="495" t="s">
        <v>1469</v>
      </c>
    </row>
    <row r="348" spans="1:32" ht="32.450000000000003" customHeight="1">
      <c r="A348" s="482" t="s">
        <v>1457</v>
      </c>
      <c r="B348" s="483" t="s">
        <v>1590</v>
      </c>
      <c r="C348" s="484" t="s">
        <v>1644</v>
      </c>
      <c r="D348" s="485" t="s">
        <v>1645</v>
      </c>
      <c r="E348" s="486" t="s">
        <v>1590</v>
      </c>
      <c r="F348" s="487" t="s">
        <v>1506</v>
      </c>
      <c r="G348" s="487" t="s">
        <v>1506</v>
      </c>
      <c r="H348" s="488" t="s">
        <v>1497</v>
      </c>
      <c r="I348" s="489"/>
      <c r="J348" s="490" t="s">
        <v>1512</v>
      </c>
      <c r="K348" s="491" t="s">
        <v>1510</v>
      </c>
      <c r="L348" s="492">
        <v>60</v>
      </c>
      <c r="M348" s="493">
        <v>1004.4797916666657</v>
      </c>
      <c r="N348" s="494">
        <v>0.33449477351916374</v>
      </c>
      <c r="O348" s="494">
        <v>0.26550522648083624</v>
      </c>
      <c r="P348" s="495" t="s">
        <v>1511</v>
      </c>
      <c r="Q348" s="496"/>
      <c r="R348" s="490" t="s">
        <v>1498</v>
      </c>
      <c r="S348" s="491" t="s">
        <v>1495</v>
      </c>
      <c r="T348" s="492">
        <v>35</v>
      </c>
      <c r="U348" s="493">
        <v>9115.1406929637633</v>
      </c>
      <c r="V348" s="494">
        <v>0.81707317073170738</v>
      </c>
      <c r="W348" s="494">
        <v>-0.4670731707317074</v>
      </c>
      <c r="X348" s="495" t="s">
        <v>1496</v>
      </c>
      <c r="Y348" s="497"/>
      <c r="Z348" s="490" t="s">
        <v>1499</v>
      </c>
      <c r="AA348" s="491" t="s">
        <v>1468</v>
      </c>
      <c r="AB348" s="492">
        <v>70</v>
      </c>
      <c r="AC348" s="493">
        <v>3132.4577582417578</v>
      </c>
      <c r="AD348" s="494">
        <v>0.79268292682926822</v>
      </c>
      <c r="AE348" s="494">
        <v>-9.2682926829268264E-2</v>
      </c>
      <c r="AF348" s="495" t="s">
        <v>1500</v>
      </c>
    </row>
    <row r="349" spans="1:32" ht="32.450000000000003" customHeight="1">
      <c r="A349" s="482" t="s">
        <v>1457</v>
      </c>
      <c r="B349" s="483" t="s">
        <v>1590</v>
      </c>
      <c r="C349" s="484" t="s">
        <v>1644</v>
      </c>
      <c r="D349" s="485" t="s">
        <v>1645</v>
      </c>
      <c r="E349" s="486" t="s">
        <v>1590</v>
      </c>
      <c r="F349" s="487" t="s">
        <v>1506</v>
      </c>
      <c r="G349" s="487" t="s">
        <v>1506</v>
      </c>
      <c r="H349" s="488" t="s">
        <v>1501</v>
      </c>
      <c r="I349" s="489"/>
      <c r="J349" s="490" t="s">
        <v>1509</v>
      </c>
      <c r="K349" s="491" t="s">
        <v>1510</v>
      </c>
      <c r="L349" s="492">
        <v>65</v>
      </c>
      <c r="M349" s="493">
        <v>6391.7731527093574</v>
      </c>
      <c r="N349" s="494">
        <v>0.60597014925373138</v>
      </c>
      <c r="O349" s="494">
        <v>4.4029850746268639E-2</v>
      </c>
      <c r="P349" s="495" t="s">
        <v>1511</v>
      </c>
      <c r="Q349" s="496"/>
      <c r="R349" s="490" t="s">
        <v>1502</v>
      </c>
      <c r="S349" s="491" t="s">
        <v>1495</v>
      </c>
      <c r="T349" s="492">
        <v>45</v>
      </c>
      <c r="U349" s="493">
        <v>12488.442875816998</v>
      </c>
      <c r="V349" s="494">
        <v>0.45671641791044776</v>
      </c>
      <c r="W349" s="494">
        <v>-6.7164179104477473E-3</v>
      </c>
      <c r="X349" s="495" t="s">
        <v>1503</v>
      </c>
      <c r="Y349" s="497"/>
      <c r="Z349" s="490" t="s">
        <v>1625</v>
      </c>
      <c r="AA349" s="491" t="s">
        <v>1468</v>
      </c>
      <c r="AB349" s="492">
        <v>70</v>
      </c>
      <c r="AC349" s="493">
        <v>4414.0864583333341</v>
      </c>
      <c r="AD349" s="494">
        <v>0.57313432835820888</v>
      </c>
      <c r="AE349" s="494">
        <v>0.12686567164179108</v>
      </c>
      <c r="AF349" s="495" t="s">
        <v>1485</v>
      </c>
    </row>
    <row r="350" spans="1:32" ht="32.450000000000003" customHeight="1">
      <c r="A350" s="482" t="s">
        <v>1457</v>
      </c>
      <c r="B350" s="483" t="s">
        <v>1590</v>
      </c>
      <c r="C350" s="484" t="s">
        <v>1644</v>
      </c>
      <c r="D350" s="485" t="s">
        <v>1645</v>
      </c>
      <c r="E350" s="486" t="s">
        <v>1590</v>
      </c>
      <c r="F350" s="487" t="s">
        <v>1513</v>
      </c>
      <c r="G350" s="487" t="s">
        <v>1513</v>
      </c>
      <c r="H350" s="488" t="s">
        <v>1087</v>
      </c>
      <c r="I350" s="489"/>
      <c r="J350" s="490" t="s">
        <v>1514</v>
      </c>
      <c r="K350" s="491" t="s">
        <v>1515</v>
      </c>
      <c r="L350" s="492">
        <v>60</v>
      </c>
      <c r="M350" s="493">
        <v>6884.5490566037715</v>
      </c>
      <c r="N350" s="494">
        <v>0.70666666666666667</v>
      </c>
      <c r="O350" s="494">
        <v>-0.10666666666666669</v>
      </c>
      <c r="P350" s="495" t="s">
        <v>1516</v>
      </c>
      <c r="Q350" s="496"/>
      <c r="R350" s="490" t="s">
        <v>1646</v>
      </c>
      <c r="S350" s="491" t="s">
        <v>1471</v>
      </c>
      <c r="T350" s="492">
        <v>55</v>
      </c>
      <c r="U350" s="493">
        <v>13483.871458333333</v>
      </c>
      <c r="V350" s="494">
        <v>0.64</v>
      </c>
      <c r="W350" s="494">
        <v>-8.9999999999999969E-2</v>
      </c>
      <c r="X350" s="495" t="s">
        <v>1472</v>
      </c>
      <c r="Y350" s="497"/>
      <c r="Z350" s="490" t="s">
        <v>1517</v>
      </c>
      <c r="AA350" s="491" t="s">
        <v>1518</v>
      </c>
      <c r="AB350" s="492">
        <v>80</v>
      </c>
      <c r="AC350" s="493">
        <v>12127.218043478259</v>
      </c>
      <c r="AD350" s="494">
        <v>0.6133333333333334</v>
      </c>
      <c r="AE350" s="494">
        <v>0.18666666666666665</v>
      </c>
      <c r="AF350" s="495" t="s">
        <v>1519</v>
      </c>
    </row>
    <row r="351" spans="1:32" ht="32.450000000000003" customHeight="1">
      <c r="A351" s="482" t="s">
        <v>1457</v>
      </c>
      <c r="B351" s="483" t="s">
        <v>1590</v>
      </c>
      <c r="C351" s="484" t="s">
        <v>1644</v>
      </c>
      <c r="D351" s="485" t="s">
        <v>1645</v>
      </c>
      <c r="E351" s="486" t="s">
        <v>1590</v>
      </c>
      <c r="F351" s="487" t="s">
        <v>1513</v>
      </c>
      <c r="G351" s="487" t="s">
        <v>1513</v>
      </c>
      <c r="H351" s="488" t="s">
        <v>1089</v>
      </c>
      <c r="I351" s="489"/>
      <c r="J351" s="490" t="s">
        <v>1520</v>
      </c>
      <c r="K351" s="491" t="s">
        <v>1515</v>
      </c>
      <c r="L351" s="492">
        <v>55</v>
      </c>
      <c r="M351" s="493">
        <v>3725.682409638554</v>
      </c>
      <c r="N351" s="494">
        <v>0.66935483870967738</v>
      </c>
      <c r="O351" s="494">
        <v>-0.11935483870967734</v>
      </c>
      <c r="P351" s="495" t="s">
        <v>1516</v>
      </c>
      <c r="Q351" s="496"/>
      <c r="R351" s="490" t="s">
        <v>1470</v>
      </c>
      <c r="S351" s="491" t="s">
        <v>1471</v>
      </c>
      <c r="T351" s="492">
        <v>30</v>
      </c>
      <c r="U351" s="493">
        <v>7150.1343243243218</v>
      </c>
      <c r="V351" s="494">
        <v>0.59677419354838712</v>
      </c>
      <c r="W351" s="494">
        <v>-0.29677419354838713</v>
      </c>
      <c r="X351" s="495" t="s">
        <v>1472</v>
      </c>
      <c r="Y351" s="497"/>
      <c r="Z351" s="490" t="s">
        <v>1517</v>
      </c>
      <c r="AA351" s="491" t="s">
        <v>1518</v>
      </c>
      <c r="AB351" s="492">
        <v>80</v>
      </c>
      <c r="AC351" s="493">
        <v>5195.3593975903605</v>
      </c>
      <c r="AD351" s="494">
        <v>0.66935483870967738</v>
      </c>
      <c r="AE351" s="494">
        <v>0.13064516129032266</v>
      </c>
      <c r="AF351" s="495" t="s">
        <v>1519</v>
      </c>
    </row>
    <row r="352" spans="1:32" ht="32.450000000000003" customHeight="1">
      <c r="A352" s="482" t="s">
        <v>1457</v>
      </c>
      <c r="B352" s="483" t="s">
        <v>1590</v>
      </c>
      <c r="C352" s="484" t="s">
        <v>1644</v>
      </c>
      <c r="D352" s="485" t="s">
        <v>1645</v>
      </c>
      <c r="E352" s="486" t="s">
        <v>1590</v>
      </c>
      <c r="F352" s="487" t="s">
        <v>1513</v>
      </c>
      <c r="G352" s="487" t="s">
        <v>1513</v>
      </c>
      <c r="H352" s="488" t="s">
        <v>1081</v>
      </c>
      <c r="I352" s="489"/>
      <c r="J352" s="490" t="s">
        <v>1522</v>
      </c>
      <c r="K352" s="491" t="s">
        <v>1515</v>
      </c>
      <c r="L352" s="492">
        <v>65</v>
      </c>
      <c r="M352" s="493">
        <v>0</v>
      </c>
      <c r="N352" s="494">
        <v>0</v>
      </c>
      <c r="O352" s="494">
        <v>0.65</v>
      </c>
      <c r="P352" s="495" t="s">
        <v>1516</v>
      </c>
      <c r="Q352" s="496"/>
      <c r="R352" s="490" t="s">
        <v>1478</v>
      </c>
      <c r="S352" s="491" t="s">
        <v>1471</v>
      </c>
      <c r="T352" s="492">
        <v>50</v>
      </c>
      <c r="U352" s="493">
        <v>0</v>
      </c>
      <c r="V352" s="494">
        <v>0</v>
      </c>
      <c r="W352" s="494">
        <v>0.5</v>
      </c>
      <c r="X352" s="495" t="s">
        <v>1472</v>
      </c>
      <c r="Y352" s="497"/>
      <c r="Z352" s="490" t="s">
        <v>1523</v>
      </c>
      <c r="AA352" s="491" t="s">
        <v>1518</v>
      </c>
      <c r="AB352" s="492">
        <v>80</v>
      </c>
      <c r="AC352" s="493">
        <v>0</v>
      </c>
      <c r="AD352" s="494">
        <v>0</v>
      </c>
      <c r="AE352" s="494">
        <v>0.8</v>
      </c>
      <c r="AF352" s="495" t="s">
        <v>1519</v>
      </c>
    </row>
    <row r="353" spans="1:32" ht="32.450000000000003" customHeight="1">
      <c r="A353" s="482" t="s">
        <v>1457</v>
      </c>
      <c r="B353" s="483" t="s">
        <v>1590</v>
      </c>
      <c r="C353" s="484" t="s">
        <v>1644</v>
      </c>
      <c r="D353" s="485" t="s">
        <v>1645</v>
      </c>
      <c r="E353" s="486" t="s">
        <v>1590</v>
      </c>
      <c r="F353" s="487" t="s">
        <v>1513</v>
      </c>
      <c r="G353" s="487" t="s">
        <v>1513</v>
      </c>
      <c r="H353" s="488" t="s">
        <v>1085</v>
      </c>
      <c r="I353" s="489"/>
      <c r="J353" s="490" t="s">
        <v>1524</v>
      </c>
      <c r="K353" s="491" t="s">
        <v>1515</v>
      </c>
      <c r="L353" s="492">
        <v>65</v>
      </c>
      <c r="M353" s="493">
        <v>24051.087058823527</v>
      </c>
      <c r="N353" s="494">
        <v>0.94444444444444453</v>
      </c>
      <c r="O353" s="494">
        <v>-0.29444444444444451</v>
      </c>
      <c r="P353" s="495" t="s">
        <v>1516</v>
      </c>
      <c r="Q353" s="496"/>
      <c r="R353" s="490" t="s">
        <v>1534</v>
      </c>
      <c r="S353" s="491" t="s">
        <v>1471</v>
      </c>
      <c r="T353" s="492">
        <v>80</v>
      </c>
      <c r="U353" s="493">
        <v>67121.866249999992</v>
      </c>
      <c r="V353" s="494">
        <v>0.88888888888888884</v>
      </c>
      <c r="W353" s="494">
        <v>-8.8888888888888795E-2</v>
      </c>
      <c r="X353" s="495" t="s">
        <v>1472</v>
      </c>
      <c r="Y353" s="497"/>
      <c r="Z353" s="490" t="s">
        <v>1526</v>
      </c>
      <c r="AA353" s="491" t="s">
        <v>1518</v>
      </c>
      <c r="AB353" s="492">
        <v>80</v>
      </c>
      <c r="AC353" s="493">
        <v>23051.431666666667</v>
      </c>
      <c r="AD353" s="494">
        <v>1</v>
      </c>
      <c r="AE353" s="494">
        <v>-0.19999999999999996</v>
      </c>
      <c r="AF353" s="495" t="s">
        <v>1519</v>
      </c>
    </row>
    <row r="354" spans="1:32" ht="32.450000000000003" customHeight="1">
      <c r="A354" s="482" t="s">
        <v>1457</v>
      </c>
      <c r="B354" s="483" t="s">
        <v>1590</v>
      </c>
      <c r="C354" s="484" t="s">
        <v>1644</v>
      </c>
      <c r="D354" s="485" t="s">
        <v>1645</v>
      </c>
      <c r="E354" s="486" t="s">
        <v>1590</v>
      </c>
      <c r="F354" s="487" t="s">
        <v>1513</v>
      </c>
      <c r="G354" s="487" t="s">
        <v>1513</v>
      </c>
      <c r="H354" s="488" t="s">
        <v>1482</v>
      </c>
      <c r="I354" s="489"/>
      <c r="J354" s="490" t="s">
        <v>1514</v>
      </c>
      <c r="K354" s="491" t="s">
        <v>1515</v>
      </c>
      <c r="L354" s="492">
        <v>55</v>
      </c>
      <c r="M354" s="493">
        <v>2771.4952690582936</v>
      </c>
      <c r="N354" s="494">
        <v>0.54257907542579076</v>
      </c>
      <c r="O354" s="494">
        <v>7.4209245742092866E-3</v>
      </c>
      <c r="P354" s="495" t="s">
        <v>1516</v>
      </c>
      <c r="Q354" s="496"/>
      <c r="R354" s="490" t="s">
        <v>1527</v>
      </c>
      <c r="S354" s="491" t="s">
        <v>1528</v>
      </c>
      <c r="T354" s="492">
        <v>30</v>
      </c>
      <c r="U354" s="493">
        <v>1204.7802801120456</v>
      </c>
      <c r="V354" s="494">
        <v>0.43430656934306572</v>
      </c>
      <c r="W354" s="494">
        <v>-0.13430656934306573</v>
      </c>
      <c r="X354" s="495" t="s">
        <v>1529</v>
      </c>
      <c r="Y354" s="497"/>
      <c r="Z354" s="490" t="s">
        <v>1517</v>
      </c>
      <c r="AA354" s="491" t="s">
        <v>1518</v>
      </c>
      <c r="AB354" s="492">
        <v>70</v>
      </c>
      <c r="AC354" s="493">
        <v>3055.2526339285714</v>
      </c>
      <c r="AD354" s="494">
        <v>0.54501216545012166</v>
      </c>
      <c r="AE354" s="494">
        <v>0.1549878345498783</v>
      </c>
      <c r="AF354" s="495" t="s">
        <v>1519</v>
      </c>
    </row>
    <row r="355" spans="1:32" ht="32.450000000000003" customHeight="1">
      <c r="A355" s="482" t="s">
        <v>1457</v>
      </c>
      <c r="B355" s="483" t="s">
        <v>1590</v>
      </c>
      <c r="C355" s="484" t="s">
        <v>1644</v>
      </c>
      <c r="D355" s="485" t="s">
        <v>1645</v>
      </c>
      <c r="E355" s="486" t="s">
        <v>1590</v>
      </c>
      <c r="F355" s="487" t="s">
        <v>1513</v>
      </c>
      <c r="G355" s="487" t="s">
        <v>1513</v>
      </c>
      <c r="H355" s="488" t="s">
        <v>1488</v>
      </c>
      <c r="I355" s="489"/>
      <c r="J355" s="490" t="s">
        <v>1530</v>
      </c>
      <c r="K355" s="491" t="s">
        <v>1515</v>
      </c>
      <c r="L355" s="492">
        <v>50</v>
      </c>
      <c r="M355" s="493">
        <v>1038.3079439252333</v>
      </c>
      <c r="N355" s="494">
        <v>0.42799999999999999</v>
      </c>
      <c r="O355" s="494">
        <v>7.2000000000000008E-2</v>
      </c>
      <c r="P355" s="495" t="s">
        <v>1516</v>
      </c>
      <c r="Q355" s="496"/>
      <c r="R355" s="490" t="s">
        <v>1527</v>
      </c>
      <c r="S355" s="491" t="s">
        <v>1528</v>
      </c>
      <c r="T355" s="492">
        <v>25</v>
      </c>
      <c r="U355" s="493">
        <v>733.76305147058827</v>
      </c>
      <c r="V355" s="494">
        <v>0.36266666666666669</v>
      </c>
      <c r="W355" s="494">
        <v>-0.11266666666666669</v>
      </c>
      <c r="X355" s="495" t="s">
        <v>1529</v>
      </c>
      <c r="Y355" s="497"/>
      <c r="Z355" s="490" t="s">
        <v>1531</v>
      </c>
      <c r="AA355" s="491" t="s">
        <v>1518</v>
      </c>
      <c r="AB355" s="492">
        <v>65</v>
      </c>
      <c r="AC355" s="493">
        <v>1203.2479382889192</v>
      </c>
      <c r="AD355" s="494">
        <v>0.47533333333333333</v>
      </c>
      <c r="AE355" s="494">
        <v>0.17466666666666669</v>
      </c>
      <c r="AF355" s="495" t="s">
        <v>1519</v>
      </c>
    </row>
    <row r="356" spans="1:32" ht="32.450000000000003" customHeight="1">
      <c r="A356" s="482" t="s">
        <v>1457</v>
      </c>
      <c r="B356" s="483" t="s">
        <v>1590</v>
      </c>
      <c r="C356" s="484" t="s">
        <v>1644</v>
      </c>
      <c r="D356" s="485" t="s">
        <v>1645</v>
      </c>
      <c r="E356" s="486" t="s">
        <v>1590</v>
      </c>
      <c r="F356" s="487" t="s">
        <v>1513</v>
      </c>
      <c r="G356" s="487" t="s">
        <v>1513</v>
      </c>
      <c r="H356" s="488" t="s">
        <v>1493</v>
      </c>
      <c r="I356" s="489"/>
      <c r="J356" s="490" t="s">
        <v>1514</v>
      </c>
      <c r="K356" s="491" t="s">
        <v>1515</v>
      </c>
      <c r="L356" s="492">
        <v>55</v>
      </c>
      <c r="M356" s="493">
        <v>658.85870967741937</v>
      </c>
      <c r="N356" s="494">
        <v>0.2751479289940828</v>
      </c>
      <c r="O356" s="494">
        <v>0.27485207100591724</v>
      </c>
      <c r="P356" s="495" t="s">
        <v>1516</v>
      </c>
      <c r="Q356" s="496"/>
      <c r="R356" s="490" t="s">
        <v>1532</v>
      </c>
      <c r="S356" s="491" t="s">
        <v>1528</v>
      </c>
      <c r="T356" s="492">
        <v>70</v>
      </c>
      <c r="U356" s="493">
        <v>4350.6006713780916</v>
      </c>
      <c r="V356" s="494">
        <v>0.83727810650887569</v>
      </c>
      <c r="W356" s="494">
        <v>-0.13727810650887573</v>
      </c>
      <c r="X356" s="495" t="s">
        <v>1533</v>
      </c>
      <c r="Y356" s="497"/>
      <c r="Z356" s="490" t="s">
        <v>1517</v>
      </c>
      <c r="AA356" s="491" t="s">
        <v>1518</v>
      </c>
      <c r="AB356" s="492">
        <v>80</v>
      </c>
      <c r="AC356" s="493">
        <v>1810.8329493087554</v>
      </c>
      <c r="AD356" s="494">
        <v>0.64201183431952658</v>
      </c>
      <c r="AE356" s="494">
        <v>0.15798816568047347</v>
      </c>
      <c r="AF356" s="495" t="s">
        <v>1519</v>
      </c>
    </row>
    <row r="357" spans="1:32" ht="32.450000000000003" customHeight="1">
      <c r="A357" s="482" t="s">
        <v>1457</v>
      </c>
      <c r="B357" s="483" t="s">
        <v>1590</v>
      </c>
      <c r="C357" s="484" t="s">
        <v>1644</v>
      </c>
      <c r="D357" s="485" t="s">
        <v>1645</v>
      </c>
      <c r="E357" s="486" t="s">
        <v>1590</v>
      </c>
      <c r="F357" s="487" t="s">
        <v>1513</v>
      </c>
      <c r="G357" s="487" t="s">
        <v>1513</v>
      </c>
      <c r="H357" s="488" t="s">
        <v>1497</v>
      </c>
      <c r="I357" s="489"/>
      <c r="J357" s="490" t="s">
        <v>1530</v>
      </c>
      <c r="K357" s="491" t="s">
        <v>1515</v>
      </c>
      <c r="L357" s="492">
        <v>50</v>
      </c>
      <c r="M357" s="493">
        <v>795.44641414141427</v>
      </c>
      <c r="N357" s="494">
        <v>0.17247386759581881</v>
      </c>
      <c r="O357" s="494">
        <v>0.32752613240418116</v>
      </c>
      <c r="P357" s="495" t="s">
        <v>1516</v>
      </c>
      <c r="Q357" s="496"/>
      <c r="R357" s="490" t="s">
        <v>1532</v>
      </c>
      <c r="S357" s="491" t="s">
        <v>1528</v>
      </c>
      <c r="T357" s="492">
        <v>70</v>
      </c>
      <c r="U357" s="493">
        <v>2750.2393004587148</v>
      </c>
      <c r="V357" s="494">
        <v>0.75958188153310102</v>
      </c>
      <c r="W357" s="494">
        <v>-5.9581881533101066E-2</v>
      </c>
      <c r="X357" s="495" t="s">
        <v>1533</v>
      </c>
      <c r="Y357" s="497"/>
      <c r="Z357" s="490" t="s">
        <v>1531</v>
      </c>
      <c r="AA357" s="491" t="s">
        <v>1518</v>
      </c>
      <c r="AB357" s="492">
        <v>70</v>
      </c>
      <c r="AC357" s="493">
        <v>864.69606611570134</v>
      </c>
      <c r="AD357" s="494">
        <v>0.52700348432055744</v>
      </c>
      <c r="AE357" s="494">
        <v>0.17299651567944252</v>
      </c>
      <c r="AF357" s="495" t="s">
        <v>1519</v>
      </c>
    </row>
    <row r="358" spans="1:32" ht="32.450000000000003" customHeight="1">
      <c r="A358" s="482" t="s">
        <v>1457</v>
      </c>
      <c r="B358" s="483" t="s">
        <v>1590</v>
      </c>
      <c r="C358" s="484" t="s">
        <v>1644</v>
      </c>
      <c r="D358" s="485" t="s">
        <v>1645</v>
      </c>
      <c r="E358" s="486" t="s">
        <v>1590</v>
      </c>
      <c r="F358" s="487" t="s">
        <v>1513</v>
      </c>
      <c r="G358" s="487" t="s">
        <v>1513</v>
      </c>
      <c r="H358" s="488" t="s">
        <v>1501</v>
      </c>
      <c r="I358" s="489"/>
      <c r="J358" s="490" t="s">
        <v>1514</v>
      </c>
      <c r="K358" s="491" t="s">
        <v>1515</v>
      </c>
      <c r="L358" s="492">
        <v>55</v>
      </c>
      <c r="M358" s="493">
        <v>3176.3881034482733</v>
      </c>
      <c r="N358" s="494">
        <v>0.51940298507462679</v>
      </c>
      <c r="O358" s="494">
        <v>3.0597014925373256E-2</v>
      </c>
      <c r="P358" s="495" t="s">
        <v>1516</v>
      </c>
      <c r="Q358" s="496"/>
      <c r="R358" s="490" t="s">
        <v>1478</v>
      </c>
      <c r="S358" s="491" t="s">
        <v>1471</v>
      </c>
      <c r="T358" s="492">
        <v>60</v>
      </c>
      <c r="U358" s="493">
        <v>21815.809069767452</v>
      </c>
      <c r="V358" s="494">
        <v>0.64179104477611937</v>
      </c>
      <c r="W358" s="494">
        <v>-4.179104477611939E-2</v>
      </c>
      <c r="X358" s="495" t="s">
        <v>1472</v>
      </c>
      <c r="Y358" s="497"/>
      <c r="Z358" s="490" t="s">
        <v>1517</v>
      </c>
      <c r="AA358" s="491" t="s">
        <v>1518</v>
      </c>
      <c r="AB358" s="492">
        <v>65</v>
      </c>
      <c r="AC358" s="493">
        <v>2542.0925477707005</v>
      </c>
      <c r="AD358" s="494">
        <v>0.46865671641791046</v>
      </c>
      <c r="AE358" s="494">
        <v>0.18134328358208956</v>
      </c>
      <c r="AF358" s="495" t="s">
        <v>1519</v>
      </c>
    </row>
    <row r="359" spans="1:32" ht="32.450000000000003" customHeight="1">
      <c r="A359" s="482" t="s">
        <v>1457</v>
      </c>
      <c r="B359" s="483" t="s">
        <v>1590</v>
      </c>
      <c r="C359" s="484" t="s">
        <v>1644</v>
      </c>
      <c r="D359" s="485" t="s">
        <v>1645</v>
      </c>
      <c r="E359" s="486" t="s">
        <v>1590</v>
      </c>
      <c r="F359" s="487" t="s">
        <v>1462</v>
      </c>
      <c r="G359" s="487" t="s">
        <v>1535</v>
      </c>
      <c r="H359" s="488" t="s">
        <v>1536</v>
      </c>
      <c r="I359" s="489"/>
      <c r="J359" s="490" t="s">
        <v>1502</v>
      </c>
      <c r="K359" s="491" t="s">
        <v>1495</v>
      </c>
      <c r="L359" s="492">
        <v>55</v>
      </c>
      <c r="M359" s="493">
        <v>5483.0630882353016</v>
      </c>
      <c r="N359" s="494">
        <v>0.80283353010625735</v>
      </c>
      <c r="O359" s="494">
        <v>-0.25283353010625731</v>
      </c>
      <c r="P359" s="495" t="s">
        <v>1503</v>
      </c>
      <c r="Q359" s="496"/>
      <c r="R359" s="490" t="s">
        <v>1532</v>
      </c>
      <c r="S359" s="491" t="s">
        <v>1528</v>
      </c>
      <c r="T359" s="492">
        <v>60</v>
      </c>
      <c r="U359" s="493">
        <v>1745.7761029411772</v>
      </c>
      <c r="V359" s="494">
        <v>0.80283353010625735</v>
      </c>
      <c r="W359" s="494">
        <v>-0.20283353010625738</v>
      </c>
      <c r="X359" s="495" t="s">
        <v>1533</v>
      </c>
      <c r="Y359" s="497"/>
      <c r="Z359" s="490" t="s">
        <v>1537</v>
      </c>
      <c r="AA359" s="491" t="s">
        <v>1468</v>
      </c>
      <c r="AB359" s="492">
        <v>60</v>
      </c>
      <c r="AC359" s="493">
        <v>1813.2161198501854</v>
      </c>
      <c r="AD359" s="494">
        <v>0.78807556080283359</v>
      </c>
      <c r="AE359" s="494">
        <v>-0.18807556080283361</v>
      </c>
      <c r="AF359" s="495" t="s">
        <v>1538</v>
      </c>
    </row>
    <row r="360" spans="1:32" ht="32.450000000000003" customHeight="1">
      <c r="A360" s="482" t="s">
        <v>1457</v>
      </c>
      <c r="B360" s="483" t="s">
        <v>1590</v>
      </c>
      <c r="C360" s="484" t="s">
        <v>1644</v>
      </c>
      <c r="D360" s="485" t="s">
        <v>1645</v>
      </c>
      <c r="E360" s="486" t="s">
        <v>1590</v>
      </c>
      <c r="F360" s="487" t="s">
        <v>1462</v>
      </c>
      <c r="G360" s="487" t="s">
        <v>1535</v>
      </c>
      <c r="H360" s="488" t="s">
        <v>1539</v>
      </c>
      <c r="I360" s="489"/>
      <c r="J360" s="490" t="s">
        <v>1540</v>
      </c>
      <c r="K360" s="491" t="s">
        <v>1465</v>
      </c>
      <c r="L360" s="492">
        <v>70</v>
      </c>
      <c r="M360" s="493">
        <v>1853.5484757281511</v>
      </c>
      <c r="N360" s="494">
        <v>0.61566049013747759</v>
      </c>
      <c r="O360" s="494">
        <v>8.4339509862522366E-2</v>
      </c>
      <c r="P360" s="495" t="s">
        <v>1466</v>
      </c>
      <c r="Q360" s="496"/>
      <c r="R360" s="490" t="s">
        <v>1527</v>
      </c>
      <c r="S360" s="491" t="s">
        <v>1528</v>
      </c>
      <c r="T360" s="492">
        <v>30</v>
      </c>
      <c r="U360" s="493">
        <v>545.73160026560413</v>
      </c>
      <c r="V360" s="494">
        <v>0.45008965929468026</v>
      </c>
      <c r="W360" s="494">
        <v>-0.15008965929468027</v>
      </c>
      <c r="X360" s="495" t="s">
        <v>1529</v>
      </c>
      <c r="Y360" s="497"/>
      <c r="Z360" s="490" t="s">
        <v>1541</v>
      </c>
      <c r="AA360" s="491" t="s">
        <v>1468</v>
      </c>
      <c r="AB360" s="492">
        <v>60</v>
      </c>
      <c r="AC360" s="493">
        <v>1110.2434668018229</v>
      </c>
      <c r="AD360" s="494">
        <v>0.58965929468021516</v>
      </c>
      <c r="AE360" s="494">
        <v>1.0340705319784815E-2</v>
      </c>
      <c r="AF360" s="495" t="s">
        <v>1542</v>
      </c>
    </row>
    <row r="361" spans="1:32" ht="32.450000000000003" customHeight="1">
      <c r="A361" s="482" t="s">
        <v>1457</v>
      </c>
      <c r="B361" s="483" t="s">
        <v>1590</v>
      </c>
      <c r="C361" s="484" t="s">
        <v>1644</v>
      </c>
      <c r="D361" s="485" t="s">
        <v>1645</v>
      </c>
      <c r="E361" s="486" t="s">
        <v>1590</v>
      </c>
      <c r="F361" s="487" t="s">
        <v>1462</v>
      </c>
      <c r="G361" s="487" t="s">
        <v>1543</v>
      </c>
      <c r="H361" s="488" t="s">
        <v>1544</v>
      </c>
      <c r="I361" s="489"/>
      <c r="J361" s="490" t="s">
        <v>1545</v>
      </c>
      <c r="K361" s="491" t="s">
        <v>1518</v>
      </c>
      <c r="L361" s="492">
        <v>50</v>
      </c>
      <c r="M361" s="493">
        <v>470.75135665528956</v>
      </c>
      <c r="N361" s="494">
        <v>0.33323855558714816</v>
      </c>
      <c r="O361" s="494">
        <v>0.16676144441285184</v>
      </c>
      <c r="P361" s="495" t="s">
        <v>1546</v>
      </c>
      <c r="Q361" s="496"/>
      <c r="R361" s="490" t="s">
        <v>1547</v>
      </c>
      <c r="S361" s="491" t="s">
        <v>1510</v>
      </c>
      <c r="T361" s="492">
        <v>45</v>
      </c>
      <c r="U361" s="493">
        <v>527.89281594571662</v>
      </c>
      <c r="V361" s="494">
        <v>0.33522888825703701</v>
      </c>
      <c r="W361" s="494">
        <v>0.11477111174296301</v>
      </c>
      <c r="X361" s="495" t="s">
        <v>1548</v>
      </c>
      <c r="Y361" s="497"/>
      <c r="Z361" s="490" t="s">
        <v>1549</v>
      </c>
      <c r="AA361" s="491" t="s">
        <v>1468</v>
      </c>
      <c r="AB361" s="492">
        <v>60</v>
      </c>
      <c r="AC361" s="493">
        <v>777.59983042393901</v>
      </c>
      <c r="AD361" s="494">
        <v>0.5700881433039523</v>
      </c>
      <c r="AE361" s="494">
        <v>2.9911856696047678E-2</v>
      </c>
      <c r="AF361" s="495" t="s">
        <v>1550</v>
      </c>
    </row>
    <row r="362" spans="1:32" ht="32.450000000000003" customHeight="1">
      <c r="A362" s="482" t="s">
        <v>1457</v>
      </c>
      <c r="B362" s="483" t="s">
        <v>1590</v>
      </c>
      <c r="C362" s="484" t="s">
        <v>1644</v>
      </c>
      <c r="D362" s="485" t="s">
        <v>1645</v>
      </c>
      <c r="E362" s="486" t="s">
        <v>1590</v>
      </c>
      <c r="F362" s="487" t="s">
        <v>1462</v>
      </c>
      <c r="G362" s="487" t="s">
        <v>1543</v>
      </c>
      <c r="H362" s="488" t="s">
        <v>1551</v>
      </c>
      <c r="I362" s="489"/>
      <c r="J362" s="490" t="s">
        <v>1552</v>
      </c>
      <c r="K362" s="491" t="s">
        <v>1495</v>
      </c>
      <c r="L362" s="492">
        <v>40</v>
      </c>
      <c r="M362" s="493">
        <v>1003.1389906232766</v>
      </c>
      <c r="N362" s="494">
        <v>0.44732297063903287</v>
      </c>
      <c r="O362" s="494">
        <v>-4.7322970639032846E-2</v>
      </c>
      <c r="P362" s="495" t="s">
        <v>1553</v>
      </c>
      <c r="Q362" s="496"/>
      <c r="R362" s="490" t="s">
        <v>1554</v>
      </c>
      <c r="S362" s="491" t="s">
        <v>1528</v>
      </c>
      <c r="T362" s="492">
        <v>30</v>
      </c>
      <c r="U362" s="493">
        <v>520.52996525767242</v>
      </c>
      <c r="V362" s="494">
        <v>0.42610412040463852</v>
      </c>
      <c r="W362" s="494">
        <v>-0.12610412040463853</v>
      </c>
      <c r="X362" s="495" t="s">
        <v>1555</v>
      </c>
      <c r="Y362" s="497"/>
      <c r="Z362" s="490" t="s">
        <v>1556</v>
      </c>
      <c r="AA362" s="491" t="s">
        <v>1468</v>
      </c>
      <c r="AB362" s="492">
        <v>55</v>
      </c>
      <c r="AC362" s="493">
        <v>370.528325272068</v>
      </c>
      <c r="AD362" s="494">
        <v>0.40809277078707135</v>
      </c>
      <c r="AE362" s="494">
        <v>0.1419072292129287</v>
      </c>
      <c r="AF362" s="495" t="s">
        <v>1550</v>
      </c>
    </row>
    <row r="363" spans="1:32" ht="32.450000000000003" customHeight="1">
      <c r="A363" s="482" t="s">
        <v>1457</v>
      </c>
      <c r="B363" s="483" t="s">
        <v>1590</v>
      </c>
      <c r="C363" s="484" t="s">
        <v>1644</v>
      </c>
      <c r="D363" s="485" t="s">
        <v>1645</v>
      </c>
      <c r="E363" s="486" t="s">
        <v>1590</v>
      </c>
      <c r="F363" s="487" t="s">
        <v>1462</v>
      </c>
      <c r="G363" s="487" t="s">
        <v>1543</v>
      </c>
      <c r="H363" s="488" t="s">
        <v>1557</v>
      </c>
      <c r="I363" s="489"/>
      <c r="J363" s="490" t="s">
        <v>1558</v>
      </c>
      <c r="K363" s="491" t="s">
        <v>1465</v>
      </c>
      <c r="L363" s="492">
        <v>50</v>
      </c>
      <c r="M363" s="493">
        <v>278.26507028599138</v>
      </c>
      <c r="N363" s="494">
        <v>0.323963567839196</v>
      </c>
      <c r="O363" s="494">
        <v>0.176036432160804</v>
      </c>
      <c r="P363" s="495" t="s">
        <v>1559</v>
      </c>
      <c r="Q363" s="496"/>
      <c r="R363" s="490" t="s">
        <v>1653</v>
      </c>
      <c r="S363" s="491" t="s">
        <v>1528</v>
      </c>
      <c r="T363" s="492">
        <v>30</v>
      </c>
      <c r="U363" s="493">
        <v>196.90814632430528</v>
      </c>
      <c r="V363" s="494">
        <v>0.22322550251256282</v>
      </c>
      <c r="W363" s="494">
        <v>7.6774497487437171E-2</v>
      </c>
      <c r="X363" s="495" t="s">
        <v>1555</v>
      </c>
      <c r="Y363" s="497"/>
      <c r="Z363" s="490" t="s">
        <v>1556</v>
      </c>
      <c r="AA363" s="491" t="s">
        <v>1468</v>
      </c>
      <c r="AB363" s="492">
        <v>45</v>
      </c>
      <c r="AC363" s="493">
        <v>236.58542849345008</v>
      </c>
      <c r="AD363" s="494">
        <v>0.28768844221105527</v>
      </c>
      <c r="AE363" s="494">
        <v>0.16231155778894474</v>
      </c>
      <c r="AF363" s="495" t="s">
        <v>1550</v>
      </c>
    </row>
    <row r="364" spans="1:32" ht="32.450000000000003" customHeight="1">
      <c r="A364" s="482" t="s">
        <v>1457</v>
      </c>
      <c r="B364" s="483" t="s">
        <v>1590</v>
      </c>
      <c r="C364" s="484" t="s">
        <v>1644</v>
      </c>
      <c r="D364" s="485" t="s">
        <v>1645</v>
      </c>
      <c r="E364" s="486" t="s">
        <v>1590</v>
      </c>
      <c r="F364" s="487" t="s">
        <v>1462</v>
      </c>
      <c r="G364" s="487" t="s">
        <v>1543</v>
      </c>
      <c r="H364" s="488" t="s">
        <v>1561</v>
      </c>
      <c r="I364" s="489"/>
      <c r="J364" s="490" t="s">
        <v>1545</v>
      </c>
      <c r="K364" s="491" t="s">
        <v>1518</v>
      </c>
      <c r="L364" s="492">
        <v>35</v>
      </c>
      <c r="M364" s="493">
        <v>385.88996855345908</v>
      </c>
      <c r="N364" s="494">
        <v>0.16216216216216217</v>
      </c>
      <c r="O364" s="494">
        <v>0.18783783783783781</v>
      </c>
      <c r="P364" s="495" t="s">
        <v>1546</v>
      </c>
      <c r="Q364" s="496"/>
      <c r="R364" s="490" t="s">
        <v>1547</v>
      </c>
      <c r="S364" s="491" t="s">
        <v>1510</v>
      </c>
      <c r="T364" s="492">
        <v>35</v>
      </c>
      <c r="U364" s="493">
        <v>377.31348837209305</v>
      </c>
      <c r="V364" s="494">
        <v>0.175420703722591</v>
      </c>
      <c r="W364" s="494">
        <v>0.17457929627740898</v>
      </c>
      <c r="X364" s="495" t="s">
        <v>1548</v>
      </c>
      <c r="Y364" s="497"/>
      <c r="Z364" s="490" t="s">
        <v>1549</v>
      </c>
      <c r="AA364" s="491" t="s">
        <v>1468</v>
      </c>
      <c r="AB364" s="492">
        <v>60</v>
      </c>
      <c r="AC364" s="493">
        <v>385.51654357459427</v>
      </c>
      <c r="AD364" s="494">
        <v>0.3452320244773075</v>
      </c>
      <c r="AE364" s="494">
        <v>0.25476797552269248</v>
      </c>
      <c r="AF364" s="495" t="s">
        <v>1550</v>
      </c>
    </row>
    <row r="365" spans="1:32" ht="32.450000000000003" customHeight="1">
      <c r="A365" s="482" t="s">
        <v>1457</v>
      </c>
      <c r="B365" s="483" t="s">
        <v>1590</v>
      </c>
      <c r="C365" s="484" t="s">
        <v>1644</v>
      </c>
      <c r="D365" s="485" t="s">
        <v>1645</v>
      </c>
      <c r="E365" s="486" t="s">
        <v>1590</v>
      </c>
      <c r="F365" s="487" t="s">
        <v>1462</v>
      </c>
      <c r="G365" s="487" t="s">
        <v>1543</v>
      </c>
      <c r="H365" s="488" t="s">
        <v>1562</v>
      </c>
      <c r="I365" s="489"/>
      <c r="J365" s="490" t="s">
        <v>1628</v>
      </c>
      <c r="K365" s="491" t="s">
        <v>1495</v>
      </c>
      <c r="L365" s="492">
        <v>45</v>
      </c>
      <c r="M365" s="493">
        <v>1889.429224618016</v>
      </c>
      <c r="N365" s="494">
        <v>0.64442808502806659</v>
      </c>
      <c r="O365" s="494">
        <v>-0.19442808502806658</v>
      </c>
      <c r="P365" s="495" t="s">
        <v>1629</v>
      </c>
      <c r="Q365" s="496"/>
      <c r="R365" s="490" t="s">
        <v>1527</v>
      </c>
      <c r="S365" s="491" t="s">
        <v>1528</v>
      </c>
      <c r="T365" s="492">
        <v>35</v>
      </c>
      <c r="U365" s="493">
        <v>908.83867042485974</v>
      </c>
      <c r="V365" s="494">
        <v>0.66927394865188183</v>
      </c>
      <c r="W365" s="494">
        <v>-0.31927394865188186</v>
      </c>
      <c r="X365" s="495" t="s">
        <v>1529</v>
      </c>
      <c r="Y365" s="497"/>
      <c r="Z365" s="490" t="s">
        <v>1565</v>
      </c>
      <c r="AA365" s="491" t="s">
        <v>1468</v>
      </c>
      <c r="AB365" s="492">
        <v>60</v>
      </c>
      <c r="AC365" s="493">
        <v>736.57905873821267</v>
      </c>
      <c r="AD365" s="494">
        <v>0.6344897395785406</v>
      </c>
      <c r="AE365" s="494">
        <v>-3.4489739578540624E-2</v>
      </c>
      <c r="AF365" s="495" t="s">
        <v>1542</v>
      </c>
    </row>
    <row r="366" spans="1:32" ht="32.450000000000003" customHeight="1">
      <c r="A366" s="482" t="s">
        <v>1457</v>
      </c>
      <c r="B366" s="483" t="s">
        <v>1590</v>
      </c>
      <c r="C366" s="484" t="s">
        <v>1644</v>
      </c>
      <c r="D366" s="485" t="s">
        <v>1645</v>
      </c>
      <c r="E366" s="486" t="s">
        <v>1590</v>
      </c>
      <c r="F366" s="487" t="s">
        <v>1462</v>
      </c>
      <c r="G366" s="487" t="s">
        <v>1543</v>
      </c>
      <c r="H366" s="488" t="s">
        <v>1566</v>
      </c>
      <c r="I366" s="489"/>
      <c r="J366" s="490" t="s">
        <v>1567</v>
      </c>
      <c r="K366" s="491" t="s">
        <v>1465</v>
      </c>
      <c r="L366" s="492">
        <v>65</v>
      </c>
      <c r="M366" s="493">
        <v>750.13224442117189</v>
      </c>
      <c r="N366" s="494">
        <v>0.5570114426744448</v>
      </c>
      <c r="O366" s="494">
        <v>9.2988557325555221E-2</v>
      </c>
      <c r="P366" s="495" t="s">
        <v>1559</v>
      </c>
      <c r="Q366" s="496"/>
      <c r="R366" s="490" t="s">
        <v>1570</v>
      </c>
      <c r="S366" s="491" t="s">
        <v>1528</v>
      </c>
      <c r="T366" s="492">
        <v>30</v>
      </c>
      <c r="U366" s="493">
        <v>339.83957811618751</v>
      </c>
      <c r="V366" s="494">
        <v>0.39780121157729414</v>
      </c>
      <c r="W366" s="494">
        <v>-9.7801211577294156E-2</v>
      </c>
      <c r="X366" s="495" t="s">
        <v>1555</v>
      </c>
      <c r="Y366" s="497"/>
      <c r="Z366" s="490" t="s">
        <v>1565</v>
      </c>
      <c r="AA366" s="491" t="s">
        <v>1468</v>
      </c>
      <c r="AB366" s="492">
        <v>50</v>
      </c>
      <c r="AC366" s="493">
        <v>510.78850178470583</v>
      </c>
      <c r="AD366" s="494">
        <v>0.47772043975768452</v>
      </c>
      <c r="AE366" s="494">
        <v>2.2279560242315477E-2</v>
      </c>
      <c r="AF366" s="495" t="s">
        <v>1542</v>
      </c>
    </row>
    <row r="367" spans="1:32" ht="32.450000000000003" customHeight="1">
      <c r="A367" s="482" t="s">
        <v>1457</v>
      </c>
      <c r="B367" s="483" t="s">
        <v>1590</v>
      </c>
      <c r="C367" s="484" t="s">
        <v>1644</v>
      </c>
      <c r="D367" s="485" t="s">
        <v>1645</v>
      </c>
      <c r="E367" s="486" t="s">
        <v>1590</v>
      </c>
      <c r="F367" s="487" t="s">
        <v>1462</v>
      </c>
      <c r="G367" s="487" t="s">
        <v>1543</v>
      </c>
      <c r="H367" s="488" t="s">
        <v>1569</v>
      </c>
      <c r="I367" s="489"/>
      <c r="J367" s="490" t="s">
        <v>1558</v>
      </c>
      <c r="K367" s="491" t="s">
        <v>1465</v>
      </c>
      <c r="L367" s="492">
        <v>50</v>
      </c>
      <c r="M367" s="493">
        <v>420.78983030216193</v>
      </c>
      <c r="N367" s="494">
        <v>0.44171041811626283</v>
      </c>
      <c r="O367" s="494">
        <v>5.8289581883737174E-2</v>
      </c>
      <c r="P367" s="495" t="s">
        <v>1559</v>
      </c>
      <c r="Q367" s="496"/>
      <c r="R367" s="490" t="s">
        <v>1570</v>
      </c>
      <c r="S367" s="491" t="s">
        <v>1528</v>
      </c>
      <c r="T367" s="492">
        <v>30</v>
      </c>
      <c r="U367" s="493">
        <v>236.23635278648746</v>
      </c>
      <c r="V367" s="494">
        <v>0.31270162565627169</v>
      </c>
      <c r="W367" s="494">
        <v>-1.2701625656271698E-2</v>
      </c>
      <c r="X367" s="495" t="s">
        <v>1555</v>
      </c>
      <c r="Y367" s="497"/>
      <c r="Z367" s="490" t="s">
        <v>1549</v>
      </c>
      <c r="AA367" s="491" t="s">
        <v>1468</v>
      </c>
      <c r="AB367" s="492">
        <v>50</v>
      </c>
      <c r="AC367" s="493">
        <v>297.25419156414688</v>
      </c>
      <c r="AD367" s="494">
        <v>0.35992156366626604</v>
      </c>
      <c r="AE367" s="494">
        <v>0.14007843633373396</v>
      </c>
      <c r="AF367" s="495" t="s">
        <v>1550</v>
      </c>
    </row>
    <row r="368" spans="1:32" ht="32.450000000000003" customHeight="1">
      <c r="A368" s="482" t="s">
        <v>1457</v>
      </c>
      <c r="B368" s="483" t="s">
        <v>1590</v>
      </c>
      <c r="C368" s="484" t="s">
        <v>1644</v>
      </c>
      <c r="D368" s="485" t="s">
        <v>1645</v>
      </c>
      <c r="E368" s="486" t="s">
        <v>1590</v>
      </c>
      <c r="F368" s="487" t="s">
        <v>1462</v>
      </c>
      <c r="G368" s="487" t="s">
        <v>1543</v>
      </c>
      <c r="H368" s="488" t="s">
        <v>1571</v>
      </c>
      <c r="I368" s="489"/>
      <c r="J368" s="490" t="s">
        <v>1558</v>
      </c>
      <c r="K368" s="491" t="s">
        <v>1465</v>
      </c>
      <c r="L368" s="492">
        <v>40</v>
      </c>
      <c r="M368" s="493">
        <v>293.92152329748995</v>
      </c>
      <c r="N368" s="494">
        <v>0.40723321440155691</v>
      </c>
      <c r="O368" s="494">
        <v>-7.2332144015568867E-3</v>
      </c>
      <c r="P368" s="495" t="s">
        <v>1559</v>
      </c>
      <c r="Q368" s="496"/>
      <c r="R368" s="490" t="s">
        <v>1654</v>
      </c>
      <c r="S368" s="491" t="s">
        <v>1528</v>
      </c>
      <c r="T368" s="492">
        <v>25</v>
      </c>
      <c r="U368" s="493">
        <v>184.31842266890007</v>
      </c>
      <c r="V368" s="494">
        <v>0.29046383392799219</v>
      </c>
      <c r="W368" s="494">
        <v>-4.0463833927992188E-2</v>
      </c>
      <c r="X368" s="495" t="s">
        <v>1555</v>
      </c>
      <c r="Y368" s="497"/>
      <c r="Z368" s="490" t="s">
        <v>1556</v>
      </c>
      <c r="AA368" s="491" t="s">
        <v>1468</v>
      </c>
      <c r="AB368" s="492">
        <v>45</v>
      </c>
      <c r="AC368" s="493">
        <v>197.32068009782205</v>
      </c>
      <c r="AD368" s="494">
        <v>0.34815926046059031</v>
      </c>
      <c r="AE368" s="494">
        <v>0.1018407395394097</v>
      </c>
      <c r="AF368" s="495" t="s">
        <v>1550</v>
      </c>
    </row>
    <row r="369" spans="1:32" ht="32.450000000000003" customHeight="1">
      <c r="A369" s="482" t="s">
        <v>1457</v>
      </c>
      <c r="B369" s="483" t="s">
        <v>1590</v>
      </c>
      <c r="C369" s="484" t="s">
        <v>1644</v>
      </c>
      <c r="D369" s="485" t="s">
        <v>1645</v>
      </c>
      <c r="E369" s="486" t="s">
        <v>1590</v>
      </c>
      <c r="F369" s="488" t="s">
        <v>1573</v>
      </c>
      <c r="G369" s="488" t="s">
        <v>1573</v>
      </c>
      <c r="H369" s="488" t="s">
        <v>1574</v>
      </c>
      <c r="I369" s="489"/>
      <c r="J369" s="490" t="s">
        <v>1575</v>
      </c>
      <c r="K369" s="491">
        <v>0</v>
      </c>
      <c r="L369" s="492" t="s">
        <v>1575</v>
      </c>
      <c r="M369" s="493" t="s">
        <v>1575</v>
      </c>
      <c r="N369" s="494" t="s">
        <v>1575</v>
      </c>
      <c r="O369" s="494" t="s">
        <v>1576</v>
      </c>
      <c r="P369" s="495" t="s">
        <v>1575</v>
      </c>
      <c r="Q369" s="496"/>
      <c r="R369" s="490" t="s">
        <v>1575</v>
      </c>
      <c r="S369" s="491">
        <v>0</v>
      </c>
      <c r="T369" s="492" t="s">
        <v>1575</v>
      </c>
      <c r="U369" s="493" t="s">
        <v>1575</v>
      </c>
      <c r="V369" s="494" t="s">
        <v>1575</v>
      </c>
      <c r="W369" s="494" t="s">
        <v>1576</v>
      </c>
      <c r="X369" s="495" t="s">
        <v>1575</v>
      </c>
      <c r="Y369" s="497"/>
      <c r="Z369" s="490" t="s">
        <v>1575</v>
      </c>
      <c r="AA369" s="491">
        <v>0</v>
      </c>
      <c r="AB369" s="492" t="s">
        <v>1575</v>
      </c>
      <c r="AC369" s="493" t="s">
        <v>1575</v>
      </c>
      <c r="AD369" s="494" t="s">
        <v>1575</v>
      </c>
      <c r="AE369" s="494" t="s">
        <v>1576</v>
      </c>
      <c r="AF369" s="495" t="s">
        <v>1575</v>
      </c>
    </row>
    <row r="370" spans="1:32" ht="32.450000000000003" customHeight="1">
      <c r="A370" s="482" t="s">
        <v>1457</v>
      </c>
      <c r="B370" s="483" t="s">
        <v>1590</v>
      </c>
      <c r="C370" s="484" t="s">
        <v>1644</v>
      </c>
      <c r="D370" s="485" t="s">
        <v>1645</v>
      </c>
      <c r="E370" s="486" t="s">
        <v>1590</v>
      </c>
      <c r="F370" s="488" t="s">
        <v>1573</v>
      </c>
      <c r="G370" s="488" t="s">
        <v>1573</v>
      </c>
      <c r="H370" s="488" t="s">
        <v>1577</v>
      </c>
      <c r="I370" s="489"/>
      <c r="J370" s="490" t="s">
        <v>1575</v>
      </c>
      <c r="K370" s="491">
        <v>0</v>
      </c>
      <c r="L370" s="492" t="s">
        <v>1575</v>
      </c>
      <c r="M370" s="493" t="s">
        <v>1575</v>
      </c>
      <c r="N370" s="494" t="s">
        <v>1575</v>
      </c>
      <c r="O370" s="494" t="s">
        <v>1576</v>
      </c>
      <c r="P370" s="495" t="s">
        <v>1575</v>
      </c>
      <c r="Q370" s="496"/>
      <c r="R370" s="490" t="s">
        <v>1575</v>
      </c>
      <c r="S370" s="491">
        <v>0</v>
      </c>
      <c r="T370" s="492" t="s">
        <v>1575</v>
      </c>
      <c r="U370" s="493" t="s">
        <v>1575</v>
      </c>
      <c r="V370" s="494" t="s">
        <v>1575</v>
      </c>
      <c r="W370" s="494" t="s">
        <v>1576</v>
      </c>
      <c r="X370" s="495" t="s">
        <v>1575</v>
      </c>
      <c r="Y370" s="497"/>
      <c r="Z370" s="490" t="s">
        <v>1575</v>
      </c>
      <c r="AA370" s="491">
        <v>0</v>
      </c>
      <c r="AB370" s="492" t="s">
        <v>1575</v>
      </c>
      <c r="AC370" s="493" t="s">
        <v>1575</v>
      </c>
      <c r="AD370" s="494" t="s">
        <v>1575</v>
      </c>
      <c r="AE370" s="494" t="s">
        <v>1576</v>
      </c>
      <c r="AF370" s="495" t="s">
        <v>1575</v>
      </c>
    </row>
    <row r="371" spans="1:32" ht="32.450000000000003" customHeight="1">
      <c r="A371" s="482" t="s">
        <v>1457</v>
      </c>
      <c r="B371" s="483" t="s">
        <v>1590</v>
      </c>
      <c r="C371" s="484" t="s">
        <v>1644</v>
      </c>
      <c r="D371" s="485" t="s">
        <v>1645</v>
      </c>
      <c r="E371" s="486" t="s">
        <v>1590</v>
      </c>
      <c r="F371" s="488" t="s">
        <v>1578</v>
      </c>
      <c r="G371" s="488" t="s">
        <v>1578</v>
      </c>
      <c r="H371" s="488" t="s">
        <v>1579</v>
      </c>
      <c r="I371" s="489"/>
      <c r="J371" s="490" t="s">
        <v>1575</v>
      </c>
      <c r="K371" s="491">
        <v>0</v>
      </c>
      <c r="L371" s="492" t="s">
        <v>1575</v>
      </c>
      <c r="M371" s="493" t="s">
        <v>1575</v>
      </c>
      <c r="N371" s="494" t="s">
        <v>1575</v>
      </c>
      <c r="O371" s="494" t="s">
        <v>1576</v>
      </c>
      <c r="P371" s="495" t="s">
        <v>1575</v>
      </c>
      <c r="Q371" s="496"/>
      <c r="R371" s="490" t="s">
        <v>1575</v>
      </c>
      <c r="S371" s="491">
        <v>0</v>
      </c>
      <c r="T371" s="492" t="s">
        <v>1575</v>
      </c>
      <c r="U371" s="493" t="s">
        <v>1575</v>
      </c>
      <c r="V371" s="494" t="s">
        <v>1575</v>
      </c>
      <c r="W371" s="494" t="s">
        <v>1576</v>
      </c>
      <c r="X371" s="495" t="s">
        <v>1575</v>
      </c>
      <c r="Y371" s="497"/>
      <c r="Z371" s="490" t="s">
        <v>1575</v>
      </c>
      <c r="AA371" s="491">
        <v>0</v>
      </c>
      <c r="AB371" s="492" t="s">
        <v>1575</v>
      </c>
      <c r="AC371" s="493" t="s">
        <v>1575</v>
      </c>
      <c r="AD371" s="494" t="s">
        <v>1575</v>
      </c>
      <c r="AE371" s="494" t="s">
        <v>1576</v>
      </c>
      <c r="AF371" s="495" t="s">
        <v>1575</v>
      </c>
    </row>
    <row r="372" spans="1:32" ht="32.450000000000003" customHeight="1">
      <c r="A372" s="482" t="s">
        <v>1457</v>
      </c>
      <c r="B372" s="483" t="s">
        <v>1590</v>
      </c>
      <c r="C372" s="484" t="s">
        <v>1644</v>
      </c>
      <c r="D372" s="485" t="s">
        <v>1645</v>
      </c>
      <c r="E372" s="486" t="s">
        <v>1590</v>
      </c>
      <c r="F372" s="488" t="s">
        <v>1578</v>
      </c>
      <c r="G372" s="488" t="s">
        <v>1578</v>
      </c>
      <c r="H372" s="488" t="s">
        <v>1580</v>
      </c>
      <c r="I372" s="489"/>
      <c r="J372" s="490" t="s">
        <v>1575</v>
      </c>
      <c r="K372" s="491">
        <v>0</v>
      </c>
      <c r="L372" s="492" t="s">
        <v>1575</v>
      </c>
      <c r="M372" s="493" t="s">
        <v>1575</v>
      </c>
      <c r="N372" s="494" t="s">
        <v>1575</v>
      </c>
      <c r="O372" s="494" t="s">
        <v>1576</v>
      </c>
      <c r="P372" s="495" t="s">
        <v>1575</v>
      </c>
      <c r="Q372" s="496"/>
      <c r="R372" s="490" t="s">
        <v>1575</v>
      </c>
      <c r="S372" s="491">
        <v>0</v>
      </c>
      <c r="T372" s="492" t="s">
        <v>1575</v>
      </c>
      <c r="U372" s="493" t="s">
        <v>1575</v>
      </c>
      <c r="V372" s="494" t="s">
        <v>1575</v>
      </c>
      <c r="W372" s="494" t="s">
        <v>1576</v>
      </c>
      <c r="X372" s="495" t="s">
        <v>1575</v>
      </c>
      <c r="Y372" s="497"/>
      <c r="Z372" s="490" t="s">
        <v>1575</v>
      </c>
      <c r="AA372" s="491">
        <v>0</v>
      </c>
      <c r="AB372" s="492" t="s">
        <v>1575</v>
      </c>
      <c r="AC372" s="493" t="s">
        <v>1575</v>
      </c>
      <c r="AD372" s="494" t="s">
        <v>1575</v>
      </c>
      <c r="AE372" s="494" t="s">
        <v>1576</v>
      </c>
      <c r="AF372" s="495" t="s">
        <v>1575</v>
      </c>
    </row>
    <row r="373" spans="1:32" ht="32.450000000000003" customHeight="1">
      <c r="A373" s="482" t="s">
        <v>1457</v>
      </c>
      <c r="B373" s="483" t="s">
        <v>1590</v>
      </c>
      <c r="C373" s="484" t="s">
        <v>1644</v>
      </c>
      <c r="D373" s="485" t="s">
        <v>1645</v>
      </c>
      <c r="E373" s="486" t="s">
        <v>1590</v>
      </c>
      <c r="F373" s="488" t="s">
        <v>1581</v>
      </c>
      <c r="G373" s="488" t="s">
        <v>1581</v>
      </c>
      <c r="H373" s="488" t="s">
        <v>1582</v>
      </c>
      <c r="I373" s="489"/>
      <c r="J373" s="490" t="s">
        <v>1575</v>
      </c>
      <c r="K373" s="491">
        <v>0</v>
      </c>
      <c r="L373" s="492" t="s">
        <v>1575</v>
      </c>
      <c r="M373" s="493" t="s">
        <v>1575</v>
      </c>
      <c r="N373" s="494" t="s">
        <v>1575</v>
      </c>
      <c r="O373" s="494" t="s">
        <v>1576</v>
      </c>
      <c r="P373" s="495" t="s">
        <v>1575</v>
      </c>
      <c r="Q373" s="496"/>
      <c r="R373" s="490" t="s">
        <v>1575</v>
      </c>
      <c r="S373" s="491">
        <v>0</v>
      </c>
      <c r="T373" s="492" t="s">
        <v>1575</v>
      </c>
      <c r="U373" s="493" t="s">
        <v>1575</v>
      </c>
      <c r="V373" s="494" t="s">
        <v>1575</v>
      </c>
      <c r="W373" s="494" t="s">
        <v>1576</v>
      </c>
      <c r="X373" s="495" t="s">
        <v>1575</v>
      </c>
      <c r="Y373" s="497"/>
      <c r="Z373" s="490" t="s">
        <v>1575</v>
      </c>
      <c r="AA373" s="491">
        <v>0</v>
      </c>
      <c r="AB373" s="492" t="s">
        <v>1575</v>
      </c>
      <c r="AC373" s="493" t="s">
        <v>1575</v>
      </c>
      <c r="AD373" s="494" t="s">
        <v>1575</v>
      </c>
      <c r="AE373" s="494" t="s">
        <v>1576</v>
      </c>
      <c r="AF373" s="495" t="s">
        <v>1575</v>
      </c>
    </row>
    <row r="374" spans="1:32" ht="32.450000000000003" customHeight="1">
      <c r="A374" s="482" t="s">
        <v>1457</v>
      </c>
      <c r="B374" s="483" t="s">
        <v>1590</v>
      </c>
      <c r="C374" s="484" t="s">
        <v>1644</v>
      </c>
      <c r="D374" s="485" t="s">
        <v>1645</v>
      </c>
      <c r="E374" s="486" t="s">
        <v>1590</v>
      </c>
      <c r="F374" s="488" t="s">
        <v>1581</v>
      </c>
      <c r="G374" s="488" t="s">
        <v>1581</v>
      </c>
      <c r="H374" s="488" t="s">
        <v>1583</v>
      </c>
      <c r="I374" s="489"/>
      <c r="J374" s="490" t="s">
        <v>1575</v>
      </c>
      <c r="K374" s="491">
        <v>0</v>
      </c>
      <c r="L374" s="492" t="s">
        <v>1575</v>
      </c>
      <c r="M374" s="493" t="s">
        <v>1575</v>
      </c>
      <c r="N374" s="494" t="s">
        <v>1575</v>
      </c>
      <c r="O374" s="494" t="s">
        <v>1576</v>
      </c>
      <c r="P374" s="495" t="s">
        <v>1575</v>
      </c>
      <c r="Q374" s="496"/>
      <c r="R374" s="490" t="s">
        <v>1575</v>
      </c>
      <c r="S374" s="491">
        <v>0</v>
      </c>
      <c r="T374" s="492" t="s">
        <v>1575</v>
      </c>
      <c r="U374" s="493" t="s">
        <v>1575</v>
      </c>
      <c r="V374" s="494" t="s">
        <v>1575</v>
      </c>
      <c r="W374" s="494" t="s">
        <v>1576</v>
      </c>
      <c r="X374" s="495" t="s">
        <v>1575</v>
      </c>
      <c r="Y374" s="497"/>
      <c r="Z374" s="490" t="s">
        <v>1575</v>
      </c>
      <c r="AA374" s="491">
        <v>0</v>
      </c>
      <c r="AB374" s="492" t="s">
        <v>1575</v>
      </c>
      <c r="AC374" s="493" t="s">
        <v>1575</v>
      </c>
      <c r="AD374" s="494" t="s">
        <v>1575</v>
      </c>
      <c r="AE374" s="494" t="s">
        <v>1576</v>
      </c>
      <c r="AF374" s="495" t="s">
        <v>1575</v>
      </c>
    </row>
    <row r="375" spans="1:32" ht="32.450000000000003" customHeight="1">
      <c r="A375" s="482" t="s">
        <v>1457</v>
      </c>
      <c r="B375" s="483" t="s">
        <v>1590</v>
      </c>
      <c r="C375" s="484" t="s">
        <v>1644</v>
      </c>
      <c r="D375" s="485" t="s">
        <v>1645</v>
      </c>
      <c r="E375" s="486" t="s">
        <v>1590</v>
      </c>
      <c r="F375" s="488" t="s">
        <v>1584</v>
      </c>
      <c r="G375" s="488" t="s">
        <v>1584</v>
      </c>
      <c r="H375" s="488" t="s">
        <v>1574</v>
      </c>
      <c r="I375" s="489"/>
      <c r="J375" s="490" t="s">
        <v>1575</v>
      </c>
      <c r="K375" s="491">
        <v>0</v>
      </c>
      <c r="L375" s="492" t="s">
        <v>1575</v>
      </c>
      <c r="M375" s="493" t="s">
        <v>1575</v>
      </c>
      <c r="N375" s="494" t="s">
        <v>1575</v>
      </c>
      <c r="O375" s="494" t="s">
        <v>1576</v>
      </c>
      <c r="P375" s="495" t="s">
        <v>1575</v>
      </c>
      <c r="Q375" s="496"/>
      <c r="R375" s="490" t="s">
        <v>1575</v>
      </c>
      <c r="S375" s="491">
        <v>0</v>
      </c>
      <c r="T375" s="492" t="s">
        <v>1575</v>
      </c>
      <c r="U375" s="493" t="s">
        <v>1575</v>
      </c>
      <c r="V375" s="494" t="s">
        <v>1575</v>
      </c>
      <c r="W375" s="494" t="s">
        <v>1576</v>
      </c>
      <c r="X375" s="495" t="s">
        <v>1575</v>
      </c>
      <c r="Y375" s="497"/>
      <c r="Z375" s="490" t="s">
        <v>1575</v>
      </c>
      <c r="AA375" s="491">
        <v>0</v>
      </c>
      <c r="AB375" s="492" t="s">
        <v>1575</v>
      </c>
      <c r="AC375" s="493" t="s">
        <v>1575</v>
      </c>
      <c r="AD375" s="494" t="s">
        <v>1575</v>
      </c>
      <c r="AE375" s="494" t="s">
        <v>1576</v>
      </c>
      <c r="AF375" s="495" t="s">
        <v>1575</v>
      </c>
    </row>
    <row r="376" spans="1:32" ht="32.450000000000003" customHeight="1">
      <c r="A376" s="482" t="s">
        <v>1457</v>
      </c>
      <c r="B376" s="483" t="s">
        <v>1590</v>
      </c>
      <c r="C376" s="484" t="s">
        <v>1644</v>
      </c>
      <c r="D376" s="485" t="s">
        <v>1645</v>
      </c>
      <c r="E376" s="486" t="s">
        <v>1590</v>
      </c>
      <c r="F376" s="488" t="s">
        <v>1584</v>
      </c>
      <c r="G376" s="488" t="s">
        <v>1584</v>
      </c>
      <c r="H376" s="488" t="s">
        <v>1577</v>
      </c>
      <c r="I376" s="489"/>
      <c r="J376" s="490" t="s">
        <v>1575</v>
      </c>
      <c r="K376" s="491">
        <v>0</v>
      </c>
      <c r="L376" s="492" t="s">
        <v>1575</v>
      </c>
      <c r="M376" s="493" t="s">
        <v>1575</v>
      </c>
      <c r="N376" s="494" t="s">
        <v>1575</v>
      </c>
      <c r="O376" s="494" t="s">
        <v>1576</v>
      </c>
      <c r="P376" s="495" t="s">
        <v>1575</v>
      </c>
      <c r="Q376" s="496"/>
      <c r="R376" s="490" t="s">
        <v>1575</v>
      </c>
      <c r="S376" s="491">
        <v>0</v>
      </c>
      <c r="T376" s="492" t="s">
        <v>1575</v>
      </c>
      <c r="U376" s="493" t="s">
        <v>1575</v>
      </c>
      <c r="V376" s="494" t="s">
        <v>1575</v>
      </c>
      <c r="W376" s="494" t="s">
        <v>1576</v>
      </c>
      <c r="X376" s="495" t="s">
        <v>1575</v>
      </c>
      <c r="Y376" s="497"/>
      <c r="Z376" s="490" t="s">
        <v>1575</v>
      </c>
      <c r="AA376" s="491">
        <v>0</v>
      </c>
      <c r="AB376" s="492" t="s">
        <v>1575</v>
      </c>
      <c r="AC376" s="493" t="s">
        <v>1575</v>
      </c>
      <c r="AD376" s="494" t="s">
        <v>1575</v>
      </c>
      <c r="AE376" s="494" t="s">
        <v>1576</v>
      </c>
      <c r="AF376" s="495" t="s">
        <v>1575</v>
      </c>
    </row>
    <row r="377" spans="1:32" ht="32.450000000000003" customHeight="1">
      <c r="A377" s="482" t="s">
        <v>1457</v>
      </c>
      <c r="B377" s="483" t="s">
        <v>1590</v>
      </c>
      <c r="C377" s="484" t="s">
        <v>1644</v>
      </c>
      <c r="D377" s="485" t="s">
        <v>1645</v>
      </c>
      <c r="E377" s="486" t="s">
        <v>1590</v>
      </c>
      <c r="F377" s="488" t="s">
        <v>1585</v>
      </c>
      <c r="G377" s="488" t="s">
        <v>1585</v>
      </c>
      <c r="H377" s="488" t="s">
        <v>1579</v>
      </c>
      <c r="I377" s="489"/>
      <c r="J377" s="490" t="s">
        <v>1575</v>
      </c>
      <c r="K377" s="491">
        <v>0</v>
      </c>
      <c r="L377" s="492" t="s">
        <v>1575</v>
      </c>
      <c r="M377" s="493" t="s">
        <v>1575</v>
      </c>
      <c r="N377" s="494" t="s">
        <v>1575</v>
      </c>
      <c r="O377" s="494" t="s">
        <v>1576</v>
      </c>
      <c r="P377" s="495" t="s">
        <v>1575</v>
      </c>
      <c r="Q377" s="496"/>
      <c r="R377" s="490" t="s">
        <v>1575</v>
      </c>
      <c r="S377" s="491">
        <v>0</v>
      </c>
      <c r="T377" s="492" t="s">
        <v>1575</v>
      </c>
      <c r="U377" s="493" t="s">
        <v>1575</v>
      </c>
      <c r="V377" s="494" t="s">
        <v>1575</v>
      </c>
      <c r="W377" s="494" t="s">
        <v>1576</v>
      </c>
      <c r="X377" s="495" t="s">
        <v>1575</v>
      </c>
      <c r="Y377" s="497"/>
      <c r="Z377" s="490" t="s">
        <v>1575</v>
      </c>
      <c r="AA377" s="491">
        <v>0</v>
      </c>
      <c r="AB377" s="492" t="s">
        <v>1575</v>
      </c>
      <c r="AC377" s="493" t="s">
        <v>1575</v>
      </c>
      <c r="AD377" s="494" t="s">
        <v>1575</v>
      </c>
      <c r="AE377" s="494" t="s">
        <v>1576</v>
      </c>
      <c r="AF377" s="495" t="s">
        <v>1575</v>
      </c>
    </row>
    <row r="378" spans="1:32" ht="32.450000000000003" customHeight="1">
      <c r="A378" s="482" t="s">
        <v>1457</v>
      </c>
      <c r="B378" s="483" t="s">
        <v>1590</v>
      </c>
      <c r="C378" s="484" t="s">
        <v>1644</v>
      </c>
      <c r="D378" s="485" t="s">
        <v>1645</v>
      </c>
      <c r="E378" s="486" t="s">
        <v>1590</v>
      </c>
      <c r="F378" s="488" t="s">
        <v>1585</v>
      </c>
      <c r="G378" s="488" t="s">
        <v>1585</v>
      </c>
      <c r="H378" s="488" t="s">
        <v>1580</v>
      </c>
      <c r="I378" s="489"/>
      <c r="J378" s="490" t="s">
        <v>1575</v>
      </c>
      <c r="K378" s="491">
        <v>0</v>
      </c>
      <c r="L378" s="492" t="s">
        <v>1575</v>
      </c>
      <c r="M378" s="493" t="s">
        <v>1575</v>
      </c>
      <c r="N378" s="494" t="s">
        <v>1575</v>
      </c>
      <c r="O378" s="494" t="s">
        <v>1576</v>
      </c>
      <c r="P378" s="495" t="s">
        <v>1575</v>
      </c>
      <c r="Q378" s="496"/>
      <c r="R378" s="490" t="s">
        <v>1575</v>
      </c>
      <c r="S378" s="491">
        <v>0</v>
      </c>
      <c r="T378" s="492" t="s">
        <v>1575</v>
      </c>
      <c r="U378" s="493" t="s">
        <v>1575</v>
      </c>
      <c r="V378" s="494" t="s">
        <v>1575</v>
      </c>
      <c r="W378" s="494" t="s">
        <v>1576</v>
      </c>
      <c r="X378" s="495" t="s">
        <v>1575</v>
      </c>
      <c r="Y378" s="497"/>
      <c r="Z378" s="490" t="s">
        <v>1575</v>
      </c>
      <c r="AA378" s="491">
        <v>0</v>
      </c>
      <c r="AB378" s="492" t="s">
        <v>1575</v>
      </c>
      <c r="AC378" s="493" t="s">
        <v>1575</v>
      </c>
      <c r="AD378" s="494" t="s">
        <v>1575</v>
      </c>
      <c r="AE378" s="494" t="s">
        <v>1576</v>
      </c>
      <c r="AF378" s="495" t="s">
        <v>1575</v>
      </c>
    </row>
    <row r="379" spans="1:32" ht="32.450000000000003" customHeight="1">
      <c r="A379" s="482" t="s">
        <v>1457</v>
      </c>
      <c r="B379" s="483" t="s">
        <v>1590</v>
      </c>
      <c r="C379" s="484" t="s">
        <v>1644</v>
      </c>
      <c r="D379" s="485" t="s">
        <v>1645</v>
      </c>
      <c r="E379" s="486" t="s">
        <v>1590</v>
      </c>
      <c r="F379" s="488" t="s">
        <v>1586</v>
      </c>
      <c r="G379" s="488" t="s">
        <v>1586</v>
      </c>
      <c r="H379" s="488" t="s">
        <v>1582</v>
      </c>
      <c r="I379" s="489"/>
      <c r="J379" s="490" t="s">
        <v>1575</v>
      </c>
      <c r="K379" s="491">
        <v>0</v>
      </c>
      <c r="L379" s="492" t="s">
        <v>1575</v>
      </c>
      <c r="M379" s="493" t="s">
        <v>1575</v>
      </c>
      <c r="N379" s="494" t="s">
        <v>1575</v>
      </c>
      <c r="O379" s="494" t="s">
        <v>1576</v>
      </c>
      <c r="P379" s="495" t="s">
        <v>1575</v>
      </c>
      <c r="Q379" s="496"/>
      <c r="R379" s="490" t="s">
        <v>1575</v>
      </c>
      <c r="S379" s="491">
        <v>0</v>
      </c>
      <c r="T379" s="492" t="s">
        <v>1575</v>
      </c>
      <c r="U379" s="493" t="s">
        <v>1575</v>
      </c>
      <c r="V379" s="494" t="s">
        <v>1575</v>
      </c>
      <c r="W379" s="494" t="s">
        <v>1576</v>
      </c>
      <c r="X379" s="495" t="s">
        <v>1575</v>
      </c>
      <c r="Y379" s="497"/>
      <c r="Z379" s="490" t="s">
        <v>1575</v>
      </c>
      <c r="AA379" s="491">
        <v>0</v>
      </c>
      <c r="AB379" s="492" t="s">
        <v>1575</v>
      </c>
      <c r="AC379" s="493" t="s">
        <v>1575</v>
      </c>
      <c r="AD379" s="494" t="s">
        <v>1575</v>
      </c>
      <c r="AE379" s="494" t="s">
        <v>1576</v>
      </c>
      <c r="AF379" s="495" t="s">
        <v>1575</v>
      </c>
    </row>
    <row r="380" spans="1:32" ht="32.450000000000003" customHeight="1">
      <c r="A380" s="482" t="s">
        <v>1457</v>
      </c>
      <c r="B380" s="483" t="s">
        <v>1590</v>
      </c>
      <c r="C380" s="484" t="s">
        <v>1644</v>
      </c>
      <c r="D380" s="485" t="s">
        <v>1645</v>
      </c>
      <c r="E380" s="486" t="s">
        <v>1590</v>
      </c>
      <c r="F380" s="488" t="s">
        <v>1586</v>
      </c>
      <c r="G380" s="488" t="s">
        <v>1586</v>
      </c>
      <c r="H380" s="488" t="s">
        <v>1583</v>
      </c>
      <c r="I380" s="489"/>
      <c r="J380" s="490" t="s">
        <v>1575</v>
      </c>
      <c r="K380" s="491">
        <v>0</v>
      </c>
      <c r="L380" s="492" t="s">
        <v>1575</v>
      </c>
      <c r="M380" s="493" t="s">
        <v>1575</v>
      </c>
      <c r="N380" s="494" t="s">
        <v>1575</v>
      </c>
      <c r="O380" s="494" t="s">
        <v>1576</v>
      </c>
      <c r="P380" s="495" t="s">
        <v>1575</v>
      </c>
      <c r="Q380" s="496"/>
      <c r="R380" s="490" t="s">
        <v>1575</v>
      </c>
      <c r="S380" s="491">
        <v>0</v>
      </c>
      <c r="T380" s="492" t="s">
        <v>1575</v>
      </c>
      <c r="U380" s="493" t="s">
        <v>1575</v>
      </c>
      <c r="V380" s="494" t="s">
        <v>1575</v>
      </c>
      <c r="W380" s="494" t="s">
        <v>1576</v>
      </c>
      <c r="X380" s="495" t="s">
        <v>1575</v>
      </c>
      <c r="Y380" s="497"/>
      <c r="Z380" s="490" t="s">
        <v>1575</v>
      </c>
      <c r="AA380" s="491">
        <v>0</v>
      </c>
      <c r="AB380" s="492" t="s">
        <v>1575</v>
      </c>
      <c r="AC380" s="493" t="s">
        <v>1575</v>
      </c>
      <c r="AD380" s="494" t="s">
        <v>1575</v>
      </c>
      <c r="AE380" s="494" t="s">
        <v>1576</v>
      </c>
      <c r="AF380" s="495" t="s">
        <v>1575</v>
      </c>
    </row>
    <row r="381" spans="1:32" ht="32.450000000000003" customHeight="1">
      <c r="A381" s="482" t="s">
        <v>1457</v>
      </c>
      <c r="B381" s="483" t="s">
        <v>1590</v>
      </c>
      <c r="C381" s="484" t="s">
        <v>1644</v>
      </c>
      <c r="D381" s="485" t="s">
        <v>1645</v>
      </c>
      <c r="E381" s="486" t="s">
        <v>1590</v>
      </c>
      <c r="F381" s="488" t="s">
        <v>1587</v>
      </c>
      <c r="G381" s="488" t="s">
        <v>1587</v>
      </c>
      <c r="H381" s="488" t="s">
        <v>1574</v>
      </c>
      <c r="I381" s="489"/>
      <c r="J381" s="490" t="s">
        <v>1575</v>
      </c>
      <c r="K381" s="491">
        <v>0</v>
      </c>
      <c r="L381" s="492" t="s">
        <v>1575</v>
      </c>
      <c r="M381" s="493" t="s">
        <v>1575</v>
      </c>
      <c r="N381" s="494" t="s">
        <v>1575</v>
      </c>
      <c r="O381" s="494" t="s">
        <v>1576</v>
      </c>
      <c r="P381" s="495" t="s">
        <v>1575</v>
      </c>
      <c r="Q381" s="496"/>
      <c r="R381" s="490" t="s">
        <v>1575</v>
      </c>
      <c r="S381" s="491">
        <v>0</v>
      </c>
      <c r="T381" s="492" t="s">
        <v>1575</v>
      </c>
      <c r="U381" s="493" t="s">
        <v>1575</v>
      </c>
      <c r="V381" s="494" t="s">
        <v>1575</v>
      </c>
      <c r="W381" s="494" t="s">
        <v>1576</v>
      </c>
      <c r="X381" s="495" t="s">
        <v>1575</v>
      </c>
      <c r="Y381" s="497"/>
      <c r="Z381" s="490" t="s">
        <v>1575</v>
      </c>
      <c r="AA381" s="491">
        <v>0</v>
      </c>
      <c r="AB381" s="492" t="s">
        <v>1575</v>
      </c>
      <c r="AC381" s="493" t="s">
        <v>1575</v>
      </c>
      <c r="AD381" s="494" t="s">
        <v>1575</v>
      </c>
      <c r="AE381" s="494" t="s">
        <v>1576</v>
      </c>
      <c r="AF381" s="495" t="s">
        <v>1575</v>
      </c>
    </row>
    <row r="382" spans="1:32" ht="32.450000000000003" customHeight="1">
      <c r="A382" s="482" t="s">
        <v>1457</v>
      </c>
      <c r="B382" s="483" t="s">
        <v>1590</v>
      </c>
      <c r="C382" s="484" t="s">
        <v>1644</v>
      </c>
      <c r="D382" s="485" t="s">
        <v>1645</v>
      </c>
      <c r="E382" s="486" t="s">
        <v>1590</v>
      </c>
      <c r="F382" s="488" t="s">
        <v>1587</v>
      </c>
      <c r="G382" s="488" t="s">
        <v>1587</v>
      </c>
      <c r="H382" s="488" t="s">
        <v>1577</v>
      </c>
      <c r="I382" s="489"/>
      <c r="J382" s="490" t="s">
        <v>1575</v>
      </c>
      <c r="K382" s="491">
        <v>0</v>
      </c>
      <c r="L382" s="492" t="s">
        <v>1575</v>
      </c>
      <c r="M382" s="493" t="s">
        <v>1575</v>
      </c>
      <c r="N382" s="494" t="s">
        <v>1575</v>
      </c>
      <c r="O382" s="494" t="s">
        <v>1576</v>
      </c>
      <c r="P382" s="495" t="s">
        <v>1575</v>
      </c>
      <c r="Q382" s="496"/>
      <c r="R382" s="490" t="s">
        <v>1575</v>
      </c>
      <c r="S382" s="491">
        <v>0</v>
      </c>
      <c r="T382" s="492" t="s">
        <v>1575</v>
      </c>
      <c r="U382" s="493" t="s">
        <v>1575</v>
      </c>
      <c r="V382" s="494" t="s">
        <v>1575</v>
      </c>
      <c r="W382" s="494" t="s">
        <v>1576</v>
      </c>
      <c r="X382" s="495" t="s">
        <v>1575</v>
      </c>
      <c r="Y382" s="497"/>
      <c r="Z382" s="490" t="s">
        <v>1575</v>
      </c>
      <c r="AA382" s="491">
        <v>0</v>
      </c>
      <c r="AB382" s="492" t="s">
        <v>1575</v>
      </c>
      <c r="AC382" s="493" t="s">
        <v>1575</v>
      </c>
      <c r="AD382" s="494" t="s">
        <v>1575</v>
      </c>
      <c r="AE382" s="494" t="s">
        <v>1576</v>
      </c>
      <c r="AF382" s="495" t="s">
        <v>1575</v>
      </c>
    </row>
    <row r="383" spans="1:32" ht="32.450000000000003" customHeight="1">
      <c r="A383" s="482" t="s">
        <v>1457</v>
      </c>
      <c r="B383" s="483" t="s">
        <v>1590</v>
      </c>
      <c r="C383" s="484" t="s">
        <v>1644</v>
      </c>
      <c r="D383" s="485" t="s">
        <v>1645</v>
      </c>
      <c r="E383" s="486" t="s">
        <v>1590</v>
      </c>
      <c r="F383" s="488" t="s">
        <v>1588</v>
      </c>
      <c r="G383" s="488" t="s">
        <v>1588</v>
      </c>
      <c r="H383" s="488" t="s">
        <v>1579</v>
      </c>
      <c r="I383" s="489"/>
      <c r="J383" s="490" t="s">
        <v>1575</v>
      </c>
      <c r="K383" s="491">
        <v>0</v>
      </c>
      <c r="L383" s="492" t="s">
        <v>1575</v>
      </c>
      <c r="M383" s="493" t="s">
        <v>1575</v>
      </c>
      <c r="N383" s="494" t="s">
        <v>1575</v>
      </c>
      <c r="O383" s="494" t="s">
        <v>1576</v>
      </c>
      <c r="P383" s="495" t="s">
        <v>1575</v>
      </c>
      <c r="Q383" s="496"/>
      <c r="R383" s="490" t="s">
        <v>1575</v>
      </c>
      <c r="S383" s="491">
        <v>0</v>
      </c>
      <c r="T383" s="492" t="s">
        <v>1575</v>
      </c>
      <c r="U383" s="493" t="s">
        <v>1575</v>
      </c>
      <c r="V383" s="494" t="s">
        <v>1575</v>
      </c>
      <c r="W383" s="494" t="s">
        <v>1576</v>
      </c>
      <c r="X383" s="495" t="s">
        <v>1575</v>
      </c>
      <c r="Y383" s="497"/>
      <c r="Z383" s="490" t="s">
        <v>1575</v>
      </c>
      <c r="AA383" s="491">
        <v>0</v>
      </c>
      <c r="AB383" s="492" t="s">
        <v>1575</v>
      </c>
      <c r="AC383" s="493" t="s">
        <v>1575</v>
      </c>
      <c r="AD383" s="494" t="s">
        <v>1575</v>
      </c>
      <c r="AE383" s="494" t="s">
        <v>1576</v>
      </c>
      <c r="AF383" s="495" t="s">
        <v>1575</v>
      </c>
    </row>
    <row r="384" spans="1:32" ht="32.450000000000003" customHeight="1">
      <c r="A384" s="482" t="s">
        <v>1457</v>
      </c>
      <c r="B384" s="483" t="s">
        <v>1590</v>
      </c>
      <c r="C384" s="484" t="s">
        <v>1644</v>
      </c>
      <c r="D384" s="485" t="s">
        <v>1645</v>
      </c>
      <c r="E384" s="486" t="s">
        <v>1590</v>
      </c>
      <c r="F384" s="488" t="s">
        <v>1588</v>
      </c>
      <c r="G384" s="488" t="s">
        <v>1588</v>
      </c>
      <c r="H384" s="488" t="s">
        <v>1580</v>
      </c>
      <c r="I384" s="489"/>
      <c r="J384" s="490" t="s">
        <v>1575</v>
      </c>
      <c r="K384" s="491">
        <v>0</v>
      </c>
      <c r="L384" s="492" t="s">
        <v>1575</v>
      </c>
      <c r="M384" s="493" t="s">
        <v>1575</v>
      </c>
      <c r="N384" s="494" t="s">
        <v>1575</v>
      </c>
      <c r="O384" s="494" t="s">
        <v>1576</v>
      </c>
      <c r="P384" s="495" t="s">
        <v>1575</v>
      </c>
      <c r="Q384" s="496"/>
      <c r="R384" s="490" t="s">
        <v>1575</v>
      </c>
      <c r="S384" s="491">
        <v>0</v>
      </c>
      <c r="T384" s="492" t="s">
        <v>1575</v>
      </c>
      <c r="U384" s="493" t="s">
        <v>1575</v>
      </c>
      <c r="V384" s="494" t="s">
        <v>1575</v>
      </c>
      <c r="W384" s="494" t="s">
        <v>1576</v>
      </c>
      <c r="X384" s="495" t="s">
        <v>1575</v>
      </c>
      <c r="Y384" s="497"/>
      <c r="Z384" s="490" t="s">
        <v>1575</v>
      </c>
      <c r="AA384" s="491">
        <v>0</v>
      </c>
      <c r="AB384" s="492" t="s">
        <v>1575</v>
      </c>
      <c r="AC384" s="493" t="s">
        <v>1575</v>
      </c>
      <c r="AD384" s="494" t="s">
        <v>1575</v>
      </c>
      <c r="AE384" s="494" t="s">
        <v>1576</v>
      </c>
      <c r="AF384" s="495" t="s">
        <v>1575</v>
      </c>
    </row>
    <row r="385" spans="1:32" ht="32.450000000000003" customHeight="1">
      <c r="A385" s="482" t="s">
        <v>1457</v>
      </c>
      <c r="B385" s="483" t="s">
        <v>1590</v>
      </c>
      <c r="C385" s="484" t="s">
        <v>1644</v>
      </c>
      <c r="D385" s="485" t="s">
        <v>1645</v>
      </c>
      <c r="E385" s="486" t="s">
        <v>1590</v>
      </c>
      <c r="F385" s="488" t="s">
        <v>1589</v>
      </c>
      <c r="G385" s="488" t="s">
        <v>1589</v>
      </c>
      <c r="H385" s="488" t="s">
        <v>1582</v>
      </c>
      <c r="I385" s="489"/>
      <c r="J385" s="490" t="s">
        <v>1575</v>
      </c>
      <c r="K385" s="491">
        <v>0</v>
      </c>
      <c r="L385" s="492" t="s">
        <v>1575</v>
      </c>
      <c r="M385" s="493" t="s">
        <v>1575</v>
      </c>
      <c r="N385" s="494" t="s">
        <v>1575</v>
      </c>
      <c r="O385" s="494" t="s">
        <v>1576</v>
      </c>
      <c r="P385" s="495" t="s">
        <v>1575</v>
      </c>
      <c r="Q385" s="496"/>
      <c r="R385" s="490" t="s">
        <v>1575</v>
      </c>
      <c r="S385" s="491">
        <v>0</v>
      </c>
      <c r="T385" s="492" t="s">
        <v>1575</v>
      </c>
      <c r="U385" s="493" t="s">
        <v>1575</v>
      </c>
      <c r="V385" s="494" t="s">
        <v>1575</v>
      </c>
      <c r="W385" s="494" t="s">
        <v>1576</v>
      </c>
      <c r="X385" s="495" t="s">
        <v>1575</v>
      </c>
      <c r="Y385" s="497"/>
      <c r="Z385" s="490" t="s">
        <v>1575</v>
      </c>
      <c r="AA385" s="491">
        <v>0</v>
      </c>
      <c r="AB385" s="492" t="s">
        <v>1575</v>
      </c>
      <c r="AC385" s="493" t="s">
        <v>1575</v>
      </c>
      <c r="AD385" s="494" t="s">
        <v>1575</v>
      </c>
      <c r="AE385" s="494" t="s">
        <v>1576</v>
      </c>
      <c r="AF385" s="495" t="s">
        <v>1575</v>
      </c>
    </row>
    <row r="386" spans="1:32" ht="32.450000000000003" customHeight="1">
      <c r="A386" s="482" t="s">
        <v>1457</v>
      </c>
      <c r="B386" s="483" t="s">
        <v>1590</v>
      </c>
      <c r="C386" s="484" t="s">
        <v>1644</v>
      </c>
      <c r="D386" s="485" t="s">
        <v>1645</v>
      </c>
      <c r="E386" s="486" t="s">
        <v>1590</v>
      </c>
      <c r="F386" s="488" t="s">
        <v>1589</v>
      </c>
      <c r="G386" s="488" t="s">
        <v>1589</v>
      </c>
      <c r="H386" s="488" t="s">
        <v>1583</v>
      </c>
      <c r="I386" s="489"/>
      <c r="J386" s="490" t="s">
        <v>1575</v>
      </c>
      <c r="K386" s="491">
        <v>0</v>
      </c>
      <c r="L386" s="492" t="s">
        <v>1575</v>
      </c>
      <c r="M386" s="493" t="s">
        <v>1575</v>
      </c>
      <c r="N386" s="494" t="s">
        <v>1575</v>
      </c>
      <c r="O386" s="494" t="s">
        <v>1576</v>
      </c>
      <c r="P386" s="495" t="s">
        <v>1575</v>
      </c>
      <c r="Q386" s="496"/>
      <c r="R386" s="490" t="s">
        <v>1575</v>
      </c>
      <c r="S386" s="491">
        <v>0</v>
      </c>
      <c r="T386" s="492" t="s">
        <v>1575</v>
      </c>
      <c r="U386" s="493" t="s">
        <v>1575</v>
      </c>
      <c r="V386" s="494" t="s">
        <v>1575</v>
      </c>
      <c r="W386" s="494" t="s">
        <v>1576</v>
      </c>
      <c r="X386" s="495" t="s">
        <v>1575</v>
      </c>
      <c r="Y386" s="497"/>
      <c r="Z386" s="490" t="s">
        <v>1575</v>
      </c>
      <c r="AA386" s="491">
        <v>0</v>
      </c>
      <c r="AB386" s="492" t="s">
        <v>1575</v>
      </c>
      <c r="AC386" s="493" t="s">
        <v>1575</v>
      </c>
      <c r="AD386" s="494" t="s">
        <v>1575</v>
      </c>
      <c r="AE386" s="494" t="s">
        <v>1576</v>
      </c>
      <c r="AF386" s="495" t="s">
        <v>1575</v>
      </c>
    </row>
    <row r="387" spans="1:32" ht="32.450000000000003" customHeight="1">
      <c r="A387" s="482" t="s">
        <v>1457</v>
      </c>
      <c r="B387" s="483" t="s">
        <v>1590</v>
      </c>
      <c r="C387" s="484" t="s">
        <v>1655</v>
      </c>
      <c r="D387" s="485" t="s">
        <v>1656</v>
      </c>
      <c r="E387" s="486" t="s">
        <v>1657</v>
      </c>
      <c r="F387" s="487" t="s">
        <v>1462</v>
      </c>
      <c r="G387" s="487" t="s">
        <v>1463</v>
      </c>
      <c r="H387" s="488" t="s">
        <v>1087</v>
      </c>
      <c r="I387" s="489"/>
      <c r="J387" s="490" t="s">
        <v>1464</v>
      </c>
      <c r="K387" s="491" t="s">
        <v>1465</v>
      </c>
      <c r="L387" s="492">
        <v>80</v>
      </c>
      <c r="M387" s="493">
        <v>29153.636999999999</v>
      </c>
      <c r="N387" s="494">
        <v>0.80246913580246915</v>
      </c>
      <c r="O387" s="494">
        <v>-2.4691358024691024E-3</v>
      </c>
      <c r="P387" s="495" t="s">
        <v>1466</v>
      </c>
      <c r="Q387" s="496"/>
      <c r="R387" s="490" t="s">
        <v>1467</v>
      </c>
      <c r="S387" s="491" t="s">
        <v>1468</v>
      </c>
      <c r="T387" s="492">
        <v>70</v>
      </c>
      <c r="U387" s="493">
        <v>21057.886564885492</v>
      </c>
      <c r="V387" s="494">
        <v>0.8086419753086419</v>
      </c>
      <c r="W387" s="494">
        <v>-0.10864197530864195</v>
      </c>
      <c r="X387" s="495" t="s">
        <v>1469</v>
      </c>
      <c r="Y387" s="497"/>
      <c r="Z387" s="490" t="s">
        <v>1658</v>
      </c>
      <c r="AA387" s="491" t="s">
        <v>1471</v>
      </c>
      <c r="AB387" s="492">
        <v>45</v>
      </c>
      <c r="AC387" s="493">
        <v>7551.474799999999</v>
      </c>
      <c r="AD387" s="494">
        <v>0.61728395061728403</v>
      </c>
      <c r="AE387" s="494">
        <v>-0.16728395061728402</v>
      </c>
      <c r="AF387" s="495" t="s">
        <v>1472</v>
      </c>
    </row>
    <row r="388" spans="1:32" ht="32.450000000000003" customHeight="1">
      <c r="A388" s="482" t="s">
        <v>1457</v>
      </c>
      <c r="B388" s="483" t="s">
        <v>1590</v>
      </c>
      <c r="C388" s="484" t="s">
        <v>1655</v>
      </c>
      <c r="D388" s="485" t="s">
        <v>1656</v>
      </c>
      <c r="E388" s="486" t="s">
        <v>1657</v>
      </c>
      <c r="F388" s="487" t="s">
        <v>1462</v>
      </c>
      <c r="G388" s="487" t="s">
        <v>1463</v>
      </c>
      <c r="H388" s="488" t="s">
        <v>1089</v>
      </c>
      <c r="I388" s="489"/>
      <c r="J388" s="490" t="s">
        <v>1473</v>
      </c>
      <c r="K388" s="491" t="s">
        <v>1465</v>
      </c>
      <c r="L388" s="492">
        <v>75</v>
      </c>
      <c r="M388" s="493">
        <v>13496.541144578317</v>
      </c>
      <c r="N388" s="494">
        <v>0.74272930648769575</v>
      </c>
      <c r="O388" s="494">
        <v>7.2706935123042493E-3</v>
      </c>
      <c r="P388" s="495" t="s">
        <v>1466</v>
      </c>
      <c r="Q388" s="496"/>
      <c r="R388" s="490" t="s">
        <v>1474</v>
      </c>
      <c r="S388" s="491" t="s">
        <v>1468</v>
      </c>
      <c r="T388" s="492">
        <v>70</v>
      </c>
      <c r="U388" s="493">
        <v>8261.6636870026505</v>
      </c>
      <c r="V388" s="494">
        <v>0.84340044742729314</v>
      </c>
      <c r="W388" s="494">
        <v>-0.14340044742729319</v>
      </c>
      <c r="X388" s="495" t="s">
        <v>1469</v>
      </c>
      <c r="Y388" s="497"/>
      <c r="Z388" s="490" t="s">
        <v>1647</v>
      </c>
      <c r="AA388" s="491" t="s">
        <v>1471</v>
      </c>
      <c r="AB388" s="492">
        <v>30</v>
      </c>
      <c r="AC388" s="493">
        <v>3024.0413300492592</v>
      </c>
      <c r="AD388" s="494">
        <v>0.45413870246085014</v>
      </c>
      <c r="AE388" s="494">
        <v>-0.15413870246085015</v>
      </c>
      <c r="AF388" s="495" t="s">
        <v>1472</v>
      </c>
    </row>
    <row r="389" spans="1:32" ht="32.450000000000003" customHeight="1">
      <c r="A389" s="482" t="s">
        <v>1457</v>
      </c>
      <c r="B389" s="483" t="s">
        <v>1590</v>
      </c>
      <c r="C389" s="484" t="s">
        <v>1655</v>
      </c>
      <c r="D389" s="485" t="s">
        <v>1656</v>
      </c>
      <c r="E389" s="486" t="s">
        <v>1657</v>
      </c>
      <c r="F389" s="487" t="s">
        <v>1462</v>
      </c>
      <c r="G389" s="487" t="s">
        <v>1463</v>
      </c>
      <c r="H389" s="488" t="s">
        <v>1081</v>
      </c>
      <c r="I389" s="489"/>
      <c r="J389" s="490" t="s">
        <v>1476</v>
      </c>
      <c r="K389" s="491" t="s">
        <v>1465</v>
      </c>
      <c r="L389" s="492">
        <v>80</v>
      </c>
      <c r="M389" s="493">
        <v>860407.72600000014</v>
      </c>
      <c r="N389" s="494">
        <v>0.83333333333333337</v>
      </c>
      <c r="O389" s="494">
        <v>-3.3333333333333326E-2</v>
      </c>
      <c r="P389" s="495" t="s">
        <v>1466</v>
      </c>
      <c r="Q389" s="496"/>
      <c r="R389" s="490" t="s">
        <v>1477</v>
      </c>
      <c r="S389" s="491" t="s">
        <v>1468</v>
      </c>
      <c r="T389" s="492">
        <v>70</v>
      </c>
      <c r="U389" s="493">
        <v>149236.25166666668</v>
      </c>
      <c r="V389" s="494">
        <v>1</v>
      </c>
      <c r="W389" s="494">
        <v>-0.30000000000000004</v>
      </c>
      <c r="X389" s="495" t="s">
        <v>1469</v>
      </c>
      <c r="Y389" s="497"/>
      <c r="Z389" s="490" t="s">
        <v>1478</v>
      </c>
      <c r="AA389" s="491" t="s">
        <v>1471</v>
      </c>
      <c r="AB389" s="492">
        <v>60</v>
      </c>
      <c r="AC389" s="493">
        <v>48851.063333333332</v>
      </c>
      <c r="AD389" s="494">
        <v>1</v>
      </c>
      <c r="AE389" s="494">
        <v>-0.4</v>
      </c>
      <c r="AF389" s="495" t="s">
        <v>1472</v>
      </c>
    </row>
    <row r="390" spans="1:32" ht="32.450000000000003" customHeight="1">
      <c r="A390" s="482" t="s">
        <v>1457</v>
      </c>
      <c r="B390" s="483" t="s">
        <v>1590</v>
      </c>
      <c r="C390" s="484" t="s">
        <v>1655</v>
      </c>
      <c r="D390" s="485" t="s">
        <v>1656</v>
      </c>
      <c r="E390" s="486" t="s">
        <v>1657</v>
      </c>
      <c r="F390" s="487" t="s">
        <v>1462</v>
      </c>
      <c r="G390" s="487" t="s">
        <v>1463</v>
      </c>
      <c r="H390" s="488" t="s">
        <v>1085</v>
      </c>
      <c r="I390" s="489"/>
      <c r="J390" s="490" t="s">
        <v>1479</v>
      </c>
      <c r="K390" s="491" t="s">
        <v>1465</v>
      </c>
      <c r="L390" s="492">
        <v>75</v>
      </c>
      <c r="M390" s="493">
        <v>99241.446929133861</v>
      </c>
      <c r="N390" s="494">
        <v>0.90070921985815611</v>
      </c>
      <c r="O390" s="494">
        <v>-0.15070921985815611</v>
      </c>
      <c r="P390" s="495" t="s">
        <v>1466</v>
      </c>
      <c r="Q390" s="496"/>
      <c r="R390" s="490" t="s">
        <v>1480</v>
      </c>
      <c r="S390" s="491" t="s">
        <v>1468</v>
      </c>
      <c r="T390" s="492">
        <v>70</v>
      </c>
      <c r="U390" s="493">
        <v>51720.195934959309</v>
      </c>
      <c r="V390" s="494">
        <v>0.87234042553191493</v>
      </c>
      <c r="W390" s="494">
        <v>-0.17234042553191498</v>
      </c>
      <c r="X390" s="495" t="s">
        <v>1469</v>
      </c>
      <c r="Y390" s="497"/>
      <c r="Z390" s="490" t="s">
        <v>1481</v>
      </c>
      <c r="AA390" s="491" t="s">
        <v>1471</v>
      </c>
      <c r="AB390" s="492">
        <v>55</v>
      </c>
      <c r="AC390" s="493">
        <v>37190.108191489388</v>
      </c>
      <c r="AD390" s="494">
        <v>0.66666666666666663</v>
      </c>
      <c r="AE390" s="494">
        <v>-0.11666666666666659</v>
      </c>
      <c r="AF390" s="495" t="s">
        <v>1472</v>
      </c>
    </row>
    <row r="391" spans="1:32" ht="32.450000000000003" customHeight="1">
      <c r="A391" s="482" t="s">
        <v>1457</v>
      </c>
      <c r="B391" s="483" t="s">
        <v>1590</v>
      </c>
      <c r="C391" s="484" t="s">
        <v>1655</v>
      </c>
      <c r="D391" s="485" t="s">
        <v>1656</v>
      </c>
      <c r="E391" s="486" t="s">
        <v>1657</v>
      </c>
      <c r="F391" s="487" t="s">
        <v>1462</v>
      </c>
      <c r="G391" s="487" t="s">
        <v>1463</v>
      </c>
      <c r="H391" s="488" t="s">
        <v>1482</v>
      </c>
      <c r="I391" s="489"/>
      <c r="J391" s="490" t="s">
        <v>1483</v>
      </c>
      <c r="K391" s="491" t="s">
        <v>1465</v>
      </c>
      <c r="L391" s="492">
        <v>75</v>
      </c>
      <c r="M391" s="493">
        <v>5593.9760376213599</v>
      </c>
      <c r="N391" s="494">
        <v>0.70820799312419436</v>
      </c>
      <c r="O391" s="494">
        <v>4.1792006875805643E-2</v>
      </c>
      <c r="P391" s="495" t="s">
        <v>1466</v>
      </c>
      <c r="Q391" s="496"/>
      <c r="R391" s="490" t="s">
        <v>1484</v>
      </c>
      <c r="S391" s="491" t="s">
        <v>1468</v>
      </c>
      <c r="T391" s="492">
        <v>60</v>
      </c>
      <c r="U391" s="493">
        <v>6033.289365582863</v>
      </c>
      <c r="V391" s="494">
        <v>0.72638248847926268</v>
      </c>
      <c r="W391" s="494">
        <v>-0.1263824884792627</v>
      </c>
      <c r="X391" s="495" t="s">
        <v>1485</v>
      </c>
      <c r="Y391" s="497"/>
      <c r="Z391" s="490" t="s">
        <v>1594</v>
      </c>
      <c r="AA391" s="491" t="s">
        <v>1471</v>
      </c>
      <c r="AB391" s="492">
        <v>35</v>
      </c>
      <c r="AC391" s="493">
        <v>4574.4412000000002</v>
      </c>
      <c r="AD391" s="494">
        <v>0.36002304147465441</v>
      </c>
      <c r="AE391" s="494">
        <v>-1.0023041474654437E-2</v>
      </c>
      <c r="AF391" s="495" t="s">
        <v>1487</v>
      </c>
    </row>
    <row r="392" spans="1:32" ht="32.450000000000003" customHeight="1">
      <c r="A392" s="482" t="s">
        <v>1457</v>
      </c>
      <c r="B392" s="483" t="s">
        <v>1590</v>
      </c>
      <c r="C392" s="484" t="s">
        <v>1655</v>
      </c>
      <c r="D392" s="485" t="s">
        <v>1656</v>
      </c>
      <c r="E392" s="486" t="s">
        <v>1657</v>
      </c>
      <c r="F392" s="487" t="s">
        <v>1462</v>
      </c>
      <c r="G392" s="487" t="s">
        <v>1463</v>
      </c>
      <c r="H392" s="488" t="s">
        <v>1488</v>
      </c>
      <c r="I392" s="489"/>
      <c r="J392" s="490" t="s">
        <v>1489</v>
      </c>
      <c r="K392" s="491" t="s">
        <v>1465</v>
      </c>
      <c r="L392" s="492">
        <v>70</v>
      </c>
      <c r="M392" s="493">
        <v>5593.9760376213599</v>
      </c>
      <c r="N392" s="494">
        <v>0.70820799312419436</v>
      </c>
      <c r="O392" s="494">
        <v>-8.2079931241944015E-3</v>
      </c>
      <c r="P392" s="495" t="s">
        <v>1466</v>
      </c>
      <c r="Q392" s="496"/>
      <c r="R392" s="490" t="s">
        <v>1490</v>
      </c>
      <c r="S392" s="491" t="s">
        <v>1468</v>
      </c>
      <c r="T392" s="492">
        <v>60</v>
      </c>
      <c r="U392" s="493">
        <v>2356.8144074567235</v>
      </c>
      <c r="V392" s="494">
        <v>0.64546626557799747</v>
      </c>
      <c r="W392" s="494">
        <v>-4.5466265577997489E-2</v>
      </c>
      <c r="X392" s="495" t="s">
        <v>1491</v>
      </c>
      <c r="Y392" s="497"/>
      <c r="Z392" s="490" t="s">
        <v>1595</v>
      </c>
      <c r="AA392" s="491" t="s">
        <v>1471</v>
      </c>
      <c r="AB392" s="492">
        <v>30</v>
      </c>
      <c r="AC392" s="493">
        <v>1047.8589708404795</v>
      </c>
      <c r="AD392" s="494">
        <v>0.25053717232488187</v>
      </c>
      <c r="AE392" s="494">
        <v>4.9462827675118115E-2</v>
      </c>
      <c r="AF392" s="495" t="s">
        <v>1487</v>
      </c>
    </row>
    <row r="393" spans="1:32" ht="32.450000000000003" customHeight="1">
      <c r="A393" s="482" t="s">
        <v>1457</v>
      </c>
      <c r="B393" s="483" t="s">
        <v>1590</v>
      </c>
      <c r="C393" s="484" t="s">
        <v>1655</v>
      </c>
      <c r="D393" s="485" t="s">
        <v>1656</v>
      </c>
      <c r="E393" s="486" t="s">
        <v>1657</v>
      </c>
      <c r="F393" s="487" t="s">
        <v>1462</v>
      </c>
      <c r="G393" s="487" t="s">
        <v>1463</v>
      </c>
      <c r="H393" s="488" t="s">
        <v>1493</v>
      </c>
      <c r="I393" s="489"/>
      <c r="J393" s="490" t="s">
        <v>1494</v>
      </c>
      <c r="K393" s="491" t="s">
        <v>1495</v>
      </c>
      <c r="L393" s="492">
        <v>60</v>
      </c>
      <c r="M393" s="493">
        <v>31912.035251937887</v>
      </c>
      <c r="N393" s="494">
        <v>0.91408325952170066</v>
      </c>
      <c r="O393" s="494">
        <v>-0.31408325952170069</v>
      </c>
      <c r="P393" s="495" t="s">
        <v>1496</v>
      </c>
      <c r="Q393" s="496"/>
      <c r="R393" s="490" t="s">
        <v>1467</v>
      </c>
      <c r="S393" s="491" t="s">
        <v>1468</v>
      </c>
      <c r="T393" s="492">
        <v>70</v>
      </c>
      <c r="U393" s="493">
        <v>8885.6611274509669</v>
      </c>
      <c r="V393" s="494">
        <v>0.90345438441098325</v>
      </c>
      <c r="W393" s="494">
        <v>-0.20345438441098329</v>
      </c>
      <c r="X393" s="495" t="s">
        <v>1469</v>
      </c>
      <c r="Y393" s="497"/>
      <c r="Z393" s="490" t="s">
        <v>1486</v>
      </c>
      <c r="AA393" s="491" t="s">
        <v>1471</v>
      </c>
      <c r="AB393" s="492">
        <v>45</v>
      </c>
      <c r="AC393" s="493">
        <v>1761.2547736625506</v>
      </c>
      <c r="AD393" s="494">
        <v>0.43046944198405673</v>
      </c>
      <c r="AE393" s="494">
        <v>1.9530558015943278E-2</v>
      </c>
      <c r="AF393" s="495" t="s">
        <v>1487</v>
      </c>
    </row>
    <row r="394" spans="1:32" ht="32.450000000000003" customHeight="1">
      <c r="A394" s="482" t="s">
        <v>1457</v>
      </c>
      <c r="B394" s="483" t="s">
        <v>1590</v>
      </c>
      <c r="C394" s="484" t="s">
        <v>1655</v>
      </c>
      <c r="D394" s="485" t="s">
        <v>1656</v>
      </c>
      <c r="E394" s="486" t="s">
        <v>1657</v>
      </c>
      <c r="F394" s="487" t="s">
        <v>1462</v>
      </c>
      <c r="G394" s="487" t="s">
        <v>1463</v>
      </c>
      <c r="H394" s="488" t="s">
        <v>1497</v>
      </c>
      <c r="I394" s="489"/>
      <c r="J394" s="490" t="s">
        <v>1498</v>
      </c>
      <c r="K394" s="491" t="s">
        <v>1495</v>
      </c>
      <c r="L394" s="492">
        <v>35</v>
      </c>
      <c r="M394" s="493">
        <v>10245.589561940622</v>
      </c>
      <c r="N394" s="494">
        <v>0.88091286307053929</v>
      </c>
      <c r="O394" s="494">
        <v>-0.53091286307053931</v>
      </c>
      <c r="P394" s="495" t="s">
        <v>1496</v>
      </c>
      <c r="Q394" s="496"/>
      <c r="R394" s="490" t="s">
        <v>1499</v>
      </c>
      <c r="S394" s="491" t="s">
        <v>1468</v>
      </c>
      <c r="T394" s="492">
        <v>70</v>
      </c>
      <c r="U394" s="493">
        <v>4480.9322429036729</v>
      </c>
      <c r="V394" s="494">
        <v>0.89170124481327806</v>
      </c>
      <c r="W394" s="494">
        <v>-0.1917012448132781</v>
      </c>
      <c r="X394" s="495" t="s">
        <v>1500</v>
      </c>
      <c r="Y394" s="497"/>
      <c r="Z394" s="490" t="s">
        <v>1595</v>
      </c>
      <c r="AA394" s="491" t="s">
        <v>1471</v>
      </c>
      <c r="AB394" s="492">
        <v>30</v>
      </c>
      <c r="AC394" s="493">
        <v>1283.5587310344822</v>
      </c>
      <c r="AD394" s="494">
        <v>0.30082987551867219</v>
      </c>
      <c r="AE394" s="494">
        <v>-8.2987551867219622E-4</v>
      </c>
      <c r="AF394" s="495" t="s">
        <v>1487</v>
      </c>
    </row>
    <row r="395" spans="1:32" ht="32.450000000000003" customHeight="1">
      <c r="A395" s="482" t="s">
        <v>1457</v>
      </c>
      <c r="B395" s="483" t="s">
        <v>1590</v>
      </c>
      <c r="C395" s="484" t="s">
        <v>1655</v>
      </c>
      <c r="D395" s="485" t="s">
        <v>1656</v>
      </c>
      <c r="E395" s="486" t="s">
        <v>1657</v>
      </c>
      <c r="F395" s="487" t="s">
        <v>1462</v>
      </c>
      <c r="G395" s="487" t="s">
        <v>1463</v>
      </c>
      <c r="H395" s="488" t="s">
        <v>1501</v>
      </c>
      <c r="I395" s="489"/>
      <c r="J395" s="490" t="s">
        <v>1502</v>
      </c>
      <c r="K395" s="491" t="s">
        <v>1495</v>
      </c>
      <c r="L395" s="492">
        <v>45</v>
      </c>
      <c r="M395" s="493">
        <v>21576.127244546489</v>
      </c>
      <c r="N395" s="494">
        <v>0.84727626459143957</v>
      </c>
      <c r="O395" s="494">
        <v>-0.39727626459143955</v>
      </c>
      <c r="P395" s="495" t="s">
        <v>1503</v>
      </c>
      <c r="Q395" s="496"/>
      <c r="R395" s="490" t="s">
        <v>1504</v>
      </c>
      <c r="S395" s="491" t="s">
        <v>1468</v>
      </c>
      <c r="T395" s="492">
        <v>70</v>
      </c>
      <c r="U395" s="493">
        <v>7466.083513513513</v>
      </c>
      <c r="V395" s="494">
        <v>0.82782101167315181</v>
      </c>
      <c r="W395" s="494">
        <v>-0.12782101167315185</v>
      </c>
      <c r="X395" s="495" t="s">
        <v>1500</v>
      </c>
      <c r="Y395" s="497"/>
      <c r="Z395" s="490" t="s">
        <v>1641</v>
      </c>
      <c r="AA395" s="491" t="s">
        <v>1471</v>
      </c>
      <c r="AB395" s="492">
        <v>35</v>
      </c>
      <c r="AC395" s="493">
        <v>25887.239145427258</v>
      </c>
      <c r="AD395" s="494">
        <v>0.64883268482490275</v>
      </c>
      <c r="AE395" s="494">
        <v>-0.29883268482490277</v>
      </c>
      <c r="AF395" s="495" t="s">
        <v>1472</v>
      </c>
    </row>
    <row r="396" spans="1:32" ht="32.450000000000003" customHeight="1">
      <c r="A396" s="482" t="s">
        <v>1457</v>
      </c>
      <c r="B396" s="483" t="s">
        <v>1590</v>
      </c>
      <c r="C396" s="484" t="s">
        <v>1655</v>
      </c>
      <c r="D396" s="485" t="s">
        <v>1656</v>
      </c>
      <c r="E396" s="486" t="s">
        <v>1657</v>
      </c>
      <c r="F396" s="487" t="s">
        <v>1506</v>
      </c>
      <c r="G396" s="487" t="s">
        <v>1506</v>
      </c>
      <c r="H396" s="488" t="s">
        <v>1087</v>
      </c>
      <c r="I396" s="489"/>
      <c r="J396" s="490" t="s">
        <v>1464</v>
      </c>
      <c r="K396" s="491" t="s">
        <v>1465</v>
      </c>
      <c r="L396" s="492">
        <v>80</v>
      </c>
      <c r="M396" s="493">
        <v>29153.636999999999</v>
      </c>
      <c r="N396" s="494">
        <v>0.80246913580246915</v>
      </c>
      <c r="O396" s="494">
        <v>-2.4691358024691024E-3</v>
      </c>
      <c r="P396" s="495" t="s">
        <v>1466</v>
      </c>
      <c r="Q396" s="496"/>
      <c r="R396" s="490" t="s">
        <v>1494</v>
      </c>
      <c r="S396" s="491" t="s">
        <v>1495</v>
      </c>
      <c r="T396" s="492">
        <v>45</v>
      </c>
      <c r="U396" s="493">
        <v>36372.730895522407</v>
      </c>
      <c r="V396" s="494">
        <v>0.8271604938271605</v>
      </c>
      <c r="W396" s="494">
        <v>-0.37716049382716049</v>
      </c>
      <c r="X396" s="495" t="s">
        <v>1496</v>
      </c>
      <c r="Y396" s="497"/>
      <c r="Z396" s="490" t="s">
        <v>1467</v>
      </c>
      <c r="AA396" s="491" t="s">
        <v>1468</v>
      </c>
      <c r="AB396" s="492">
        <v>70</v>
      </c>
      <c r="AC396" s="493">
        <v>21057.886564885492</v>
      </c>
      <c r="AD396" s="494">
        <v>0.8086419753086419</v>
      </c>
      <c r="AE396" s="494">
        <v>-0.10864197530864195</v>
      </c>
      <c r="AF396" s="495" t="s">
        <v>1469</v>
      </c>
    </row>
    <row r="397" spans="1:32" ht="32.450000000000003" customHeight="1">
      <c r="A397" s="482" t="s">
        <v>1457</v>
      </c>
      <c r="B397" s="483" t="s">
        <v>1590</v>
      </c>
      <c r="C397" s="484" t="s">
        <v>1655</v>
      </c>
      <c r="D397" s="485" t="s">
        <v>1656</v>
      </c>
      <c r="E397" s="486" t="s">
        <v>1657</v>
      </c>
      <c r="F397" s="487" t="s">
        <v>1506</v>
      </c>
      <c r="G397" s="487" t="s">
        <v>1506</v>
      </c>
      <c r="H397" s="488" t="s">
        <v>1089</v>
      </c>
      <c r="I397" s="489"/>
      <c r="J397" s="490" t="s">
        <v>1473</v>
      </c>
      <c r="K397" s="491" t="s">
        <v>1465</v>
      </c>
      <c r="L397" s="492">
        <v>75</v>
      </c>
      <c r="M397" s="493">
        <v>13496.541144578317</v>
      </c>
      <c r="N397" s="494">
        <v>0.74272930648769575</v>
      </c>
      <c r="O397" s="494">
        <v>7.2706935123042493E-3</v>
      </c>
      <c r="P397" s="495" t="s">
        <v>1466</v>
      </c>
      <c r="Q397" s="496"/>
      <c r="R397" s="490" t="s">
        <v>1498</v>
      </c>
      <c r="S397" s="491" t="s">
        <v>1495</v>
      </c>
      <c r="T397" s="492">
        <v>35</v>
      </c>
      <c r="U397" s="493">
        <v>20875.961432584267</v>
      </c>
      <c r="V397" s="494">
        <v>0.79642058165548102</v>
      </c>
      <c r="W397" s="494">
        <v>-0.44642058165548104</v>
      </c>
      <c r="X397" s="495" t="s">
        <v>1496</v>
      </c>
      <c r="Y397" s="497"/>
      <c r="Z397" s="490" t="s">
        <v>1474</v>
      </c>
      <c r="AA397" s="491" t="s">
        <v>1468</v>
      </c>
      <c r="AB397" s="492">
        <v>70</v>
      </c>
      <c r="AC397" s="493">
        <v>8261.6636870026505</v>
      </c>
      <c r="AD397" s="494">
        <v>0.84340044742729314</v>
      </c>
      <c r="AE397" s="494">
        <v>-0.14340044742729319</v>
      </c>
      <c r="AF397" s="495" t="s">
        <v>1469</v>
      </c>
    </row>
    <row r="398" spans="1:32" ht="32.450000000000003" customHeight="1">
      <c r="A398" s="482" t="s">
        <v>1457</v>
      </c>
      <c r="B398" s="483" t="s">
        <v>1590</v>
      </c>
      <c r="C398" s="484" t="s">
        <v>1655</v>
      </c>
      <c r="D398" s="485" t="s">
        <v>1656</v>
      </c>
      <c r="E398" s="486" t="s">
        <v>1657</v>
      </c>
      <c r="F398" s="487" t="s">
        <v>1506</v>
      </c>
      <c r="G398" s="487" t="s">
        <v>1506</v>
      </c>
      <c r="H398" s="488" t="s">
        <v>1081</v>
      </c>
      <c r="I398" s="489"/>
      <c r="J398" s="490" t="s">
        <v>1476</v>
      </c>
      <c r="K398" s="491" t="s">
        <v>1465</v>
      </c>
      <c r="L398" s="492">
        <v>80</v>
      </c>
      <c r="M398" s="493">
        <v>860407.72600000014</v>
      </c>
      <c r="N398" s="494">
        <v>0.83333333333333337</v>
      </c>
      <c r="O398" s="494">
        <v>-3.3333333333333326E-2</v>
      </c>
      <c r="P398" s="495" t="s">
        <v>1466</v>
      </c>
      <c r="Q398" s="496"/>
      <c r="R398" s="490" t="s">
        <v>1494</v>
      </c>
      <c r="S398" s="491" t="s">
        <v>1495</v>
      </c>
      <c r="T398" s="492">
        <v>60</v>
      </c>
      <c r="U398" s="493">
        <v>416852.0083333333</v>
      </c>
      <c r="V398" s="494">
        <v>1</v>
      </c>
      <c r="W398" s="494">
        <v>-0.4</v>
      </c>
      <c r="X398" s="495" t="s">
        <v>1496</v>
      </c>
      <c r="Y398" s="497"/>
      <c r="Z398" s="490" t="s">
        <v>1477</v>
      </c>
      <c r="AA398" s="491" t="s">
        <v>1468</v>
      </c>
      <c r="AB398" s="492">
        <v>70</v>
      </c>
      <c r="AC398" s="493">
        <v>149236.25166666668</v>
      </c>
      <c r="AD398" s="494">
        <v>1</v>
      </c>
      <c r="AE398" s="494">
        <v>-0.30000000000000004</v>
      </c>
      <c r="AF398" s="495" t="s">
        <v>1469</v>
      </c>
    </row>
    <row r="399" spans="1:32" ht="32.450000000000003" customHeight="1">
      <c r="A399" s="482" t="s">
        <v>1457</v>
      </c>
      <c r="B399" s="483" t="s">
        <v>1590</v>
      </c>
      <c r="C399" s="484" t="s">
        <v>1655</v>
      </c>
      <c r="D399" s="485" t="s">
        <v>1656</v>
      </c>
      <c r="E399" s="486" t="s">
        <v>1657</v>
      </c>
      <c r="F399" s="487" t="s">
        <v>1506</v>
      </c>
      <c r="G399" s="487" t="s">
        <v>1506</v>
      </c>
      <c r="H399" s="488" t="s">
        <v>1085</v>
      </c>
      <c r="I399" s="489"/>
      <c r="J399" s="490" t="s">
        <v>1479</v>
      </c>
      <c r="K399" s="491" t="s">
        <v>1465</v>
      </c>
      <c r="L399" s="492">
        <v>75</v>
      </c>
      <c r="M399" s="493">
        <v>99241.446929133861</v>
      </c>
      <c r="N399" s="494">
        <v>0.90070921985815611</v>
      </c>
      <c r="O399" s="494">
        <v>-0.15070921985815611</v>
      </c>
      <c r="P399" s="495" t="s">
        <v>1466</v>
      </c>
      <c r="Q399" s="496"/>
      <c r="R399" s="490" t="s">
        <v>1494</v>
      </c>
      <c r="S399" s="491" t="s">
        <v>1495</v>
      </c>
      <c r="T399" s="492">
        <v>75</v>
      </c>
      <c r="U399" s="493">
        <v>202688.57124999992</v>
      </c>
      <c r="V399" s="494">
        <v>0.96453900709219864</v>
      </c>
      <c r="W399" s="494">
        <v>-0.21453900709219864</v>
      </c>
      <c r="X399" s="495" t="s">
        <v>1496</v>
      </c>
      <c r="Y399" s="497"/>
      <c r="Z399" s="490" t="s">
        <v>1480</v>
      </c>
      <c r="AA399" s="491" t="s">
        <v>1468</v>
      </c>
      <c r="AB399" s="492">
        <v>70</v>
      </c>
      <c r="AC399" s="493">
        <v>51720.195934959309</v>
      </c>
      <c r="AD399" s="494">
        <v>0.87234042553191493</v>
      </c>
      <c r="AE399" s="494">
        <v>-0.17234042553191498</v>
      </c>
      <c r="AF399" s="495" t="s">
        <v>1469</v>
      </c>
    </row>
    <row r="400" spans="1:32" ht="32.450000000000003" customHeight="1">
      <c r="A400" s="482" t="s">
        <v>1457</v>
      </c>
      <c r="B400" s="483" t="s">
        <v>1590</v>
      </c>
      <c r="C400" s="484" t="s">
        <v>1655</v>
      </c>
      <c r="D400" s="485" t="s">
        <v>1656</v>
      </c>
      <c r="E400" s="486" t="s">
        <v>1657</v>
      </c>
      <c r="F400" s="487" t="s">
        <v>1506</v>
      </c>
      <c r="G400" s="487" t="s">
        <v>1506</v>
      </c>
      <c r="H400" s="488" t="s">
        <v>1482</v>
      </c>
      <c r="I400" s="489"/>
      <c r="J400" s="490" t="s">
        <v>1483</v>
      </c>
      <c r="K400" s="491" t="s">
        <v>1465</v>
      </c>
      <c r="L400" s="492">
        <v>75</v>
      </c>
      <c r="M400" s="493">
        <v>22634.953340874803</v>
      </c>
      <c r="N400" s="494">
        <v>0.76382488479262678</v>
      </c>
      <c r="O400" s="494">
        <v>-1.3824884792626779E-2</v>
      </c>
      <c r="P400" s="495" t="s">
        <v>1466</v>
      </c>
      <c r="Q400" s="496"/>
      <c r="R400" s="490" t="s">
        <v>1507</v>
      </c>
      <c r="S400" s="491" t="s">
        <v>1495</v>
      </c>
      <c r="T400" s="492">
        <v>50</v>
      </c>
      <c r="U400" s="493">
        <v>15131.386296590017</v>
      </c>
      <c r="V400" s="494">
        <v>0.72638248847926268</v>
      </c>
      <c r="W400" s="494">
        <v>-0.22638248847926268</v>
      </c>
      <c r="X400" s="495" t="s">
        <v>1508</v>
      </c>
      <c r="Y400" s="497"/>
      <c r="Z400" s="490" t="s">
        <v>1484</v>
      </c>
      <c r="AA400" s="491" t="s">
        <v>1468</v>
      </c>
      <c r="AB400" s="492">
        <v>60</v>
      </c>
      <c r="AC400" s="493">
        <v>6033.289365582863</v>
      </c>
      <c r="AD400" s="494">
        <v>0.72638248847926268</v>
      </c>
      <c r="AE400" s="494">
        <v>-0.1263824884792627</v>
      </c>
      <c r="AF400" s="495" t="s">
        <v>1485</v>
      </c>
    </row>
    <row r="401" spans="1:32" ht="32.450000000000003" customHeight="1">
      <c r="A401" s="482" t="s">
        <v>1457</v>
      </c>
      <c r="B401" s="483" t="s">
        <v>1590</v>
      </c>
      <c r="C401" s="484" t="s">
        <v>1655</v>
      </c>
      <c r="D401" s="485" t="s">
        <v>1656</v>
      </c>
      <c r="E401" s="486" t="s">
        <v>1657</v>
      </c>
      <c r="F401" s="487" t="s">
        <v>1506</v>
      </c>
      <c r="G401" s="487" t="s">
        <v>1506</v>
      </c>
      <c r="H401" s="488" t="s">
        <v>1488</v>
      </c>
      <c r="I401" s="489"/>
      <c r="J401" s="490" t="s">
        <v>1489</v>
      </c>
      <c r="K401" s="491" t="s">
        <v>1465</v>
      </c>
      <c r="L401" s="492">
        <v>70</v>
      </c>
      <c r="M401" s="493">
        <v>5593.9760376213599</v>
      </c>
      <c r="N401" s="494">
        <v>0.70820799312419436</v>
      </c>
      <c r="O401" s="494">
        <v>-8.2079931241944015E-3</v>
      </c>
      <c r="P401" s="495" t="s">
        <v>1466</v>
      </c>
      <c r="Q401" s="496"/>
      <c r="R401" s="490" t="s">
        <v>1507</v>
      </c>
      <c r="S401" s="491" t="s">
        <v>1495</v>
      </c>
      <c r="T401" s="492">
        <v>45</v>
      </c>
      <c r="U401" s="493">
        <v>4787.8841827541946</v>
      </c>
      <c r="V401" s="494">
        <v>0.66781263429308124</v>
      </c>
      <c r="W401" s="494">
        <v>-0.21781263429308123</v>
      </c>
      <c r="X401" s="495" t="s">
        <v>1508</v>
      </c>
      <c r="Y401" s="497"/>
      <c r="Z401" s="490" t="s">
        <v>1490</v>
      </c>
      <c r="AA401" s="491" t="s">
        <v>1468</v>
      </c>
      <c r="AB401" s="492">
        <v>60</v>
      </c>
      <c r="AC401" s="493">
        <v>2356.8144074567235</v>
      </c>
      <c r="AD401" s="494">
        <v>0.64546626557799747</v>
      </c>
      <c r="AE401" s="494">
        <v>-4.5466265577997489E-2</v>
      </c>
      <c r="AF401" s="495" t="s">
        <v>1491</v>
      </c>
    </row>
    <row r="402" spans="1:32" ht="32.450000000000003" customHeight="1">
      <c r="A402" s="482" t="s">
        <v>1457</v>
      </c>
      <c r="B402" s="483" t="s">
        <v>1590</v>
      </c>
      <c r="C402" s="484" t="s">
        <v>1655</v>
      </c>
      <c r="D402" s="485" t="s">
        <v>1656</v>
      </c>
      <c r="E402" s="486" t="s">
        <v>1657</v>
      </c>
      <c r="F402" s="487" t="s">
        <v>1506</v>
      </c>
      <c r="G402" s="487" t="s">
        <v>1506</v>
      </c>
      <c r="H402" s="488" t="s">
        <v>1493</v>
      </c>
      <c r="I402" s="489"/>
      <c r="J402" s="490" t="s">
        <v>1509</v>
      </c>
      <c r="K402" s="491" t="s">
        <v>1510</v>
      </c>
      <c r="L402" s="492">
        <v>60</v>
      </c>
      <c r="M402" s="493">
        <v>29676.898170731707</v>
      </c>
      <c r="N402" s="494">
        <v>7.2630646589902564E-2</v>
      </c>
      <c r="O402" s="494">
        <v>0.52736935341009739</v>
      </c>
      <c r="P402" s="495" t="s">
        <v>1511</v>
      </c>
      <c r="Q402" s="496"/>
      <c r="R402" s="490" t="s">
        <v>1494</v>
      </c>
      <c r="S402" s="491" t="s">
        <v>1495</v>
      </c>
      <c r="T402" s="492">
        <v>60</v>
      </c>
      <c r="U402" s="493">
        <v>31912.035251937887</v>
      </c>
      <c r="V402" s="494">
        <v>0.91408325952170066</v>
      </c>
      <c r="W402" s="494">
        <v>-0.31408325952170069</v>
      </c>
      <c r="X402" s="495" t="s">
        <v>1496</v>
      </c>
      <c r="Y402" s="497"/>
      <c r="Z402" s="490" t="s">
        <v>1467</v>
      </c>
      <c r="AA402" s="491" t="s">
        <v>1468</v>
      </c>
      <c r="AB402" s="492">
        <v>70</v>
      </c>
      <c r="AC402" s="493">
        <v>8885.6611274509669</v>
      </c>
      <c r="AD402" s="494">
        <v>0.90345438441098325</v>
      </c>
      <c r="AE402" s="494">
        <v>-0.20345438441098329</v>
      </c>
      <c r="AF402" s="495" t="s">
        <v>1469</v>
      </c>
    </row>
    <row r="403" spans="1:32" ht="32.450000000000003" customHeight="1">
      <c r="A403" s="482" t="s">
        <v>1457</v>
      </c>
      <c r="B403" s="483" t="s">
        <v>1590</v>
      </c>
      <c r="C403" s="484" t="s">
        <v>1655</v>
      </c>
      <c r="D403" s="485" t="s">
        <v>1656</v>
      </c>
      <c r="E403" s="486" t="s">
        <v>1657</v>
      </c>
      <c r="F403" s="487" t="s">
        <v>1506</v>
      </c>
      <c r="G403" s="487" t="s">
        <v>1506</v>
      </c>
      <c r="H403" s="488" t="s">
        <v>1497</v>
      </c>
      <c r="I403" s="489"/>
      <c r="J403" s="490" t="s">
        <v>1512</v>
      </c>
      <c r="K403" s="491" t="s">
        <v>1510</v>
      </c>
      <c r="L403" s="492">
        <v>60</v>
      </c>
      <c r="M403" s="493">
        <v>1188.7184324324323</v>
      </c>
      <c r="N403" s="494">
        <v>7.6763485477178414E-2</v>
      </c>
      <c r="O403" s="494">
        <v>0.52323651452282161</v>
      </c>
      <c r="P403" s="495" t="s">
        <v>1511</v>
      </c>
      <c r="Q403" s="496"/>
      <c r="R403" s="490" t="s">
        <v>1498</v>
      </c>
      <c r="S403" s="491" t="s">
        <v>1495</v>
      </c>
      <c r="T403" s="492">
        <v>35</v>
      </c>
      <c r="U403" s="493">
        <v>10245.589561940622</v>
      </c>
      <c r="V403" s="494">
        <v>0.88091286307053929</v>
      </c>
      <c r="W403" s="494">
        <v>-0.53091286307053931</v>
      </c>
      <c r="X403" s="495" t="s">
        <v>1496</v>
      </c>
      <c r="Y403" s="497"/>
      <c r="Z403" s="490" t="s">
        <v>1499</v>
      </c>
      <c r="AA403" s="491" t="s">
        <v>1468</v>
      </c>
      <c r="AB403" s="492">
        <v>70</v>
      </c>
      <c r="AC403" s="493">
        <v>4480.9322429036729</v>
      </c>
      <c r="AD403" s="494">
        <v>0.89170124481327806</v>
      </c>
      <c r="AE403" s="494">
        <v>-0.1917012448132781</v>
      </c>
      <c r="AF403" s="495" t="s">
        <v>1500</v>
      </c>
    </row>
    <row r="404" spans="1:32" ht="32.450000000000003" customHeight="1">
      <c r="A404" s="482" t="s">
        <v>1457</v>
      </c>
      <c r="B404" s="483" t="s">
        <v>1590</v>
      </c>
      <c r="C404" s="484" t="s">
        <v>1655</v>
      </c>
      <c r="D404" s="485" t="s">
        <v>1656</v>
      </c>
      <c r="E404" s="486" t="s">
        <v>1657</v>
      </c>
      <c r="F404" s="487" t="s">
        <v>1506</v>
      </c>
      <c r="G404" s="487" t="s">
        <v>1506</v>
      </c>
      <c r="H404" s="488" t="s">
        <v>1501</v>
      </c>
      <c r="I404" s="489"/>
      <c r="J404" s="490" t="s">
        <v>1509</v>
      </c>
      <c r="K404" s="491" t="s">
        <v>1510</v>
      </c>
      <c r="L404" s="492">
        <v>65</v>
      </c>
      <c r="M404" s="493">
        <v>2450.6288095238092</v>
      </c>
      <c r="N404" s="494">
        <v>0.122568093385214</v>
      </c>
      <c r="O404" s="494">
        <v>0.52743190661478601</v>
      </c>
      <c r="P404" s="495" t="s">
        <v>1511</v>
      </c>
      <c r="Q404" s="496"/>
      <c r="R404" s="490" t="s">
        <v>1502</v>
      </c>
      <c r="S404" s="491" t="s">
        <v>1495</v>
      </c>
      <c r="T404" s="492">
        <v>45</v>
      </c>
      <c r="U404" s="493">
        <v>21576.127244546489</v>
      </c>
      <c r="V404" s="494">
        <v>0.84727626459143957</v>
      </c>
      <c r="W404" s="494">
        <v>-0.39727626459143955</v>
      </c>
      <c r="X404" s="495" t="s">
        <v>1503</v>
      </c>
      <c r="Y404" s="497"/>
      <c r="Z404" s="490" t="s">
        <v>1504</v>
      </c>
      <c r="AA404" s="491" t="s">
        <v>1468</v>
      </c>
      <c r="AB404" s="492">
        <v>70</v>
      </c>
      <c r="AC404" s="493">
        <v>7466.083513513513</v>
      </c>
      <c r="AD404" s="494">
        <v>0.82782101167315181</v>
      </c>
      <c r="AE404" s="494">
        <v>-0.12782101167315185</v>
      </c>
      <c r="AF404" s="495" t="s">
        <v>1500</v>
      </c>
    </row>
    <row r="405" spans="1:32" ht="32.450000000000003" customHeight="1">
      <c r="A405" s="482" t="s">
        <v>1457</v>
      </c>
      <c r="B405" s="483" t="s">
        <v>1590</v>
      </c>
      <c r="C405" s="484" t="s">
        <v>1655</v>
      </c>
      <c r="D405" s="485" t="s">
        <v>1656</v>
      </c>
      <c r="E405" s="486" t="s">
        <v>1657</v>
      </c>
      <c r="F405" s="487" t="s">
        <v>1513</v>
      </c>
      <c r="G405" s="487" t="s">
        <v>1513</v>
      </c>
      <c r="H405" s="488" t="s">
        <v>1087</v>
      </c>
      <c r="I405" s="489"/>
      <c r="J405" s="490" t="s">
        <v>1514</v>
      </c>
      <c r="K405" s="491" t="s">
        <v>1515</v>
      </c>
      <c r="L405" s="492">
        <v>60</v>
      </c>
      <c r="M405" s="493">
        <v>5385.0273504273482</v>
      </c>
      <c r="N405" s="494">
        <v>0.72222222222222221</v>
      </c>
      <c r="O405" s="494">
        <v>-0.12222222222222223</v>
      </c>
      <c r="P405" s="495" t="s">
        <v>1516</v>
      </c>
      <c r="Q405" s="496"/>
      <c r="R405" s="490" t="s">
        <v>1658</v>
      </c>
      <c r="S405" s="491" t="s">
        <v>1471</v>
      </c>
      <c r="T405" s="492">
        <v>45</v>
      </c>
      <c r="U405" s="493">
        <v>7551.474799999999</v>
      </c>
      <c r="V405" s="494">
        <v>0.61728395061728403</v>
      </c>
      <c r="W405" s="494">
        <v>-0.16728395061728402</v>
      </c>
      <c r="X405" s="495" t="s">
        <v>1472</v>
      </c>
      <c r="Y405" s="497"/>
      <c r="Z405" s="490" t="s">
        <v>1517</v>
      </c>
      <c r="AA405" s="491" t="s">
        <v>1518</v>
      </c>
      <c r="AB405" s="492">
        <v>80</v>
      </c>
      <c r="AC405" s="493">
        <v>7539.1239344262312</v>
      </c>
      <c r="AD405" s="494">
        <v>0.75308641975308632</v>
      </c>
      <c r="AE405" s="494">
        <v>4.6913580246913722E-2</v>
      </c>
      <c r="AF405" s="495" t="s">
        <v>1519</v>
      </c>
    </row>
    <row r="406" spans="1:32" ht="32.450000000000003" customHeight="1">
      <c r="A406" s="482" t="s">
        <v>1457</v>
      </c>
      <c r="B406" s="483" t="s">
        <v>1590</v>
      </c>
      <c r="C406" s="484" t="s">
        <v>1655</v>
      </c>
      <c r="D406" s="485" t="s">
        <v>1656</v>
      </c>
      <c r="E406" s="486" t="s">
        <v>1657</v>
      </c>
      <c r="F406" s="487" t="s">
        <v>1513</v>
      </c>
      <c r="G406" s="487" t="s">
        <v>1513</v>
      </c>
      <c r="H406" s="488" t="s">
        <v>1089</v>
      </c>
      <c r="I406" s="489"/>
      <c r="J406" s="490" t="s">
        <v>1520</v>
      </c>
      <c r="K406" s="491" t="s">
        <v>1515</v>
      </c>
      <c r="L406" s="492">
        <v>55</v>
      </c>
      <c r="M406" s="493">
        <v>2503.0648666666657</v>
      </c>
      <c r="N406" s="494">
        <v>0.67114093959731547</v>
      </c>
      <c r="O406" s="494">
        <v>-0.12114093959731542</v>
      </c>
      <c r="P406" s="495" t="s">
        <v>1516</v>
      </c>
      <c r="Q406" s="496"/>
      <c r="R406" s="490" t="s">
        <v>1470</v>
      </c>
      <c r="S406" s="491" t="s">
        <v>1471</v>
      </c>
      <c r="T406" s="492">
        <v>30</v>
      </c>
      <c r="U406" s="493">
        <v>3024.0413300492592</v>
      </c>
      <c r="V406" s="494">
        <v>0.45413870246085014</v>
      </c>
      <c r="W406" s="494">
        <v>-0.15413870246085015</v>
      </c>
      <c r="X406" s="495" t="s">
        <v>1472</v>
      </c>
      <c r="Y406" s="497"/>
      <c r="Z406" s="490" t="s">
        <v>1517</v>
      </c>
      <c r="AA406" s="491" t="s">
        <v>1518</v>
      </c>
      <c r="AB406" s="492">
        <v>80</v>
      </c>
      <c r="AC406" s="493">
        <v>3552.8034294871786</v>
      </c>
      <c r="AD406" s="494">
        <v>0.69798657718120805</v>
      </c>
      <c r="AE406" s="494">
        <v>0.102013422818792</v>
      </c>
      <c r="AF406" s="495" t="s">
        <v>1519</v>
      </c>
    </row>
    <row r="407" spans="1:32" ht="32.450000000000003" customHeight="1">
      <c r="A407" s="482" t="s">
        <v>1457</v>
      </c>
      <c r="B407" s="483" t="s">
        <v>1590</v>
      </c>
      <c r="C407" s="484" t="s">
        <v>1655</v>
      </c>
      <c r="D407" s="485" t="s">
        <v>1656</v>
      </c>
      <c r="E407" s="486" t="s">
        <v>1657</v>
      </c>
      <c r="F407" s="487" t="s">
        <v>1513</v>
      </c>
      <c r="G407" s="487" t="s">
        <v>1513</v>
      </c>
      <c r="H407" s="488" t="s">
        <v>1081</v>
      </c>
      <c r="I407" s="489"/>
      <c r="J407" s="490" t="s">
        <v>1522</v>
      </c>
      <c r="K407" s="491" t="s">
        <v>1515</v>
      </c>
      <c r="L407" s="492">
        <v>65</v>
      </c>
      <c r="M407" s="493">
        <v>16957.161999999997</v>
      </c>
      <c r="N407" s="494">
        <v>0.83333333333333337</v>
      </c>
      <c r="O407" s="494">
        <v>-0.18333333333333335</v>
      </c>
      <c r="P407" s="495" t="s">
        <v>1516</v>
      </c>
      <c r="Q407" s="496"/>
      <c r="R407" s="490" t="s">
        <v>1478</v>
      </c>
      <c r="S407" s="491" t="s">
        <v>1471</v>
      </c>
      <c r="T407" s="492">
        <v>60</v>
      </c>
      <c r="U407" s="493">
        <v>48851.063333333332</v>
      </c>
      <c r="V407" s="494">
        <v>1</v>
      </c>
      <c r="W407" s="494">
        <v>-0.4</v>
      </c>
      <c r="X407" s="495" t="s">
        <v>1472</v>
      </c>
      <c r="Y407" s="497"/>
      <c r="Z407" s="490" t="s">
        <v>1523</v>
      </c>
      <c r="AA407" s="491" t="s">
        <v>1518</v>
      </c>
      <c r="AB407" s="492">
        <v>80</v>
      </c>
      <c r="AC407" s="493">
        <v>81007.063999999998</v>
      </c>
      <c r="AD407" s="494">
        <v>0.83333333333333337</v>
      </c>
      <c r="AE407" s="494">
        <v>-3.3333333333333326E-2</v>
      </c>
      <c r="AF407" s="495" t="s">
        <v>1519</v>
      </c>
    </row>
    <row r="408" spans="1:32" ht="32.450000000000003" customHeight="1">
      <c r="A408" s="482" t="s">
        <v>1457</v>
      </c>
      <c r="B408" s="483" t="s">
        <v>1590</v>
      </c>
      <c r="C408" s="484" t="s">
        <v>1655</v>
      </c>
      <c r="D408" s="485" t="s">
        <v>1656</v>
      </c>
      <c r="E408" s="486" t="s">
        <v>1657</v>
      </c>
      <c r="F408" s="487" t="s">
        <v>1513</v>
      </c>
      <c r="G408" s="487" t="s">
        <v>1513</v>
      </c>
      <c r="H408" s="488" t="s">
        <v>1085</v>
      </c>
      <c r="I408" s="489"/>
      <c r="J408" s="490" t="s">
        <v>1524</v>
      </c>
      <c r="K408" s="491" t="s">
        <v>1515</v>
      </c>
      <c r="L408" s="492">
        <v>65</v>
      </c>
      <c r="M408" s="493">
        <v>10445.26733944954</v>
      </c>
      <c r="N408" s="494">
        <v>0.77304964539007093</v>
      </c>
      <c r="O408" s="494">
        <v>-0.12304964539007091</v>
      </c>
      <c r="P408" s="495" t="s">
        <v>1516</v>
      </c>
      <c r="Q408" s="496"/>
      <c r="R408" s="490" t="s">
        <v>1525</v>
      </c>
      <c r="S408" s="491" t="s">
        <v>1471</v>
      </c>
      <c r="T408" s="492">
        <v>55</v>
      </c>
      <c r="U408" s="493">
        <v>37190.108191489388</v>
      </c>
      <c r="V408" s="494">
        <v>0.66666666666666663</v>
      </c>
      <c r="W408" s="494">
        <v>-0.11666666666666659</v>
      </c>
      <c r="X408" s="495" t="s">
        <v>1472</v>
      </c>
      <c r="Y408" s="497"/>
      <c r="Z408" s="490" t="s">
        <v>1526</v>
      </c>
      <c r="AA408" s="491" t="s">
        <v>1518</v>
      </c>
      <c r="AB408" s="492">
        <v>80</v>
      </c>
      <c r="AC408" s="493">
        <v>17293.83761061947</v>
      </c>
      <c r="AD408" s="494">
        <v>0.80141843971631199</v>
      </c>
      <c r="AE408" s="494">
        <v>-1.4184397163119478E-3</v>
      </c>
      <c r="AF408" s="495" t="s">
        <v>1519</v>
      </c>
    </row>
    <row r="409" spans="1:32" ht="32.450000000000003" customHeight="1">
      <c r="A409" s="482" t="s">
        <v>1457</v>
      </c>
      <c r="B409" s="483" t="s">
        <v>1590</v>
      </c>
      <c r="C409" s="484" t="s">
        <v>1655</v>
      </c>
      <c r="D409" s="485" t="s">
        <v>1656</v>
      </c>
      <c r="E409" s="486" t="s">
        <v>1657</v>
      </c>
      <c r="F409" s="487" t="s">
        <v>1513</v>
      </c>
      <c r="G409" s="487" t="s">
        <v>1513</v>
      </c>
      <c r="H409" s="488" t="s">
        <v>1482</v>
      </c>
      <c r="I409" s="489"/>
      <c r="J409" s="490" t="s">
        <v>1514</v>
      </c>
      <c r="K409" s="491" t="s">
        <v>1515</v>
      </c>
      <c r="L409" s="492">
        <v>55</v>
      </c>
      <c r="M409" s="493">
        <v>1746.9083333333331</v>
      </c>
      <c r="N409" s="494">
        <v>0.56336405529953926</v>
      </c>
      <c r="O409" s="494">
        <v>-1.3364055299539213E-2</v>
      </c>
      <c r="P409" s="495" t="s">
        <v>1516</v>
      </c>
      <c r="Q409" s="496"/>
      <c r="R409" s="490" t="s">
        <v>1527</v>
      </c>
      <c r="S409" s="491" t="s">
        <v>1528</v>
      </c>
      <c r="T409" s="492">
        <v>30</v>
      </c>
      <c r="U409" s="493">
        <v>1619.9327164887316</v>
      </c>
      <c r="V409" s="494">
        <v>0.48559907834101385</v>
      </c>
      <c r="W409" s="494">
        <v>-0.18559907834101386</v>
      </c>
      <c r="X409" s="495" t="s">
        <v>1529</v>
      </c>
      <c r="Y409" s="497"/>
      <c r="Z409" s="490" t="s">
        <v>1517</v>
      </c>
      <c r="AA409" s="491" t="s">
        <v>1518</v>
      </c>
      <c r="AB409" s="492">
        <v>80</v>
      </c>
      <c r="AC409" s="493">
        <v>2687.0494866920158</v>
      </c>
      <c r="AD409" s="494">
        <v>0.60599078341013835</v>
      </c>
      <c r="AE409" s="494">
        <v>0.1940092165898617</v>
      </c>
      <c r="AF409" s="495" t="s">
        <v>1519</v>
      </c>
    </row>
    <row r="410" spans="1:32" ht="32.450000000000003" customHeight="1">
      <c r="A410" s="482" t="s">
        <v>1457</v>
      </c>
      <c r="B410" s="483" t="s">
        <v>1590</v>
      </c>
      <c r="C410" s="484" t="s">
        <v>1655</v>
      </c>
      <c r="D410" s="485" t="s">
        <v>1656</v>
      </c>
      <c r="E410" s="486" t="s">
        <v>1657</v>
      </c>
      <c r="F410" s="487" t="s">
        <v>1513</v>
      </c>
      <c r="G410" s="487" t="s">
        <v>1513</v>
      </c>
      <c r="H410" s="488" t="s">
        <v>1488</v>
      </c>
      <c r="I410" s="489"/>
      <c r="J410" s="490" t="s">
        <v>1530</v>
      </c>
      <c r="K410" s="491" t="s">
        <v>1515</v>
      </c>
      <c r="L410" s="492">
        <v>50</v>
      </c>
      <c r="M410" s="493">
        <v>784.32699623352141</v>
      </c>
      <c r="N410" s="494">
        <v>0.45638160721959609</v>
      </c>
      <c r="O410" s="494">
        <v>4.3618392780403914E-2</v>
      </c>
      <c r="P410" s="495" t="s">
        <v>1516</v>
      </c>
      <c r="Q410" s="496"/>
      <c r="R410" s="490" t="s">
        <v>1527</v>
      </c>
      <c r="S410" s="491" t="s">
        <v>1528</v>
      </c>
      <c r="T410" s="492">
        <v>30</v>
      </c>
      <c r="U410" s="493">
        <v>778.23377110694196</v>
      </c>
      <c r="V410" s="494">
        <v>0.45810055865921789</v>
      </c>
      <c r="W410" s="494">
        <v>-0.1581005586592179</v>
      </c>
      <c r="X410" s="495" t="s">
        <v>1529</v>
      </c>
      <c r="Y410" s="497"/>
      <c r="Z410" s="490" t="s">
        <v>1531</v>
      </c>
      <c r="AA410" s="491" t="s">
        <v>1518</v>
      </c>
      <c r="AB410" s="492">
        <v>70</v>
      </c>
      <c r="AC410" s="493">
        <v>1084.5504754230456</v>
      </c>
      <c r="AD410" s="494">
        <v>0.53330468414267307</v>
      </c>
      <c r="AE410" s="494">
        <v>0.16669531585732689</v>
      </c>
      <c r="AF410" s="495" t="s">
        <v>1519</v>
      </c>
    </row>
    <row r="411" spans="1:32" ht="32.450000000000003" customHeight="1">
      <c r="A411" s="482" t="s">
        <v>1457</v>
      </c>
      <c r="B411" s="483" t="s">
        <v>1590</v>
      </c>
      <c r="C411" s="484" t="s">
        <v>1655</v>
      </c>
      <c r="D411" s="485" t="s">
        <v>1656</v>
      </c>
      <c r="E411" s="486" t="s">
        <v>1657</v>
      </c>
      <c r="F411" s="487" t="s">
        <v>1513</v>
      </c>
      <c r="G411" s="487" t="s">
        <v>1513</v>
      </c>
      <c r="H411" s="488" t="s">
        <v>1493</v>
      </c>
      <c r="I411" s="489"/>
      <c r="J411" s="490" t="s">
        <v>1514</v>
      </c>
      <c r="K411" s="491" t="s">
        <v>1515</v>
      </c>
      <c r="L411" s="492">
        <v>55</v>
      </c>
      <c r="M411" s="493">
        <v>1006.8686882129276</v>
      </c>
      <c r="N411" s="494">
        <v>0.46589902568644825</v>
      </c>
      <c r="O411" s="494">
        <v>8.4100974313551791E-2</v>
      </c>
      <c r="P411" s="495" t="s">
        <v>1516</v>
      </c>
      <c r="Q411" s="496"/>
      <c r="R411" s="490" t="s">
        <v>1532</v>
      </c>
      <c r="S411" s="491" t="s">
        <v>1528</v>
      </c>
      <c r="T411" s="492">
        <v>70</v>
      </c>
      <c r="U411" s="493">
        <v>5675.4281901840486</v>
      </c>
      <c r="V411" s="494">
        <v>0.86625332152347212</v>
      </c>
      <c r="W411" s="494">
        <v>-0.16625332152347216</v>
      </c>
      <c r="X411" s="495" t="s">
        <v>1533</v>
      </c>
      <c r="Y411" s="497"/>
      <c r="Z411" s="490" t="s">
        <v>1517</v>
      </c>
      <c r="AA411" s="491" t="s">
        <v>1518</v>
      </c>
      <c r="AB411" s="492">
        <v>80</v>
      </c>
      <c r="AC411" s="493">
        <v>1665.4001295336777</v>
      </c>
      <c r="AD411" s="494">
        <v>0.68379096545615592</v>
      </c>
      <c r="AE411" s="494">
        <v>0.11620903454384413</v>
      </c>
      <c r="AF411" s="495" t="s">
        <v>1519</v>
      </c>
    </row>
    <row r="412" spans="1:32" ht="32.450000000000003" customHeight="1">
      <c r="A412" s="482" t="s">
        <v>1457</v>
      </c>
      <c r="B412" s="483" t="s">
        <v>1590</v>
      </c>
      <c r="C412" s="484" t="s">
        <v>1655</v>
      </c>
      <c r="D412" s="485" t="s">
        <v>1656</v>
      </c>
      <c r="E412" s="486" t="s">
        <v>1657</v>
      </c>
      <c r="F412" s="487" t="s">
        <v>1513</v>
      </c>
      <c r="G412" s="487" t="s">
        <v>1513</v>
      </c>
      <c r="H412" s="488" t="s">
        <v>1497</v>
      </c>
      <c r="I412" s="489"/>
      <c r="J412" s="490" t="s">
        <v>1530</v>
      </c>
      <c r="K412" s="491" t="s">
        <v>1515</v>
      </c>
      <c r="L412" s="492">
        <v>50</v>
      </c>
      <c r="M412" s="493">
        <v>536.7330609418284</v>
      </c>
      <c r="N412" s="494">
        <v>0.29958506224066389</v>
      </c>
      <c r="O412" s="494">
        <v>0.20041493775933611</v>
      </c>
      <c r="P412" s="495" t="s">
        <v>1516</v>
      </c>
      <c r="Q412" s="496"/>
      <c r="R412" s="490" t="s">
        <v>1532</v>
      </c>
      <c r="S412" s="491" t="s">
        <v>1528</v>
      </c>
      <c r="T412" s="492">
        <v>70</v>
      </c>
      <c r="U412" s="493">
        <v>3503.6696061734988</v>
      </c>
      <c r="V412" s="494">
        <v>0.77966804979253113</v>
      </c>
      <c r="W412" s="494">
        <v>-7.966804979253117E-2</v>
      </c>
      <c r="X412" s="495" t="s">
        <v>1533</v>
      </c>
      <c r="Y412" s="497"/>
      <c r="Z412" s="490" t="s">
        <v>1531</v>
      </c>
      <c r="AA412" s="491" t="s">
        <v>1518</v>
      </c>
      <c r="AB412" s="492">
        <v>70</v>
      </c>
      <c r="AC412" s="493">
        <v>797.40006691449776</v>
      </c>
      <c r="AD412" s="494">
        <v>0.55809128630705385</v>
      </c>
      <c r="AE412" s="494">
        <v>0.14190871369294611</v>
      </c>
      <c r="AF412" s="495" t="s">
        <v>1519</v>
      </c>
    </row>
    <row r="413" spans="1:32" ht="32.450000000000003" customHeight="1">
      <c r="A413" s="482" t="s">
        <v>1457</v>
      </c>
      <c r="B413" s="483" t="s">
        <v>1590</v>
      </c>
      <c r="C413" s="484" t="s">
        <v>1655</v>
      </c>
      <c r="D413" s="485" t="s">
        <v>1656</v>
      </c>
      <c r="E413" s="486" t="s">
        <v>1657</v>
      </c>
      <c r="F413" s="487" t="s">
        <v>1513</v>
      </c>
      <c r="G413" s="487" t="s">
        <v>1513</v>
      </c>
      <c r="H413" s="488" t="s">
        <v>1501</v>
      </c>
      <c r="I413" s="489"/>
      <c r="J413" s="490" t="s">
        <v>1514</v>
      </c>
      <c r="K413" s="491" t="s">
        <v>1515</v>
      </c>
      <c r="L413" s="492">
        <v>55</v>
      </c>
      <c r="M413" s="493">
        <v>2065.7567563291141</v>
      </c>
      <c r="N413" s="494">
        <v>0.61478599221789876</v>
      </c>
      <c r="O413" s="494">
        <v>-6.4785992217898714E-2</v>
      </c>
      <c r="P413" s="495" t="s">
        <v>1516</v>
      </c>
      <c r="Q413" s="496"/>
      <c r="R413" s="490" t="s">
        <v>1478</v>
      </c>
      <c r="S413" s="491" t="s">
        <v>1471</v>
      </c>
      <c r="T413" s="492">
        <v>35</v>
      </c>
      <c r="U413" s="493">
        <v>25887.239145427258</v>
      </c>
      <c r="V413" s="494">
        <v>0.64883268482490275</v>
      </c>
      <c r="W413" s="494">
        <v>-0.29883268482490277</v>
      </c>
      <c r="X413" s="495" t="s">
        <v>1472</v>
      </c>
      <c r="Y413" s="497"/>
      <c r="Z413" s="490" t="s">
        <v>1517</v>
      </c>
      <c r="AA413" s="491" t="s">
        <v>1518</v>
      </c>
      <c r="AB413" s="492">
        <v>80</v>
      </c>
      <c r="AC413" s="493">
        <v>1812.3119844961232</v>
      </c>
      <c r="AD413" s="494">
        <v>0.62743190661478598</v>
      </c>
      <c r="AE413" s="494">
        <v>0.17256809338521406</v>
      </c>
      <c r="AF413" s="495" t="s">
        <v>1519</v>
      </c>
    </row>
    <row r="414" spans="1:32" ht="32.450000000000003" customHeight="1">
      <c r="A414" s="482" t="s">
        <v>1457</v>
      </c>
      <c r="B414" s="483" t="s">
        <v>1590</v>
      </c>
      <c r="C414" s="484" t="s">
        <v>1655</v>
      </c>
      <c r="D414" s="485" t="s">
        <v>1656</v>
      </c>
      <c r="E414" s="486" t="s">
        <v>1657</v>
      </c>
      <c r="F414" s="487" t="s">
        <v>1462</v>
      </c>
      <c r="G414" s="487" t="s">
        <v>1535</v>
      </c>
      <c r="H414" s="488" t="s">
        <v>1536</v>
      </c>
      <c r="I414" s="489"/>
      <c r="J414" s="490" t="s">
        <v>1507</v>
      </c>
      <c r="K414" s="491" t="s">
        <v>1495</v>
      </c>
      <c r="L414" s="492">
        <v>65</v>
      </c>
      <c r="M414" s="493">
        <v>4250.0080980683515</v>
      </c>
      <c r="N414" s="494">
        <v>0.80630990415335468</v>
      </c>
      <c r="O414" s="494">
        <v>-0.15630990415335466</v>
      </c>
      <c r="P414" s="495" t="s">
        <v>1508</v>
      </c>
      <c r="Q414" s="496"/>
      <c r="R414" s="490" t="s">
        <v>1532</v>
      </c>
      <c r="S414" s="491" t="s">
        <v>1528</v>
      </c>
      <c r="T414" s="492">
        <v>60</v>
      </c>
      <c r="U414" s="493">
        <v>2376.005715010142</v>
      </c>
      <c r="V414" s="494">
        <v>0.78753993610223649</v>
      </c>
      <c r="W414" s="494">
        <v>-0.18753993610223652</v>
      </c>
      <c r="X414" s="495" t="s">
        <v>1533</v>
      </c>
      <c r="Y414" s="497"/>
      <c r="Z414" s="490" t="s">
        <v>1537</v>
      </c>
      <c r="AA414" s="491" t="s">
        <v>1468</v>
      </c>
      <c r="AB414" s="492">
        <v>60</v>
      </c>
      <c r="AC414" s="493">
        <v>2551.0641165324487</v>
      </c>
      <c r="AD414" s="494">
        <v>0.84305111821086265</v>
      </c>
      <c r="AE414" s="494">
        <v>-0.24305111821086267</v>
      </c>
      <c r="AF414" s="495" t="s">
        <v>1538</v>
      </c>
    </row>
    <row r="415" spans="1:32" ht="32.450000000000003" customHeight="1">
      <c r="A415" s="482" t="s">
        <v>1457</v>
      </c>
      <c r="B415" s="483" t="s">
        <v>1590</v>
      </c>
      <c r="C415" s="484" t="s">
        <v>1655</v>
      </c>
      <c r="D415" s="485" t="s">
        <v>1656</v>
      </c>
      <c r="E415" s="486" t="s">
        <v>1657</v>
      </c>
      <c r="F415" s="487" t="s">
        <v>1462</v>
      </c>
      <c r="G415" s="487" t="s">
        <v>1535</v>
      </c>
      <c r="H415" s="488" t="s">
        <v>1539</v>
      </c>
      <c r="I415" s="489"/>
      <c r="J415" s="490" t="s">
        <v>1540</v>
      </c>
      <c r="K415" s="491" t="s">
        <v>1465</v>
      </c>
      <c r="L415" s="492">
        <v>70</v>
      </c>
      <c r="M415" s="493">
        <v>3111.7979406190734</v>
      </c>
      <c r="N415" s="494">
        <v>0.66442812172088139</v>
      </c>
      <c r="O415" s="494">
        <v>3.5571878279118563E-2</v>
      </c>
      <c r="P415" s="495" t="s">
        <v>1466</v>
      </c>
      <c r="Q415" s="496"/>
      <c r="R415" s="490" t="s">
        <v>1527</v>
      </c>
      <c r="S415" s="491" t="s">
        <v>1528</v>
      </c>
      <c r="T415" s="492">
        <v>30</v>
      </c>
      <c r="U415" s="493">
        <v>615.5970198395953</v>
      </c>
      <c r="V415" s="494">
        <v>0.49716684155299057</v>
      </c>
      <c r="W415" s="494">
        <v>-0.19716684155299058</v>
      </c>
      <c r="X415" s="495" t="s">
        <v>1529</v>
      </c>
      <c r="Y415" s="497"/>
      <c r="Z415" s="490" t="s">
        <v>1541</v>
      </c>
      <c r="AA415" s="491" t="s">
        <v>1468</v>
      </c>
      <c r="AB415" s="492">
        <v>60</v>
      </c>
      <c r="AC415" s="493">
        <v>1425.9710178384055</v>
      </c>
      <c r="AD415" s="494">
        <v>0.6</v>
      </c>
      <c r="AE415" s="494">
        <v>0</v>
      </c>
      <c r="AF415" s="495" t="s">
        <v>1542</v>
      </c>
    </row>
    <row r="416" spans="1:32" ht="32.450000000000003" customHeight="1">
      <c r="A416" s="482" t="s">
        <v>1457</v>
      </c>
      <c r="B416" s="483" t="s">
        <v>1590</v>
      </c>
      <c r="C416" s="484" t="s">
        <v>1655</v>
      </c>
      <c r="D416" s="485" t="s">
        <v>1656</v>
      </c>
      <c r="E416" s="486" t="s">
        <v>1657</v>
      </c>
      <c r="F416" s="487" t="s">
        <v>1462</v>
      </c>
      <c r="G416" s="487" t="s">
        <v>1543</v>
      </c>
      <c r="H416" s="488" t="s">
        <v>1544</v>
      </c>
      <c r="I416" s="489"/>
      <c r="J416" s="490" t="s">
        <v>1545</v>
      </c>
      <c r="K416" s="491" t="s">
        <v>1518</v>
      </c>
      <c r="L416" s="492">
        <v>40</v>
      </c>
      <c r="M416" s="493">
        <v>346.49228383458632</v>
      </c>
      <c r="N416" s="494">
        <v>0.28869895536562207</v>
      </c>
      <c r="O416" s="494">
        <v>0.11130104463437795</v>
      </c>
      <c r="P416" s="495" t="s">
        <v>1546</v>
      </c>
      <c r="Q416" s="496"/>
      <c r="R416" s="490" t="s">
        <v>1547</v>
      </c>
      <c r="S416" s="491" t="s">
        <v>1510</v>
      </c>
      <c r="T416" s="492">
        <v>45</v>
      </c>
      <c r="U416" s="493">
        <v>231.8952120277566</v>
      </c>
      <c r="V416" s="494">
        <v>0.35191968525301859</v>
      </c>
      <c r="W416" s="494">
        <v>9.8080314746981423E-2</v>
      </c>
      <c r="X416" s="495" t="s">
        <v>1548</v>
      </c>
      <c r="Y416" s="497"/>
      <c r="Z416" s="490" t="s">
        <v>1549</v>
      </c>
      <c r="AA416" s="491" t="s">
        <v>1468</v>
      </c>
      <c r="AB416" s="492">
        <v>60</v>
      </c>
      <c r="AC416" s="493">
        <v>1146.4265907941351</v>
      </c>
      <c r="AD416" s="494">
        <v>0.80463980463980467</v>
      </c>
      <c r="AE416" s="494">
        <v>-0.20463980463980469</v>
      </c>
      <c r="AF416" s="495" t="s">
        <v>1550</v>
      </c>
    </row>
    <row r="417" spans="1:32" ht="32.450000000000003" customHeight="1">
      <c r="A417" s="482" t="s">
        <v>1457</v>
      </c>
      <c r="B417" s="483" t="s">
        <v>1590</v>
      </c>
      <c r="C417" s="484" t="s">
        <v>1655</v>
      </c>
      <c r="D417" s="485" t="s">
        <v>1656</v>
      </c>
      <c r="E417" s="486" t="s">
        <v>1657</v>
      </c>
      <c r="F417" s="487" t="s">
        <v>1462</v>
      </c>
      <c r="G417" s="487" t="s">
        <v>1543</v>
      </c>
      <c r="H417" s="488" t="s">
        <v>1551</v>
      </c>
      <c r="I417" s="489"/>
      <c r="J417" s="490" t="s">
        <v>1552</v>
      </c>
      <c r="K417" s="491" t="s">
        <v>1495</v>
      </c>
      <c r="L417" s="492">
        <v>40</v>
      </c>
      <c r="M417" s="493">
        <v>525.8364201335396</v>
      </c>
      <c r="N417" s="494">
        <v>0.43488943488943493</v>
      </c>
      <c r="O417" s="494">
        <v>-3.4889434889434912E-2</v>
      </c>
      <c r="P417" s="495" t="s">
        <v>1553</v>
      </c>
      <c r="Q417" s="496"/>
      <c r="R417" s="490" t="s">
        <v>1554</v>
      </c>
      <c r="S417" s="491" t="s">
        <v>1528</v>
      </c>
      <c r="T417" s="492">
        <v>40</v>
      </c>
      <c r="U417" s="493">
        <v>394.36982510930704</v>
      </c>
      <c r="V417" s="494">
        <v>0.53640830913558191</v>
      </c>
      <c r="W417" s="494">
        <v>-0.13640830913558188</v>
      </c>
      <c r="X417" s="495" t="s">
        <v>1555</v>
      </c>
      <c r="Y417" s="497"/>
      <c r="Z417" s="490" t="s">
        <v>1556</v>
      </c>
      <c r="AA417" s="491" t="s">
        <v>1468</v>
      </c>
      <c r="AB417" s="492">
        <v>55</v>
      </c>
      <c r="AC417" s="493">
        <v>265.46573781512564</v>
      </c>
      <c r="AD417" s="494">
        <v>0.66450748268930093</v>
      </c>
      <c r="AE417" s="494">
        <v>-0.11450748268930089</v>
      </c>
      <c r="AF417" s="495" t="s">
        <v>1550</v>
      </c>
    </row>
    <row r="418" spans="1:32" ht="32.450000000000003" customHeight="1">
      <c r="A418" s="482" t="s">
        <v>1457</v>
      </c>
      <c r="B418" s="483" t="s">
        <v>1590</v>
      </c>
      <c r="C418" s="484" t="s">
        <v>1655</v>
      </c>
      <c r="D418" s="485" t="s">
        <v>1656</v>
      </c>
      <c r="E418" s="486" t="s">
        <v>1657</v>
      </c>
      <c r="F418" s="487" t="s">
        <v>1462</v>
      </c>
      <c r="G418" s="487" t="s">
        <v>1543</v>
      </c>
      <c r="H418" s="488" t="s">
        <v>1557</v>
      </c>
      <c r="I418" s="489"/>
      <c r="J418" s="490" t="s">
        <v>1558</v>
      </c>
      <c r="K418" s="491" t="s">
        <v>1465</v>
      </c>
      <c r="L418" s="492">
        <v>55</v>
      </c>
      <c r="M418" s="493">
        <v>237.78049588857235</v>
      </c>
      <c r="N418" s="494">
        <v>0.50010490537535135</v>
      </c>
      <c r="O418" s="494">
        <v>4.9895094624648695E-2</v>
      </c>
      <c r="P418" s="495" t="s">
        <v>1559</v>
      </c>
      <c r="Q418" s="496"/>
      <c r="R418" s="490" t="s">
        <v>1653</v>
      </c>
      <c r="S418" s="491" t="s">
        <v>1528</v>
      </c>
      <c r="T418" s="492">
        <v>30</v>
      </c>
      <c r="U418" s="493">
        <v>149.9044438325991</v>
      </c>
      <c r="V418" s="494">
        <v>0.38101632327640467</v>
      </c>
      <c r="W418" s="494">
        <v>-8.1016323276404678E-2</v>
      </c>
      <c r="X418" s="495" t="s">
        <v>1555</v>
      </c>
      <c r="Y418" s="497"/>
      <c r="Z418" s="490" t="s">
        <v>1556</v>
      </c>
      <c r="AA418" s="491" t="s">
        <v>1468</v>
      </c>
      <c r="AB418" s="492">
        <v>55</v>
      </c>
      <c r="AC418" s="493">
        <v>158.9934076574574</v>
      </c>
      <c r="AD418" s="494">
        <v>0.47236792413243256</v>
      </c>
      <c r="AE418" s="494">
        <v>7.7632075867567485E-2</v>
      </c>
      <c r="AF418" s="495" t="s">
        <v>1550</v>
      </c>
    </row>
    <row r="419" spans="1:32" ht="32.450000000000003" customHeight="1">
      <c r="A419" s="482" t="s">
        <v>1457</v>
      </c>
      <c r="B419" s="483" t="s">
        <v>1590</v>
      </c>
      <c r="C419" s="484" t="s">
        <v>1655</v>
      </c>
      <c r="D419" s="485" t="s">
        <v>1656</v>
      </c>
      <c r="E419" s="486" t="s">
        <v>1657</v>
      </c>
      <c r="F419" s="487" t="s">
        <v>1462</v>
      </c>
      <c r="G419" s="487" t="s">
        <v>1543</v>
      </c>
      <c r="H419" s="488" t="s">
        <v>1561</v>
      </c>
      <c r="I419" s="489"/>
      <c r="J419" s="490" t="s">
        <v>1545</v>
      </c>
      <c r="K419" s="491" t="s">
        <v>1518</v>
      </c>
      <c r="L419" s="492">
        <v>30</v>
      </c>
      <c r="M419" s="493">
        <v>261.99001183431938</v>
      </c>
      <c r="N419" s="494">
        <v>0.14812867034797092</v>
      </c>
      <c r="O419" s="494">
        <v>0.15187132965202907</v>
      </c>
      <c r="P419" s="495" t="s">
        <v>1546</v>
      </c>
      <c r="Q419" s="496"/>
      <c r="R419" s="490" t="s">
        <v>1547</v>
      </c>
      <c r="S419" s="491" t="s">
        <v>1510</v>
      </c>
      <c r="T419" s="492">
        <v>40</v>
      </c>
      <c r="U419" s="493">
        <v>70.08365046838405</v>
      </c>
      <c r="V419" s="494">
        <v>0.29941274432465598</v>
      </c>
      <c r="W419" s="494">
        <v>0.10058725567534404</v>
      </c>
      <c r="X419" s="495" t="s">
        <v>1548</v>
      </c>
      <c r="Y419" s="497"/>
      <c r="Z419" s="490" t="s">
        <v>1549</v>
      </c>
      <c r="AA419" s="491" t="s">
        <v>1468</v>
      </c>
      <c r="AB419" s="492">
        <v>60</v>
      </c>
      <c r="AC419" s="493">
        <v>337.63304831183149</v>
      </c>
      <c r="AD419" s="494">
        <v>0.63861863441142952</v>
      </c>
      <c r="AE419" s="494">
        <v>-3.8618634411429542E-2</v>
      </c>
      <c r="AF419" s="495" t="s">
        <v>1550</v>
      </c>
    </row>
    <row r="420" spans="1:32" ht="32.450000000000003" customHeight="1">
      <c r="A420" s="482" t="s">
        <v>1457</v>
      </c>
      <c r="B420" s="483" t="s">
        <v>1590</v>
      </c>
      <c r="C420" s="484" t="s">
        <v>1655</v>
      </c>
      <c r="D420" s="485" t="s">
        <v>1656</v>
      </c>
      <c r="E420" s="486" t="s">
        <v>1657</v>
      </c>
      <c r="F420" s="487" t="s">
        <v>1462</v>
      </c>
      <c r="G420" s="487" t="s">
        <v>1543</v>
      </c>
      <c r="H420" s="488" t="s">
        <v>1562</v>
      </c>
      <c r="I420" s="489"/>
      <c r="J420" s="490" t="s">
        <v>1563</v>
      </c>
      <c r="K420" s="491" t="s">
        <v>1495</v>
      </c>
      <c r="L420" s="492">
        <v>60</v>
      </c>
      <c r="M420" s="493">
        <v>1213.8633844911124</v>
      </c>
      <c r="N420" s="494">
        <v>0.63614408303787062</v>
      </c>
      <c r="O420" s="494">
        <v>-3.6144083037870645E-2</v>
      </c>
      <c r="P420" s="495" t="s">
        <v>1564</v>
      </c>
      <c r="Q420" s="496"/>
      <c r="R420" s="490" t="s">
        <v>1527</v>
      </c>
      <c r="S420" s="491" t="s">
        <v>1528</v>
      </c>
      <c r="T420" s="492">
        <v>40</v>
      </c>
      <c r="U420" s="493">
        <v>874.9604526323551</v>
      </c>
      <c r="V420" s="494">
        <v>0.69590462977236522</v>
      </c>
      <c r="W420" s="494">
        <v>-0.2959046297723652</v>
      </c>
      <c r="X420" s="495" t="s">
        <v>1529</v>
      </c>
      <c r="Y420" s="497"/>
      <c r="Z420" s="490" t="s">
        <v>1565</v>
      </c>
      <c r="AA420" s="491" t="s">
        <v>1468</v>
      </c>
      <c r="AB420" s="492">
        <v>60</v>
      </c>
      <c r="AC420" s="493">
        <v>723.69077452212593</v>
      </c>
      <c r="AD420" s="494">
        <v>0.77688710754843027</v>
      </c>
      <c r="AE420" s="494">
        <v>-0.17688710754843029</v>
      </c>
      <c r="AF420" s="495" t="s">
        <v>1542</v>
      </c>
    </row>
    <row r="421" spans="1:32" ht="32.450000000000003" customHeight="1">
      <c r="A421" s="482" t="s">
        <v>1457</v>
      </c>
      <c r="B421" s="483" t="s">
        <v>1590</v>
      </c>
      <c r="C421" s="484" t="s">
        <v>1655</v>
      </c>
      <c r="D421" s="485" t="s">
        <v>1656</v>
      </c>
      <c r="E421" s="486" t="s">
        <v>1657</v>
      </c>
      <c r="F421" s="487" t="s">
        <v>1462</v>
      </c>
      <c r="G421" s="487" t="s">
        <v>1543</v>
      </c>
      <c r="H421" s="488" t="s">
        <v>1566</v>
      </c>
      <c r="I421" s="489"/>
      <c r="J421" s="490" t="s">
        <v>1567</v>
      </c>
      <c r="K421" s="491" t="s">
        <v>1465</v>
      </c>
      <c r="L421" s="492">
        <v>65</v>
      </c>
      <c r="M421" s="493">
        <v>963.66080861458386</v>
      </c>
      <c r="N421" s="494">
        <v>0.64444515838848548</v>
      </c>
      <c r="O421" s="494">
        <v>5.5548416115145383E-3</v>
      </c>
      <c r="P421" s="495" t="s">
        <v>1559</v>
      </c>
      <c r="Q421" s="496"/>
      <c r="R421" s="490" t="s">
        <v>1570</v>
      </c>
      <c r="S421" s="491" t="s">
        <v>1528</v>
      </c>
      <c r="T421" s="492">
        <v>30</v>
      </c>
      <c r="U421" s="493">
        <v>350.30021795989569</v>
      </c>
      <c r="V421" s="494">
        <v>0.51590310351474655</v>
      </c>
      <c r="W421" s="494">
        <v>-0.21590310351474656</v>
      </c>
      <c r="X421" s="495" t="s">
        <v>1555</v>
      </c>
      <c r="Y421" s="497"/>
      <c r="Z421" s="490" t="s">
        <v>1565</v>
      </c>
      <c r="AA421" s="491" t="s">
        <v>1468</v>
      </c>
      <c r="AB421" s="492">
        <v>50</v>
      </c>
      <c r="AC421" s="493">
        <v>567.28297859528197</v>
      </c>
      <c r="AD421" s="494">
        <v>0.58687271091691828</v>
      </c>
      <c r="AE421" s="494">
        <v>-8.6872710916918283E-2</v>
      </c>
      <c r="AF421" s="495" t="s">
        <v>1542</v>
      </c>
    </row>
    <row r="422" spans="1:32" ht="32.450000000000003" customHeight="1">
      <c r="A422" s="482" t="s">
        <v>1457</v>
      </c>
      <c r="B422" s="483" t="s">
        <v>1590</v>
      </c>
      <c r="C422" s="484" t="s">
        <v>1655</v>
      </c>
      <c r="D422" s="485" t="s">
        <v>1656</v>
      </c>
      <c r="E422" s="486" t="s">
        <v>1657</v>
      </c>
      <c r="F422" s="487" t="s">
        <v>1462</v>
      </c>
      <c r="G422" s="487" t="s">
        <v>1543</v>
      </c>
      <c r="H422" s="488" t="s">
        <v>1569</v>
      </c>
      <c r="I422" s="489"/>
      <c r="J422" s="490" t="s">
        <v>1558</v>
      </c>
      <c r="K422" s="491" t="s">
        <v>1465</v>
      </c>
      <c r="L422" s="492">
        <v>70</v>
      </c>
      <c r="M422" s="493">
        <v>372.85838905294122</v>
      </c>
      <c r="N422" s="494">
        <v>0.71087453611725449</v>
      </c>
      <c r="O422" s="494">
        <v>-1.087453611725453E-2</v>
      </c>
      <c r="P422" s="495" t="s">
        <v>1559</v>
      </c>
      <c r="Q422" s="496"/>
      <c r="R422" s="490" t="s">
        <v>1636</v>
      </c>
      <c r="S422" s="491" t="s">
        <v>1528</v>
      </c>
      <c r="T422" s="492">
        <v>35</v>
      </c>
      <c r="U422" s="493">
        <v>198.85533004497341</v>
      </c>
      <c r="V422" s="494">
        <v>0.51677474978445848</v>
      </c>
      <c r="W422" s="494">
        <v>-0.1667747497844585</v>
      </c>
      <c r="X422" s="495" t="s">
        <v>1555</v>
      </c>
      <c r="Y422" s="497"/>
      <c r="Z422" s="490" t="s">
        <v>1549</v>
      </c>
      <c r="AA422" s="491" t="s">
        <v>1468</v>
      </c>
      <c r="AB422" s="492">
        <v>60</v>
      </c>
      <c r="AC422" s="493">
        <v>247.10444114677497</v>
      </c>
      <c r="AD422" s="494">
        <v>0.61256887955917083</v>
      </c>
      <c r="AE422" s="494">
        <v>-1.2568879559170854E-2</v>
      </c>
      <c r="AF422" s="495" t="s">
        <v>1550</v>
      </c>
    </row>
    <row r="423" spans="1:32" ht="32.450000000000003" customHeight="1">
      <c r="A423" s="482" t="s">
        <v>1457</v>
      </c>
      <c r="B423" s="483" t="s">
        <v>1590</v>
      </c>
      <c r="C423" s="484" t="s">
        <v>1655</v>
      </c>
      <c r="D423" s="485" t="s">
        <v>1656</v>
      </c>
      <c r="E423" s="486" t="s">
        <v>1657</v>
      </c>
      <c r="F423" s="487" t="s">
        <v>1462</v>
      </c>
      <c r="G423" s="487" t="s">
        <v>1543</v>
      </c>
      <c r="H423" s="488" t="s">
        <v>1571</v>
      </c>
      <c r="I423" s="489"/>
      <c r="J423" s="490" t="s">
        <v>1558</v>
      </c>
      <c r="K423" s="491" t="s">
        <v>1465</v>
      </c>
      <c r="L423" s="492">
        <v>65</v>
      </c>
      <c r="M423" s="493">
        <v>237.16286424886638</v>
      </c>
      <c r="N423" s="494">
        <v>0.65043823609969875</v>
      </c>
      <c r="O423" s="494">
        <v>-4.3823609969873001E-4</v>
      </c>
      <c r="P423" s="495" t="s">
        <v>1559</v>
      </c>
      <c r="Q423" s="496"/>
      <c r="R423" s="490" t="s">
        <v>1572</v>
      </c>
      <c r="S423" s="491" t="s">
        <v>1528</v>
      </c>
      <c r="T423" s="492">
        <v>30</v>
      </c>
      <c r="U423" s="493">
        <v>159.10316574752571</v>
      </c>
      <c r="V423" s="494">
        <v>0.45319775403998902</v>
      </c>
      <c r="W423" s="494">
        <v>-0.15319775403998903</v>
      </c>
      <c r="X423" s="495" t="s">
        <v>1555</v>
      </c>
      <c r="Y423" s="497"/>
      <c r="Z423" s="490" t="s">
        <v>1556</v>
      </c>
      <c r="AA423" s="491" t="s">
        <v>1468</v>
      </c>
      <c r="AB423" s="492">
        <v>55</v>
      </c>
      <c r="AC423" s="493">
        <v>181.04679578116412</v>
      </c>
      <c r="AD423" s="494">
        <v>0.55508764721993975</v>
      </c>
      <c r="AE423" s="494">
        <v>-5.087647219939706E-3</v>
      </c>
      <c r="AF423" s="495" t="s">
        <v>1550</v>
      </c>
    </row>
    <row r="424" spans="1:32" ht="32.450000000000003" customHeight="1">
      <c r="A424" s="482" t="s">
        <v>1457</v>
      </c>
      <c r="B424" s="483" t="s">
        <v>1590</v>
      </c>
      <c r="C424" s="484" t="s">
        <v>1655</v>
      </c>
      <c r="D424" s="485" t="s">
        <v>1656</v>
      </c>
      <c r="E424" s="486" t="s">
        <v>1657</v>
      </c>
      <c r="F424" s="488" t="s">
        <v>1573</v>
      </c>
      <c r="G424" s="488" t="s">
        <v>1573</v>
      </c>
      <c r="H424" s="488" t="s">
        <v>1574</v>
      </c>
      <c r="I424" s="489"/>
      <c r="J424" s="490" t="s">
        <v>1575</v>
      </c>
      <c r="K424" s="491">
        <v>0</v>
      </c>
      <c r="L424" s="492" t="s">
        <v>1575</v>
      </c>
      <c r="M424" s="493" t="s">
        <v>1575</v>
      </c>
      <c r="N424" s="494" t="s">
        <v>1575</v>
      </c>
      <c r="O424" s="494" t="s">
        <v>1576</v>
      </c>
      <c r="P424" s="495" t="s">
        <v>1575</v>
      </c>
      <c r="Q424" s="496"/>
      <c r="R424" s="490" t="s">
        <v>1575</v>
      </c>
      <c r="S424" s="491">
        <v>0</v>
      </c>
      <c r="T424" s="492" t="s">
        <v>1575</v>
      </c>
      <c r="U424" s="493" t="s">
        <v>1575</v>
      </c>
      <c r="V424" s="494" t="s">
        <v>1575</v>
      </c>
      <c r="W424" s="494" t="s">
        <v>1576</v>
      </c>
      <c r="X424" s="495" t="s">
        <v>1575</v>
      </c>
      <c r="Y424" s="497"/>
      <c r="Z424" s="490" t="s">
        <v>1575</v>
      </c>
      <c r="AA424" s="491">
        <v>0</v>
      </c>
      <c r="AB424" s="492" t="s">
        <v>1575</v>
      </c>
      <c r="AC424" s="493" t="s">
        <v>1575</v>
      </c>
      <c r="AD424" s="494" t="s">
        <v>1575</v>
      </c>
      <c r="AE424" s="494" t="s">
        <v>1576</v>
      </c>
      <c r="AF424" s="495" t="s">
        <v>1575</v>
      </c>
    </row>
    <row r="425" spans="1:32" ht="32.450000000000003" customHeight="1">
      <c r="A425" s="482" t="s">
        <v>1457</v>
      </c>
      <c r="B425" s="483" t="s">
        <v>1590</v>
      </c>
      <c r="C425" s="484" t="s">
        <v>1655</v>
      </c>
      <c r="D425" s="485" t="s">
        <v>1656</v>
      </c>
      <c r="E425" s="486" t="s">
        <v>1657</v>
      </c>
      <c r="F425" s="488" t="s">
        <v>1573</v>
      </c>
      <c r="G425" s="488" t="s">
        <v>1573</v>
      </c>
      <c r="H425" s="488" t="s">
        <v>1577</v>
      </c>
      <c r="I425" s="489"/>
      <c r="J425" s="490" t="s">
        <v>1575</v>
      </c>
      <c r="K425" s="491">
        <v>0</v>
      </c>
      <c r="L425" s="492" t="s">
        <v>1575</v>
      </c>
      <c r="M425" s="493" t="s">
        <v>1575</v>
      </c>
      <c r="N425" s="494" t="s">
        <v>1575</v>
      </c>
      <c r="O425" s="494" t="s">
        <v>1576</v>
      </c>
      <c r="P425" s="495" t="s">
        <v>1575</v>
      </c>
      <c r="Q425" s="496"/>
      <c r="R425" s="490" t="s">
        <v>1575</v>
      </c>
      <c r="S425" s="491">
        <v>0</v>
      </c>
      <c r="T425" s="492" t="s">
        <v>1575</v>
      </c>
      <c r="U425" s="493" t="s">
        <v>1575</v>
      </c>
      <c r="V425" s="494" t="s">
        <v>1575</v>
      </c>
      <c r="W425" s="494" t="s">
        <v>1576</v>
      </c>
      <c r="X425" s="495" t="s">
        <v>1575</v>
      </c>
      <c r="Y425" s="497"/>
      <c r="Z425" s="490" t="s">
        <v>1575</v>
      </c>
      <c r="AA425" s="491">
        <v>0</v>
      </c>
      <c r="AB425" s="492" t="s">
        <v>1575</v>
      </c>
      <c r="AC425" s="493" t="s">
        <v>1575</v>
      </c>
      <c r="AD425" s="494" t="s">
        <v>1575</v>
      </c>
      <c r="AE425" s="494" t="s">
        <v>1576</v>
      </c>
      <c r="AF425" s="495" t="s">
        <v>1575</v>
      </c>
    </row>
    <row r="426" spans="1:32" ht="32.450000000000003" customHeight="1">
      <c r="A426" s="482" t="s">
        <v>1457</v>
      </c>
      <c r="B426" s="483" t="s">
        <v>1590</v>
      </c>
      <c r="C426" s="484" t="s">
        <v>1655</v>
      </c>
      <c r="D426" s="485" t="s">
        <v>1656</v>
      </c>
      <c r="E426" s="486" t="s">
        <v>1657</v>
      </c>
      <c r="F426" s="488" t="s">
        <v>1578</v>
      </c>
      <c r="G426" s="488" t="s">
        <v>1578</v>
      </c>
      <c r="H426" s="488" t="s">
        <v>1579</v>
      </c>
      <c r="I426" s="489"/>
      <c r="J426" s="490" t="s">
        <v>1575</v>
      </c>
      <c r="K426" s="491">
        <v>0</v>
      </c>
      <c r="L426" s="492" t="s">
        <v>1575</v>
      </c>
      <c r="M426" s="493" t="s">
        <v>1575</v>
      </c>
      <c r="N426" s="494" t="s">
        <v>1575</v>
      </c>
      <c r="O426" s="494" t="s">
        <v>1576</v>
      </c>
      <c r="P426" s="495" t="s">
        <v>1575</v>
      </c>
      <c r="Q426" s="496"/>
      <c r="R426" s="490" t="s">
        <v>1575</v>
      </c>
      <c r="S426" s="491">
        <v>0</v>
      </c>
      <c r="T426" s="492" t="s">
        <v>1575</v>
      </c>
      <c r="U426" s="493" t="s">
        <v>1575</v>
      </c>
      <c r="V426" s="494" t="s">
        <v>1575</v>
      </c>
      <c r="W426" s="494" t="s">
        <v>1576</v>
      </c>
      <c r="X426" s="495" t="s">
        <v>1575</v>
      </c>
      <c r="Y426" s="497"/>
      <c r="Z426" s="490" t="s">
        <v>1575</v>
      </c>
      <c r="AA426" s="491">
        <v>0</v>
      </c>
      <c r="AB426" s="492" t="s">
        <v>1575</v>
      </c>
      <c r="AC426" s="493" t="s">
        <v>1575</v>
      </c>
      <c r="AD426" s="494" t="s">
        <v>1575</v>
      </c>
      <c r="AE426" s="494" t="s">
        <v>1576</v>
      </c>
      <c r="AF426" s="495" t="s">
        <v>1575</v>
      </c>
    </row>
    <row r="427" spans="1:32" ht="32.450000000000003" customHeight="1">
      <c r="A427" s="482" t="s">
        <v>1457</v>
      </c>
      <c r="B427" s="483" t="s">
        <v>1590</v>
      </c>
      <c r="C427" s="484" t="s">
        <v>1655</v>
      </c>
      <c r="D427" s="485" t="s">
        <v>1656</v>
      </c>
      <c r="E427" s="486" t="s">
        <v>1657</v>
      </c>
      <c r="F427" s="488" t="s">
        <v>1578</v>
      </c>
      <c r="G427" s="488" t="s">
        <v>1578</v>
      </c>
      <c r="H427" s="488" t="s">
        <v>1580</v>
      </c>
      <c r="I427" s="489"/>
      <c r="J427" s="490" t="s">
        <v>1575</v>
      </c>
      <c r="K427" s="491">
        <v>0</v>
      </c>
      <c r="L427" s="492" t="s">
        <v>1575</v>
      </c>
      <c r="M427" s="493" t="s">
        <v>1575</v>
      </c>
      <c r="N427" s="494" t="s">
        <v>1575</v>
      </c>
      <c r="O427" s="494" t="s">
        <v>1576</v>
      </c>
      <c r="P427" s="495" t="s">
        <v>1575</v>
      </c>
      <c r="Q427" s="496"/>
      <c r="R427" s="490" t="s">
        <v>1575</v>
      </c>
      <c r="S427" s="491">
        <v>0</v>
      </c>
      <c r="T427" s="492" t="s">
        <v>1575</v>
      </c>
      <c r="U427" s="493" t="s">
        <v>1575</v>
      </c>
      <c r="V427" s="494" t="s">
        <v>1575</v>
      </c>
      <c r="W427" s="494" t="s">
        <v>1576</v>
      </c>
      <c r="X427" s="495" t="s">
        <v>1575</v>
      </c>
      <c r="Y427" s="497"/>
      <c r="Z427" s="490" t="s">
        <v>1575</v>
      </c>
      <c r="AA427" s="491">
        <v>0</v>
      </c>
      <c r="AB427" s="492" t="s">
        <v>1575</v>
      </c>
      <c r="AC427" s="493" t="s">
        <v>1575</v>
      </c>
      <c r="AD427" s="494" t="s">
        <v>1575</v>
      </c>
      <c r="AE427" s="494" t="s">
        <v>1576</v>
      </c>
      <c r="AF427" s="495" t="s">
        <v>1575</v>
      </c>
    </row>
    <row r="428" spans="1:32" ht="32.450000000000003" customHeight="1">
      <c r="A428" s="482" t="s">
        <v>1457</v>
      </c>
      <c r="B428" s="483" t="s">
        <v>1590</v>
      </c>
      <c r="C428" s="484" t="s">
        <v>1655</v>
      </c>
      <c r="D428" s="485" t="s">
        <v>1656</v>
      </c>
      <c r="E428" s="486" t="s">
        <v>1657</v>
      </c>
      <c r="F428" s="488" t="s">
        <v>1581</v>
      </c>
      <c r="G428" s="488" t="s">
        <v>1581</v>
      </c>
      <c r="H428" s="488" t="s">
        <v>1582</v>
      </c>
      <c r="I428" s="489"/>
      <c r="J428" s="490" t="s">
        <v>1575</v>
      </c>
      <c r="K428" s="491">
        <v>0</v>
      </c>
      <c r="L428" s="492" t="s">
        <v>1575</v>
      </c>
      <c r="M428" s="493" t="s">
        <v>1575</v>
      </c>
      <c r="N428" s="494" t="s">
        <v>1575</v>
      </c>
      <c r="O428" s="494" t="s">
        <v>1576</v>
      </c>
      <c r="P428" s="495" t="s">
        <v>1575</v>
      </c>
      <c r="Q428" s="496"/>
      <c r="R428" s="490" t="s">
        <v>1575</v>
      </c>
      <c r="S428" s="491">
        <v>0</v>
      </c>
      <c r="T428" s="492" t="s">
        <v>1575</v>
      </c>
      <c r="U428" s="493" t="s">
        <v>1575</v>
      </c>
      <c r="V428" s="494" t="s">
        <v>1575</v>
      </c>
      <c r="W428" s="494" t="s">
        <v>1576</v>
      </c>
      <c r="X428" s="495" t="s">
        <v>1575</v>
      </c>
      <c r="Y428" s="497"/>
      <c r="Z428" s="490" t="s">
        <v>1575</v>
      </c>
      <c r="AA428" s="491">
        <v>0</v>
      </c>
      <c r="AB428" s="492" t="s">
        <v>1575</v>
      </c>
      <c r="AC428" s="493" t="s">
        <v>1575</v>
      </c>
      <c r="AD428" s="494" t="s">
        <v>1575</v>
      </c>
      <c r="AE428" s="494" t="s">
        <v>1576</v>
      </c>
      <c r="AF428" s="495" t="s">
        <v>1575</v>
      </c>
    </row>
    <row r="429" spans="1:32" ht="32.450000000000003" customHeight="1">
      <c r="A429" s="482" t="s">
        <v>1457</v>
      </c>
      <c r="B429" s="483" t="s">
        <v>1590</v>
      </c>
      <c r="C429" s="484" t="s">
        <v>1655</v>
      </c>
      <c r="D429" s="485" t="s">
        <v>1656</v>
      </c>
      <c r="E429" s="486" t="s">
        <v>1657</v>
      </c>
      <c r="F429" s="488" t="s">
        <v>1581</v>
      </c>
      <c r="G429" s="488" t="s">
        <v>1581</v>
      </c>
      <c r="H429" s="488" t="s">
        <v>1583</v>
      </c>
      <c r="I429" s="489"/>
      <c r="J429" s="490" t="s">
        <v>1575</v>
      </c>
      <c r="K429" s="491">
        <v>0</v>
      </c>
      <c r="L429" s="492" t="s">
        <v>1575</v>
      </c>
      <c r="M429" s="493" t="s">
        <v>1575</v>
      </c>
      <c r="N429" s="494" t="s">
        <v>1575</v>
      </c>
      <c r="O429" s="494" t="s">
        <v>1576</v>
      </c>
      <c r="P429" s="495" t="s">
        <v>1575</v>
      </c>
      <c r="Q429" s="496"/>
      <c r="R429" s="490" t="s">
        <v>1575</v>
      </c>
      <c r="S429" s="491">
        <v>0</v>
      </c>
      <c r="T429" s="492" t="s">
        <v>1575</v>
      </c>
      <c r="U429" s="493" t="s">
        <v>1575</v>
      </c>
      <c r="V429" s="494" t="s">
        <v>1575</v>
      </c>
      <c r="W429" s="494" t="s">
        <v>1576</v>
      </c>
      <c r="X429" s="495" t="s">
        <v>1575</v>
      </c>
      <c r="Y429" s="497"/>
      <c r="Z429" s="490" t="s">
        <v>1575</v>
      </c>
      <c r="AA429" s="491">
        <v>0</v>
      </c>
      <c r="AB429" s="492" t="s">
        <v>1575</v>
      </c>
      <c r="AC429" s="493" t="s">
        <v>1575</v>
      </c>
      <c r="AD429" s="494" t="s">
        <v>1575</v>
      </c>
      <c r="AE429" s="494" t="s">
        <v>1576</v>
      </c>
      <c r="AF429" s="495" t="s">
        <v>1575</v>
      </c>
    </row>
    <row r="430" spans="1:32" ht="32.450000000000003" customHeight="1">
      <c r="A430" s="482" t="s">
        <v>1457</v>
      </c>
      <c r="B430" s="483" t="s">
        <v>1590</v>
      </c>
      <c r="C430" s="484" t="s">
        <v>1655</v>
      </c>
      <c r="D430" s="485" t="s">
        <v>1656</v>
      </c>
      <c r="E430" s="486" t="s">
        <v>1657</v>
      </c>
      <c r="F430" s="488" t="s">
        <v>1584</v>
      </c>
      <c r="G430" s="488" t="s">
        <v>1584</v>
      </c>
      <c r="H430" s="488" t="s">
        <v>1574</v>
      </c>
      <c r="I430" s="489"/>
      <c r="J430" s="490" t="s">
        <v>1575</v>
      </c>
      <c r="K430" s="491">
        <v>0</v>
      </c>
      <c r="L430" s="492" t="s">
        <v>1575</v>
      </c>
      <c r="M430" s="493" t="s">
        <v>1575</v>
      </c>
      <c r="N430" s="494" t="s">
        <v>1575</v>
      </c>
      <c r="O430" s="494" t="s">
        <v>1576</v>
      </c>
      <c r="P430" s="495" t="s">
        <v>1575</v>
      </c>
      <c r="Q430" s="496"/>
      <c r="R430" s="490" t="s">
        <v>1575</v>
      </c>
      <c r="S430" s="491">
        <v>0</v>
      </c>
      <c r="T430" s="492" t="s">
        <v>1575</v>
      </c>
      <c r="U430" s="493" t="s">
        <v>1575</v>
      </c>
      <c r="V430" s="494" t="s">
        <v>1575</v>
      </c>
      <c r="W430" s="494" t="s">
        <v>1576</v>
      </c>
      <c r="X430" s="495" t="s">
        <v>1575</v>
      </c>
      <c r="Y430" s="497"/>
      <c r="Z430" s="490" t="s">
        <v>1575</v>
      </c>
      <c r="AA430" s="491">
        <v>0</v>
      </c>
      <c r="AB430" s="492" t="s">
        <v>1575</v>
      </c>
      <c r="AC430" s="493" t="s">
        <v>1575</v>
      </c>
      <c r="AD430" s="494" t="s">
        <v>1575</v>
      </c>
      <c r="AE430" s="494" t="s">
        <v>1576</v>
      </c>
      <c r="AF430" s="495" t="s">
        <v>1575</v>
      </c>
    </row>
    <row r="431" spans="1:32" ht="32.450000000000003" customHeight="1">
      <c r="A431" s="482" t="s">
        <v>1457</v>
      </c>
      <c r="B431" s="483" t="s">
        <v>1590</v>
      </c>
      <c r="C431" s="484" t="s">
        <v>1655</v>
      </c>
      <c r="D431" s="485" t="s">
        <v>1656</v>
      </c>
      <c r="E431" s="486" t="s">
        <v>1657</v>
      </c>
      <c r="F431" s="488" t="s">
        <v>1584</v>
      </c>
      <c r="G431" s="488" t="s">
        <v>1584</v>
      </c>
      <c r="H431" s="488" t="s">
        <v>1577</v>
      </c>
      <c r="I431" s="489"/>
      <c r="J431" s="490" t="s">
        <v>1575</v>
      </c>
      <c r="K431" s="491">
        <v>0</v>
      </c>
      <c r="L431" s="492" t="s">
        <v>1575</v>
      </c>
      <c r="M431" s="493" t="s">
        <v>1575</v>
      </c>
      <c r="N431" s="494" t="s">
        <v>1575</v>
      </c>
      <c r="O431" s="494" t="s">
        <v>1576</v>
      </c>
      <c r="P431" s="495" t="s">
        <v>1575</v>
      </c>
      <c r="Q431" s="496"/>
      <c r="R431" s="490" t="s">
        <v>1575</v>
      </c>
      <c r="S431" s="491">
        <v>0</v>
      </c>
      <c r="T431" s="492" t="s">
        <v>1575</v>
      </c>
      <c r="U431" s="493" t="s">
        <v>1575</v>
      </c>
      <c r="V431" s="494" t="s">
        <v>1575</v>
      </c>
      <c r="W431" s="494" t="s">
        <v>1576</v>
      </c>
      <c r="X431" s="495" t="s">
        <v>1575</v>
      </c>
      <c r="Y431" s="497"/>
      <c r="Z431" s="490" t="s">
        <v>1575</v>
      </c>
      <c r="AA431" s="491">
        <v>0</v>
      </c>
      <c r="AB431" s="492" t="s">
        <v>1575</v>
      </c>
      <c r="AC431" s="493" t="s">
        <v>1575</v>
      </c>
      <c r="AD431" s="494" t="s">
        <v>1575</v>
      </c>
      <c r="AE431" s="494" t="s">
        <v>1576</v>
      </c>
      <c r="AF431" s="495" t="s">
        <v>1575</v>
      </c>
    </row>
    <row r="432" spans="1:32" ht="32.450000000000003" customHeight="1">
      <c r="A432" s="482" t="s">
        <v>1457</v>
      </c>
      <c r="B432" s="483" t="s">
        <v>1590</v>
      </c>
      <c r="C432" s="484" t="s">
        <v>1655</v>
      </c>
      <c r="D432" s="485" t="s">
        <v>1656</v>
      </c>
      <c r="E432" s="486" t="s">
        <v>1657</v>
      </c>
      <c r="F432" s="488" t="s">
        <v>1585</v>
      </c>
      <c r="G432" s="488" t="s">
        <v>1585</v>
      </c>
      <c r="H432" s="488" t="s">
        <v>1579</v>
      </c>
      <c r="I432" s="489"/>
      <c r="J432" s="490" t="s">
        <v>1575</v>
      </c>
      <c r="K432" s="491">
        <v>0</v>
      </c>
      <c r="L432" s="492" t="s">
        <v>1575</v>
      </c>
      <c r="M432" s="493" t="s">
        <v>1575</v>
      </c>
      <c r="N432" s="494" t="s">
        <v>1575</v>
      </c>
      <c r="O432" s="494" t="s">
        <v>1576</v>
      </c>
      <c r="P432" s="495" t="s">
        <v>1575</v>
      </c>
      <c r="Q432" s="496"/>
      <c r="R432" s="490" t="s">
        <v>1575</v>
      </c>
      <c r="S432" s="491">
        <v>0</v>
      </c>
      <c r="T432" s="492" t="s">
        <v>1575</v>
      </c>
      <c r="U432" s="493" t="s">
        <v>1575</v>
      </c>
      <c r="V432" s="494" t="s">
        <v>1575</v>
      </c>
      <c r="W432" s="494" t="s">
        <v>1576</v>
      </c>
      <c r="X432" s="495" t="s">
        <v>1575</v>
      </c>
      <c r="Y432" s="497"/>
      <c r="Z432" s="490" t="s">
        <v>1575</v>
      </c>
      <c r="AA432" s="491">
        <v>0</v>
      </c>
      <c r="AB432" s="492" t="s">
        <v>1575</v>
      </c>
      <c r="AC432" s="493" t="s">
        <v>1575</v>
      </c>
      <c r="AD432" s="494" t="s">
        <v>1575</v>
      </c>
      <c r="AE432" s="494" t="s">
        <v>1576</v>
      </c>
      <c r="AF432" s="495" t="s">
        <v>1575</v>
      </c>
    </row>
    <row r="433" spans="1:32" ht="32.450000000000003" customHeight="1">
      <c r="A433" s="482" t="s">
        <v>1457</v>
      </c>
      <c r="B433" s="483" t="s">
        <v>1590</v>
      </c>
      <c r="C433" s="484" t="s">
        <v>1655</v>
      </c>
      <c r="D433" s="485" t="s">
        <v>1656</v>
      </c>
      <c r="E433" s="486" t="s">
        <v>1657</v>
      </c>
      <c r="F433" s="488" t="s">
        <v>1585</v>
      </c>
      <c r="G433" s="488" t="s">
        <v>1585</v>
      </c>
      <c r="H433" s="488" t="s">
        <v>1580</v>
      </c>
      <c r="I433" s="489"/>
      <c r="J433" s="490" t="s">
        <v>1575</v>
      </c>
      <c r="K433" s="491">
        <v>0</v>
      </c>
      <c r="L433" s="492" t="s">
        <v>1575</v>
      </c>
      <c r="M433" s="493" t="s">
        <v>1575</v>
      </c>
      <c r="N433" s="494" t="s">
        <v>1575</v>
      </c>
      <c r="O433" s="494" t="s">
        <v>1576</v>
      </c>
      <c r="P433" s="495" t="s">
        <v>1575</v>
      </c>
      <c r="Q433" s="496"/>
      <c r="R433" s="490" t="s">
        <v>1575</v>
      </c>
      <c r="S433" s="491">
        <v>0</v>
      </c>
      <c r="T433" s="492" t="s">
        <v>1575</v>
      </c>
      <c r="U433" s="493" t="s">
        <v>1575</v>
      </c>
      <c r="V433" s="494" t="s">
        <v>1575</v>
      </c>
      <c r="W433" s="494" t="s">
        <v>1576</v>
      </c>
      <c r="X433" s="495" t="s">
        <v>1575</v>
      </c>
      <c r="Y433" s="497"/>
      <c r="Z433" s="490" t="s">
        <v>1575</v>
      </c>
      <c r="AA433" s="491">
        <v>0</v>
      </c>
      <c r="AB433" s="492" t="s">
        <v>1575</v>
      </c>
      <c r="AC433" s="493" t="s">
        <v>1575</v>
      </c>
      <c r="AD433" s="494" t="s">
        <v>1575</v>
      </c>
      <c r="AE433" s="494" t="s">
        <v>1576</v>
      </c>
      <c r="AF433" s="495" t="s">
        <v>1575</v>
      </c>
    </row>
    <row r="434" spans="1:32" ht="32.450000000000003" customHeight="1">
      <c r="A434" s="482" t="s">
        <v>1457</v>
      </c>
      <c r="B434" s="483" t="s">
        <v>1590</v>
      </c>
      <c r="C434" s="484" t="s">
        <v>1655</v>
      </c>
      <c r="D434" s="485" t="s">
        <v>1656</v>
      </c>
      <c r="E434" s="486" t="s">
        <v>1657</v>
      </c>
      <c r="F434" s="488" t="s">
        <v>1586</v>
      </c>
      <c r="G434" s="488" t="s">
        <v>1586</v>
      </c>
      <c r="H434" s="488" t="s">
        <v>1582</v>
      </c>
      <c r="I434" s="489"/>
      <c r="J434" s="490" t="s">
        <v>1575</v>
      </c>
      <c r="K434" s="491">
        <v>0</v>
      </c>
      <c r="L434" s="492" t="s">
        <v>1575</v>
      </c>
      <c r="M434" s="493" t="s">
        <v>1575</v>
      </c>
      <c r="N434" s="494" t="s">
        <v>1575</v>
      </c>
      <c r="O434" s="494" t="s">
        <v>1576</v>
      </c>
      <c r="P434" s="495" t="s">
        <v>1575</v>
      </c>
      <c r="Q434" s="496"/>
      <c r="R434" s="490" t="s">
        <v>1575</v>
      </c>
      <c r="S434" s="491">
        <v>0</v>
      </c>
      <c r="T434" s="492" t="s">
        <v>1575</v>
      </c>
      <c r="U434" s="493" t="s">
        <v>1575</v>
      </c>
      <c r="V434" s="494" t="s">
        <v>1575</v>
      </c>
      <c r="W434" s="494" t="s">
        <v>1576</v>
      </c>
      <c r="X434" s="495" t="s">
        <v>1575</v>
      </c>
      <c r="Y434" s="497"/>
      <c r="Z434" s="490" t="s">
        <v>1575</v>
      </c>
      <c r="AA434" s="491">
        <v>0</v>
      </c>
      <c r="AB434" s="492" t="s">
        <v>1575</v>
      </c>
      <c r="AC434" s="493" t="s">
        <v>1575</v>
      </c>
      <c r="AD434" s="494" t="s">
        <v>1575</v>
      </c>
      <c r="AE434" s="494" t="s">
        <v>1576</v>
      </c>
      <c r="AF434" s="495" t="s">
        <v>1575</v>
      </c>
    </row>
    <row r="435" spans="1:32" ht="32.450000000000003" customHeight="1">
      <c r="A435" s="482" t="s">
        <v>1457</v>
      </c>
      <c r="B435" s="483" t="s">
        <v>1590</v>
      </c>
      <c r="C435" s="484" t="s">
        <v>1655</v>
      </c>
      <c r="D435" s="485" t="s">
        <v>1656</v>
      </c>
      <c r="E435" s="486" t="s">
        <v>1657</v>
      </c>
      <c r="F435" s="488" t="s">
        <v>1586</v>
      </c>
      <c r="G435" s="488" t="s">
        <v>1586</v>
      </c>
      <c r="H435" s="488" t="s">
        <v>1583</v>
      </c>
      <c r="I435" s="489"/>
      <c r="J435" s="490" t="s">
        <v>1575</v>
      </c>
      <c r="K435" s="491">
        <v>0</v>
      </c>
      <c r="L435" s="492" t="s">
        <v>1575</v>
      </c>
      <c r="M435" s="493" t="s">
        <v>1575</v>
      </c>
      <c r="N435" s="494" t="s">
        <v>1575</v>
      </c>
      <c r="O435" s="494" t="s">
        <v>1576</v>
      </c>
      <c r="P435" s="495" t="s">
        <v>1575</v>
      </c>
      <c r="Q435" s="496"/>
      <c r="R435" s="490" t="s">
        <v>1575</v>
      </c>
      <c r="S435" s="491">
        <v>0</v>
      </c>
      <c r="T435" s="492" t="s">
        <v>1575</v>
      </c>
      <c r="U435" s="493" t="s">
        <v>1575</v>
      </c>
      <c r="V435" s="494" t="s">
        <v>1575</v>
      </c>
      <c r="W435" s="494" t="s">
        <v>1576</v>
      </c>
      <c r="X435" s="495" t="s">
        <v>1575</v>
      </c>
      <c r="Y435" s="497"/>
      <c r="Z435" s="490" t="s">
        <v>1575</v>
      </c>
      <c r="AA435" s="491">
        <v>0</v>
      </c>
      <c r="AB435" s="492" t="s">
        <v>1575</v>
      </c>
      <c r="AC435" s="493" t="s">
        <v>1575</v>
      </c>
      <c r="AD435" s="494" t="s">
        <v>1575</v>
      </c>
      <c r="AE435" s="494" t="s">
        <v>1576</v>
      </c>
      <c r="AF435" s="495" t="s">
        <v>1575</v>
      </c>
    </row>
    <row r="436" spans="1:32" ht="32.450000000000003" customHeight="1">
      <c r="A436" s="482" t="s">
        <v>1457</v>
      </c>
      <c r="B436" s="483" t="s">
        <v>1590</v>
      </c>
      <c r="C436" s="484" t="s">
        <v>1655</v>
      </c>
      <c r="D436" s="485" t="s">
        <v>1656</v>
      </c>
      <c r="E436" s="486" t="s">
        <v>1657</v>
      </c>
      <c r="F436" s="488" t="s">
        <v>1587</v>
      </c>
      <c r="G436" s="488" t="s">
        <v>1587</v>
      </c>
      <c r="H436" s="488" t="s">
        <v>1574</v>
      </c>
      <c r="I436" s="489"/>
      <c r="J436" s="490" t="s">
        <v>1575</v>
      </c>
      <c r="K436" s="491">
        <v>0</v>
      </c>
      <c r="L436" s="492" t="s">
        <v>1575</v>
      </c>
      <c r="M436" s="493" t="s">
        <v>1575</v>
      </c>
      <c r="N436" s="494" t="s">
        <v>1575</v>
      </c>
      <c r="O436" s="494" t="s">
        <v>1576</v>
      </c>
      <c r="P436" s="495" t="s">
        <v>1575</v>
      </c>
      <c r="Q436" s="496"/>
      <c r="R436" s="490" t="s">
        <v>1575</v>
      </c>
      <c r="S436" s="491">
        <v>0</v>
      </c>
      <c r="T436" s="492" t="s">
        <v>1575</v>
      </c>
      <c r="U436" s="493" t="s">
        <v>1575</v>
      </c>
      <c r="V436" s="494" t="s">
        <v>1575</v>
      </c>
      <c r="W436" s="494" t="s">
        <v>1576</v>
      </c>
      <c r="X436" s="495" t="s">
        <v>1575</v>
      </c>
      <c r="Y436" s="497"/>
      <c r="Z436" s="490" t="s">
        <v>1575</v>
      </c>
      <c r="AA436" s="491">
        <v>0</v>
      </c>
      <c r="AB436" s="492" t="s">
        <v>1575</v>
      </c>
      <c r="AC436" s="493" t="s">
        <v>1575</v>
      </c>
      <c r="AD436" s="494" t="s">
        <v>1575</v>
      </c>
      <c r="AE436" s="494" t="s">
        <v>1576</v>
      </c>
      <c r="AF436" s="495" t="s">
        <v>1575</v>
      </c>
    </row>
    <row r="437" spans="1:32" ht="32.450000000000003" customHeight="1">
      <c r="A437" s="482" t="s">
        <v>1457</v>
      </c>
      <c r="B437" s="483" t="s">
        <v>1590</v>
      </c>
      <c r="C437" s="484" t="s">
        <v>1655</v>
      </c>
      <c r="D437" s="485" t="s">
        <v>1656</v>
      </c>
      <c r="E437" s="486" t="s">
        <v>1657</v>
      </c>
      <c r="F437" s="488" t="s">
        <v>1587</v>
      </c>
      <c r="G437" s="488" t="s">
        <v>1587</v>
      </c>
      <c r="H437" s="488" t="s">
        <v>1577</v>
      </c>
      <c r="I437" s="489"/>
      <c r="J437" s="490" t="s">
        <v>1575</v>
      </c>
      <c r="K437" s="491">
        <v>0</v>
      </c>
      <c r="L437" s="492" t="s">
        <v>1575</v>
      </c>
      <c r="M437" s="493" t="s">
        <v>1575</v>
      </c>
      <c r="N437" s="494" t="s">
        <v>1575</v>
      </c>
      <c r="O437" s="494" t="s">
        <v>1576</v>
      </c>
      <c r="P437" s="495" t="s">
        <v>1575</v>
      </c>
      <c r="Q437" s="496"/>
      <c r="R437" s="490" t="s">
        <v>1575</v>
      </c>
      <c r="S437" s="491">
        <v>0</v>
      </c>
      <c r="T437" s="492" t="s">
        <v>1575</v>
      </c>
      <c r="U437" s="493" t="s">
        <v>1575</v>
      </c>
      <c r="V437" s="494" t="s">
        <v>1575</v>
      </c>
      <c r="W437" s="494" t="s">
        <v>1576</v>
      </c>
      <c r="X437" s="495" t="s">
        <v>1575</v>
      </c>
      <c r="Y437" s="497"/>
      <c r="Z437" s="490" t="s">
        <v>1575</v>
      </c>
      <c r="AA437" s="491">
        <v>0</v>
      </c>
      <c r="AB437" s="492" t="s">
        <v>1575</v>
      </c>
      <c r="AC437" s="493" t="s">
        <v>1575</v>
      </c>
      <c r="AD437" s="494" t="s">
        <v>1575</v>
      </c>
      <c r="AE437" s="494" t="s">
        <v>1576</v>
      </c>
      <c r="AF437" s="495" t="s">
        <v>1575</v>
      </c>
    </row>
    <row r="438" spans="1:32" ht="32.450000000000003" customHeight="1">
      <c r="A438" s="482" t="s">
        <v>1457</v>
      </c>
      <c r="B438" s="483" t="s">
        <v>1590</v>
      </c>
      <c r="C438" s="484" t="s">
        <v>1655</v>
      </c>
      <c r="D438" s="485" t="s">
        <v>1656</v>
      </c>
      <c r="E438" s="486" t="s">
        <v>1657</v>
      </c>
      <c r="F438" s="488" t="s">
        <v>1588</v>
      </c>
      <c r="G438" s="488" t="s">
        <v>1588</v>
      </c>
      <c r="H438" s="488" t="s">
        <v>1579</v>
      </c>
      <c r="I438" s="489"/>
      <c r="J438" s="490" t="s">
        <v>1575</v>
      </c>
      <c r="K438" s="491">
        <v>0</v>
      </c>
      <c r="L438" s="492" t="s">
        <v>1575</v>
      </c>
      <c r="M438" s="493" t="s">
        <v>1575</v>
      </c>
      <c r="N438" s="494" t="s">
        <v>1575</v>
      </c>
      <c r="O438" s="494" t="s">
        <v>1576</v>
      </c>
      <c r="P438" s="495" t="s">
        <v>1575</v>
      </c>
      <c r="Q438" s="496"/>
      <c r="R438" s="490" t="s">
        <v>1575</v>
      </c>
      <c r="S438" s="491">
        <v>0</v>
      </c>
      <c r="T438" s="492" t="s">
        <v>1575</v>
      </c>
      <c r="U438" s="493" t="s">
        <v>1575</v>
      </c>
      <c r="V438" s="494" t="s">
        <v>1575</v>
      </c>
      <c r="W438" s="494" t="s">
        <v>1576</v>
      </c>
      <c r="X438" s="495" t="s">
        <v>1575</v>
      </c>
      <c r="Y438" s="497"/>
      <c r="Z438" s="490" t="s">
        <v>1575</v>
      </c>
      <c r="AA438" s="491">
        <v>0</v>
      </c>
      <c r="AB438" s="492" t="s">
        <v>1575</v>
      </c>
      <c r="AC438" s="493" t="s">
        <v>1575</v>
      </c>
      <c r="AD438" s="494" t="s">
        <v>1575</v>
      </c>
      <c r="AE438" s="494" t="s">
        <v>1576</v>
      </c>
      <c r="AF438" s="495" t="s">
        <v>1575</v>
      </c>
    </row>
    <row r="439" spans="1:32" ht="32.450000000000003" customHeight="1">
      <c r="A439" s="482" t="s">
        <v>1457</v>
      </c>
      <c r="B439" s="483" t="s">
        <v>1590</v>
      </c>
      <c r="C439" s="484" t="s">
        <v>1655</v>
      </c>
      <c r="D439" s="485" t="s">
        <v>1656</v>
      </c>
      <c r="E439" s="486" t="s">
        <v>1657</v>
      </c>
      <c r="F439" s="488" t="s">
        <v>1588</v>
      </c>
      <c r="G439" s="488" t="s">
        <v>1588</v>
      </c>
      <c r="H439" s="488" t="s">
        <v>1580</v>
      </c>
      <c r="I439" s="489"/>
      <c r="J439" s="490" t="s">
        <v>1575</v>
      </c>
      <c r="K439" s="491">
        <v>0</v>
      </c>
      <c r="L439" s="492" t="s">
        <v>1575</v>
      </c>
      <c r="M439" s="493" t="s">
        <v>1575</v>
      </c>
      <c r="N439" s="494" t="s">
        <v>1575</v>
      </c>
      <c r="O439" s="494" t="s">
        <v>1576</v>
      </c>
      <c r="P439" s="495" t="s">
        <v>1575</v>
      </c>
      <c r="Q439" s="496"/>
      <c r="R439" s="490" t="s">
        <v>1575</v>
      </c>
      <c r="S439" s="491">
        <v>0</v>
      </c>
      <c r="T439" s="492" t="s">
        <v>1575</v>
      </c>
      <c r="U439" s="493" t="s">
        <v>1575</v>
      </c>
      <c r="V439" s="494" t="s">
        <v>1575</v>
      </c>
      <c r="W439" s="494" t="s">
        <v>1576</v>
      </c>
      <c r="X439" s="495" t="s">
        <v>1575</v>
      </c>
      <c r="Y439" s="497"/>
      <c r="Z439" s="490" t="s">
        <v>1575</v>
      </c>
      <c r="AA439" s="491">
        <v>0</v>
      </c>
      <c r="AB439" s="492" t="s">
        <v>1575</v>
      </c>
      <c r="AC439" s="493" t="s">
        <v>1575</v>
      </c>
      <c r="AD439" s="494" t="s">
        <v>1575</v>
      </c>
      <c r="AE439" s="494" t="s">
        <v>1576</v>
      </c>
      <c r="AF439" s="495" t="s">
        <v>1575</v>
      </c>
    </row>
    <row r="440" spans="1:32" ht="32.450000000000003" customHeight="1">
      <c r="A440" s="482" t="s">
        <v>1457</v>
      </c>
      <c r="B440" s="483" t="s">
        <v>1590</v>
      </c>
      <c r="C440" s="484" t="s">
        <v>1655</v>
      </c>
      <c r="D440" s="485" t="s">
        <v>1656</v>
      </c>
      <c r="E440" s="486" t="s">
        <v>1657</v>
      </c>
      <c r="F440" s="488" t="s">
        <v>1589</v>
      </c>
      <c r="G440" s="488" t="s">
        <v>1589</v>
      </c>
      <c r="H440" s="488" t="s">
        <v>1582</v>
      </c>
      <c r="I440" s="489"/>
      <c r="J440" s="490" t="s">
        <v>1575</v>
      </c>
      <c r="K440" s="491">
        <v>0</v>
      </c>
      <c r="L440" s="492" t="s">
        <v>1575</v>
      </c>
      <c r="M440" s="493" t="s">
        <v>1575</v>
      </c>
      <c r="N440" s="494" t="s">
        <v>1575</v>
      </c>
      <c r="O440" s="494" t="s">
        <v>1576</v>
      </c>
      <c r="P440" s="495" t="s">
        <v>1575</v>
      </c>
      <c r="Q440" s="496"/>
      <c r="R440" s="490" t="s">
        <v>1575</v>
      </c>
      <c r="S440" s="491">
        <v>0</v>
      </c>
      <c r="T440" s="492" t="s">
        <v>1575</v>
      </c>
      <c r="U440" s="493" t="s">
        <v>1575</v>
      </c>
      <c r="V440" s="494" t="s">
        <v>1575</v>
      </c>
      <c r="W440" s="494" t="s">
        <v>1576</v>
      </c>
      <c r="X440" s="495" t="s">
        <v>1575</v>
      </c>
      <c r="Y440" s="497"/>
      <c r="Z440" s="490" t="s">
        <v>1575</v>
      </c>
      <c r="AA440" s="491">
        <v>0</v>
      </c>
      <c r="AB440" s="492" t="s">
        <v>1575</v>
      </c>
      <c r="AC440" s="493" t="s">
        <v>1575</v>
      </c>
      <c r="AD440" s="494" t="s">
        <v>1575</v>
      </c>
      <c r="AE440" s="494" t="s">
        <v>1576</v>
      </c>
      <c r="AF440" s="495" t="s">
        <v>1575</v>
      </c>
    </row>
    <row r="441" spans="1:32" ht="32.450000000000003" customHeight="1">
      <c r="A441" s="482" t="s">
        <v>1457</v>
      </c>
      <c r="B441" s="483" t="s">
        <v>1590</v>
      </c>
      <c r="C441" s="484" t="s">
        <v>1655</v>
      </c>
      <c r="D441" s="485" t="s">
        <v>1656</v>
      </c>
      <c r="E441" s="486" t="s">
        <v>1657</v>
      </c>
      <c r="F441" s="488" t="s">
        <v>1589</v>
      </c>
      <c r="G441" s="488" t="s">
        <v>1589</v>
      </c>
      <c r="H441" s="488" t="s">
        <v>1583</v>
      </c>
      <c r="I441" s="489"/>
      <c r="J441" s="490" t="s">
        <v>1575</v>
      </c>
      <c r="K441" s="491">
        <v>0</v>
      </c>
      <c r="L441" s="492" t="s">
        <v>1575</v>
      </c>
      <c r="M441" s="493" t="s">
        <v>1575</v>
      </c>
      <c r="N441" s="494" t="s">
        <v>1575</v>
      </c>
      <c r="O441" s="494" t="s">
        <v>1576</v>
      </c>
      <c r="P441" s="495" t="s">
        <v>1575</v>
      </c>
      <c r="Q441" s="496"/>
      <c r="R441" s="490" t="s">
        <v>1575</v>
      </c>
      <c r="S441" s="491">
        <v>0</v>
      </c>
      <c r="T441" s="492" t="s">
        <v>1575</v>
      </c>
      <c r="U441" s="493" t="s">
        <v>1575</v>
      </c>
      <c r="V441" s="494" t="s">
        <v>1575</v>
      </c>
      <c r="W441" s="494" t="s">
        <v>1576</v>
      </c>
      <c r="X441" s="495" t="s">
        <v>1575</v>
      </c>
      <c r="Y441" s="497"/>
      <c r="Z441" s="490" t="s">
        <v>1575</v>
      </c>
      <c r="AA441" s="491">
        <v>0</v>
      </c>
      <c r="AB441" s="492" t="s">
        <v>1575</v>
      </c>
      <c r="AC441" s="493" t="s">
        <v>1575</v>
      </c>
      <c r="AD441" s="494" t="s">
        <v>1575</v>
      </c>
      <c r="AE441" s="494" t="s">
        <v>1576</v>
      </c>
      <c r="AF441" s="495" t="s">
        <v>1575</v>
      </c>
    </row>
    <row r="442" spans="1:32" ht="32.450000000000003" customHeight="1">
      <c r="A442" s="482" t="s">
        <v>1457</v>
      </c>
      <c r="B442" s="483" t="s">
        <v>1458</v>
      </c>
      <c r="C442" s="484" t="s">
        <v>1659</v>
      </c>
      <c r="D442" s="485" t="s">
        <v>1660</v>
      </c>
      <c r="E442" s="486" t="s">
        <v>1661</v>
      </c>
      <c r="F442" s="487" t="s">
        <v>1462</v>
      </c>
      <c r="G442" s="488" t="s">
        <v>1463</v>
      </c>
      <c r="H442" s="488" t="s">
        <v>1087</v>
      </c>
      <c r="I442" s="489"/>
      <c r="J442" s="490" t="s">
        <v>1464</v>
      </c>
      <c r="K442" s="491" t="s">
        <v>1465</v>
      </c>
      <c r="L442" s="492">
        <v>80</v>
      </c>
      <c r="M442" s="493">
        <v>30768.633869047622</v>
      </c>
      <c r="N442" s="494">
        <v>0.86153846153846159</v>
      </c>
      <c r="O442" s="494">
        <v>-6.1538461538461542E-2</v>
      </c>
      <c r="P442" s="495" t="s">
        <v>1466</v>
      </c>
      <c r="Q442" s="496"/>
      <c r="R442" s="490" t="s">
        <v>1467</v>
      </c>
      <c r="S442" s="491" t="s">
        <v>1468</v>
      </c>
      <c r="T442" s="492">
        <v>70</v>
      </c>
      <c r="U442" s="493">
        <v>21573.756666666657</v>
      </c>
      <c r="V442" s="494">
        <v>0.89230769230769236</v>
      </c>
      <c r="W442" s="494">
        <v>-0.1923076923076924</v>
      </c>
      <c r="X442" s="495" t="s">
        <v>1469</v>
      </c>
      <c r="Y442" s="497"/>
      <c r="Z442" s="490" t="s">
        <v>1470</v>
      </c>
      <c r="AA442" s="491" t="s">
        <v>1471</v>
      </c>
      <c r="AB442" s="492">
        <v>30</v>
      </c>
      <c r="AC442" s="493">
        <v>4839.9870833333325</v>
      </c>
      <c r="AD442" s="494">
        <v>0.7384615384615385</v>
      </c>
      <c r="AE442" s="494">
        <v>-0.43846153846153851</v>
      </c>
      <c r="AF442" s="495" t="s">
        <v>1472</v>
      </c>
    </row>
    <row r="443" spans="1:32" ht="32.450000000000003" customHeight="1">
      <c r="A443" s="482" t="s">
        <v>1457</v>
      </c>
      <c r="B443" s="483" t="s">
        <v>1458</v>
      </c>
      <c r="C443" s="484" t="s">
        <v>1659</v>
      </c>
      <c r="D443" s="485" t="s">
        <v>1660</v>
      </c>
      <c r="E443" s="486" t="s">
        <v>1661</v>
      </c>
      <c r="F443" s="487" t="s">
        <v>1462</v>
      </c>
      <c r="G443" s="488" t="s">
        <v>1463</v>
      </c>
      <c r="H443" s="488" t="s">
        <v>1089</v>
      </c>
      <c r="I443" s="489"/>
      <c r="J443" s="490" t="s">
        <v>1473</v>
      </c>
      <c r="K443" s="491" t="s">
        <v>1465</v>
      </c>
      <c r="L443" s="492">
        <v>75</v>
      </c>
      <c r="M443" s="493">
        <v>11060.458810068647</v>
      </c>
      <c r="N443" s="494">
        <v>0.8387715930902111</v>
      </c>
      <c r="O443" s="494">
        <v>-8.8771593090211098E-2</v>
      </c>
      <c r="P443" s="495" t="s">
        <v>1466</v>
      </c>
      <c r="Q443" s="496"/>
      <c r="R443" s="490" t="s">
        <v>1474</v>
      </c>
      <c r="S443" s="491" t="s">
        <v>1468</v>
      </c>
      <c r="T443" s="492">
        <v>70</v>
      </c>
      <c r="U443" s="493">
        <v>8668.0401923076843</v>
      </c>
      <c r="V443" s="494">
        <v>0.89827255278310947</v>
      </c>
      <c r="W443" s="494">
        <v>-0.19827255278310951</v>
      </c>
      <c r="X443" s="495" t="s">
        <v>1469</v>
      </c>
      <c r="Y443" s="497"/>
      <c r="Z443" s="490" t="s">
        <v>1475</v>
      </c>
      <c r="AA443" s="491" t="s">
        <v>1471</v>
      </c>
      <c r="AB443" s="492">
        <v>30</v>
      </c>
      <c r="AC443" s="493">
        <v>3527.2018529411762</v>
      </c>
      <c r="AD443" s="494">
        <v>0.65259117082533591</v>
      </c>
      <c r="AE443" s="494">
        <v>-0.35259117082533592</v>
      </c>
      <c r="AF443" s="495" t="s">
        <v>1472</v>
      </c>
    </row>
    <row r="444" spans="1:32" ht="32.450000000000003" customHeight="1">
      <c r="A444" s="482" t="s">
        <v>1457</v>
      </c>
      <c r="B444" s="483" t="s">
        <v>1458</v>
      </c>
      <c r="C444" s="484" t="s">
        <v>1659</v>
      </c>
      <c r="D444" s="485" t="s">
        <v>1660</v>
      </c>
      <c r="E444" s="486" t="s">
        <v>1661</v>
      </c>
      <c r="F444" s="487" t="s">
        <v>1462</v>
      </c>
      <c r="G444" s="488" t="s">
        <v>1463</v>
      </c>
      <c r="H444" s="488" t="s">
        <v>1081</v>
      </c>
      <c r="I444" s="489"/>
      <c r="J444" s="490" t="s">
        <v>1476</v>
      </c>
      <c r="K444" s="491" t="s">
        <v>1465</v>
      </c>
      <c r="L444" s="492">
        <v>80</v>
      </c>
      <c r="M444" s="493">
        <v>758755.49000000011</v>
      </c>
      <c r="N444" s="494">
        <v>1</v>
      </c>
      <c r="O444" s="494">
        <v>-0.19999999999999996</v>
      </c>
      <c r="P444" s="495" t="s">
        <v>1466</v>
      </c>
      <c r="Q444" s="496"/>
      <c r="R444" s="490" t="s">
        <v>1477</v>
      </c>
      <c r="S444" s="491" t="s">
        <v>1468</v>
      </c>
      <c r="T444" s="492">
        <v>70</v>
      </c>
      <c r="U444" s="493">
        <v>221819.15444444446</v>
      </c>
      <c r="V444" s="494">
        <v>1</v>
      </c>
      <c r="W444" s="494">
        <v>-0.30000000000000004</v>
      </c>
      <c r="X444" s="495" t="s">
        <v>1469</v>
      </c>
      <c r="Y444" s="497"/>
      <c r="Z444" s="490" t="s">
        <v>1478</v>
      </c>
      <c r="AA444" s="491" t="s">
        <v>1471</v>
      </c>
      <c r="AB444" s="492">
        <v>50</v>
      </c>
      <c r="AC444" s="493">
        <v>3132.2333333333336</v>
      </c>
      <c r="AD444" s="494">
        <v>0.33333333333333331</v>
      </c>
      <c r="AE444" s="494">
        <v>0.16666666666666669</v>
      </c>
      <c r="AF444" s="495" t="s">
        <v>1472</v>
      </c>
    </row>
    <row r="445" spans="1:32" ht="32.450000000000003" customHeight="1">
      <c r="A445" s="482" t="s">
        <v>1457</v>
      </c>
      <c r="B445" s="483" t="s">
        <v>1458</v>
      </c>
      <c r="C445" s="484" t="s">
        <v>1659</v>
      </c>
      <c r="D445" s="485" t="s">
        <v>1660</v>
      </c>
      <c r="E445" s="486" t="s">
        <v>1661</v>
      </c>
      <c r="F445" s="487" t="s">
        <v>1462</v>
      </c>
      <c r="G445" s="488" t="s">
        <v>1463</v>
      </c>
      <c r="H445" s="488" t="s">
        <v>1085</v>
      </c>
      <c r="I445" s="489"/>
      <c r="J445" s="490" t="s">
        <v>1479</v>
      </c>
      <c r="K445" s="491" t="s">
        <v>1465</v>
      </c>
      <c r="L445" s="492">
        <v>75</v>
      </c>
      <c r="M445" s="493">
        <v>110434.57195652173</v>
      </c>
      <c r="N445" s="494">
        <v>0.89610389610389607</v>
      </c>
      <c r="O445" s="494">
        <v>-0.14610389610389607</v>
      </c>
      <c r="P445" s="495" t="s">
        <v>1466</v>
      </c>
      <c r="Q445" s="496"/>
      <c r="R445" s="490" t="s">
        <v>1480</v>
      </c>
      <c r="S445" s="491" t="s">
        <v>1468</v>
      </c>
      <c r="T445" s="492">
        <v>70</v>
      </c>
      <c r="U445" s="493">
        <v>62339.025251798543</v>
      </c>
      <c r="V445" s="494">
        <v>0.90259740259740262</v>
      </c>
      <c r="W445" s="494">
        <v>-0.20259740259740266</v>
      </c>
      <c r="X445" s="495" t="s">
        <v>1469</v>
      </c>
      <c r="Y445" s="497"/>
      <c r="Z445" s="490" t="s">
        <v>1481</v>
      </c>
      <c r="AA445" s="491" t="s">
        <v>1471</v>
      </c>
      <c r="AB445" s="492">
        <v>40</v>
      </c>
      <c r="AC445" s="493">
        <v>20879.01400000001</v>
      </c>
      <c r="AD445" s="494">
        <v>0.84415584415584421</v>
      </c>
      <c r="AE445" s="494">
        <v>-0.44415584415584419</v>
      </c>
      <c r="AF445" s="495" t="s">
        <v>1472</v>
      </c>
    </row>
    <row r="446" spans="1:32" ht="32.450000000000003" customHeight="1">
      <c r="A446" s="482" t="s">
        <v>1457</v>
      </c>
      <c r="B446" s="483" t="s">
        <v>1458</v>
      </c>
      <c r="C446" s="484" t="s">
        <v>1659</v>
      </c>
      <c r="D446" s="485" t="s">
        <v>1660</v>
      </c>
      <c r="E446" s="486" t="s">
        <v>1661</v>
      </c>
      <c r="F446" s="487" t="s">
        <v>1462</v>
      </c>
      <c r="G446" s="488" t="s">
        <v>1463</v>
      </c>
      <c r="H446" s="488" t="s">
        <v>1482</v>
      </c>
      <c r="I446" s="489"/>
      <c r="J446" s="490" t="s">
        <v>1483</v>
      </c>
      <c r="K446" s="491" t="s">
        <v>1465</v>
      </c>
      <c r="L446" s="492">
        <v>75</v>
      </c>
      <c r="M446" s="493">
        <v>12341.890761394114</v>
      </c>
      <c r="N446" s="494">
        <v>0.84389140271493213</v>
      </c>
      <c r="O446" s="494">
        <v>-9.3891402714932126E-2</v>
      </c>
      <c r="P446" s="495" t="s">
        <v>1466</v>
      </c>
      <c r="Q446" s="496"/>
      <c r="R446" s="490" t="s">
        <v>1484</v>
      </c>
      <c r="S446" s="491" t="s">
        <v>1468</v>
      </c>
      <c r="T446" s="492">
        <v>60</v>
      </c>
      <c r="U446" s="493">
        <v>6176.2874593175866</v>
      </c>
      <c r="V446" s="494">
        <v>0.86199095022624439</v>
      </c>
      <c r="W446" s="494">
        <v>-0.26199095022624441</v>
      </c>
      <c r="X446" s="495" t="s">
        <v>1485</v>
      </c>
      <c r="Y446" s="497"/>
      <c r="Z446" s="490" t="s">
        <v>1486</v>
      </c>
      <c r="AA446" s="491" t="s">
        <v>1471</v>
      </c>
      <c r="AB446" s="492">
        <v>60</v>
      </c>
      <c r="AC446" s="493">
        <v>2515.3483993784007</v>
      </c>
      <c r="AD446" s="494">
        <v>0.58235294117647063</v>
      </c>
      <c r="AE446" s="494">
        <v>1.7647058823529349E-2</v>
      </c>
      <c r="AF446" s="495" t="s">
        <v>1487</v>
      </c>
    </row>
    <row r="447" spans="1:32" ht="32.450000000000003" customHeight="1">
      <c r="A447" s="482" t="s">
        <v>1457</v>
      </c>
      <c r="B447" s="483" t="s">
        <v>1458</v>
      </c>
      <c r="C447" s="484" t="s">
        <v>1659</v>
      </c>
      <c r="D447" s="485" t="s">
        <v>1660</v>
      </c>
      <c r="E447" s="486" t="s">
        <v>1661</v>
      </c>
      <c r="F447" s="487" t="s">
        <v>1462</v>
      </c>
      <c r="G447" s="488" t="s">
        <v>1463</v>
      </c>
      <c r="H447" s="488" t="s">
        <v>1488</v>
      </c>
      <c r="I447" s="489"/>
      <c r="J447" s="490" t="s">
        <v>1489</v>
      </c>
      <c r="K447" s="491" t="s">
        <v>1465</v>
      </c>
      <c r="L447" s="492">
        <v>70</v>
      </c>
      <c r="M447" s="493">
        <v>4228.0715278283078</v>
      </c>
      <c r="N447" s="494">
        <v>0.80403626791459493</v>
      </c>
      <c r="O447" s="494">
        <v>-0.10403626791459497</v>
      </c>
      <c r="P447" s="495" t="s">
        <v>1466</v>
      </c>
      <c r="Q447" s="496"/>
      <c r="R447" s="490" t="s">
        <v>1490</v>
      </c>
      <c r="S447" s="491" t="s">
        <v>1468</v>
      </c>
      <c r="T447" s="492">
        <v>60</v>
      </c>
      <c r="U447" s="493">
        <v>2213.3831563741455</v>
      </c>
      <c r="V447" s="494">
        <v>0.80988593155893529</v>
      </c>
      <c r="W447" s="494">
        <v>-0.20988593155893531</v>
      </c>
      <c r="X447" s="495" t="s">
        <v>1491</v>
      </c>
      <c r="Y447" s="497"/>
      <c r="Z447" s="490" t="s">
        <v>1595</v>
      </c>
      <c r="AA447" s="491" t="s">
        <v>1471</v>
      </c>
      <c r="AB447" s="492">
        <v>40</v>
      </c>
      <c r="AC447" s="493">
        <v>1130.3729707681837</v>
      </c>
      <c r="AD447" s="494">
        <v>0.4302427610412401</v>
      </c>
      <c r="AE447" s="494">
        <v>-3.0242761041240074E-2</v>
      </c>
      <c r="AF447" s="495" t="s">
        <v>1487</v>
      </c>
    </row>
    <row r="448" spans="1:32" ht="32.450000000000003" customHeight="1">
      <c r="A448" s="482" t="s">
        <v>1457</v>
      </c>
      <c r="B448" s="483" t="s">
        <v>1458</v>
      </c>
      <c r="C448" s="484" t="s">
        <v>1659</v>
      </c>
      <c r="D448" s="485" t="s">
        <v>1660</v>
      </c>
      <c r="E448" s="486" t="s">
        <v>1661</v>
      </c>
      <c r="F448" s="487" t="s">
        <v>1462</v>
      </c>
      <c r="G448" s="488" t="s">
        <v>1463</v>
      </c>
      <c r="H448" s="488" t="s">
        <v>1493</v>
      </c>
      <c r="I448" s="489"/>
      <c r="J448" s="490" t="s">
        <v>1494</v>
      </c>
      <c r="K448" s="491" t="s">
        <v>1495</v>
      </c>
      <c r="L448" s="492">
        <v>60</v>
      </c>
      <c r="M448" s="493">
        <v>15222.068169257347</v>
      </c>
      <c r="N448" s="494">
        <v>0.91324921135646686</v>
      </c>
      <c r="O448" s="494">
        <v>-0.31324921135646688</v>
      </c>
      <c r="P448" s="495" t="s">
        <v>1496</v>
      </c>
      <c r="Q448" s="496"/>
      <c r="R448" s="490" t="s">
        <v>1467</v>
      </c>
      <c r="S448" s="491" t="s">
        <v>1468</v>
      </c>
      <c r="T448" s="492">
        <v>70</v>
      </c>
      <c r="U448" s="493">
        <v>11059.067756849312</v>
      </c>
      <c r="V448" s="494">
        <v>0.9211356466876971</v>
      </c>
      <c r="W448" s="494">
        <v>-0.22113564668769714</v>
      </c>
      <c r="X448" s="495" t="s">
        <v>1469</v>
      </c>
      <c r="Y448" s="497"/>
      <c r="Z448" s="490" t="s">
        <v>1486</v>
      </c>
      <c r="AA448" s="491" t="s">
        <v>1471</v>
      </c>
      <c r="AB448" s="492">
        <v>55</v>
      </c>
      <c r="AC448" s="493">
        <v>1768.9674626865653</v>
      </c>
      <c r="AD448" s="494">
        <v>0.52839116719242907</v>
      </c>
      <c r="AE448" s="494">
        <v>2.1608832807570977E-2</v>
      </c>
      <c r="AF448" s="495" t="s">
        <v>1487</v>
      </c>
    </row>
    <row r="449" spans="1:32" ht="32.450000000000003" customHeight="1">
      <c r="A449" s="482" t="s">
        <v>1457</v>
      </c>
      <c r="B449" s="483" t="s">
        <v>1458</v>
      </c>
      <c r="C449" s="484" t="s">
        <v>1659</v>
      </c>
      <c r="D449" s="485" t="s">
        <v>1660</v>
      </c>
      <c r="E449" s="486" t="s">
        <v>1661</v>
      </c>
      <c r="F449" s="487" t="s">
        <v>1462</v>
      </c>
      <c r="G449" s="488" t="s">
        <v>1463</v>
      </c>
      <c r="H449" s="488" t="s">
        <v>1497</v>
      </c>
      <c r="I449" s="489"/>
      <c r="J449" s="490" t="s">
        <v>1498</v>
      </c>
      <c r="K449" s="491" t="s">
        <v>1495</v>
      </c>
      <c r="L449" s="492">
        <v>35</v>
      </c>
      <c r="M449" s="493">
        <v>5344.1195352112609</v>
      </c>
      <c r="N449" s="494">
        <v>0.89571068124474351</v>
      </c>
      <c r="O449" s="494">
        <v>-0.54571068124474353</v>
      </c>
      <c r="P449" s="495" t="s">
        <v>1496</v>
      </c>
      <c r="Q449" s="496"/>
      <c r="R449" s="490" t="s">
        <v>1640</v>
      </c>
      <c r="S449" s="491" t="s">
        <v>1468</v>
      </c>
      <c r="T449" s="492">
        <v>70</v>
      </c>
      <c r="U449" s="493">
        <v>5312.5576030128577</v>
      </c>
      <c r="V449" s="494">
        <v>0.94911690496215317</v>
      </c>
      <c r="W449" s="494">
        <v>-0.24911690496215322</v>
      </c>
      <c r="X449" s="495" t="s">
        <v>1469</v>
      </c>
      <c r="Y449" s="497"/>
      <c r="Z449" s="490" t="s">
        <v>1595</v>
      </c>
      <c r="AA449" s="491" t="s">
        <v>1471</v>
      </c>
      <c r="AB449" s="492">
        <v>45</v>
      </c>
      <c r="AC449" s="493">
        <v>1109.1277620396595</v>
      </c>
      <c r="AD449" s="494">
        <v>0.44533221194280909</v>
      </c>
      <c r="AE449" s="494">
        <v>4.6677880571909247E-3</v>
      </c>
      <c r="AF449" s="495" t="s">
        <v>1487</v>
      </c>
    </row>
    <row r="450" spans="1:32" ht="32.450000000000003" customHeight="1">
      <c r="A450" s="482" t="s">
        <v>1457</v>
      </c>
      <c r="B450" s="483" t="s">
        <v>1458</v>
      </c>
      <c r="C450" s="484" t="s">
        <v>1659</v>
      </c>
      <c r="D450" s="485" t="s">
        <v>1660</v>
      </c>
      <c r="E450" s="486" t="s">
        <v>1661</v>
      </c>
      <c r="F450" s="487" t="s">
        <v>1462</v>
      </c>
      <c r="G450" s="488" t="s">
        <v>1463</v>
      </c>
      <c r="H450" s="488" t="s">
        <v>1501</v>
      </c>
      <c r="I450" s="489"/>
      <c r="J450" s="490" t="s">
        <v>1502</v>
      </c>
      <c r="K450" s="491" t="s">
        <v>1495</v>
      </c>
      <c r="L450" s="492">
        <v>45</v>
      </c>
      <c r="M450" s="493">
        <v>5248.9247203579389</v>
      </c>
      <c r="N450" s="494">
        <v>0.81718464351005482</v>
      </c>
      <c r="O450" s="494">
        <v>-0.36718464351005481</v>
      </c>
      <c r="P450" s="495" t="s">
        <v>1503</v>
      </c>
      <c r="Q450" s="496"/>
      <c r="R450" s="490" t="s">
        <v>1633</v>
      </c>
      <c r="S450" s="491" t="s">
        <v>1468</v>
      </c>
      <c r="T450" s="492">
        <v>70</v>
      </c>
      <c r="U450" s="493">
        <v>7954.3342514970036</v>
      </c>
      <c r="V450" s="494">
        <v>0.91590493601462519</v>
      </c>
      <c r="W450" s="494">
        <v>-0.21590493601462524</v>
      </c>
      <c r="X450" s="495" t="s">
        <v>1634</v>
      </c>
      <c r="Y450" s="497"/>
      <c r="Z450" s="490" t="s">
        <v>1626</v>
      </c>
      <c r="AA450" s="491" t="s">
        <v>1471</v>
      </c>
      <c r="AB450" s="492">
        <v>40</v>
      </c>
      <c r="AC450" s="493">
        <v>9567.658612975405</v>
      </c>
      <c r="AD450" s="494">
        <v>0.81718464351005482</v>
      </c>
      <c r="AE450" s="494">
        <v>-0.4171846435100548</v>
      </c>
      <c r="AF450" s="495" t="s">
        <v>1472</v>
      </c>
    </row>
    <row r="451" spans="1:32" ht="32.450000000000003" customHeight="1">
      <c r="A451" s="482" t="s">
        <v>1457</v>
      </c>
      <c r="B451" s="483" t="s">
        <v>1458</v>
      </c>
      <c r="C451" s="484" t="s">
        <v>1659</v>
      </c>
      <c r="D451" s="485" t="s">
        <v>1660</v>
      </c>
      <c r="E451" s="486" t="s">
        <v>1661</v>
      </c>
      <c r="F451" s="487" t="s">
        <v>1506</v>
      </c>
      <c r="G451" s="488" t="s">
        <v>1506</v>
      </c>
      <c r="H451" s="488" t="s">
        <v>1087</v>
      </c>
      <c r="I451" s="489"/>
      <c r="J451" s="490" t="s">
        <v>1464</v>
      </c>
      <c r="K451" s="491" t="s">
        <v>1465</v>
      </c>
      <c r="L451" s="492">
        <v>80</v>
      </c>
      <c r="M451" s="493">
        <v>30768.633869047622</v>
      </c>
      <c r="N451" s="494">
        <v>0.86153846153846159</v>
      </c>
      <c r="O451" s="494">
        <v>-6.1538461538461542E-2</v>
      </c>
      <c r="P451" s="495" t="s">
        <v>1466</v>
      </c>
      <c r="Q451" s="496"/>
      <c r="R451" s="490" t="s">
        <v>1494</v>
      </c>
      <c r="S451" s="491" t="s">
        <v>1495</v>
      </c>
      <c r="T451" s="492">
        <v>45</v>
      </c>
      <c r="U451" s="493">
        <v>13830.019673202618</v>
      </c>
      <c r="V451" s="494">
        <v>0.7846153846153846</v>
      </c>
      <c r="W451" s="494">
        <v>-0.33461538461538459</v>
      </c>
      <c r="X451" s="495" t="s">
        <v>1496</v>
      </c>
      <c r="Y451" s="497"/>
      <c r="Z451" s="490" t="s">
        <v>1467</v>
      </c>
      <c r="AA451" s="491" t="s">
        <v>1468</v>
      </c>
      <c r="AB451" s="492">
        <v>70</v>
      </c>
      <c r="AC451" s="493">
        <v>21573.756666666657</v>
      </c>
      <c r="AD451" s="494">
        <v>0.89230769230769236</v>
      </c>
      <c r="AE451" s="494">
        <v>-0.1923076923076924</v>
      </c>
      <c r="AF451" s="495" t="s">
        <v>1469</v>
      </c>
    </row>
    <row r="452" spans="1:32" ht="32.450000000000003" customHeight="1">
      <c r="A452" s="482" t="s">
        <v>1457</v>
      </c>
      <c r="B452" s="483" t="s">
        <v>1458</v>
      </c>
      <c r="C452" s="484" t="s">
        <v>1659</v>
      </c>
      <c r="D452" s="485" t="s">
        <v>1660</v>
      </c>
      <c r="E452" s="486" t="s">
        <v>1661</v>
      </c>
      <c r="F452" s="487" t="s">
        <v>1506</v>
      </c>
      <c r="G452" s="488" t="s">
        <v>1506</v>
      </c>
      <c r="H452" s="488" t="s">
        <v>1089</v>
      </c>
      <c r="I452" s="489"/>
      <c r="J452" s="490" t="s">
        <v>1473</v>
      </c>
      <c r="K452" s="491" t="s">
        <v>1465</v>
      </c>
      <c r="L452" s="492">
        <v>75</v>
      </c>
      <c r="M452" s="493">
        <v>11060.458810068647</v>
      </c>
      <c r="N452" s="494">
        <v>0.8387715930902111</v>
      </c>
      <c r="O452" s="494">
        <v>-8.8771593090211098E-2</v>
      </c>
      <c r="P452" s="495" t="s">
        <v>1466</v>
      </c>
      <c r="Q452" s="496"/>
      <c r="R452" s="490" t="s">
        <v>1498</v>
      </c>
      <c r="S452" s="491" t="s">
        <v>1495</v>
      </c>
      <c r="T452" s="492">
        <v>35</v>
      </c>
      <c r="U452" s="493">
        <v>7118.0748395061764</v>
      </c>
      <c r="V452" s="494">
        <v>0.77735124760076779</v>
      </c>
      <c r="W452" s="494">
        <v>-0.42735124760076781</v>
      </c>
      <c r="X452" s="495" t="s">
        <v>1496</v>
      </c>
      <c r="Y452" s="497"/>
      <c r="Z452" s="490" t="s">
        <v>1474</v>
      </c>
      <c r="AA452" s="491" t="s">
        <v>1468</v>
      </c>
      <c r="AB452" s="492">
        <v>70</v>
      </c>
      <c r="AC452" s="493">
        <v>8668.0401923076843</v>
      </c>
      <c r="AD452" s="494">
        <v>0.89827255278310947</v>
      </c>
      <c r="AE452" s="494">
        <v>-0.19827255278310951</v>
      </c>
      <c r="AF452" s="495" t="s">
        <v>1469</v>
      </c>
    </row>
    <row r="453" spans="1:32" ht="32.450000000000003" customHeight="1">
      <c r="A453" s="482" t="s">
        <v>1457</v>
      </c>
      <c r="B453" s="483" t="s">
        <v>1458</v>
      </c>
      <c r="C453" s="484" t="s">
        <v>1659</v>
      </c>
      <c r="D453" s="485" t="s">
        <v>1660</v>
      </c>
      <c r="E453" s="486" t="s">
        <v>1661</v>
      </c>
      <c r="F453" s="487" t="s">
        <v>1506</v>
      </c>
      <c r="G453" s="488" t="s">
        <v>1506</v>
      </c>
      <c r="H453" s="488" t="s">
        <v>1081</v>
      </c>
      <c r="I453" s="489"/>
      <c r="J453" s="490" t="s">
        <v>1476</v>
      </c>
      <c r="K453" s="491" t="s">
        <v>1465</v>
      </c>
      <c r="L453" s="492">
        <v>80</v>
      </c>
      <c r="M453" s="493">
        <v>758755.49000000011</v>
      </c>
      <c r="N453" s="494">
        <v>1</v>
      </c>
      <c r="O453" s="494">
        <v>-0.19999999999999996</v>
      </c>
      <c r="P453" s="495" t="s">
        <v>1466</v>
      </c>
      <c r="Q453" s="496"/>
      <c r="R453" s="490" t="s">
        <v>1494</v>
      </c>
      <c r="S453" s="491" t="s">
        <v>1495</v>
      </c>
      <c r="T453" s="492">
        <v>60</v>
      </c>
      <c r="U453" s="493">
        <v>26421.266249999997</v>
      </c>
      <c r="V453" s="494">
        <v>0.88888888888888884</v>
      </c>
      <c r="W453" s="494">
        <v>-0.28888888888888886</v>
      </c>
      <c r="X453" s="495" t="s">
        <v>1496</v>
      </c>
      <c r="Y453" s="497"/>
      <c r="Z453" s="490" t="s">
        <v>1477</v>
      </c>
      <c r="AA453" s="491" t="s">
        <v>1468</v>
      </c>
      <c r="AB453" s="492">
        <v>70</v>
      </c>
      <c r="AC453" s="493">
        <v>221819.15444444446</v>
      </c>
      <c r="AD453" s="494">
        <v>1</v>
      </c>
      <c r="AE453" s="494">
        <v>-0.30000000000000004</v>
      </c>
      <c r="AF453" s="495" t="s">
        <v>1469</v>
      </c>
    </row>
    <row r="454" spans="1:32" ht="32.450000000000003" customHeight="1">
      <c r="A454" s="482" t="s">
        <v>1457</v>
      </c>
      <c r="B454" s="483" t="s">
        <v>1458</v>
      </c>
      <c r="C454" s="484" t="s">
        <v>1659</v>
      </c>
      <c r="D454" s="485" t="s">
        <v>1660</v>
      </c>
      <c r="E454" s="486" t="s">
        <v>1661</v>
      </c>
      <c r="F454" s="487" t="s">
        <v>1506</v>
      </c>
      <c r="G454" s="488" t="s">
        <v>1506</v>
      </c>
      <c r="H454" s="488" t="s">
        <v>1085</v>
      </c>
      <c r="I454" s="489"/>
      <c r="J454" s="490" t="s">
        <v>1479</v>
      </c>
      <c r="K454" s="491" t="s">
        <v>1465</v>
      </c>
      <c r="L454" s="492">
        <v>75</v>
      </c>
      <c r="M454" s="493">
        <v>110434.57195652173</v>
      </c>
      <c r="N454" s="494">
        <v>0.89610389610389607</v>
      </c>
      <c r="O454" s="494">
        <v>-0.14610389610389607</v>
      </c>
      <c r="P454" s="495" t="s">
        <v>1466</v>
      </c>
      <c r="Q454" s="496"/>
      <c r="R454" s="490" t="s">
        <v>1494</v>
      </c>
      <c r="S454" s="491" t="s">
        <v>1495</v>
      </c>
      <c r="T454" s="492">
        <v>75</v>
      </c>
      <c r="U454" s="493">
        <v>42106.221911764726</v>
      </c>
      <c r="V454" s="494">
        <v>0.88311688311688308</v>
      </c>
      <c r="W454" s="494">
        <v>-0.13311688311688308</v>
      </c>
      <c r="X454" s="495" t="s">
        <v>1496</v>
      </c>
      <c r="Y454" s="497"/>
      <c r="Z454" s="490" t="s">
        <v>1480</v>
      </c>
      <c r="AA454" s="491" t="s">
        <v>1468</v>
      </c>
      <c r="AB454" s="492">
        <v>70</v>
      </c>
      <c r="AC454" s="493">
        <v>62339.025251798543</v>
      </c>
      <c r="AD454" s="494">
        <v>0.90259740259740262</v>
      </c>
      <c r="AE454" s="494">
        <v>-0.20259740259740266</v>
      </c>
      <c r="AF454" s="495" t="s">
        <v>1469</v>
      </c>
    </row>
    <row r="455" spans="1:32" ht="32.450000000000003" customHeight="1">
      <c r="A455" s="482" t="s">
        <v>1457</v>
      </c>
      <c r="B455" s="483" t="s">
        <v>1458</v>
      </c>
      <c r="C455" s="484" t="s">
        <v>1659</v>
      </c>
      <c r="D455" s="485" t="s">
        <v>1660</v>
      </c>
      <c r="E455" s="486" t="s">
        <v>1661</v>
      </c>
      <c r="F455" s="487" t="s">
        <v>1506</v>
      </c>
      <c r="G455" s="488" t="s">
        <v>1506</v>
      </c>
      <c r="H455" s="488" t="s">
        <v>1482</v>
      </c>
      <c r="I455" s="489"/>
      <c r="J455" s="490" t="s">
        <v>1483</v>
      </c>
      <c r="K455" s="491" t="s">
        <v>1465</v>
      </c>
      <c r="L455" s="492">
        <v>75</v>
      </c>
      <c r="M455" s="493">
        <v>12341.890761394114</v>
      </c>
      <c r="N455" s="494">
        <v>0.84389140271493213</v>
      </c>
      <c r="O455" s="494">
        <v>-9.3891402714932126E-2</v>
      </c>
      <c r="P455" s="495" t="s">
        <v>1466</v>
      </c>
      <c r="Q455" s="496"/>
      <c r="R455" s="490" t="s">
        <v>1507</v>
      </c>
      <c r="S455" s="491" t="s">
        <v>1495</v>
      </c>
      <c r="T455" s="492">
        <v>50</v>
      </c>
      <c r="U455" s="493">
        <v>4461.9186686747144</v>
      </c>
      <c r="V455" s="494">
        <v>0.75113122171945712</v>
      </c>
      <c r="W455" s="494">
        <v>-0.25113122171945712</v>
      </c>
      <c r="X455" s="495" t="s">
        <v>1508</v>
      </c>
      <c r="Y455" s="497"/>
      <c r="Z455" s="490" t="s">
        <v>1484</v>
      </c>
      <c r="AA455" s="491" t="s">
        <v>1468</v>
      </c>
      <c r="AB455" s="492">
        <v>60</v>
      </c>
      <c r="AC455" s="493">
        <v>6176.2874593175866</v>
      </c>
      <c r="AD455" s="494">
        <v>0.86199095022624439</v>
      </c>
      <c r="AE455" s="494">
        <v>-0.26199095022624441</v>
      </c>
      <c r="AF455" s="495" t="s">
        <v>1485</v>
      </c>
    </row>
    <row r="456" spans="1:32" ht="32.450000000000003" customHeight="1">
      <c r="A456" s="482" t="s">
        <v>1457</v>
      </c>
      <c r="B456" s="483" t="s">
        <v>1458</v>
      </c>
      <c r="C456" s="484" t="s">
        <v>1659</v>
      </c>
      <c r="D456" s="485" t="s">
        <v>1660</v>
      </c>
      <c r="E456" s="486" t="s">
        <v>1661</v>
      </c>
      <c r="F456" s="487" t="s">
        <v>1506</v>
      </c>
      <c r="G456" s="488" t="s">
        <v>1506</v>
      </c>
      <c r="H456" s="488" t="s">
        <v>1488</v>
      </c>
      <c r="I456" s="489"/>
      <c r="J456" s="490" t="s">
        <v>1489</v>
      </c>
      <c r="K456" s="491" t="s">
        <v>1465</v>
      </c>
      <c r="L456" s="492">
        <v>70</v>
      </c>
      <c r="M456" s="493">
        <v>4228.0715278283078</v>
      </c>
      <c r="N456" s="494">
        <v>0.80403626791459493</v>
      </c>
      <c r="O456" s="494">
        <v>-0.10403626791459497</v>
      </c>
      <c r="P456" s="495" t="s">
        <v>1466</v>
      </c>
      <c r="Q456" s="496"/>
      <c r="R456" s="490" t="s">
        <v>1507</v>
      </c>
      <c r="S456" s="491" t="s">
        <v>1495</v>
      </c>
      <c r="T456" s="492">
        <v>45</v>
      </c>
      <c r="U456" s="493">
        <v>1757.6712560813799</v>
      </c>
      <c r="V456" s="494">
        <v>0.66130447499268785</v>
      </c>
      <c r="W456" s="494">
        <v>-0.21130447499268784</v>
      </c>
      <c r="X456" s="495" t="s">
        <v>1508</v>
      </c>
      <c r="Y456" s="497"/>
      <c r="Z456" s="490" t="s">
        <v>1490</v>
      </c>
      <c r="AA456" s="491" t="s">
        <v>1468</v>
      </c>
      <c r="AB456" s="492">
        <v>60</v>
      </c>
      <c r="AC456" s="493">
        <v>2213.3831563741455</v>
      </c>
      <c r="AD456" s="494">
        <v>0.80988593155893529</v>
      </c>
      <c r="AE456" s="494">
        <v>-0.20988593155893531</v>
      </c>
      <c r="AF456" s="495" t="s">
        <v>1491</v>
      </c>
    </row>
    <row r="457" spans="1:32" ht="32.450000000000003" customHeight="1">
      <c r="A457" s="482" t="s">
        <v>1457</v>
      </c>
      <c r="B457" s="483" t="s">
        <v>1458</v>
      </c>
      <c r="C457" s="484" t="s">
        <v>1659</v>
      </c>
      <c r="D457" s="485" t="s">
        <v>1660</v>
      </c>
      <c r="E457" s="486" t="s">
        <v>1661</v>
      </c>
      <c r="F457" s="487" t="s">
        <v>1506</v>
      </c>
      <c r="G457" s="488" t="s">
        <v>1506</v>
      </c>
      <c r="H457" s="488" t="s">
        <v>1493</v>
      </c>
      <c r="I457" s="489"/>
      <c r="J457" s="490" t="s">
        <v>1509</v>
      </c>
      <c r="K457" s="491" t="s">
        <v>1510</v>
      </c>
      <c r="L457" s="492">
        <v>65</v>
      </c>
      <c r="M457" s="493">
        <v>5091.298520408166</v>
      </c>
      <c r="N457" s="494">
        <v>0.61829652996845419</v>
      </c>
      <c r="O457" s="494">
        <v>3.1703470031545833E-2</v>
      </c>
      <c r="P457" s="495" t="s">
        <v>1511</v>
      </c>
      <c r="Q457" s="496"/>
      <c r="R457" s="490" t="s">
        <v>1494</v>
      </c>
      <c r="S457" s="491" t="s">
        <v>1495</v>
      </c>
      <c r="T457" s="492">
        <v>60</v>
      </c>
      <c r="U457" s="493">
        <v>15222.068169257347</v>
      </c>
      <c r="V457" s="494">
        <v>0.91324921135646686</v>
      </c>
      <c r="W457" s="494">
        <v>-0.31324921135646688</v>
      </c>
      <c r="X457" s="495" t="s">
        <v>1496</v>
      </c>
      <c r="Y457" s="497"/>
      <c r="Z457" s="490" t="s">
        <v>1467</v>
      </c>
      <c r="AA457" s="491" t="s">
        <v>1468</v>
      </c>
      <c r="AB457" s="492">
        <v>70</v>
      </c>
      <c r="AC457" s="493">
        <v>11059.067756849312</v>
      </c>
      <c r="AD457" s="494">
        <v>0.9211356466876971</v>
      </c>
      <c r="AE457" s="494">
        <v>-0.22113564668769714</v>
      </c>
      <c r="AF457" s="495" t="s">
        <v>1469</v>
      </c>
    </row>
    <row r="458" spans="1:32" ht="32.450000000000003" customHeight="1">
      <c r="A458" s="482" t="s">
        <v>1457</v>
      </c>
      <c r="B458" s="483" t="s">
        <v>1458</v>
      </c>
      <c r="C458" s="484" t="s">
        <v>1659</v>
      </c>
      <c r="D458" s="485" t="s">
        <v>1660</v>
      </c>
      <c r="E458" s="486" t="s">
        <v>1661</v>
      </c>
      <c r="F458" s="487" t="s">
        <v>1506</v>
      </c>
      <c r="G458" s="488" t="s">
        <v>1506</v>
      </c>
      <c r="H458" s="488" t="s">
        <v>1497</v>
      </c>
      <c r="I458" s="489"/>
      <c r="J458" s="490" t="s">
        <v>1512</v>
      </c>
      <c r="K458" s="491" t="s">
        <v>1510</v>
      </c>
      <c r="L458" s="492">
        <v>60</v>
      </c>
      <c r="M458" s="493">
        <v>1441.8173427091069</v>
      </c>
      <c r="N458" s="494">
        <v>0.5681244743481918</v>
      </c>
      <c r="O458" s="494">
        <v>3.1875525651808179E-2</v>
      </c>
      <c r="P458" s="495" t="s">
        <v>1511</v>
      </c>
      <c r="Q458" s="496"/>
      <c r="R458" s="490" t="s">
        <v>1498</v>
      </c>
      <c r="S458" s="491" t="s">
        <v>1495</v>
      </c>
      <c r="T458" s="492">
        <v>35</v>
      </c>
      <c r="U458" s="493">
        <v>5344.1195352112609</v>
      </c>
      <c r="V458" s="494">
        <v>0.89571068124474351</v>
      </c>
      <c r="W458" s="494">
        <v>-0.54571068124474353</v>
      </c>
      <c r="X458" s="495" t="s">
        <v>1496</v>
      </c>
      <c r="Y458" s="497"/>
      <c r="Z458" s="490" t="s">
        <v>1640</v>
      </c>
      <c r="AA458" s="491" t="s">
        <v>1468</v>
      </c>
      <c r="AB458" s="492">
        <v>70</v>
      </c>
      <c r="AC458" s="493">
        <v>5312.5576030128577</v>
      </c>
      <c r="AD458" s="494">
        <v>0.94911690496215317</v>
      </c>
      <c r="AE458" s="494">
        <v>-0.24911690496215322</v>
      </c>
      <c r="AF458" s="495" t="s">
        <v>1469</v>
      </c>
    </row>
    <row r="459" spans="1:32" ht="32.450000000000003" customHeight="1">
      <c r="A459" s="482" t="s">
        <v>1457</v>
      </c>
      <c r="B459" s="483" t="s">
        <v>1458</v>
      </c>
      <c r="C459" s="484" t="s">
        <v>1659</v>
      </c>
      <c r="D459" s="485" t="s">
        <v>1660</v>
      </c>
      <c r="E459" s="486" t="s">
        <v>1661</v>
      </c>
      <c r="F459" s="487" t="s">
        <v>1506</v>
      </c>
      <c r="G459" s="488" t="s">
        <v>1506</v>
      </c>
      <c r="H459" s="488" t="s">
        <v>1501</v>
      </c>
      <c r="I459" s="489"/>
      <c r="J459" s="490" t="s">
        <v>1509</v>
      </c>
      <c r="K459" s="491" t="s">
        <v>1510</v>
      </c>
      <c r="L459" s="492">
        <v>65</v>
      </c>
      <c r="M459" s="493">
        <v>5035.8123883928629</v>
      </c>
      <c r="N459" s="494">
        <v>0.81901279707495434</v>
      </c>
      <c r="O459" s="494">
        <v>-0.16901279707495431</v>
      </c>
      <c r="P459" s="495" t="s">
        <v>1511</v>
      </c>
      <c r="Q459" s="496"/>
      <c r="R459" s="490" t="s">
        <v>1502</v>
      </c>
      <c r="S459" s="491" t="s">
        <v>1495</v>
      </c>
      <c r="T459" s="492">
        <v>45</v>
      </c>
      <c r="U459" s="493">
        <v>5248.9247203579389</v>
      </c>
      <c r="V459" s="494">
        <v>0.81718464351005482</v>
      </c>
      <c r="W459" s="494">
        <v>-0.36718464351005481</v>
      </c>
      <c r="X459" s="495" t="s">
        <v>1503</v>
      </c>
      <c r="Y459" s="497"/>
      <c r="Z459" s="490" t="s">
        <v>1633</v>
      </c>
      <c r="AA459" s="491" t="s">
        <v>1468</v>
      </c>
      <c r="AB459" s="492">
        <v>70</v>
      </c>
      <c r="AC459" s="493">
        <v>7954.3342514970036</v>
      </c>
      <c r="AD459" s="494">
        <v>0.91590493601462519</v>
      </c>
      <c r="AE459" s="494">
        <v>-0.21590493601462524</v>
      </c>
      <c r="AF459" s="495" t="s">
        <v>1634</v>
      </c>
    </row>
    <row r="460" spans="1:32" ht="32.450000000000003" customHeight="1">
      <c r="A460" s="482" t="s">
        <v>1457</v>
      </c>
      <c r="B460" s="483" t="s">
        <v>1458</v>
      </c>
      <c r="C460" s="484" t="s">
        <v>1659</v>
      </c>
      <c r="D460" s="485" t="s">
        <v>1660</v>
      </c>
      <c r="E460" s="486" t="s">
        <v>1661</v>
      </c>
      <c r="F460" s="487" t="s">
        <v>1513</v>
      </c>
      <c r="G460" s="488" t="s">
        <v>1513</v>
      </c>
      <c r="H460" s="488" t="s">
        <v>1087</v>
      </c>
      <c r="I460" s="489"/>
      <c r="J460" s="490" t="s">
        <v>1514</v>
      </c>
      <c r="K460" s="491" t="s">
        <v>1515</v>
      </c>
      <c r="L460" s="492">
        <v>60</v>
      </c>
      <c r="M460" s="493">
        <v>5872.2983850931632</v>
      </c>
      <c r="N460" s="494">
        <v>0.82564102564102559</v>
      </c>
      <c r="O460" s="494">
        <v>-0.22564102564102562</v>
      </c>
      <c r="P460" s="495" t="s">
        <v>1516</v>
      </c>
      <c r="Q460" s="496"/>
      <c r="R460" s="490" t="s">
        <v>1470</v>
      </c>
      <c r="S460" s="491" t="s">
        <v>1471</v>
      </c>
      <c r="T460" s="492">
        <v>30</v>
      </c>
      <c r="U460" s="493">
        <v>4839.9870833333325</v>
      </c>
      <c r="V460" s="494">
        <v>0.7384615384615385</v>
      </c>
      <c r="W460" s="494">
        <v>-0.43846153846153851</v>
      </c>
      <c r="X460" s="495" t="s">
        <v>1472</v>
      </c>
      <c r="Y460" s="497"/>
      <c r="Z460" s="490" t="s">
        <v>1517</v>
      </c>
      <c r="AA460" s="491" t="s">
        <v>1518</v>
      </c>
      <c r="AB460" s="492">
        <v>80</v>
      </c>
      <c r="AC460" s="493">
        <v>8036.5260122699365</v>
      </c>
      <c r="AD460" s="494">
        <v>0.83589743589743593</v>
      </c>
      <c r="AE460" s="494">
        <v>-3.5897435897435881E-2</v>
      </c>
      <c r="AF460" s="495" t="s">
        <v>1519</v>
      </c>
    </row>
    <row r="461" spans="1:32" ht="32.450000000000003" customHeight="1">
      <c r="A461" s="482" t="s">
        <v>1457</v>
      </c>
      <c r="B461" s="483" t="s">
        <v>1458</v>
      </c>
      <c r="C461" s="484" t="s">
        <v>1659</v>
      </c>
      <c r="D461" s="485" t="s">
        <v>1660</v>
      </c>
      <c r="E461" s="486" t="s">
        <v>1661</v>
      </c>
      <c r="F461" s="487" t="s">
        <v>1513</v>
      </c>
      <c r="G461" s="488" t="s">
        <v>1513</v>
      </c>
      <c r="H461" s="488" t="s">
        <v>1089</v>
      </c>
      <c r="I461" s="489"/>
      <c r="J461" s="490" t="s">
        <v>1520</v>
      </c>
      <c r="K461" s="491" t="s">
        <v>1515</v>
      </c>
      <c r="L461" s="492">
        <v>55</v>
      </c>
      <c r="M461" s="493">
        <v>2720.352687651332</v>
      </c>
      <c r="N461" s="494">
        <v>0.79270633397312862</v>
      </c>
      <c r="O461" s="494">
        <v>-0.24270633397312857</v>
      </c>
      <c r="P461" s="495" t="s">
        <v>1516</v>
      </c>
      <c r="Q461" s="496"/>
      <c r="R461" s="490" t="s">
        <v>1521</v>
      </c>
      <c r="S461" s="491" t="s">
        <v>1471</v>
      </c>
      <c r="T461" s="492">
        <v>30</v>
      </c>
      <c r="U461" s="493">
        <v>3527.2018529411762</v>
      </c>
      <c r="V461" s="494">
        <v>0.65259117082533591</v>
      </c>
      <c r="W461" s="494">
        <v>-0.35259117082533592</v>
      </c>
      <c r="X461" s="495" t="s">
        <v>1472</v>
      </c>
      <c r="Y461" s="497"/>
      <c r="Z461" s="490" t="s">
        <v>1517</v>
      </c>
      <c r="AA461" s="491" t="s">
        <v>1518</v>
      </c>
      <c r="AB461" s="492">
        <v>80</v>
      </c>
      <c r="AC461" s="493">
        <v>4358.8894430379723</v>
      </c>
      <c r="AD461" s="494">
        <v>0.75815738963531665</v>
      </c>
      <c r="AE461" s="494">
        <v>4.1842610364683397E-2</v>
      </c>
      <c r="AF461" s="495" t="s">
        <v>1519</v>
      </c>
    </row>
    <row r="462" spans="1:32" ht="32.450000000000003" customHeight="1">
      <c r="A462" s="482" t="s">
        <v>1457</v>
      </c>
      <c r="B462" s="483" t="s">
        <v>1458</v>
      </c>
      <c r="C462" s="484" t="s">
        <v>1659</v>
      </c>
      <c r="D462" s="485" t="s">
        <v>1660</v>
      </c>
      <c r="E462" s="486" t="s">
        <v>1661</v>
      </c>
      <c r="F462" s="487" t="s">
        <v>1513</v>
      </c>
      <c r="G462" s="488" t="s">
        <v>1513</v>
      </c>
      <c r="H462" s="488" t="s">
        <v>1081</v>
      </c>
      <c r="I462" s="489"/>
      <c r="J462" s="490" t="s">
        <v>1522</v>
      </c>
      <c r="K462" s="491" t="s">
        <v>1515</v>
      </c>
      <c r="L462" s="492">
        <v>65</v>
      </c>
      <c r="M462" s="493">
        <v>26643.713333333333</v>
      </c>
      <c r="N462" s="494">
        <v>0.66666666666666663</v>
      </c>
      <c r="O462" s="494">
        <v>-1.6666666666666607E-2</v>
      </c>
      <c r="P462" s="495" t="s">
        <v>1516</v>
      </c>
      <c r="Q462" s="496"/>
      <c r="R462" s="490" t="s">
        <v>1478</v>
      </c>
      <c r="S462" s="491" t="s">
        <v>1471</v>
      </c>
      <c r="T462" s="492">
        <v>50</v>
      </c>
      <c r="U462" s="493">
        <v>3132.2333333333336</v>
      </c>
      <c r="V462" s="494">
        <v>0.33333333333333331</v>
      </c>
      <c r="W462" s="494">
        <v>0.16666666666666669</v>
      </c>
      <c r="X462" s="495" t="s">
        <v>1472</v>
      </c>
      <c r="Y462" s="497"/>
      <c r="Z462" s="490" t="s">
        <v>1523</v>
      </c>
      <c r="AA462" s="491" t="s">
        <v>1518</v>
      </c>
      <c r="AB462" s="492">
        <v>80</v>
      </c>
      <c r="AC462" s="493">
        <v>56135.422500000001</v>
      </c>
      <c r="AD462" s="494">
        <v>0.88888888888888884</v>
      </c>
      <c r="AE462" s="494">
        <v>-8.8888888888888795E-2</v>
      </c>
      <c r="AF462" s="495" t="s">
        <v>1519</v>
      </c>
    </row>
    <row r="463" spans="1:32" ht="32.450000000000003" customHeight="1">
      <c r="A463" s="482" t="s">
        <v>1457</v>
      </c>
      <c r="B463" s="483" t="s">
        <v>1458</v>
      </c>
      <c r="C463" s="484" t="s">
        <v>1659</v>
      </c>
      <c r="D463" s="485" t="s">
        <v>1660</v>
      </c>
      <c r="E463" s="486" t="s">
        <v>1661</v>
      </c>
      <c r="F463" s="487" t="s">
        <v>1513</v>
      </c>
      <c r="G463" s="488" t="s">
        <v>1513</v>
      </c>
      <c r="H463" s="488" t="s">
        <v>1085</v>
      </c>
      <c r="I463" s="489"/>
      <c r="J463" s="490" t="s">
        <v>1524</v>
      </c>
      <c r="K463" s="491" t="s">
        <v>1515</v>
      </c>
      <c r="L463" s="492">
        <v>65</v>
      </c>
      <c r="M463" s="493">
        <v>13599.602589928058</v>
      </c>
      <c r="N463" s="494">
        <v>0.90259740259740262</v>
      </c>
      <c r="O463" s="494">
        <v>-0.2525974025974026</v>
      </c>
      <c r="P463" s="495" t="s">
        <v>1516</v>
      </c>
      <c r="Q463" s="496"/>
      <c r="R463" s="490" t="s">
        <v>1525</v>
      </c>
      <c r="S463" s="491" t="s">
        <v>1471</v>
      </c>
      <c r="T463" s="492">
        <v>40</v>
      </c>
      <c r="U463" s="493">
        <v>20879.01400000001</v>
      </c>
      <c r="V463" s="494">
        <v>0.84415584415584421</v>
      </c>
      <c r="W463" s="494">
        <v>-0.44415584415584419</v>
      </c>
      <c r="X463" s="495" t="s">
        <v>1472</v>
      </c>
      <c r="Y463" s="497"/>
      <c r="Z463" s="490" t="s">
        <v>1526</v>
      </c>
      <c r="AA463" s="491" t="s">
        <v>1518</v>
      </c>
      <c r="AB463" s="492">
        <v>80</v>
      </c>
      <c r="AC463" s="493">
        <v>22301.00097014926</v>
      </c>
      <c r="AD463" s="494">
        <v>0.87012987012987009</v>
      </c>
      <c r="AE463" s="494">
        <v>-7.0129870129870042E-2</v>
      </c>
      <c r="AF463" s="495" t="s">
        <v>1519</v>
      </c>
    </row>
    <row r="464" spans="1:32" ht="32.450000000000003" customHeight="1">
      <c r="A464" s="482" t="s">
        <v>1457</v>
      </c>
      <c r="B464" s="483" t="s">
        <v>1458</v>
      </c>
      <c r="C464" s="484" t="s">
        <v>1659</v>
      </c>
      <c r="D464" s="485" t="s">
        <v>1660</v>
      </c>
      <c r="E464" s="486" t="s">
        <v>1661</v>
      </c>
      <c r="F464" s="487" t="s">
        <v>1513</v>
      </c>
      <c r="G464" s="488" t="s">
        <v>1513</v>
      </c>
      <c r="H464" s="488" t="s">
        <v>1482</v>
      </c>
      <c r="I464" s="489"/>
      <c r="J464" s="490" t="s">
        <v>1514</v>
      </c>
      <c r="K464" s="491" t="s">
        <v>1515</v>
      </c>
      <c r="L464" s="492">
        <v>55</v>
      </c>
      <c r="M464" s="493">
        <v>2149.7113356766222</v>
      </c>
      <c r="N464" s="494">
        <v>0.7723981900452489</v>
      </c>
      <c r="O464" s="494">
        <v>-0.22239819004524886</v>
      </c>
      <c r="P464" s="495" t="s">
        <v>1516</v>
      </c>
      <c r="Q464" s="496"/>
      <c r="R464" s="490" t="s">
        <v>1527</v>
      </c>
      <c r="S464" s="491" t="s">
        <v>1528</v>
      </c>
      <c r="T464" s="492">
        <v>55</v>
      </c>
      <c r="U464" s="493">
        <v>2455.2445421467537</v>
      </c>
      <c r="V464" s="494">
        <v>0.74615384615384617</v>
      </c>
      <c r="W464" s="494">
        <v>-0.19615384615384612</v>
      </c>
      <c r="X464" s="495" t="s">
        <v>1529</v>
      </c>
      <c r="Y464" s="497"/>
      <c r="Z464" s="490" t="s">
        <v>1517</v>
      </c>
      <c r="AA464" s="491" t="s">
        <v>1518</v>
      </c>
      <c r="AB464" s="492">
        <v>80</v>
      </c>
      <c r="AC464" s="493">
        <v>2573.6795654797861</v>
      </c>
      <c r="AD464" s="494">
        <v>0.74977375565610871</v>
      </c>
      <c r="AE464" s="494">
        <v>5.0226244343891335E-2</v>
      </c>
      <c r="AF464" s="495" t="s">
        <v>1519</v>
      </c>
    </row>
    <row r="465" spans="1:32" ht="32.450000000000003" customHeight="1">
      <c r="A465" s="482" t="s">
        <v>1457</v>
      </c>
      <c r="B465" s="483" t="s">
        <v>1458</v>
      </c>
      <c r="C465" s="484" t="s">
        <v>1659</v>
      </c>
      <c r="D465" s="485" t="s">
        <v>1660</v>
      </c>
      <c r="E465" s="486" t="s">
        <v>1661</v>
      </c>
      <c r="F465" s="487" t="s">
        <v>1513</v>
      </c>
      <c r="G465" s="488" t="s">
        <v>1513</v>
      </c>
      <c r="H465" s="488" t="s">
        <v>1488</v>
      </c>
      <c r="I465" s="489"/>
      <c r="J465" s="490" t="s">
        <v>1530</v>
      </c>
      <c r="K465" s="491" t="s">
        <v>1515</v>
      </c>
      <c r="L465" s="492">
        <v>50</v>
      </c>
      <c r="M465" s="493">
        <v>907.35891400709284</v>
      </c>
      <c r="N465" s="494">
        <v>0.65984205908160276</v>
      </c>
      <c r="O465" s="494">
        <v>-0.15984205908160276</v>
      </c>
      <c r="P465" s="495" t="s">
        <v>1516</v>
      </c>
      <c r="Q465" s="496"/>
      <c r="R465" s="490" t="s">
        <v>1527</v>
      </c>
      <c r="S465" s="491" t="s">
        <v>1528</v>
      </c>
      <c r="T465" s="492">
        <v>50</v>
      </c>
      <c r="U465" s="493">
        <v>1034.7738464818774</v>
      </c>
      <c r="V465" s="494">
        <v>0.68587306229891776</v>
      </c>
      <c r="W465" s="494">
        <v>-0.18587306229891776</v>
      </c>
      <c r="X465" s="495" t="s">
        <v>1529</v>
      </c>
      <c r="Y465" s="497"/>
      <c r="Z465" s="490" t="s">
        <v>1531</v>
      </c>
      <c r="AA465" s="491" t="s">
        <v>1518</v>
      </c>
      <c r="AB465" s="492">
        <v>70</v>
      </c>
      <c r="AC465" s="493">
        <v>996.39027050236166</v>
      </c>
      <c r="AD465" s="494">
        <v>0.6811933313834454</v>
      </c>
      <c r="AE465" s="494">
        <v>1.8806668616554556E-2</v>
      </c>
      <c r="AF465" s="495" t="s">
        <v>1519</v>
      </c>
    </row>
    <row r="466" spans="1:32" ht="32.450000000000003" customHeight="1">
      <c r="A466" s="482" t="s">
        <v>1457</v>
      </c>
      <c r="B466" s="483" t="s">
        <v>1458</v>
      </c>
      <c r="C466" s="484" t="s">
        <v>1659</v>
      </c>
      <c r="D466" s="485" t="s">
        <v>1660</v>
      </c>
      <c r="E466" s="486" t="s">
        <v>1661</v>
      </c>
      <c r="F466" s="487" t="s">
        <v>1513</v>
      </c>
      <c r="G466" s="488" t="s">
        <v>1513</v>
      </c>
      <c r="H466" s="488" t="s">
        <v>1493</v>
      </c>
      <c r="I466" s="489"/>
      <c r="J466" s="490" t="s">
        <v>1514</v>
      </c>
      <c r="K466" s="491" t="s">
        <v>1515</v>
      </c>
      <c r="L466" s="492">
        <v>55</v>
      </c>
      <c r="M466" s="493">
        <v>1020.9609893048129</v>
      </c>
      <c r="N466" s="494">
        <v>0.58990536277602523</v>
      </c>
      <c r="O466" s="494">
        <v>-3.9905362776025188E-2</v>
      </c>
      <c r="P466" s="495" t="s">
        <v>1516</v>
      </c>
      <c r="Q466" s="496"/>
      <c r="R466" s="490" t="s">
        <v>1532</v>
      </c>
      <c r="S466" s="491" t="s">
        <v>1528</v>
      </c>
      <c r="T466" s="492">
        <v>70</v>
      </c>
      <c r="U466" s="493">
        <v>11061.320849220108</v>
      </c>
      <c r="V466" s="494">
        <v>0.91009463722397477</v>
      </c>
      <c r="W466" s="494">
        <v>-0.21009463722397481</v>
      </c>
      <c r="X466" s="495" t="s">
        <v>1533</v>
      </c>
      <c r="Y466" s="497"/>
      <c r="Z466" s="490" t="s">
        <v>1517</v>
      </c>
      <c r="AA466" s="491" t="s">
        <v>1518</v>
      </c>
      <c r="AB466" s="492">
        <v>80</v>
      </c>
      <c r="AC466" s="493">
        <v>1911.7815367483292</v>
      </c>
      <c r="AD466" s="494">
        <v>0.70820189274447942</v>
      </c>
      <c r="AE466" s="494">
        <v>9.1798107255520622E-2</v>
      </c>
      <c r="AF466" s="495" t="s">
        <v>1519</v>
      </c>
    </row>
    <row r="467" spans="1:32" ht="32.450000000000003" customHeight="1">
      <c r="A467" s="482" t="s">
        <v>1457</v>
      </c>
      <c r="B467" s="483" t="s">
        <v>1458</v>
      </c>
      <c r="C467" s="484" t="s">
        <v>1659</v>
      </c>
      <c r="D467" s="485" t="s">
        <v>1660</v>
      </c>
      <c r="E467" s="486" t="s">
        <v>1661</v>
      </c>
      <c r="F467" s="487" t="s">
        <v>1513</v>
      </c>
      <c r="G467" s="488" t="s">
        <v>1513</v>
      </c>
      <c r="H467" s="488" t="s">
        <v>1497</v>
      </c>
      <c r="I467" s="489"/>
      <c r="J467" s="490" t="s">
        <v>1530</v>
      </c>
      <c r="K467" s="491" t="s">
        <v>1515</v>
      </c>
      <c r="L467" s="492">
        <v>50</v>
      </c>
      <c r="M467" s="493">
        <v>478.94002688172037</v>
      </c>
      <c r="N467" s="494">
        <v>0.46930193439865436</v>
      </c>
      <c r="O467" s="494">
        <v>3.0698065601345637E-2</v>
      </c>
      <c r="P467" s="495" t="s">
        <v>1516</v>
      </c>
      <c r="Q467" s="496"/>
      <c r="R467" s="490" t="s">
        <v>1532</v>
      </c>
      <c r="S467" s="491" t="s">
        <v>1528</v>
      </c>
      <c r="T467" s="492">
        <v>70</v>
      </c>
      <c r="U467" s="493">
        <v>5598.9027934272362</v>
      </c>
      <c r="V467" s="494">
        <v>0.89571068124474351</v>
      </c>
      <c r="W467" s="494">
        <v>-0.19571068124474356</v>
      </c>
      <c r="X467" s="495" t="s">
        <v>1533</v>
      </c>
      <c r="Y467" s="497"/>
      <c r="Z467" s="490" t="s">
        <v>1531</v>
      </c>
      <c r="AA467" s="491" t="s">
        <v>1518</v>
      </c>
      <c r="AB467" s="492">
        <v>70</v>
      </c>
      <c r="AC467" s="493">
        <v>716.85162726008241</v>
      </c>
      <c r="AD467" s="494">
        <v>0.60470984020185026</v>
      </c>
      <c r="AE467" s="494">
        <v>9.5290159798149698E-2</v>
      </c>
      <c r="AF467" s="495" t="s">
        <v>1519</v>
      </c>
    </row>
    <row r="468" spans="1:32" ht="32.450000000000003" customHeight="1">
      <c r="A468" s="482" t="s">
        <v>1457</v>
      </c>
      <c r="B468" s="483" t="s">
        <v>1458</v>
      </c>
      <c r="C468" s="484" t="s">
        <v>1659</v>
      </c>
      <c r="D468" s="485" t="s">
        <v>1660</v>
      </c>
      <c r="E468" s="486" t="s">
        <v>1661</v>
      </c>
      <c r="F468" s="487" t="s">
        <v>1513</v>
      </c>
      <c r="G468" s="488" t="s">
        <v>1513</v>
      </c>
      <c r="H468" s="488" t="s">
        <v>1501</v>
      </c>
      <c r="I468" s="489"/>
      <c r="J468" s="490" t="s">
        <v>1514</v>
      </c>
      <c r="K468" s="491" t="s">
        <v>1515</v>
      </c>
      <c r="L468" s="492">
        <v>55</v>
      </c>
      <c r="M468" s="493">
        <v>2800.9912837837833</v>
      </c>
      <c r="N468" s="494">
        <v>0.8117001828153565</v>
      </c>
      <c r="O468" s="494">
        <v>-0.26170018281535645</v>
      </c>
      <c r="P468" s="495" t="s">
        <v>1516</v>
      </c>
      <c r="Q468" s="496"/>
      <c r="R468" s="490" t="s">
        <v>1627</v>
      </c>
      <c r="S468" s="491" t="s">
        <v>1471</v>
      </c>
      <c r="T468" s="492">
        <v>40</v>
      </c>
      <c r="U468" s="493">
        <v>9567.658612975405</v>
      </c>
      <c r="V468" s="494">
        <v>0.81718464351005482</v>
      </c>
      <c r="W468" s="494">
        <v>-0.4171846435100548</v>
      </c>
      <c r="X468" s="495" t="s">
        <v>1472</v>
      </c>
      <c r="Y468" s="497"/>
      <c r="Z468" s="490" t="s">
        <v>1517</v>
      </c>
      <c r="AA468" s="491" t="s">
        <v>1518</v>
      </c>
      <c r="AB468" s="492">
        <v>80</v>
      </c>
      <c r="AC468" s="493">
        <v>2018.2836734693876</v>
      </c>
      <c r="AD468" s="494">
        <v>0.71663619744058493</v>
      </c>
      <c r="AE468" s="494">
        <v>8.3363802559415112E-2</v>
      </c>
      <c r="AF468" s="495" t="s">
        <v>1519</v>
      </c>
    </row>
    <row r="469" spans="1:32" ht="32.450000000000003" customHeight="1">
      <c r="A469" s="482" t="s">
        <v>1457</v>
      </c>
      <c r="B469" s="483" t="s">
        <v>1458</v>
      </c>
      <c r="C469" s="484" t="s">
        <v>1659</v>
      </c>
      <c r="D469" s="485" t="s">
        <v>1660</v>
      </c>
      <c r="E469" s="486" t="s">
        <v>1661</v>
      </c>
      <c r="F469" s="487" t="s">
        <v>1462</v>
      </c>
      <c r="G469" s="488" t="s">
        <v>1535</v>
      </c>
      <c r="H469" s="488" t="s">
        <v>1536</v>
      </c>
      <c r="I469" s="489"/>
      <c r="J469" s="490" t="s">
        <v>1507</v>
      </c>
      <c r="K469" s="491" t="s">
        <v>1495</v>
      </c>
      <c r="L469" s="492">
        <v>65</v>
      </c>
      <c r="M469" s="493">
        <v>2837.3800172228152</v>
      </c>
      <c r="N469" s="494">
        <v>0.83109679728037211</v>
      </c>
      <c r="O469" s="494">
        <v>-0.18109679728037209</v>
      </c>
      <c r="P469" s="495" t="s">
        <v>1508</v>
      </c>
      <c r="Q469" s="496"/>
      <c r="R469" s="490" t="s">
        <v>1532</v>
      </c>
      <c r="S469" s="491" t="s">
        <v>1528</v>
      </c>
      <c r="T469" s="492">
        <v>60</v>
      </c>
      <c r="U469" s="493">
        <v>4161.7576989204272</v>
      </c>
      <c r="V469" s="494">
        <v>0.8949722669529433</v>
      </c>
      <c r="W469" s="494">
        <v>-0.29497226695294332</v>
      </c>
      <c r="X469" s="495" t="s">
        <v>1533</v>
      </c>
      <c r="Y469" s="497"/>
      <c r="Z469" s="490" t="s">
        <v>1537</v>
      </c>
      <c r="AA469" s="491" t="s">
        <v>1468</v>
      </c>
      <c r="AB469" s="492">
        <v>60</v>
      </c>
      <c r="AC469" s="493">
        <v>3193.6865029239916</v>
      </c>
      <c r="AD469" s="494">
        <v>0.91787439613526567</v>
      </c>
      <c r="AE469" s="494">
        <v>-0.31787439613526569</v>
      </c>
      <c r="AF469" s="495" t="s">
        <v>1538</v>
      </c>
    </row>
    <row r="470" spans="1:32" ht="32.450000000000003" customHeight="1">
      <c r="A470" s="482" t="s">
        <v>1457</v>
      </c>
      <c r="B470" s="483" t="s">
        <v>1458</v>
      </c>
      <c r="C470" s="484" t="s">
        <v>1659</v>
      </c>
      <c r="D470" s="485" t="s">
        <v>1660</v>
      </c>
      <c r="E470" s="486" t="s">
        <v>1661</v>
      </c>
      <c r="F470" s="487" t="s">
        <v>1462</v>
      </c>
      <c r="G470" s="488" t="s">
        <v>1535</v>
      </c>
      <c r="H470" s="488" t="s">
        <v>1539</v>
      </c>
      <c r="I470" s="489"/>
      <c r="J470" s="490" t="s">
        <v>1540</v>
      </c>
      <c r="K470" s="491" t="s">
        <v>1465</v>
      </c>
      <c r="L470" s="492">
        <v>70</v>
      </c>
      <c r="M470" s="493">
        <v>2234.2704621684925</v>
      </c>
      <c r="N470" s="494">
        <v>0.77345399698340866</v>
      </c>
      <c r="O470" s="494">
        <v>-7.3453996983408709E-2</v>
      </c>
      <c r="P470" s="495" t="s">
        <v>1466</v>
      </c>
      <c r="Q470" s="496"/>
      <c r="R470" s="490" t="s">
        <v>1527</v>
      </c>
      <c r="S470" s="491" t="s">
        <v>1528</v>
      </c>
      <c r="T470" s="492">
        <v>50</v>
      </c>
      <c r="U470" s="493">
        <v>707.8810876803559</v>
      </c>
      <c r="V470" s="494">
        <v>0.67948717948717952</v>
      </c>
      <c r="W470" s="494">
        <v>-0.17948717948717952</v>
      </c>
      <c r="X470" s="495" t="s">
        <v>1529</v>
      </c>
      <c r="Y470" s="497"/>
      <c r="Z470" s="490" t="s">
        <v>1541</v>
      </c>
      <c r="AA470" s="491" t="s">
        <v>1468</v>
      </c>
      <c r="AB470" s="492">
        <v>60</v>
      </c>
      <c r="AC470" s="493">
        <v>1327.2040104931798</v>
      </c>
      <c r="AD470" s="494">
        <v>0.71870286576168929</v>
      </c>
      <c r="AE470" s="494">
        <v>-0.11870286576168931</v>
      </c>
      <c r="AF470" s="495" t="s">
        <v>1542</v>
      </c>
    </row>
    <row r="471" spans="1:32" ht="32.450000000000003" customHeight="1">
      <c r="A471" s="482" t="s">
        <v>1457</v>
      </c>
      <c r="B471" s="483" t="s">
        <v>1458</v>
      </c>
      <c r="C471" s="484" t="s">
        <v>1659</v>
      </c>
      <c r="D471" s="485" t="s">
        <v>1660</v>
      </c>
      <c r="E471" s="486" t="s">
        <v>1661</v>
      </c>
      <c r="F471" s="487" t="s">
        <v>1462</v>
      </c>
      <c r="G471" s="488" t="s">
        <v>1543</v>
      </c>
      <c r="H471" s="488" t="s">
        <v>1544</v>
      </c>
      <c r="I471" s="489"/>
      <c r="J471" s="490" t="s">
        <v>1545</v>
      </c>
      <c r="K471" s="491" t="s">
        <v>1518</v>
      </c>
      <c r="L471" s="492">
        <v>50</v>
      </c>
      <c r="M471" s="493">
        <v>662.86979669464824</v>
      </c>
      <c r="N471" s="494">
        <v>0.52194153488053674</v>
      </c>
      <c r="O471" s="494">
        <v>-2.1941534880536739E-2</v>
      </c>
      <c r="P471" s="495" t="s">
        <v>1546</v>
      </c>
      <c r="Q471" s="496"/>
      <c r="R471" s="490" t="s">
        <v>1547</v>
      </c>
      <c r="S471" s="491" t="s">
        <v>1510</v>
      </c>
      <c r="T471" s="492">
        <v>45</v>
      </c>
      <c r="U471" s="493">
        <v>261.07815789473784</v>
      </c>
      <c r="V471" s="494">
        <v>0.37981789552954059</v>
      </c>
      <c r="W471" s="494">
        <v>7.0182104470459417E-2</v>
      </c>
      <c r="X471" s="495" t="s">
        <v>1548</v>
      </c>
      <c r="Y471" s="497"/>
      <c r="Z471" s="490" t="s">
        <v>1549</v>
      </c>
      <c r="AA471" s="491" t="s">
        <v>1468</v>
      </c>
      <c r="AB471" s="492">
        <v>60</v>
      </c>
      <c r="AC471" s="493">
        <v>1105.6522164122493</v>
      </c>
      <c r="AD471" s="494">
        <v>0.81173410008899849</v>
      </c>
      <c r="AE471" s="494">
        <v>-0.21173410008899851</v>
      </c>
      <c r="AF471" s="495" t="s">
        <v>1550</v>
      </c>
    </row>
    <row r="472" spans="1:32" ht="32.450000000000003" customHeight="1">
      <c r="A472" s="482" t="s">
        <v>1457</v>
      </c>
      <c r="B472" s="483" t="s">
        <v>1458</v>
      </c>
      <c r="C472" s="484" t="s">
        <v>1659</v>
      </c>
      <c r="D472" s="485" t="s">
        <v>1660</v>
      </c>
      <c r="E472" s="486" t="s">
        <v>1661</v>
      </c>
      <c r="F472" s="487" t="s">
        <v>1462</v>
      </c>
      <c r="G472" s="488" t="s">
        <v>1543</v>
      </c>
      <c r="H472" s="488" t="s">
        <v>1551</v>
      </c>
      <c r="I472" s="489"/>
      <c r="J472" s="490" t="s">
        <v>1552</v>
      </c>
      <c r="K472" s="491" t="s">
        <v>1495</v>
      </c>
      <c r="L472" s="492">
        <v>40</v>
      </c>
      <c r="M472" s="493">
        <v>397.62294202898471</v>
      </c>
      <c r="N472" s="494">
        <v>0.44576523031203563</v>
      </c>
      <c r="O472" s="494">
        <v>-4.576523031203561E-2</v>
      </c>
      <c r="P472" s="495" t="s">
        <v>1553</v>
      </c>
      <c r="Q472" s="496"/>
      <c r="R472" s="490" t="s">
        <v>1554</v>
      </c>
      <c r="S472" s="491" t="s">
        <v>1528</v>
      </c>
      <c r="T472" s="492">
        <v>50</v>
      </c>
      <c r="U472" s="493">
        <v>775.74515624999901</v>
      </c>
      <c r="V472" s="494">
        <v>0.64500290716454545</v>
      </c>
      <c r="W472" s="494">
        <v>-0.14500290716454545</v>
      </c>
      <c r="X472" s="495" t="s">
        <v>1555</v>
      </c>
      <c r="Y472" s="497"/>
      <c r="Z472" s="490" t="s">
        <v>1556</v>
      </c>
      <c r="AA472" s="491" t="s">
        <v>1468</v>
      </c>
      <c r="AB472" s="492">
        <v>55</v>
      </c>
      <c r="AC472" s="493">
        <v>380.25119217424719</v>
      </c>
      <c r="AD472" s="494">
        <v>0.6703275405387944</v>
      </c>
      <c r="AE472" s="494">
        <v>-0.12032754053879435</v>
      </c>
      <c r="AF472" s="495" t="s">
        <v>1550</v>
      </c>
    </row>
    <row r="473" spans="1:32" ht="32.450000000000003" customHeight="1">
      <c r="A473" s="482" t="s">
        <v>1457</v>
      </c>
      <c r="B473" s="483" t="s">
        <v>1458</v>
      </c>
      <c r="C473" s="484" t="s">
        <v>1659</v>
      </c>
      <c r="D473" s="485" t="s">
        <v>1660</v>
      </c>
      <c r="E473" s="486" t="s">
        <v>1661</v>
      </c>
      <c r="F473" s="487" t="s">
        <v>1462</v>
      </c>
      <c r="G473" s="488" t="s">
        <v>1543</v>
      </c>
      <c r="H473" s="488" t="s">
        <v>1557</v>
      </c>
      <c r="I473" s="489"/>
      <c r="J473" s="490" t="s">
        <v>1558</v>
      </c>
      <c r="K473" s="491" t="s">
        <v>1465</v>
      </c>
      <c r="L473" s="492">
        <v>50</v>
      </c>
      <c r="M473" s="493">
        <v>269.34153324665647</v>
      </c>
      <c r="N473" s="494">
        <v>0.43590729683230445</v>
      </c>
      <c r="O473" s="494">
        <v>6.4092703167695553E-2</v>
      </c>
      <c r="P473" s="495" t="s">
        <v>1559</v>
      </c>
      <c r="Q473" s="496"/>
      <c r="R473" s="490" t="s">
        <v>1653</v>
      </c>
      <c r="S473" s="491" t="s">
        <v>1528</v>
      </c>
      <c r="T473" s="492">
        <v>30</v>
      </c>
      <c r="U473" s="493">
        <v>267.4418944115119</v>
      </c>
      <c r="V473" s="494">
        <v>0.39949397834227307</v>
      </c>
      <c r="W473" s="494">
        <v>-9.9493978342273082E-2</v>
      </c>
      <c r="X473" s="495" t="s">
        <v>1555</v>
      </c>
      <c r="Y473" s="497"/>
      <c r="Z473" s="490" t="s">
        <v>1556</v>
      </c>
      <c r="AA473" s="491" t="s">
        <v>1468</v>
      </c>
      <c r="AB473" s="492">
        <v>50</v>
      </c>
      <c r="AC473" s="493">
        <v>215.4848711435439</v>
      </c>
      <c r="AD473" s="494">
        <v>0.4382552373241575</v>
      </c>
      <c r="AE473" s="494">
        <v>6.1744762675842502E-2</v>
      </c>
      <c r="AF473" s="495" t="s">
        <v>1550</v>
      </c>
    </row>
    <row r="474" spans="1:32" ht="32.450000000000003" customHeight="1">
      <c r="A474" s="482" t="s">
        <v>1457</v>
      </c>
      <c r="B474" s="483" t="s">
        <v>1458</v>
      </c>
      <c r="C474" s="484" t="s">
        <v>1659</v>
      </c>
      <c r="D474" s="485" t="s">
        <v>1660</v>
      </c>
      <c r="E474" s="486" t="s">
        <v>1661</v>
      </c>
      <c r="F474" s="487" t="s">
        <v>1462</v>
      </c>
      <c r="G474" s="488" t="s">
        <v>1543</v>
      </c>
      <c r="H474" s="488" t="s">
        <v>1561</v>
      </c>
      <c r="I474" s="489"/>
      <c r="J474" s="490" t="s">
        <v>1545</v>
      </c>
      <c r="K474" s="491" t="s">
        <v>1518</v>
      </c>
      <c r="L474" s="492">
        <v>40</v>
      </c>
      <c r="M474" s="493">
        <v>299.49046792452805</v>
      </c>
      <c r="N474" s="494">
        <v>0.25018882175226587</v>
      </c>
      <c r="O474" s="494">
        <v>0.14981117824773416</v>
      </c>
      <c r="P474" s="495" t="s">
        <v>1546</v>
      </c>
      <c r="Q474" s="496"/>
      <c r="R474" s="490" t="s">
        <v>1547</v>
      </c>
      <c r="S474" s="491" t="s">
        <v>1510</v>
      </c>
      <c r="T474" s="492">
        <v>40</v>
      </c>
      <c r="U474" s="493">
        <v>134.75560606060591</v>
      </c>
      <c r="V474" s="494">
        <v>0.25547583081570996</v>
      </c>
      <c r="W474" s="494">
        <v>0.14452416918429006</v>
      </c>
      <c r="X474" s="495" t="s">
        <v>1548</v>
      </c>
      <c r="Y474" s="497"/>
      <c r="Z474" s="490" t="s">
        <v>1549</v>
      </c>
      <c r="AA474" s="491" t="s">
        <v>1468</v>
      </c>
      <c r="AB474" s="492">
        <v>60</v>
      </c>
      <c r="AC474" s="493">
        <v>468.47417933130515</v>
      </c>
      <c r="AD474" s="494">
        <v>0.68334592145015105</v>
      </c>
      <c r="AE474" s="494">
        <v>-8.3345921450151073E-2</v>
      </c>
      <c r="AF474" s="495" t="s">
        <v>1550</v>
      </c>
    </row>
    <row r="475" spans="1:32" ht="32.450000000000003" customHeight="1">
      <c r="A475" s="482" t="s">
        <v>1457</v>
      </c>
      <c r="B475" s="483" t="s">
        <v>1458</v>
      </c>
      <c r="C475" s="484" t="s">
        <v>1659</v>
      </c>
      <c r="D475" s="485" t="s">
        <v>1660</v>
      </c>
      <c r="E475" s="486" t="s">
        <v>1661</v>
      </c>
      <c r="F475" s="487" t="s">
        <v>1462</v>
      </c>
      <c r="G475" s="488" t="s">
        <v>1543</v>
      </c>
      <c r="H475" s="488" t="s">
        <v>1562</v>
      </c>
      <c r="I475" s="489"/>
      <c r="J475" s="490" t="s">
        <v>1563</v>
      </c>
      <c r="K475" s="491" t="s">
        <v>1495</v>
      </c>
      <c r="L475" s="492">
        <v>60</v>
      </c>
      <c r="M475" s="493">
        <v>402.63387343153312</v>
      </c>
      <c r="N475" s="494">
        <v>5.322608746152506E-2</v>
      </c>
      <c r="O475" s="494">
        <v>0.54677391253847496</v>
      </c>
      <c r="P475" s="495" t="s">
        <v>1564</v>
      </c>
      <c r="Q475" s="496"/>
      <c r="R475" s="490" t="s">
        <v>1527</v>
      </c>
      <c r="S475" s="491" t="s">
        <v>1528</v>
      </c>
      <c r="T475" s="492">
        <v>60</v>
      </c>
      <c r="U475" s="493">
        <v>1613.7566218823677</v>
      </c>
      <c r="V475" s="494">
        <v>0.81264881816597934</v>
      </c>
      <c r="W475" s="494">
        <v>-0.21264881816597936</v>
      </c>
      <c r="X475" s="495" t="s">
        <v>1529</v>
      </c>
      <c r="Y475" s="497"/>
      <c r="Z475" s="490" t="s">
        <v>1565</v>
      </c>
      <c r="AA475" s="491" t="s">
        <v>1468</v>
      </c>
      <c r="AB475" s="492">
        <v>60</v>
      </c>
      <c r="AC475" s="493">
        <v>904.3933806004527</v>
      </c>
      <c r="AD475" s="494">
        <v>0.82115686160636503</v>
      </c>
      <c r="AE475" s="494">
        <v>-0.22115686160636505</v>
      </c>
      <c r="AF475" s="495" t="s">
        <v>1542</v>
      </c>
    </row>
    <row r="476" spans="1:32" ht="32.450000000000003" customHeight="1">
      <c r="A476" s="482" t="s">
        <v>1457</v>
      </c>
      <c r="B476" s="483" t="s">
        <v>1458</v>
      </c>
      <c r="C476" s="484" t="s">
        <v>1659</v>
      </c>
      <c r="D476" s="485" t="s">
        <v>1660</v>
      </c>
      <c r="E476" s="486" t="s">
        <v>1661</v>
      </c>
      <c r="F476" s="487" t="s">
        <v>1462</v>
      </c>
      <c r="G476" s="488" t="s">
        <v>1543</v>
      </c>
      <c r="H476" s="488" t="s">
        <v>1566</v>
      </c>
      <c r="I476" s="489"/>
      <c r="J476" s="490" t="s">
        <v>1567</v>
      </c>
      <c r="K476" s="491" t="s">
        <v>1465</v>
      </c>
      <c r="L476" s="492">
        <v>60</v>
      </c>
      <c r="M476" s="493">
        <v>703.8127372141513</v>
      </c>
      <c r="N476" s="494">
        <v>0.71007529119028734</v>
      </c>
      <c r="O476" s="494">
        <v>-0.11007529119028736</v>
      </c>
      <c r="P476" s="495" t="s">
        <v>1559</v>
      </c>
      <c r="Q476" s="496"/>
      <c r="R476" s="490" t="s">
        <v>1568</v>
      </c>
      <c r="S476" s="491" t="s">
        <v>1528</v>
      </c>
      <c r="T476" s="492">
        <v>50</v>
      </c>
      <c r="U476" s="493">
        <v>451.50773572605067</v>
      </c>
      <c r="V476" s="494">
        <v>0.62515283468113858</v>
      </c>
      <c r="W476" s="494">
        <v>-0.12515283468113858</v>
      </c>
      <c r="X476" s="495" t="s">
        <v>1555</v>
      </c>
      <c r="Y476" s="497"/>
      <c r="Z476" s="490" t="s">
        <v>1565</v>
      </c>
      <c r="AA476" s="491" t="s">
        <v>1468</v>
      </c>
      <c r="AB476" s="492">
        <v>50</v>
      </c>
      <c r="AC476" s="493">
        <v>573.42699561186828</v>
      </c>
      <c r="AD476" s="494">
        <v>0.65014264570239599</v>
      </c>
      <c r="AE476" s="494">
        <v>-0.15014264570239599</v>
      </c>
      <c r="AF476" s="495" t="s">
        <v>1542</v>
      </c>
    </row>
    <row r="477" spans="1:32" ht="32.450000000000003" customHeight="1">
      <c r="A477" s="482" t="s">
        <v>1457</v>
      </c>
      <c r="B477" s="483" t="s">
        <v>1458</v>
      </c>
      <c r="C477" s="484" t="s">
        <v>1659</v>
      </c>
      <c r="D477" s="485" t="s">
        <v>1660</v>
      </c>
      <c r="E477" s="486" t="s">
        <v>1661</v>
      </c>
      <c r="F477" s="487" t="s">
        <v>1462</v>
      </c>
      <c r="G477" s="488" t="s">
        <v>1543</v>
      </c>
      <c r="H477" s="488" t="s">
        <v>1569</v>
      </c>
      <c r="I477" s="489"/>
      <c r="J477" s="490" t="s">
        <v>1558</v>
      </c>
      <c r="K477" s="491" t="s">
        <v>1465</v>
      </c>
      <c r="L477" s="492">
        <v>55</v>
      </c>
      <c r="M477" s="493">
        <v>293.4973564431927</v>
      </c>
      <c r="N477" s="494">
        <v>0.58749839301784101</v>
      </c>
      <c r="O477" s="494">
        <v>-3.749839301784097E-2</v>
      </c>
      <c r="P477" s="495" t="s">
        <v>1559</v>
      </c>
      <c r="Q477" s="496"/>
      <c r="R477" s="490" t="s">
        <v>1570</v>
      </c>
      <c r="S477" s="491" t="s">
        <v>1528</v>
      </c>
      <c r="T477" s="492">
        <v>35</v>
      </c>
      <c r="U477" s="493">
        <v>297.08269184819693</v>
      </c>
      <c r="V477" s="494">
        <v>0.51527704372419902</v>
      </c>
      <c r="W477" s="494">
        <v>-0.16527704372419905</v>
      </c>
      <c r="X477" s="495" t="s">
        <v>1555</v>
      </c>
      <c r="Y477" s="497"/>
      <c r="Z477" s="490" t="s">
        <v>1549</v>
      </c>
      <c r="AA477" s="491" t="s">
        <v>1468</v>
      </c>
      <c r="AB477" s="492">
        <v>60</v>
      </c>
      <c r="AC477" s="493">
        <v>290.34661710543145</v>
      </c>
      <c r="AD477" s="494">
        <v>0.5540017426828745</v>
      </c>
      <c r="AE477" s="494">
        <v>4.5998257317125479E-2</v>
      </c>
      <c r="AF477" s="495" t="s">
        <v>1550</v>
      </c>
    </row>
    <row r="478" spans="1:32" ht="32.450000000000003" customHeight="1">
      <c r="A478" s="482" t="s">
        <v>1457</v>
      </c>
      <c r="B478" s="483" t="s">
        <v>1458</v>
      </c>
      <c r="C478" s="484" t="s">
        <v>1659</v>
      </c>
      <c r="D478" s="485" t="s">
        <v>1660</v>
      </c>
      <c r="E478" s="486" t="s">
        <v>1661</v>
      </c>
      <c r="F478" s="487" t="s">
        <v>1462</v>
      </c>
      <c r="G478" s="488" t="s">
        <v>1543</v>
      </c>
      <c r="H478" s="488" t="s">
        <v>1571</v>
      </c>
      <c r="I478" s="489"/>
      <c r="J478" s="490" t="s">
        <v>1558</v>
      </c>
      <c r="K478" s="491" t="s">
        <v>1465</v>
      </c>
      <c r="L478" s="492">
        <v>60</v>
      </c>
      <c r="M478" s="493">
        <v>173.28732561399073</v>
      </c>
      <c r="N478" s="494">
        <v>0.56740686364470549</v>
      </c>
      <c r="O478" s="494">
        <v>3.2593136355294483E-2</v>
      </c>
      <c r="P478" s="495" t="s">
        <v>1559</v>
      </c>
      <c r="Q478" s="496"/>
      <c r="R478" s="490" t="s">
        <v>1572</v>
      </c>
      <c r="S478" s="491" t="s">
        <v>1528</v>
      </c>
      <c r="T478" s="492">
        <v>30</v>
      </c>
      <c r="U478" s="493">
        <v>225.26058879202975</v>
      </c>
      <c r="V478" s="494">
        <v>0.49122163088028387</v>
      </c>
      <c r="W478" s="494">
        <v>-0.19122163088028388</v>
      </c>
      <c r="X478" s="495" t="s">
        <v>1555</v>
      </c>
      <c r="Y478" s="497"/>
      <c r="Z478" s="490" t="s">
        <v>1556</v>
      </c>
      <c r="AA478" s="491" t="s">
        <v>1468</v>
      </c>
      <c r="AB478" s="492">
        <v>55</v>
      </c>
      <c r="AC478" s="493">
        <v>174.79383456400257</v>
      </c>
      <c r="AD478" s="494">
        <v>0.5732917354866337</v>
      </c>
      <c r="AE478" s="494">
        <v>-2.3291735486633658E-2</v>
      </c>
      <c r="AF478" s="495" t="s">
        <v>1550</v>
      </c>
    </row>
    <row r="479" spans="1:32" ht="32.450000000000003" customHeight="1">
      <c r="A479" s="482" t="s">
        <v>1457</v>
      </c>
      <c r="B479" s="483" t="s">
        <v>1458</v>
      </c>
      <c r="C479" s="484" t="s">
        <v>1659</v>
      </c>
      <c r="D479" s="485" t="s">
        <v>1660</v>
      </c>
      <c r="E479" s="486" t="s">
        <v>1661</v>
      </c>
      <c r="F479" s="488" t="s">
        <v>1573</v>
      </c>
      <c r="G479" s="488" t="s">
        <v>1573</v>
      </c>
      <c r="H479" s="488" t="s">
        <v>1574</v>
      </c>
      <c r="I479" s="489"/>
      <c r="J479" s="490" t="s">
        <v>1575</v>
      </c>
      <c r="K479" s="491">
        <v>0</v>
      </c>
      <c r="L479" s="492" t="s">
        <v>1575</v>
      </c>
      <c r="M479" s="493" t="s">
        <v>1575</v>
      </c>
      <c r="N479" s="494" t="s">
        <v>1575</v>
      </c>
      <c r="O479" s="494" t="s">
        <v>1576</v>
      </c>
      <c r="P479" s="495" t="s">
        <v>1575</v>
      </c>
      <c r="Q479" s="496"/>
      <c r="R479" s="490" t="s">
        <v>1575</v>
      </c>
      <c r="S479" s="491">
        <v>0</v>
      </c>
      <c r="T479" s="492" t="s">
        <v>1575</v>
      </c>
      <c r="U479" s="493" t="s">
        <v>1575</v>
      </c>
      <c r="V479" s="494" t="s">
        <v>1575</v>
      </c>
      <c r="W479" s="494" t="s">
        <v>1576</v>
      </c>
      <c r="X479" s="495" t="s">
        <v>1575</v>
      </c>
      <c r="Y479" s="497"/>
      <c r="Z479" s="490" t="s">
        <v>1575</v>
      </c>
      <c r="AA479" s="491">
        <v>0</v>
      </c>
      <c r="AB479" s="492" t="s">
        <v>1575</v>
      </c>
      <c r="AC479" s="493" t="s">
        <v>1575</v>
      </c>
      <c r="AD479" s="494" t="s">
        <v>1575</v>
      </c>
      <c r="AE479" s="494" t="s">
        <v>1576</v>
      </c>
      <c r="AF479" s="495" t="s">
        <v>1575</v>
      </c>
    </row>
    <row r="480" spans="1:32" ht="32.450000000000003" customHeight="1">
      <c r="A480" s="482" t="s">
        <v>1457</v>
      </c>
      <c r="B480" s="483" t="s">
        <v>1458</v>
      </c>
      <c r="C480" s="484" t="s">
        <v>1659</v>
      </c>
      <c r="D480" s="485" t="s">
        <v>1660</v>
      </c>
      <c r="E480" s="486" t="s">
        <v>1661</v>
      </c>
      <c r="F480" s="488" t="s">
        <v>1573</v>
      </c>
      <c r="G480" s="488" t="s">
        <v>1573</v>
      </c>
      <c r="H480" s="488" t="s">
        <v>1577</v>
      </c>
      <c r="I480" s="489"/>
      <c r="J480" s="490" t="s">
        <v>1575</v>
      </c>
      <c r="K480" s="491">
        <v>0</v>
      </c>
      <c r="L480" s="492" t="s">
        <v>1575</v>
      </c>
      <c r="M480" s="493" t="s">
        <v>1575</v>
      </c>
      <c r="N480" s="494" t="s">
        <v>1575</v>
      </c>
      <c r="O480" s="494" t="s">
        <v>1576</v>
      </c>
      <c r="P480" s="495" t="s">
        <v>1575</v>
      </c>
      <c r="Q480" s="496"/>
      <c r="R480" s="490" t="s">
        <v>1575</v>
      </c>
      <c r="S480" s="491">
        <v>0</v>
      </c>
      <c r="T480" s="492" t="s">
        <v>1575</v>
      </c>
      <c r="U480" s="493" t="s">
        <v>1575</v>
      </c>
      <c r="V480" s="494" t="s">
        <v>1575</v>
      </c>
      <c r="W480" s="494" t="s">
        <v>1576</v>
      </c>
      <c r="X480" s="495" t="s">
        <v>1575</v>
      </c>
      <c r="Y480" s="497"/>
      <c r="Z480" s="490" t="s">
        <v>1575</v>
      </c>
      <c r="AA480" s="491">
        <v>0</v>
      </c>
      <c r="AB480" s="492" t="s">
        <v>1575</v>
      </c>
      <c r="AC480" s="493" t="s">
        <v>1575</v>
      </c>
      <c r="AD480" s="494" t="s">
        <v>1575</v>
      </c>
      <c r="AE480" s="494" t="s">
        <v>1576</v>
      </c>
      <c r="AF480" s="495" t="s">
        <v>1575</v>
      </c>
    </row>
    <row r="481" spans="1:32" ht="32.450000000000003" customHeight="1">
      <c r="A481" s="482" t="s">
        <v>1457</v>
      </c>
      <c r="B481" s="483" t="s">
        <v>1458</v>
      </c>
      <c r="C481" s="484" t="s">
        <v>1659</v>
      </c>
      <c r="D481" s="485" t="s">
        <v>1660</v>
      </c>
      <c r="E481" s="486" t="s">
        <v>1661</v>
      </c>
      <c r="F481" s="488" t="s">
        <v>1578</v>
      </c>
      <c r="G481" s="488" t="s">
        <v>1578</v>
      </c>
      <c r="H481" s="488" t="s">
        <v>1579</v>
      </c>
      <c r="I481" s="489"/>
      <c r="J481" s="490" t="s">
        <v>1575</v>
      </c>
      <c r="K481" s="491">
        <v>0</v>
      </c>
      <c r="L481" s="492" t="s">
        <v>1575</v>
      </c>
      <c r="M481" s="493" t="s">
        <v>1575</v>
      </c>
      <c r="N481" s="494" t="s">
        <v>1575</v>
      </c>
      <c r="O481" s="494" t="s">
        <v>1576</v>
      </c>
      <c r="P481" s="495" t="s">
        <v>1575</v>
      </c>
      <c r="Q481" s="496"/>
      <c r="R481" s="490" t="s">
        <v>1575</v>
      </c>
      <c r="S481" s="491">
        <v>0</v>
      </c>
      <c r="T481" s="492" t="s">
        <v>1575</v>
      </c>
      <c r="U481" s="493" t="s">
        <v>1575</v>
      </c>
      <c r="V481" s="494" t="s">
        <v>1575</v>
      </c>
      <c r="W481" s="494" t="s">
        <v>1576</v>
      </c>
      <c r="X481" s="495" t="s">
        <v>1575</v>
      </c>
      <c r="Y481" s="497"/>
      <c r="Z481" s="490" t="s">
        <v>1575</v>
      </c>
      <c r="AA481" s="491">
        <v>0</v>
      </c>
      <c r="AB481" s="492" t="s">
        <v>1575</v>
      </c>
      <c r="AC481" s="493" t="s">
        <v>1575</v>
      </c>
      <c r="AD481" s="494" t="s">
        <v>1575</v>
      </c>
      <c r="AE481" s="494" t="s">
        <v>1576</v>
      </c>
      <c r="AF481" s="495" t="s">
        <v>1575</v>
      </c>
    </row>
    <row r="482" spans="1:32" ht="32.450000000000003" customHeight="1">
      <c r="A482" s="482" t="s">
        <v>1457</v>
      </c>
      <c r="B482" s="483" t="s">
        <v>1458</v>
      </c>
      <c r="C482" s="484" t="s">
        <v>1659</v>
      </c>
      <c r="D482" s="485" t="s">
        <v>1660</v>
      </c>
      <c r="E482" s="486" t="s">
        <v>1661</v>
      </c>
      <c r="F482" s="488" t="s">
        <v>1578</v>
      </c>
      <c r="G482" s="488" t="s">
        <v>1578</v>
      </c>
      <c r="H482" s="488" t="s">
        <v>1580</v>
      </c>
      <c r="I482" s="489"/>
      <c r="J482" s="490" t="s">
        <v>1575</v>
      </c>
      <c r="K482" s="491">
        <v>0</v>
      </c>
      <c r="L482" s="492" t="s">
        <v>1575</v>
      </c>
      <c r="M482" s="493" t="s">
        <v>1575</v>
      </c>
      <c r="N482" s="494" t="s">
        <v>1575</v>
      </c>
      <c r="O482" s="494" t="s">
        <v>1576</v>
      </c>
      <c r="P482" s="495" t="s">
        <v>1575</v>
      </c>
      <c r="Q482" s="496"/>
      <c r="R482" s="490" t="s">
        <v>1575</v>
      </c>
      <c r="S482" s="491">
        <v>0</v>
      </c>
      <c r="T482" s="492" t="s">
        <v>1575</v>
      </c>
      <c r="U482" s="493" t="s">
        <v>1575</v>
      </c>
      <c r="V482" s="494" t="s">
        <v>1575</v>
      </c>
      <c r="W482" s="494" t="s">
        <v>1576</v>
      </c>
      <c r="X482" s="495" t="s">
        <v>1575</v>
      </c>
      <c r="Y482" s="497"/>
      <c r="Z482" s="490" t="s">
        <v>1575</v>
      </c>
      <c r="AA482" s="491">
        <v>0</v>
      </c>
      <c r="AB482" s="492" t="s">
        <v>1575</v>
      </c>
      <c r="AC482" s="493" t="s">
        <v>1575</v>
      </c>
      <c r="AD482" s="494" t="s">
        <v>1575</v>
      </c>
      <c r="AE482" s="494" t="s">
        <v>1576</v>
      </c>
      <c r="AF482" s="495" t="s">
        <v>1575</v>
      </c>
    </row>
    <row r="483" spans="1:32" ht="32.450000000000003" customHeight="1">
      <c r="A483" s="482" t="s">
        <v>1457</v>
      </c>
      <c r="B483" s="483" t="s">
        <v>1458</v>
      </c>
      <c r="C483" s="484" t="s">
        <v>1659</v>
      </c>
      <c r="D483" s="485" t="s">
        <v>1660</v>
      </c>
      <c r="E483" s="486" t="s">
        <v>1661</v>
      </c>
      <c r="F483" s="488" t="s">
        <v>1581</v>
      </c>
      <c r="G483" s="488" t="s">
        <v>1581</v>
      </c>
      <c r="H483" s="488" t="s">
        <v>1582</v>
      </c>
      <c r="I483" s="489"/>
      <c r="J483" s="490" t="s">
        <v>1575</v>
      </c>
      <c r="K483" s="491">
        <v>0</v>
      </c>
      <c r="L483" s="492" t="s">
        <v>1575</v>
      </c>
      <c r="M483" s="493" t="s">
        <v>1575</v>
      </c>
      <c r="N483" s="494" t="s">
        <v>1575</v>
      </c>
      <c r="O483" s="494" t="s">
        <v>1576</v>
      </c>
      <c r="P483" s="495" t="s">
        <v>1575</v>
      </c>
      <c r="Q483" s="496"/>
      <c r="R483" s="490" t="s">
        <v>1575</v>
      </c>
      <c r="S483" s="491">
        <v>0</v>
      </c>
      <c r="T483" s="492" t="s">
        <v>1575</v>
      </c>
      <c r="U483" s="493" t="s">
        <v>1575</v>
      </c>
      <c r="V483" s="494" t="s">
        <v>1575</v>
      </c>
      <c r="W483" s="494" t="s">
        <v>1576</v>
      </c>
      <c r="X483" s="495" t="s">
        <v>1575</v>
      </c>
      <c r="Y483" s="497"/>
      <c r="Z483" s="490" t="s">
        <v>1575</v>
      </c>
      <c r="AA483" s="491">
        <v>0</v>
      </c>
      <c r="AB483" s="492" t="s">
        <v>1575</v>
      </c>
      <c r="AC483" s="493" t="s">
        <v>1575</v>
      </c>
      <c r="AD483" s="494" t="s">
        <v>1575</v>
      </c>
      <c r="AE483" s="494" t="s">
        <v>1576</v>
      </c>
      <c r="AF483" s="495" t="s">
        <v>1575</v>
      </c>
    </row>
    <row r="484" spans="1:32" ht="32.450000000000003" customHeight="1">
      <c r="A484" s="482" t="s">
        <v>1457</v>
      </c>
      <c r="B484" s="483" t="s">
        <v>1458</v>
      </c>
      <c r="C484" s="484" t="s">
        <v>1659</v>
      </c>
      <c r="D484" s="485" t="s">
        <v>1660</v>
      </c>
      <c r="E484" s="486" t="s">
        <v>1661</v>
      </c>
      <c r="F484" s="488" t="s">
        <v>1581</v>
      </c>
      <c r="G484" s="488" t="s">
        <v>1581</v>
      </c>
      <c r="H484" s="488" t="s">
        <v>1583</v>
      </c>
      <c r="I484" s="489"/>
      <c r="J484" s="490" t="s">
        <v>1575</v>
      </c>
      <c r="K484" s="491">
        <v>0</v>
      </c>
      <c r="L484" s="492" t="s">
        <v>1575</v>
      </c>
      <c r="M484" s="493" t="s">
        <v>1575</v>
      </c>
      <c r="N484" s="494" t="s">
        <v>1575</v>
      </c>
      <c r="O484" s="494" t="s">
        <v>1576</v>
      </c>
      <c r="P484" s="495" t="s">
        <v>1575</v>
      </c>
      <c r="Q484" s="496"/>
      <c r="R484" s="490" t="s">
        <v>1575</v>
      </c>
      <c r="S484" s="491">
        <v>0</v>
      </c>
      <c r="T484" s="492" t="s">
        <v>1575</v>
      </c>
      <c r="U484" s="493" t="s">
        <v>1575</v>
      </c>
      <c r="V484" s="494" t="s">
        <v>1575</v>
      </c>
      <c r="W484" s="494" t="s">
        <v>1576</v>
      </c>
      <c r="X484" s="495" t="s">
        <v>1575</v>
      </c>
      <c r="Y484" s="497"/>
      <c r="Z484" s="490" t="s">
        <v>1575</v>
      </c>
      <c r="AA484" s="491">
        <v>0</v>
      </c>
      <c r="AB484" s="492" t="s">
        <v>1575</v>
      </c>
      <c r="AC484" s="493" t="s">
        <v>1575</v>
      </c>
      <c r="AD484" s="494" t="s">
        <v>1575</v>
      </c>
      <c r="AE484" s="494" t="s">
        <v>1576</v>
      </c>
      <c r="AF484" s="495" t="s">
        <v>1575</v>
      </c>
    </row>
    <row r="485" spans="1:32" ht="32.450000000000003" customHeight="1">
      <c r="A485" s="482" t="s">
        <v>1457</v>
      </c>
      <c r="B485" s="483" t="s">
        <v>1458</v>
      </c>
      <c r="C485" s="484" t="s">
        <v>1659</v>
      </c>
      <c r="D485" s="485" t="s">
        <v>1660</v>
      </c>
      <c r="E485" s="486" t="s">
        <v>1661</v>
      </c>
      <c r="F485" s="488" t="s">
        <v>1584</v>
      </c>
      <c r="G485" s="488" t="s">
        <v>1584</v>
      </c>
      <c r="H485" s="488" t="s">
        <v>1574</v>
      </c>
      <c r="I485" s="489"/>
      <c r="J485" s="490" t="s">
        <v>1575</v>
      </c>
      <c r="K485" s="491">
        <v>0</v>
      </c>
      <c r="L485" s="492" t="s">
        <v>1575</v>
      </c>
      <c r="M485" s="493" t="s">
        <v>1575</v>
      </c>
      <c r="N485" s="494" t="s">
        <v>1575</v>
      </c>
      <c r="O485" s="494" t="s">
        <v>1576</v>
      </c>
      <c r="P485" s="495" t="s">
        <v>1575</v>
      </c>
      <c r="Q485" s="496"/>
      <c r="R485" s="490" t="s">
        <v>1575</v>
      </c>
      <c r="S485" s="491">
        <v>0</v>
      </c>
      <c r="T485" s="492" t="s">
        <v>1575</v>
      </c>
      <c r="U485" s="493" t="s">
        <v>1575</v>
      </c>
      <c r="V485" s="494" t="s">
        <v>1575</v>
      </c>
      <c r="W485" s="494" t="s">
        <v>1576</v>
      </c>
      <c r="X485" s="495" t="s">
        <v>1575</v>
      </c>
      <c r="Y485" s="497"/>
      <c r="Z485" s="490" t="s">
        <v>1575</v>
      </c>
      <c r="AA485" s="491">
        <v>0</v>
      </c>
      <c r="AB485" s="492" t="s">
        <v>1575</v>
      </c>
      <c r="AC485" s="493" t="s">
        <v>1575</v>
      </c>
      <c r="AD485" s="494" t="s">
        <v>1575</v>
      </c>
      <c r="AE485" s="494" t="s">
        <v>1576</v>
      </c>
      <c r="AF485" s="495" t="s">
        <v>1575</v>
      </c>
    </row>
    <row r="486" spans="1:32" ht="32.450000000000003" customHeight="1">
      <c r="A486" s="482" t="s">
        <v>1457</v>
      </c>
      <c r="B486" s="483" t="s">
        <v>1458</v>
      </c>
      <c r="C486" s="484" t="s">
        <v>1659</v>
      </c>
      <c r="D486" s="485" t="s">
        <v>1660</v>
      </c>
      <c r="E486" s="486" t="s">
        <v>1661</v>
      </c>
      <c r="F486" s="488" t="s">
        <v>1584</v>
      </c>
      <c r="G486" s="488" t="s">
        <v>1584</v>
      </c>
      <c r="H486" s="488" t="s">
        <v>1577</v>
      </c>
      <c r="I486" s="489"/>
      <c r="J486" s="490" t="s">
        <v>1575</v>
      </c>
      <c r="K486" s="491">
        <v>0</v>
      </c>
      <c r="L486" s="492" t="s">
        <v>1575</v>
      </c>
      <c r="M486" s="493" t="s">
        <v>1575</v>
      </c>
      <c r="N486" s="494" t="s">
        <v>1575</v>
      </c>
      <c r="O486" s="494" t="s">
        <v>1576</v>
      </c>
      <c r="P486" s="495" t="s">
        <v>1575</v>
      </c>
      <c r="Q486" s="496"/>
      <c r="R486" s="490" t="s">
        <v>1575</v>
      </c>
      <c r="S486" s="491">
        <v>0</v>
      </c>
      <c r="T486" s="492" t="s">
        <v>1575</v>
      </c>
      <c r="U486" s="493" t="s">
        <v>1575</v>
      </c>
      <c r="V486" s="494" t="s">
        <v>1575</v>
      </c>
      <c r="W486" s="494" t="s">
        <v>1576</v>
      </c>
      <c r="X486" s="495" t="s">
        <v>1575</v>
      </c>
      <c r="Y486" s="497"/>
      <c r="Z486" s="490" t="s">
        <v>1575</v>
      </c>
      <c r="AA486" s="491">
        <v>0</v>
      </c>
      <c r="AB486" s="492" t="s">
        <v>1575</v>
      </c>
      <c r="AC486" s="493" t="s">
        <v>1575</v>
      </c>
      <c r="AD486" s="494" t="s">
        <v>1575</v>
      </c>
      <c r="AE486" s="494" t="s">
        <v>1576</v>
      </c>
      <c r="AF486" s="495" t="s">
        <v>1575</v>
      </c>
    </row>
    <row r="487" spans="1:32" ht="32.450000000000003" customHeight="1">
      <c r="A487" s="482" t="s">
        <v>1457</v>
      </c>
      <c r="B487" s="483" t="s">
        <v>1458</v>
      </c>
      <c r="C487" s="484" t="s">
        <v>1659</v>
      </c>
      <c r="D487" s="485" t="s">
        <v>1660</v>
      </c>
      <c r="E487" s="486" t="s">
        <v>1661</v>
      </c>
      <c r="F487" s="488" t="s">
        <v>1585</v>
      </c>
      <c r="G487" s="488" t="s">
        <v>1585</v>
      </c>
      <c r="H487" s="488" t="s">
        <v>1579</v>
      </c>
      <c r="I487" s="489"/>
      <c r="J487" s="490" t="s">
        <v>1575</v>
      </c>
      <c r="K487" s="491">
        <v>0</v>
      </c>
      <c r="L487" s="492" t="s">
        <v>1575</v>
      </c>
      <c r="M487" s="493" t="s">
        <v>1575</v>
      </c>
      <c r="N487" s="494" t="s">
        <v>1575</v>
      </c>
      <c r="O487" s="494" t="s">
        <v>1576</v>
      </c>
      <c r="P487" s="495" t="s">
        <v>1575</v>
      </c>
      <c r="Q487" s="496"/>
      <c r="R487" s="490" t="s">
        <v>1575</v>
      </c>
      <c r="S487" s="491">
        <v>0</v>
      </c>
      <c r="T487" s="492" t="s">
        <v>1575</v>
      </c>
      <c r="U487" s="493" t="s">
        <v>1575</v>
      </c>
      <c r="V487" s="494" t="s">
        <v>1575</v>
      </c>
      <c r="W487" s="494" t="s">
        <v>1576</v>
      </c>
      <c r="X487" s="495" t="s">
        <v>1575</v>
      </c>
      <c r="Y487" s="497"/>
      <c r="Z487" s="490" t="s">
        <v>1575</v>
      </c>
      <c r="AA487" s="491">
        <v>0</v>
      </c>
      <c r="AB487" s="492" t="s">
        <v>1575</v>
      </c>
      <c r="AC487" s="493" t="s">
        <v>1575</v>
      </c>
      <c r="AD487" s="494" t="s">
        <v>1575</v>
      </c>
      <c r="AE487" s="494" t="s">
        <v>1576</v>
      </c>
      <c r="AF487" s="495" t="s">
        <v>1575</v>
      </c>
    </row>
    <row r="488" spans="1:32" ht="32.450000000000003" customHeight="1">
      <c r="A488" s="482" t="s">
        <v>1457</v>
      </c>
      <c r="B488" s="483" t="s">
        <v>1458</v>
      </c>
      <c r="C488" s="484" t="s">
        <v>1659</v>
      </c>
      <c r="D488" s="485" t="s">
        <v>1660</v>
      </c>
      <c r="E488" s="486" t="s">
        <v>1661</v>
      </c>
      <c r="F488" s="488" t="s">
        <v>1585</v>
      </c>
      <c r="G488" s="488" t="s">
        <v>1585</v>
      </c>
      <c r="H488" s="488" t="s">
        <v>1580</v>
      </c>
      <c r="I488" s="489"/>
      <c r="J488" s="490" t="s">
        <v>1575</v>
      </c>
      <c r="K488" s="491">
        <v>0</v>
      </c>
      <c r="L488" s="492" t="s">
        <v>1575</v>
      </c>
      <c r="M488" s="493" t="s">
        <v>1575</v>
      </c>
      <c r="N488" s="494" t="s">
        <v>1575</v>
      </c>
      <c r="O488" s="494" t="s">
        <v>1576</v>
      </c>
      <c r="P488" s="495" t="s">
        <v>1575</v>
      </c>
      <c r="Q488" s="496"/>
      <c r="R488" s="490" t="s">
        <v>1575</v>
      </c>
      <c r="S488" s="491">
        <v>0</v>
      </c>
      <c r="T488" s="492" t="s">
        <v>1575</v>
      </c>
      <c r="U488" s="493" t="s">
        <v>1575</v>
      </c>
      <c r="V488" s="494" t="s">
        <v>1575</v>
      </c>
      <c r="W488" s="494" t="s">
        <v>1576</v>
      </c>
      <c r="X488" s="495" t="s">
        <v>1575</v>
      </c>
      <c r="Y488" s="497"/>
      <c r="Z488" s="490" t="s">
        <v>1575</v>
      </c>
      <c r="AA488" s="491">
        <v>0</v>
      </c>
      <c r="AB488" s="492" t="s">
        <v>1575</v>
      </c>
      <c r="AC488" s="493" t="s">
        <v>1575</v>
      </c>
      <c r="AD488" s="494" t="s">
        <v>1575</v>
      </c>
      <c r="AE488" s="494" t="s">
        <v>1576</v>
      </c>
      <c r="AF488" s="495" t="s">
        <v>1575</v>
      </c>
    </row>
    <row r="489" spans="1:32" ht="32.450000000000003" customHeight="1">
      <c r="A489" s="482" t="s">
        <v>1457</v>
      </c>
      <c r="B489" s="483" t="s">
        <v>1458</v>
      </c>
      <c r="C489" s="484" t="s">
        <v>1659</v>
      </c>
      <c r="D489" s="485" t="s">
        <v>1660</v>
      </c>
      <c r="E489" s="486" t="s">
        <v>1661</v>
      </c>
      <c r="F489" s="488" t="s">
        <v>1586</v>
      </c>
      <c r="G489" s="488" t="s">
        <v>1586</v>
      </c>
      <c r="H489" s="488" t="s">
        <v>1582</v>
      </c>
      <c r="I489" s="489"/>
      <c r="J489" s="490" t="s">
        <v>1575</v>
      </c>
      <c r="K489" s="491">
        <v>0</v>
      </c>
      <c r="L489" s="492" t="s">
        <v>1575</v>
      </c>
      <c r="M489" s="493" t="s">
        <v>1575</v>
      </c>
      <c r="N489" s="494" t="s">
        <v>1575</v>
      </c>
      <c r="O489" s="494" t="s">
        <v>1576</v>
      </c>
      <c r="P489" s="495" t="s">
        <v>1575</v>
      </c>
      <c r="Q489" s="496"/>
      <c r="R489" s="490" t="s">
        <v>1575</v>
      </c>
      <c r="S489" s="491">
        <v>0</v>
      </c>
      <c r="T489" s="492" t="s">
        <v>1575</v>
      </c>
      <c r="U489" s="493" t="s">
        <v>1575</v>
      </c>
      <c r="V489" s="494" t="s">
        <v>1575</v>
      </c>
      <c r="W489" s="494" t="s">
        <v>1576</v>
      </c>
      <c r="X489" s="495" t="s">
        <v>1575</v>
      </c>
      <c r="Y489" s="497"/>
      <c r="Z489" s="490" t="s">
        <v>1575</v>
      </c>
      <c r="AA489" s="491">
        <v>0</v>
      </c>
      <c r="AB489" s="492" t="s">
        <v>1575</v>
      </c>
      <c r="AC489" s="493" t="s">
        <v>1575</v>
      </c>
      <c r="AD489" s="494" t="s">
        <v>1575</v>
      </c>
      <c r="AE489" s="494" t="s">
        <v>1576</v>
      </c>
      <c r="AF489" s="495" t="s">
        <v>1575</v>
      </c>
    </row>
    <row r="490" spans="1:32" ht="32.450000000000003" customHeight="1">
      <c r="A490" s="482" t="s">
        <v>1457</v>
      </c>
      <c r="B490" s="483" t="s">
        <v>1458</v>
      </c>
      <c r="C490" s="484" t="s">
        <v>1659</v>
      </c>
      <c r="D490" s="485" t="s">
        <v>1660</v>
      </c>
      <c r="E490" s="486" t="s">
        <v>1661</v>
      </c>
      <c r="F490" s="488" t="s">
        <v>1586</v>
      </c>
      <c r="G490" s="488" t="s">
        <v>1586</v>
      </c>
      <c r="H490" s="488" t="s">
        <v>1583</v>
      </c>
      <c r="I490" s="489"/>
      <c r="J490" s="490" t="s">
        <v>1575</v>
      </c>
      <c r="K490" s="491">
        <v>0</v>
      </c>
      <c r="L490" s="492" t="s">
        <v>1575</v>
      </c>
      <c r="M490" s="493" t="s">
        <v>1575</v>
      </c>
      <c r="N490" s="494" t="s">
        <v>1575</v>
      </c>
      <c r="O490" s="494" t="s">
        <v>1576</v>
      </c>
      <c r="P490" s="495" t="s">
        <v>1575</v>
      </c>
      <c r="Q490" s="496"/>
      <c r="R490" s="490" t="s">
        <v>1575</v>
      </c>
      <c r="S490" s="491">
        <v>0</v>
      </c>
      <c r="T490" s="492" t="s">
        <v>1575</v>
      </c>
      <c r="U490" s="493" t="s">
        <v>1575</v>
      </c>
      <c r="V490" s="494" t="s">
        <v>1575</v>
      </c>
      <c r="W490" s="494" t="s">
        <v>1576</v>
      </c>
      <c r="X490" s="495" t="s">
        <v>1575</v>
      </c>
      <c r="Y490" s="497"/>
      <c r="Z490" s="490" t="s">
        <v>1575</v>
      </c>
      <c r="AA490" s="491">
        <v>0</v>
      </c>
      <c r="AB490" s="492" t="s">
        <v>1575</v>
      </c>
      <c r="AC490" s="493" t="s">
        <v>1575</v>
      </c>
      <c r="AD490" s="494" t="s">
        <v>1575</v>
      </c>
      <c r="AE490" s="494" t="s">
        <v>1576</v>
      </c>
      <c r="AF490" s="495" t="s">
        <v>1575</v>
      </c>
    </row>
    <row r="491" spans="1:32" ht="32.450000000000003" customHeight="1">
      <c r="A491" s="482" t="s">
        <v>1457</v>
      </c>
      <c r="B491" s="483" t="s">
        <v>1458</v>
      </c>
      <c r="C491" s="484" t="s">
        <v>1659</v>
      </c>
      <c r="D491" s="485" t="s">
        <v>1660</v>
      </c>
      <c r="E491" s="486" t="s">
        <v>1661</v>
      </c>
      <c r="F491" s="488" t="s">
        <v>1587</v>
      </c>
      <c r="G491" s="488" t="s">
        <v>1587</v>
      </c>
      <c r="H491" s="488" t="s">
        <v>1574</v>
      </c>
      <c r="I491" s="489"/>
      <c r="J491" s="490" t="s">
        <v>1575</v>
      </c>
      <c r="K491" s="491">
        <v>0</v>
      </c>
      <c r="L491" s="492" t="s">
        <v>1575</v>
      </c>
      <c r="M491" s="493" t="s">
        <v>1575</v>
      </c>
      <c r="N491" s="494" t="s">
        <v>1575</v>
      </c>
      <c r="O491" s="494" t="s">
        <v>1576</v>
      </c>
      <c r="P491" s="495" t="s">
        <v>1575</v>
      </c>
      <c r="Q491" s="496"/>
      <c r="R491" s="490" t="s">
        <v>1575</v>
      </c>
      <c r="S491" s="491">
        <v>0</v>
      </c>
      <c r="T491" s="492" t="s">
        <v>1575</v>
      </c>
      <c r="U491" s="493" t="s">
        <v>1575</v>
      </c>
      <c r="V491" s="494" t="s">
        <v>1575</v>
      </c>
      <c r="W491" s="494" t="s">
        <v>1576</v>
      </c>
      <c r="X491" s="495" t="s">
        <v>1575</v>
      </c>
      <c r="Y491" s="497"/>
      <c r="Z491" s="490" t="s">
        <v>1575</v>
      </c>
      <c r="AA491" s="491">
        <v>0</v>
      </c>
      <c r="AB491" s="492" t="s">
        <v>1575</v>
      </c>
      <c r="AC491" s="493" t="s">
        <v>1575</v>
      </c>
      <c r="AD491" s="494" t="s">
        <v>1575</v>
      </c>
      <c r="AE491" s="494" t="s">
        <v>1576</v>
      </c>
      <c r="AF491" s="495" t="s">
        <v>1575</v>
      </c>
    </row>
    <row r="492" spans="1:32" ht="32.450000000000003" customHeight="1">
      <c r="A492" s="482" t="s">
        <v>1457</v>
      </c>
      <c r="B492" s="483" t="s">
        <v>1458</v>
      </c>
      <c r="C492" s="484" t="s">
        <v>1659</v>
      </c>
      <c r="D492" s="485" t="s">
        <v>1660</v>
      </c>
      <c r="E492" s="486" t="s">
        <v>1661</v>
      </c>
      <c r="F492" s="488" t="s">
        <v>1587</v>
      </c>
      <c r="G492" s="488" t="s">
        <v>1587</v>
      </c>
      <c r="H492" s="488" t="s">
        <v>1577</v>
      </c>
      <c r="I492" s="489"/>
      <c r="J492" s="490" t="s">
        <v>1575</v>
      </c>
      <c r="K492" s="491">
        <v>0</v>
      </c>
      <c r="L492" s="492" t="s">
        <v>1575</v>
      </c>
      <c r="M492" s="493" t="s">
        <v>1575</v>
      </c>
      <c r="N492" s="494" t="s">
        <v>1575</v>
      </c>
      <c r="O492" s="494" t="s">
        <v>1576</v>
      </c>
      <c r="P492" s="495" t="s">
        <v>1575</v>
      </c>
      <c r="Q492" s="496"/>
      <c r="R492" s="490" t="s">
        <v>1575</v>
      </c>
      <c r="S492" s="491">
        <v>0</v>
      </c>
      <c r="T492" s="492" t="s">
        <v>1575</v>
      </c>
      <c r="U492" s="493" t="s">
        <v>1575</v>
      </c>
      <c r="V492" s="494" t="s">
        <v>1575</v>
      </c>
      <c r="W492" s="494" t="s">
        <v>1576</v>
      </c>
      <c r="X492" s="495" t="s">
        <v>1575</v>
      </c>
      <c r="Y492" s="497"/>
      <c r="Z492" s="490" t="s">
        <v>1575</v>
      </c>
      <c r="AA492" s="491">
        <v>0</v>
      </c>
      <c r="AB492" s="492" t="s">
        <v>1575</v>
      </c>
      <c r="AC492" s="493" t="s">
        <v>1575</v>
      </c>
      <c r="AD492" s="494" t="s">
        <v>1575</v>
      </c>
      <c r="AE492" s="494" t="s">
        <v>1576</v>
      </c>
      <c r="AF492" s="495" t="s">
        <v>1575</v>
      </c>
    </row>
    <row r="493" spans="1:32" ht="32.450000000000003" customHeight="1">
      <c r="A493" s="482" t="s">
        <v>1457</v>
      </c>
      <c r="B493" s="483" t="s">
        <v>1458</v>
      </c>
      <c r="C493" s="484" t="s">
        <v>1659</v>
      </c>
      <c r="D493" s="485" t="s">
        <v>1660</v>
      </c>
      <c r="E493" s="486" t="s">
        <v>1661</v>
      </c>
      <c r="F493" s="488" t="s">
        <v>1588</v>
      </c>
      <c r="G493" s="488" t="s">
        <v>1588</v>
      </c>
      <c r="H493" s="488" t="s">
        <v>1579</v>
      </c>
      <c r="I493" s="489"/>
      <c r="J493" s="490" t="s">
        <v>1575</v>
      </c>
      <c r="K493" s="491">
        <v>0</v>
      </c>
      <c r="L493" s="492" t="s">
        <v>1575</v>
      </c>
      <c r="M493" s="493" t="s">
        <v>1575</v>
      </c>
      <c r="N493" s="494" t="s">
        <v>1575</v>
      </c>
      <c r="O493" s="494" t="s">
        <v>1576</v>
      </c>
      <c r="P493" s="495" t="s">
        <v>1575</v>
      </c>
      <c r="Q493" s="496"/>
      <c r="R493" s="490" t="s">
        <v>1575</v>
      </c>
      <c r="S493" s="491">
        <v>0</v>
      </c>
      <c r="T493" s="492" t="s">
        <v>1575</v>
      </c>
      <c r="U493" s="493" t="s">
        <v>1575</v>
      </c>
      <c r="V493" s="494" t="s">
        <v>1575</v>
      </c>
      <c r="W493" s="494" t="s">
        <v>1576</v>
      </c>
      <c r="X493" s="495" t="s">
        <v>1575</v>
      </c>
      <c r="Y493" s="497"/>
      <c r="Z493" s="490" t="s">
        <v>1575</v>
      </c>
      <c r="AA493" s="491">
        <v>0</v>
      </c>
      <c r="AB493" s="492" t="s">
        <v>1575</v>
      </c>
      <c r="AC493" s="493" t="s">
        <v>1575</v>
      </c>
      <c r="AD493" s="494" t="s">
        <v>1575</v>
      </c>
      <c r="AE493" s="494" t="s">
        <v>1576</v>
      </c>
      <c r="AF493" s="495" t="s">
        <v>1575</v>
      </c>
    </row>
    <row r="494" spans="1:32" ht="32.450000000000003" customHeight="1">
      <c r="A494" s="482" t="s">
        <v>1457</v>
      </c>
      <c r="B494" s="483" t="s">
        <v>1458</v>
      </c>
      <c r="C494" s="484" t="s">
        <v>1659</v>
      </c>
      <c r="D494" s="485" t="s">
        <v>1660</v>
      </c>
      <c r="E494" s="486" t="s">
        <v>1661</v>
      </c>
      <c r="F494" s="488" t="s">
        <v>1588</v>
      </c>
      <c r="G494" s="488" t="s">
        <v>1588</v>
      </c>
      <c r="H494" s="488" t="s">
        <v>1580</v>
      </c>
      <c r="I494" s="489"/>
      <c r="J494" s="490" t="s">
        <v>1575</v>
      </c>
      <c r="K494" s="491">
        <v>0</v>
      </c>
      <c r="L494" s="492" t="s">
        <v>1575</v>
      </c>
      <c r="M494" s="493" t="s">
        <v>1575</v>
      </c>
      <c r="N494" s="494" t="s">
        <v>1575</v>
      </c>
      <c r="O494" s="494" t="s">
        <v>1576</v>
      </c>
      <c r="P494" s="495" t="s">
        <v>1575</v>
      </c>
      <c r="Q494" s="496"/>
      <c r="R494" s="490" t="s">
        <v>1575</v>
      </c>
      <c r="S494" s="491">
        <v>0</v>
      </c>
      <c r="T494" s="492" t="s">
        <v>1575</v>
      </c>
      <c r="U494" s="493" t="s">
        <v>1575</v>
      </c>
      <c r="V494" s="494" t="s">
        <v>1575</v>
      </c>
      <c r="W494" s="494" t="s">
        <v>1576</v>
      </c>
      <c r="X494" s="495" t="s">
        <v>1575</v>
      </c>
      <c r="Y494" s="497"/>
      <c r="Z494" s="490" t="s">
        <v>1575</v>
      </c>
      <c r="AA494" s="491">
        <v>0</v>
      </c>
      <c r="AB494" s="492" t="s">
        <v>1575</v>
      </c>
      <c r="AC494" s="493" t="s">
        <v>1575</v>
      </c>
      <c r="AD494" s="494" t="s">
        <v>1575</v>
      </c>
      <c r="AE494" s="494" t="s">
        <v>1576</v>
      </c>
      <c r="AF494" s="495" t="s">
        <v>1575</v>
      </c>
    </row>
    <row r="495" spans="1:32" ht="32.450000000000003" customHeight="1">
      <c r="A495" s="482" t="s">
        <v>1457</v>
      </c>
      <c r="B495" s="483" t="s">
        <v>1458</v>
      </c>
      <c r="C495" s="484" t="s">
        <v>1659</v>
      </c>
      <c r="D495" s="485" t="s">
        <v>1660</v>
      </c>
      <c r="E495" s="486" t="s">
        <v>1661</v>
      </c>
      <c r="F495" s="488" t="s">
        <v>1589</v>
      </c>
      <c r="G495" s="488" t="s">
        <v>1589</v>
      </c>
      <c r="H495" s="488" t="s">
        <v>1582</v>
      </c>
      <c r="I495" s="489"/>
      <c r="J495" s="490" t="s">
        <v>1575</v>
      </c>
      <c r="K495" s="491">
        <v>0</v>
      </c>
      <c r="L495" s="492" t="s">
        <v>1575</v>
      </c>
      <c r="M495" s="493" t="s">
        <v>1575</v>
      </c>
      <c r="N495" s="494" t="s">
        <v>1575</v>
      </c>
      <c r="O495" s="494" t="s">
        <v>1576</v>
      </c>
      <c r="P495" s="495" t="s">
        <v>1575</v>
      </c>
      <c r="Q495" s="496"/>
      <c r="R495" s="490" t="s">
        <v>1575</v>
      </c>
      <c r="S495" s="491">
        <v>0</v>
      </c>
      <c r="T495" s="492" t="s">
        <v>1575</v>
      </c>
      <c r="U495" s="493" t="s">
        <v>1575</v>
      </c>
      <c r="V495" s="494" t="s">
        <v>1575</v>
      </c>
      <c r="W495" s="494" t="s">
        <v>1576</v>
      </c>
      <c r="X495" s="495" t="s">
        <v>1575</v>
      </c>
      <c r="Y495" s="497"/>
      <c r="Z495" s="490" t="s">
        <v>1575</v>
      </c>
      <c r="AA495" s="491">
        <v>0</v>
      </c>
      <c r="AB495" s="492" t="s">
        <v>1575</v>
      </c>
      <c r="AC495" s="493" t="s">
        <v>1575</v>
      </c>
      <c r="AD495" s="494" t="s">
        <v>1575</v>
      </c>
      <c r="AE495" s="494" t="s">
        <v>1576</v>
      </c>
      <c r="AF495" s="495" t="s">
        <v>1575</v>
      </c>
    </row>
    <row r="496" spans="1:32" ht="32.450000000000003" customHeight="1">
      <c r="A496" s="482" t="s">
        <v>1457</v>
      </c>
      <c r="B496" s="483" t="s">
        <v>1458</v>
      </c>
      <c r="C496" s="484" t="s">
        <v>1659</v>
      </c>
      <c r="D496" s="485" t="s">
        <v>1660</v>
      </c>
      <c r="E496" s="486" t="s">
        <v>1661</v>
      </c>
      <c r="F496" s="488" t="s">
        <v>1589</v>
      </c>
      <c r="G496" s="488" t="s">
        <v>1589</v>
      </c>
      <c r="H496" s="488" t="s">
        <v>1583</v>
      </c>
      <c r="I496" s="489"/>
      <c r="J496" s="490" t="s">
        <v>1575</v>
      </c>
      <c r="K496" s="491">
        <v>0</v>
      </c>
      <c r="L496" s="492" t="s">
        <v>1575</v>
      </c>
      <c r="M496" s="493" t="s">
        <v>1575</v>
      </c>
      <c r="N496" s="494" t="s">
        <v>1575</v>
      </c>
      <c r="O496" s="494" t="s">
        <v>1576</v>
      </c>
      <c r="P496" s="495" t="s">
        <v>1575</v>
      </c>
      <c r="Q496" s="496"/>
      <c r="R496" s="490" t="s">
        <v>1575</v>
      </c>
      <c r="S496" s="491">
        <v>0</v>
      </c>
      <c r="T496" s="492" t="s">
        <v>1575</v>
      </c>
      <c r="U496" s="493" t="s">
        <v>1575</v>
      </c>
      <c r="V496" s="494" t="s">
        <v>1575</v>
      </c>
      <c r="W496" s="494" t="s">
        <v>1576</v>
      </c>
      <c r="X496" s="495" t="s">
        <v>1575</v>
      </c>
      <c r="Y496" s="497"/>
      <c r="Z496" s="490" t="s">
        <v>1575</v>
      </c>
      <c r="AA496" s="491">
        <v>0</v>
      </c>
      <c r="AB496" s="492" t="s">
        <v>1575</v>
      </c>
      <c r="AC496" s="493" t="s">
        <v>1575</v>
      </c>
      <c r="AD496" s="494" t="s">
        <v>1575</v>
      </c>
      <c r="AE496" s="494" t="s">
        <v>1576</v>
      </c>
      <c r="AF496" s="495" t="s">
        <v>1575</v>
      </c>
    </row>
    <row r="497" spans="1:32" ht="32.450000000000003" customHeight="1">
      <c r="A497" s="482" t="s">
        <v>1457</v>
      </c>
      <c r="B497" s="483" t="s">
        <v>1458</v>
      </c>
      <c r="C497" s="484" t="s">
        <v>1662</v>
      </c>
      <c r="D497" s="485" t="s">
        <v>1663</v>
      </c>
      <c r="E497" s="486" t="s">
        <v>1664</v>
      </c>
      <c r="F497" s="487" t="s">
        <v>1462</v>
      </c>
      <c r="G497" s="487" t="s">
        <v>1463</v>
      </c>
      <c r="H497" s="488" t="s">
        <v>1087</v>
      </c>
      <c r="I497" s="489"/>
      <c r="J497" s="490" t="s">
        <v>1464</v>
      </c>
      <c r="K497" s="491" t="s">
        <v>1465</v>
      </c>
      <c r="L497" s="492">
        <v>80</v>
      </c>
      <c r="M497" s="493">
        <v>16114.866735700196</v>
      </c>
      <c r="N497" s="494">
        <v>0.89655172413793105</v>
      </c>
      <c r="O497" s="494">
        <v>-9.6551724137931005E-2</v>
      </c>
      <c r="P497" s="495" t="s">
        <v>1466</v>
      </c>
      <c r="Q497" s="496"/>
      <c r="R497" s="490" t="s">
        <v>1467</v>
      </c>
      <c r="S497" s="491" t="s">
        <v>1468</v>
      </c>
      <c r="T497" s="492">
        <v>70</v>
      </c>
      <c r="U497" s="493">
        <v>31556.768572787962</v>
      </c>
      <c r="V497" s="494">
        <v>0.92926613616268783</v>
      </c>
      <c r="W497" s="494">
        <v>-0.22926613616268787</v>
      </c>
      <c r="X497" s="495" t="s">
        <v>1469</v>
      </c>
      <c r="Y497" s="497"/>
      <c r="Z497" s="490" t="s">
        <v>1470</v>
      </c>
      <c r="AA497" s="491" t="s">
        <v>1471</v>
      </c>
      <c r="AB497" s="492">
        <v>40</v>
      </c>
      <c r="AC497" s="493">
        <v>2539.7181994047633</v>
      </c>
      <c r="AD497" s="494">
        <v>0.59416445623342173</v>
      </c>
      <c r="AE497" s="494">
        <v>-0.19416445623342171</v>
      </c>
      <c r="AF497" s="495" t="s">
        <v>1472</v>
      </c>
    </row>
    <row r="498" spans="1:32" ht="32.450000000000003" customHeight="1">
      <c r="A498" s="482" t="s">
        <v>1457</v>
      </c>
      <c r="B498" s="483" t="s">
        <v>1458</v>
      </c>
      <c r="C498" s="484" t="s">
        <v>1662</v>
      </c>
      <c r="D498" s="485" t="s">
        <v>1663</v>
      </c>
      <c r="E498" s="486" t="s">
        <v>1664</v>
      </c>
      <c r="F498" s="487" t="s">
        <v>1462</v>
      </c>
      <c r="G498" s="487" t="s">
        <v>1463</v>
      </c>
      <c r="H498" s="488" t="s">
        <v>1089</v>
      </c>
      <c r="I498" s="489"/>
      <c r="J498" s="490" t="s">
        <v>1473</v>
      </c>
      <c r="K498" s="491" t="s">
        <v>1465</v>
      </c>
      <c r="L498" s="492">
        <v>75</v>
      </c>
      <c r="M498" s="493">
        <v>5753.7555889803971</v>
      </c>
      <c r="N498" s="494">
        <v>0.79848293299620743</v>
      </c>
      <c r="O498" s="494">
        <v>-4.8482932996207428E-2</v>
      </c>
      <c r="P498" s="495" t="s">
        <v>1466</v>
      </c>
      <c r="Q498" s="496"/>
      <c r="R498" s="490" t="s">
        <v>1474</v>
      </c>
      <c r="S498" s="491" t="s">
        <v>1468</v>
      </c>
      <c r="T498" s="492">
        <v>70</v>
      </c>
      <c r="U498" s="493">
        <v>11037.366795711736</v>
      </c>
      <c r="V498" s="494">
        <v>0.84905183312262955</v>
      </c>
      <c r="W498" s="494">
        <v>-0.1490518331226296</v>
      </c>
      <c r="X498" s="495" t="s">
        <v>1469</v>
      </c>
      <c r="Y498" s="497"/>
      <c r="Z498" s="490" t="s">
        <v>1475</v>
      </c>
      <c r="AA498" s="491" t="s">
        <v>1471</v>
      </c>
      <c r="AB498" s="492">
        <v>30</v>
      </c>
      <c r="AC498" s="493">
        <v>1098.9835355147638</v>
      </c>
      <c r="AD498" s="494">
        <v>0.31681415929203544</v>
      </c>
      <c r="AE498" s="494">
        <v>-1.6814159292035447E-2</v>
      </c>
      <c r="AF498" s="495" t="s">
        <v>1472</v>
      </c>
    </row>
    <row r="499" spans="1:32" ht="32.450000000000003" customHeight="1">
      <c r="A499" s="482" t="s">
        <v>1457</v>
      </c>
      <c r="B499" s="483" t="s">
        <v>1458</v>
      </c>
      <c r="C499" s="484" t="s">
        <v>1662</v>
      </c>
      <c r="D499" s="485" t="s">
        <v>1663</v>
      </c>
      <c r="E499" s="486" t="s">
        <v>1664</v>
      </c>
      <c r="F499" s="487" t="s">
        <v>1462</v>
      </c>
      <c r="G499" s="487" t="s">
        <v>1463</v>
      </c>
      <c r="H499" s="488" t="s">
        <v>1081</v>
      </c>
      <c r="I499" s="489"/>
      <c r="J499" s="490" t="s">
        <v>1476</v>
      </c>
      <c r="K499" s="491" t="s">
        <v>1465</v>
      </c>
      <c r="L499" s="492">
        <v>80</v>
      </c>
      <c r="M499" s="493">
        <v>316444.68222222227</v>
      </c>
      <c r="N499" s="494">
        <v>0.8571428571428571</v>
      </c>
      <c r="O499" s="494">
        <v>-5.7142857142857051E-2</v>
      </c>
      <c r="P499" s="495" t="s">
        <v>1466</v>
      </c>
      <c r="Q499" s="496"/>
      <c r="R499" s="490" t="s">
        <v>1477</v>
      </c>
      <c r="S499" s="491" t="s">
        <v>1468</v>
      </c>
      <c r="T499" s="492">
        <v>70</v>
      </c>
      <c r="U499" s="493">
        <v>588596.15583333338</v>
      </c>
      <c r="V499" s="494">
        <v>0.8571428571428571</v>
      </c>
      <c r="W499" s="494">
        <v>-0.15714285714285714</v>
      </c>
      <c r="X499" s="495" t="s">
        <v>1469</v>
      </c>
      <c r="Y499" s="497"/>
      <c r="Z499" s="490" t="s">
        <v>1478</v>
      </c>
      <c r="AA499" s="491" t="s">
        <v>1471</v>
      </c>
      <c r="AB499" s="492">
        <v>60</v>
      </c>
      <c r="AC499" s="493">
        <v>82410.283529411754</v>
      </c>
      <c r="AD499" s="494">
        <v>0.80952380952380953</v>
      </c>
      <c r="AE499" s="494">
        <v>-0.20952380952380956</v>
      </c>
      <c r="AF499" s="495" t="s">
        <v>1472</v>
      </c>
    </row>
    <row r="500" spans="1:32" ht="32.450000000000003" customHeight="1">
      <c r="A500" s="482" t="s">
        <v>1457</v>
      </c>
      <c r="B500" s="483" t="s">
        <v>1458</v>
      </c>
      <c r="C500" s="484" t="s">
        <v>1662</v>
      </c>
      <c r="D500" s="485" t="s">
        <v>1663</v>
      </c>
      <c r="E500" s="486" t="s">
        <v>1664</v>
      </c>
      <c r="F500" s="487" t="s">
        <v>1462</v>
      </c>
      <c r="G500" s="487" t="s">
        <v>1463</v>
      </c>
      <c r="H500" s="488" t="s">
        <v>1085</v>
      </c>
      <c r="I500" s="489"/>
      <c r="J500" s="490" t="s">
        <v>1479</v>
      </c>
      <c r="K500" s="491" t="s">
        <v>1465</v>
      </c>
      <c r="L500" s="492">
        <v>75</v>
      </c>
      <c r="M500" s="493">
        <v>48255.078484848469</v>
      </c>
      <c r="N500" s="494">
        <v>0.91826086956521746</v>
      </c>
      <c r="O500" s="494">
        <v>-0.16826086956521746</v>
      </c>
      <c r="P500" s="495" t="s">
        <v>1466</v>
      </c>
      <c r="Q500" s="496"/>
      <c r="R500" s="490" t="s">
        <v>1480</v>
      </c>
      <c r="S500" s="491" t="s">
        <v>1468</v>
      </c>
      <c r="T500" s="492">
        <v>70</v>
      </c>
      <c r="U500" s="493">
        <v>88668.407132216031</v>
      </c>
      <c r="V500" s="494">
        <v>0.93391304347826087</v>
      </c>
      <c r="W500" s="494">
        <v>-0.23391304347826092</v>
      </c>
      <c r="X500" s="495" t="s">
        <v>1469</v>
      </c>
      <c r="Y500" s="497"/>
      <c r="Z500" s="490" t="s">
        <v>1665</v>
      </c>
      <c r="AA500" s="491" t="s">
        <v>1471</v>
      </c>
      <c r="AB500" s="492">
        <v>50</v>
      </c>
      <c r="AC500" s="493">
        <v>6350.3385746102458</v>
      </c>
      <c r="AD500" s="494">
        <v>0.78086956521739126</v>
      </c>
      <c r="AE500" s="494">
        <v>-0.28086956521739126</v>
      </c>
      <c r="AF500" s="495" t="s">
        <v>1472</v>
      </c>
    </row>
    <row r="501" spans="1:32" ht="32.450000000000003" customHeight="1">
      <c r="A501" s="482" t="s">
        <v>1457</v>
      </c>
      <c r="B501" s="483" t="s">
        <v>1458</v>
      </c>
      <c r="C501" s="484" t="s">
        <v>1662</v>
      </c>
      <c r="D501" s="485" t="s">
        <v>1663</v>
      </c>
      <c r="E501" s="486" t="s">
        <v>1664</v>
      </c>
      <c r="F501" s="487" t="s">
        <v>1462</v>
      </c>
      <c r="G501" s="487" t="s">
        <v>1463</v>
      </c>
      <c r="H501" s="488" t="s">
        <v>1482</v>
      </c>
      <c r="I501" s="489"/>
      <c r="J501" s="490" t="s">
        <v>1483</v>
      </c>
      <c r="K501" s="491" t="s">
        <v>1465</v>
      </c>
      <c r="L501" s="492">
        <v>75</v>
      </c>
      <c r="M501" s="493">
        <v>7627.9954305396095</v>
      </c>
      <c r="N501" s="494">
        <v>0.81554307116104863</v>
      </c>
      <c r="O501" s="494">
        <v>-6.5543071161048627E-2</v>
      </c>
      <c r="P501" s="495" t="s">
        <v>1466</v>
      </c>
      <c r="Q501" s="496"/>
      <c r="R501" s="490" t="s">
        <v>1605</v>
      </c>
      <c r="S501" s="491" t="s">
        <v>1468</v>
      </c>
      <c r="T501" s="492">
        <v>60</v>
      </c>
      <c r="U501" s="493">
        <v>9169.8261026200726</v>
      </c>
      <c r="V501" s="494">
        <v>0.85767790262172283</v>
      </c>
      <c r="W501" s="494">
        <v>-0.25767790262172285</v>
      </c>
      <c r="X501" s="495" t="s">
        <v>1500</v>
      </c>
      <c r="Y501" s="497"/>
      <c r="Z501" s="490" t="s">
        <v>1492</v>
      </c>
      <c r="AA501" s="491" t="s">
        <v>1471</v>
      </c>
      <c r="AB501" s="492">
        <v>30</v>
      </c>
      <c r="AC501" s="493">
        <v>912.68660792951584</v>
      </c>
      <c r="AD501" s="494">
        <v>0.21254681647940077</v>
      </c>
      <c r="AE501" s="494">
        <v>8.745318352059922E-2</v>
      </c>
      <c r="AF501" s="495" t="s">
        <v>1487</v>
      </c>
    </row>
    <row r="502" spans="1:32" ht="32.450000000000003" customHeight="1">
      <c r="A502" s="482" t="s">
        <v>1457</v>
      </c>
      <c r="B502" s="483" t="s">
        <v>1458</v>
      </c>
      <c r="C502" s="484" t="s">
        <v>1662</v>
      </c>
      <c r="D502" s="485" t="s">
        <v>1663</v>
      </c>
      <c r="E502" s="486" t="s">
        <v>1664</v>
      </c>
      <c r="F502" s="487" t="s">
        <v>1462</v>
      </c>
      <c r="G502" s="487" t="s">
        <v>1463</v>
      </c>
      <c r="H502" s="488" t="s">
        <v>1488</v>
      </c>
      <c r="I502" s="489"/>
      <c r="J502" s="490" t="s">
        <v>1489</v>
      </c>
      <c r="K502" s="491" t="s">
        <v>1465</v>
      </c>
      <c r="L502" s="492">
        <v>70</v>
      </c>
      <c r="M502" s="493">
        <v>3699.4420310296118</v>
      </c>
      <c r="N502" s="494">
        <v>0.81729106628242076</v>
      </c>
      <c r="O502" s="494">
        <v>-0.11729106628242081</v>
      </c>
      <c r="P502" s="495" t="s">
        <v>1466</v>
      </c>
      <c r="Q502" s="496"/>
      <c r="R502" s="490" t="s">
        <v>1490</v>
      </c>
      <c r="S502" s="491" t="s">
        <v>1468</v>
      </c>
      <c r="T502" s="492">
        <v>60</v>
      </c>
      <c r="U502" s="493">
        <v>4972.7848893360015</v>
      </c>
      <c r="V502" s="494">
        <v>0.85936599423631121</v>
      </c>
      <c r="W502" s="494">
        <v>-0.25936599423631124</v>
      </c>
      <c r="X502" s="495" t="s">
        <v>1491</v>
      </c>
      <c r="Y502" s="497"/>
      <c r="Z502" s="490" t="s">
        <v>1492</v>
      </c>
      <c r="AA502" s="491" t="s">
        <v>1471</v>
      </c>
      <c r="AB502" s="492">
        <v>30</v>
      </c>
      <c r="AC502" s="493">
        <v>542.70434343434374</v>
      </c>
      <c r="AD502" s="494">
        <v>0.1711815561959654</v>
      </c>
      <c r="AE502" s="494">
        <v>0.12881844380403459</v>
      </c>
      <c r="AF502" s="495" t="s">
        <v>1487</v>
      </c>
    </row>
    <row r="503" spans="1:32" ht="32.450000000000003" customHeight="1">
      <c r="A503" s="482" t="s">
        <v>1457</v>
      </c>
      <c r="B503" s="483" t="s">
        <v>1458</v>
      </c>
      <c r="C503" s="484" t="s">
        <v>1662</v>
      </c>
      <c r="D503" s="485" t="s">
        <v>1663</v>
      </c>
      <c r="E503" s="486" t="s">
        <v>1664</v>
      </c>
      <c r="F503" s="487" t="s">
        <v>1462</v>
      </c>
      <c r="G503" s="487" t="s">
        <v>1463</v>
      </c>
      <c r="H503" s="488" t="s">
        <v>1493</v>
      </c>
      <c r="I503" s="489"/>
      <c r="J503" s="490" t="s">
        <v>1596</v>
      </c>
      <c r="K503" s="491" t="s">
        <v>1495</v>
      </c>
      <c r="L503" s="492">
        <v>70</v>
      </c>
      <c r="M503" s="493">
        <v>23978.923539282925</v>
      </c>
      <c r="N503" s="494">
        <v>0.95484340859431893</v>
      </c>
      <c r="O503" s="494">
        <v>-0.25484340859431898</v>
      </c>
      <c r="P503" s="495" t="s">
        <v>1597</v>
      </c>
      <c r="Q503" s="496"/>
      <c r="R503" s="490" t="s">
        <v>1467</v>
      </c>
      <c r="S503" s="491" t="s">
        <v>1468</v>
      </c>
      <c r="T503" s="492">
        <v>70</v>
      </c>
      <c r="U503" s="493">
        <v>10273.4003609831</v>
      </c>
      <c r="V503" s="494">
        <v>0.94828841951930076</v>
      </c>
      <c r="W503" s="494">
        <v>-0.24828841951930081</v>
      </c>
      <c r="X503" s="495" t="s">
        <v>1469</v>
      </c>
      <c r="Y503" s="497"/>
      <c r="Z503" s="490" t="s">
        <v>1492</v>
      </c>
      <c r="AA503" s="491" t="s">
        <v>1471</v>
      </c>
      <c r="AB503" s="492">
        <v>45</v>
      </c>
      <c r="AC503" s="493">
        <v>621.34917999999971</v>
      </c>
      <c r="AD503" s="494">
        <v>0.36416605972323374</v>
      </c>
      <c r="AE503" s="494">
        <v>8.5833940276766274E-2</v>
      </c>
      <c r="AF503" s="495" t="s">
        <v>1487</v>
      </c>
    </row>
    <row r="504" spans="1:32" ht="32.450000000000003" customHeight="1">
      <c r="A504" s="482" t="s">
        <v>1457</v>
      </c>
      <c r="B504" s="483" t="s">
        <v>1458</v>
      </c>
      <c r="C504" s="484" t="s">
        <v>1662</v>
      </c>
      <c r="D504" s="485" t="s">
        <v>1663</v>
      </c>
      <c r="E504" s="486" t="s">
        <v>1664</v>
      </c>
      <c r="F504" s="487" t="s">
        <v>1462</v>
      </c>
      <c r="G504" s="487" t="s">
        <v>1463</v>
      </c>
      <c r="H504" s="488" t="s">
        <v>1497</v>
      </c>
      <c r="I504" s="489"/>
      <c r="J504" s="490" t="s">
        <v>1598</v>
      </c>
      <c r="K504" s="491" t="s">
        <v>1495</v>
      </c>
      <c r="L504" s="492">
        <v>60</v>
      </c>
      <c r="M504" s="493">
        <v>9577.6725705467379</v>
      </c>
      <c r="N504" s="494">
        <v>0.95857988165680474</v>
      </c>
      <c r="O504" s="494">
        <v>-0.35857988165680477</v>
      </c>
      <c r="P504" s="495" t="s">
        <v>1597</v>
      </c>
      <c r="Q504" s="496"/>
      <c r="R504" s="490" t="s">
        <v>1499</v>
      </c>
      <c r="S504" s="491" t="s">
        <v>1468</v>
      </c>
      <c r="T504" s="492">
        <v>70</v>
      </c>
      <c r="U504" s="493">
        <v>5277.3599999999933</v>
      </c>
      <c r="V504" s="494">
        <v>0.96153846153846168</v>
      </c>
      <c r="W504" s="494">
        <v>-0.26153846153846172</v>
      </c>
      <c r="X504" s="495" t="s">
        <v>1500</v>
      </c>
      <c r="Y504" s="497"/>
      <c r="Z504" s="490" t="s">
        <v>1666</v>
      </c>
      <c r="AA504" s="491" t="s">
        <v>1471</v>
      </c>
      <c r="AB504" s="492">
        <v>30</v>
      </c>
      <c r="AC504" s="493">
        <v>318.96535143769989</v>
      </c>
      <c r="AD504" s="494">
        <v>0.26458157227387996</v>
      </c>
      <c r="AE504" s="494">
        <v>3.5418427726120028E-2</v>
      </c>
      <c r="AF504" s="495" t="s">
        <v>1487</v>
      </c>
    </row>
    <row r="505" spans="1:32" ht="32.450000000000003" customHeight="1">
      <c r="A505" s="482" t="s">
        <v>1457</v>
      </c>
      <c r="B505" s="483" t="s">
        <v>1458</v>
      </c>
      <c r="C505" s="484" t="s">
        <v>1662</v>
      </c>
      <c r="D505" s="485" t="s">
        <v>1663</v>
      </c>
      <c r="E505" s="486" t="s">
        <v>1664</v>
      </c>
      <c r="F505" s="487" t="s">
        <v>1462</v>
      </c>
      <c r="G505" s="487" t="s">
        <v>1463</v>
      </c>
      <c r="H505" s="488" t="s">
        <v>1501</v>
      </c>
      <c r="I505" s="489"/>
      <c r="J505" s="490" t="s">
        <v>1598</v>
      </c>
      <c r="K505" s="491" t="s">
        <v>1495</v>
      </c>
      <c r="L505" s="492">
        <v>35</v>
      </c>
      <c r="M505" s="493">
        <v>8374.3265306122448</v>
      </c>
      <c r="N505" s="494">
        <v>0.47572815533980578</v>
      </c>
      <c r="O505" s="494">
        <v>-0.1257281553398058</v>
      </c>
      <c r="P505" s="495" t="s">
        <v>1597</v>
      </c>
      <c r="Q505" s="496"/>
      <c r="R505" s="490" t="s">
        <v>1504</v>
      </c>
      <c r="S505" s="491" t="s">
        <v>1468</v>
      </c>
      <c r="T505" s="492">
        <v>70</v>
      </c>
      <c r="U505" s="493">
        <v>8403.5966101694921</v>
      </c>
      <c r="V505" s="494">
        <v>0.57281553398058249</v>
      </c>
      <c r="W505" s="494">
        <v>0.12718446601941746</v>
      </c>
      <c r="X505" s="495" t="s">
        <v>1500</v>
      </c>
      <c r="Y505" s="497"/>
      <c r="Z505" s="490" t="s">
        <v>1505</v>
      </c>
      <c r="AA505" s="491" t="s">
        <v>1471</v>
      </c>
      <c r="AB505" s="492">
        <v>65</v>
      </c>
      <c r="AC505" s="493">
        <v>19392.705156249998</v>
      </c>
      <c r="AD505" s="494">
        <v>0.62135922330097082</v>
      </c>
      <c r="AE505" s="494">
        <v>2.8640776699029202E-2</v>
      </c>
      <c r="AF505" s="495" t="s">
        <v>1472</v>
      </c>
    </row>
    <row r="506" spans="1:32" ht="32.450000000000003" customHeight="1">
      <c r="A506" s="482" t="s">
        <v>1457</v>
      </c>
      <c r="B506" s="483" t="s">
        <v>1458</v>
      </c>
      <c r="C506" s="484" t="s">
        <v>1662</v>
      </c>
      <c r="D506" s="485" t="s">
        <v>1663</v>
      </c>
      <c r="E506" s="486" t="s">
        <v>1664</v>
      </c>
      <c r="F506" s="487" t="s">
        <v>1506</v>
      </c>
      <c r="G506" s="487" t="s">
        <v>1506</v>
      </c>
      <c r="H506" s="488" t="s">
        <v>1087</v>
      </c>
      <c r="I506" s="489"/>
      <c r="J506" s="490" t="s">
        <v>1464</v>
      </c>
      <c r="K506" s="491" t="s">
        <v>1465</v>
      </c>
      <c r="L506" s="492">
        <v>80</v>
      </c>
      <c r="M506" s="493">
        <v>16114.866735700196</v>
      </c>
      <c r="N506" s="494">
        <v>0.89655172413793105</v>
      </c>
      <c r="O506" s="494">
        <v>-9.6551724137931005E-2</v>
      </c>
      <c r="P506" s="495" t="s">
        <v>1466</v>
      </c>
      <c r="Q506" s="496"/>
      <c r="R506" s="490" t="s">
        <v>1598</v>
      </c>
      <c r="S506" s="491" t="s">
        <v>1495</v>
      </c>
      <c r="T506" s="492">
        <v>50</v>
      </c>
      <c r="U506" s="493">
        <v>16239.840725806409</v>
      </c>
      <c r="V506" s="494">
        <v>0.8770999115826702</v>
      </c>
      <c r="W506" s="494">
        <v>-0.3770999115826702</v>
      </c>
      <c r="X506" s="495" t="s">
        <v>1597</v>
      </c>
      <c r="Y506" s="497"/>
      <c r="Z506" s="490" t="s">
        <v>1467</v>
      </c>
      <c r="AA506" s="491" t="s">
        <v>1468</v>
      </c>
      <c r="AB506" s="492">
        <v>70</v>
      </c>
      <c r="AC506" s="493">
        <v>31556.768572787962</v>
      </c>
      <c r="AD506" s="494">
        <v>0.92926613616268783</v>
      </c>
      <c r="AE506" s="494">
        <v>-0.22926613616268787</v>
      </c>
      <c r="AF506" s="495" t="s">
        <v>1469</v>
      </c>
    </row>
    <row r="507" spans="1:32" ht="32.450000000000003" customHeight="1">
      <c r="A507" s="482" t="s">
        <v>1457</v>
      </c>
      <c r="B507" s="483" t="s">
        <v>1458</v>
      </c>
      <c r="C507" s="484" t="s">
        <v>1662</v>
      </c>
      <c r="D507" s="485" t="s">
        <v>1663</v>
      </c>
      <c r="E507" s="486" t="s">
        <v>1664</v>
      </c>
      <c r="F507" s="487" t="s">
        <v>1506</v>
      </c>
      <c r="G507" s="487" t="s">
        <v>1506</v>
      </c>
      <c r="H507" s="488" t="s">
        <v>1089</v>
      </c>
      <c r="I507" s="489"/>
      <c r="J507" s="490" t="s">
        <v>1473</v>
      </c>
      <c r="K507" s="491" t="s">
        <v>1465</v>
      </c>
      <c r="L507" s="492">
        <v>75</v>
      </c>
      <c r="M507" s="493">
        <v>5753.7555889803971</v>
      </c>
      <c r="N507" s="494">
        <v>0.79848293299620743</v>
      </c>
      <c r="O507" s="494">
        <v>-4.8482932996207428E-2</v>
      </c>
      <c r="P507" s="495" t="s">
        <v>1466</v>
      </c>
      <c r="Q507" s="496"/>
      <c r="R507" s="490" t="s">
        <v>1598</v>
      </c>
      <c r="S507" s="491" t="s">
        <v>1495</v>
      </c>
      <c r="T507" s="492">
        <v>50</v>
      </c>
      <c r="U507" s="493">
        <v>6974.3516200578197</v>
      </c>
      <c r="V507" s="494">
        <v>0.78659924146649818</v>
      </c>
      <c r="W507" s="494">
        <v>-0.28659924146649818</v>
      </c>
      <c r="X507" s="495" t="s">
        <v>1597</v>
      </c>
      <c r="Y507" s="497"/>
      <c r="Z507" s="490" t="s">
        <v>1474</v>
      </c>
      <c r="AA507" s="491" t="s">
        <v>1468</v>
      </c>
      <c r="AB507" s="492">
        <v>70</v>
      </c>
      <c r="AC507" s="493">
        <v>11037.366795711736</v>
      </c>
      <c r="AD507" s="494">
        <v>0.84905183312262955</v>
      </c>
      <c r="AE507" s="494">
        <v>-0.1490518331226296</v>
      </c>
      <c r="AF507" s="495" t="s">
        <v>1469</v>
      </c>
    </row>
    <row r="508" spans="1:32" ht="32.450000000000003" customHeight="1">
      <c r="A508" s="482" t="s">
        <v>1457</v>
      </c>
      <c r="B508" s="483" t="s">
        <v>1458</v>
      </c>
      <c r="C508" s="484" t="s">
        <v>1662</v>
      </c>
      <c r="D508" s="485" t="s">
        <v>1663</v>
      </c>
      <c r="E508" s="486" t="s">
        <v>1664</v>
      </c>
      <c r="F508" s="487" t="s">
        <v>1506</v>
      </c>
      <c r="G508" s="487" t="s">
        <v>1506</v>
      </c>
      <c r="H508" s="488" t="s">
        <v>1081</v>
      </c>
      <c r="I508" s="489"/>
      <c r="J508" s="490" t="s">
        <v>1476</v>
      </c>
      <c r="K508" s="491" t="s">
        <v>1465</v>
      </c>
      <c r="L508" s="492">
        <v>80</v>
      </c>
      <c r="M508" s="493">
        <v>316444.68222222227</v>
      </c>
      <c r="N508" s="494">
        <v>0.8571428571428571</v>
      </c>
      <c r="O508" s="494">
        <v>-5.7142857142857051E-2</v>
      </c>
      <c r="P508" s="495" t="s">
        <v>1466</v>
      </c>
      <c r="Q508" s="496"/>
      <c r="R508" s="490" t="s">
        <v>1600</v>
      </c>
      <c r="S508" s="491" t="s">
        <v>1495</v>
      </c>
      <c r="T508" s="492">
        <v>80</v>
      </c>
      <c r="U508" s="493">
        <v>255381.17575757575</v>
      </c>
      <c r="V508" s="494">
        <v>0.7857142857142857</v>
      </c>
      <c r="W508" s="494">
        <v>1.4285714285714346E-2</v>
      </c>
      <c r="X508" s="495" t="s">
        <v>1597</v>
      </c>
      <c r="Y508" s="497"/>
      <c r="Z508" s="490" t="s">
        <v>1477</v>
      </c>
      <c r="AA508" s="491" t="s">
        <v>1468</v>
      </c>
      <c r="AB508" s="492">
        <v>70</v>
      </c>
      <c r="AC508" s="493">
        <v>588596.15583333338</v>
      </c>
      <c r="AD508" s="494">
        <v>0.8571428571428571</v>
      </c>
      <c r="AE508" s="494">
        <v>-0.15714285714285714</v>
      </c>
      <c r="AF508" s="495" t="s">
        <v>1469</v>
      </c>
    </row>
    <row r="509" spans="1:32" ht="32.450000000000003" customHeight="1">
      <c r="A509" s="482" t="s">
        <v>1457</v>
      </c>
      <c r="B509" s="483" t="s">
        <v>1458</v>
      </c>
      <c r="C509" s="484" t="s">
        <v>1662</v>
      </c>
      <c r="D509" s="485" t="s">
        <v>1663</v>
      </c>
      <c r="E509" s="486" t="s">
        <v>1664</v>
      </c>
      <c r="F509" s="487" t="s">
        <v>1506</v>
      </c>
      <c r="G509" s="487" t="s">
        <v>1506</v>
      </c>
      <c r="H509" s="488" t="s">
        <v>1085</v>
      </c>
      <c r="I509" s="489"/>
      <c r="J509" s="490" t="s">
        <v>1479</v>
      </c>
      <c r="K509" s="491" t="s">
        <v>1465</v>
      </c>
      <c r="L509" s="492">
        <v>75</v>
      </c>
      <c r="M509" s="493">
        <v>48255.078484848469</v>
      </c>
      <c r="N509" s="494">
        <v>0.91826086956521746</v>
      </c>
      <c r="O509" s="494">
        <v>-0.16826086956521746</v>
      </c>
      <c r="P509" s="495" t="s">
        <v>1466</v>
      </c>
      <c r="Q509" s="496"/>
      <c r="R509" s="490" t="s">
        <v>1600</v>
      </c>
      <c r="S509" s="491" t="s">
        <v>1495</v>
      </c>
      <c r="T509" s="492">
        <v>60</v>
      </c>
      <c r="U509" s="493">
        <v>50452.903802281297</v>
      </c>
      <c r="V509" s="494">
        <v>0.91478260869565231</v>
      </c>
      <c r="W509" s="494">
        <v>-0.31478260869565233</v>
      </c>
      <c r="X509" s="495" t="s">
        <v>1597</v>
      </c>
      <c r="Y509" s="497"/>
      <c r="Z509" s="490" t="s">
        <v>1480</v>
      </c>
      <c r="AA509" s="491" t="s">
        <v>1468</v>
      </c>
      <c r="AB509" s="492">
        <v>70</v>
      </c>
      <c r="AC509" s="493">
        <v>88668.407132216031</v>
      </c>
      <c r="AD509" s="494">
        <v>0.93391304347826087</v>
      </c>
      <c r="AE509" s="494">
        <v>-0.23391304347826092</v>
      </c>
      <c r="AF509" s="495" t="s">
        <v>1469</v>
      </c>
    </row>
    <row r="510" spans="1:32" ht="32.450000000000003" customHeight="1">
      <c r="A510" s="482" t="s">
        <v>1457</v>
      </c>
      <c r="B510" s="483" t="s">
        <v>1458</v>
      </c>
      <c r="C510" s="484" t="s">
        <v>1662</v>
      </c>
      <c r="D510" s="485" t="s">
        <v>1663</v>
      </c>
      <c r="E510" s="486" t="s">
        <v>1664</v>
      </c>
      <c r="F510" s="487" t="s">
        <v>1506</v>
      </c>
      <c r="G510" s="487" t="s">
        <v>1506</v>
      </c>
      <c r="H510" s="488" t="s">
        <v>1482</v>
      </c>
      <c r="I510" s="489"/>
      <c r="J510" s="490" t="s">
        <v>1483</v>
      </c>
      <c r="K510" s="491" t="s">
        <v>1465</v>
      </c>
      <c r="L510" s="492">
        <v>75</v>
      </c>
      <c r="M510" s="493">
        <v>7627.9954305396095</v>
      </c>
      <c r="N510" s="494">
        <v>0.81554307116104863</v>
      </c>
      <c r="O510" s="494">
        <v>-6.5543071161048627E-2</v>
      </c>
      <c r="P510" s="495" t="s">
        <v>1466</v>
      </c>
      <c r="Q510" s="496"/>
      <c r="R510" s="490" t="s">
        <v>1601</v>
      </c>
      <c r="S510" s="491" t="s">
        <v>1495</v>
      </c>
      <c r="T510" s="492">
        <v>35</v>
      </c>
      <c r="U510" s="493">
        <v>5800.7723250296694</v>
      </c>
      <c r="V510" s="494">
        <v>0.7893258426966292</v>
      </c>
      <c r="W510" s="494">
        <v>-0.43932584269662922</v>
      </c>
      <c r="X510" s="495" t="s">
        <v>1597</v>
      </c>
      <c r="Y510" s="497"/>
      <c r="Z510" s="490" t="s">
        <v>1605</v>
      </c>
      <c r="AA510" s="491" t="s">
        <v>1468</v>
      </c>
      <c r="AB510" s="492">
        <v>60</v>
      </c>
      <c r="AC510" s="493">
        <v>9169.8261026200726</v>
      </c>
      <c r="AD510" s="494">
        <v>0.85767790262172283</v>
      </c>
      <c r="AE510" s="494">
        <v>-0.25767790262172285</v>
      </c>
      <c r="AF510" s="495" t="s">
        <v>1500</v>
      </c>
    </row>
    <row r="511" spans="1:32" ht="32.450000000000003" customHeight="1">
      <c r="A511" s="482" t="s">
        <v>1457</v>
      </c>
      <c r="B511" s="483" t="s">
        <v>1458</v>
      </c>
      <c r="C511" s="484" t="s">
        <v>1662</v>
      </c>
      <c r="D511" s="485" t="s">
        <v>1663</v>
      </c>
      <c r="E511" s="486" t="s">
        <v>1664</v>
      </c>
      <c r="F511" s="487" t="s">
        <v>1506</v>
      </c>
      <c r="G511" s="487" t="s">
        <v>1506</v>
      </c>
      <c r="H511" s="488" t="s">
        <v>1488</v>
      </c>
      <c r="I511" s="489"/>
      <c r="J511" s="490" t="s">
        <v>1489</v>
      </c>
      <c r="K511" s="491" t="s">
        <v>1465</v>
      </c>
      <c r="L511" s="492">
        <v>70</v>
      </c>
      <c r="M511" s="493">
        <v>3699.4420310296118</v>
      </c>
      <c r="N511" s="494">
        <v>0.81729106628242076</v>
      </c>
      <c r="O511" s="494">
        <v>-0.11729106628242081</v>
      </c>
      <c r="P511" s="495" t="s">
        <v>1466</v>
      </c>
      <c r="Q511" s="496"/>
      <c r="R511" s="490" t="s">
        <v>1601</v>
      </c>
      <c r="S511" s="491" t="s">
        <v>1495</v>
      </c>
      <c r="T511" s="492">
        <v>35</v>
      </c>
      <c r="U511" s="493">
        <v>3069.8408771929912</v>
      </c>
      <c r="V511" s="494">
        <v>0.78847262247838612</v>
      </c>
      <c r="W511" s="494">
        <v>-0.43847262247838614</v>
      </c>
      <c r="X511" s="495" t="s">
        <v>1597</v>
      </c>
      <c r="Y511" s="497"/>
      <c r="Z511" s="490" t="s">
        <v>1490</v>
      </c>
      <c r="AA511" s="491" t="s">
        <v>1468</v>
      </c>
      <c r="AB511" s="492">
        <v>60</v>
      </c>
      <c r="AC511" s="493">
        <v>4972.7848893360015</v>
      </c>
      <c r="AD511" s="494">
        <v>0.85936599423631121</v>
      </c>
      <c r="AE511" s="494">
        <v>-0.25936599423631124</v>
      </c>
      <c r="AF511" s="495" t="s">
        <v>1491</v>
      </c>
    </row>
    <row r="512" spans="1:32" ht="32.450000000000003" customHeight="1">
      <c r="A512" s="482" t="s">
        <v>1457</v>
      </c>
      <c r="B512" s="483" t="s">
        <v>1458</v>
      </c>
      <c r="C512" s="484" t="s">
        <v>1662</v>
      </c>
      <c r="D512" s="485" t="s">
        <v>1663</v>
      </c>
      <c r="E512" s="486" t="s">
        <v>1664</v>
      </c>
      <c r="F512" s="487" t="s">
        <v>1506</v>
      </c>
      <c r="G512" s="487" t="s">
        <v>1506</v>
      </c>
      <c r="H512" s="488" t="s">
        <v>1493</v>
      </c>
      <c r="I512" s="489"/>
      <c r="J512" s="490" t="s">
        <v>1509</v>
      </c>
      <c r="K512" s="491" t="s">
        <v>1510</v>
      </c>
      <c r="L512" s="492">
        <v>65</v>
      </c>
      <c r="M512" s="493">
        <v>830.32248018120117</v>
      </c>
      <c r="N512" s="494">
        <v>0.64311726147123083</v>
      </c>
      <c r="O512" s="494">
        <v>6.8827385287691945E-3</v>
      </c>
      <c r="P512" s="495" t="s">
        <v>1511</v>
      </c>
      <c r="Q512" s="496"/>
      <c r="R512" s="490" t="s">
        <v>1596</v>
      </c>
      <c r="S512" s="491" t="s">
        <v>1495</v>
      </c>
      <c r="T512" s="492">
        <v>70</v>
      </c>
      <c r="U512" s="493">
        <v>23978.923539282925</v>
      </c>
      <c r="V512" s="494">
        <v>0.95484340859431893</v>
      </c>
      <c r="W512" s="494">
        <v>-0.25484340859431898</v>
      </c>
      <c r="X512" s="495" t="s">
        <v>1597</v>
      </c>
      <c r="Y512" s="497"/>
      <c r="Z512" s="490" t="s">
        <v>1467</v>
      </c>
      <c r="AA512" s="491" t="s">
        <v>1468</v>
      </c>
      <c r="AB512" s="492">
        <v>70</v>
      </c>
      <c r="AC512" s="493">
        <v>10273.4003609831</v>
      </c>
      <c r="AD512" s="494">
        <v>0.94828841951930076</v>
      </c>
      <c r="AE512" s="494">
        <v>-0.24828841951930081</v>
      </c>
      <c r="AF512" s="495" t="s">
        <v>1469</v>
      </c>
    </row>
    <row r="513" spans="1:32" ht="32.450000000000003" customHeight="1">
      <c r="A513" s="482" t="s">
        <v>1457</v>
      </c>
      <c r="B513" s="483" t="s">
        <v>1458</v>
      </c>
      <c r="C513" s="484" t="s">
        <v>1662</v>
      </c>
      <c r="D513" s="485" t="s">
        <v>1663</v>
      </c>
      <c r="E513" s="486" t="s">
        <v>1664</v>
      </c>
      <c r="F513" s="487" t="s">
        <v>1506</v>
      </c>
      <c r="G513" s="487" t="s">
        <v>1506</v>
      </c>
      <c r="H513" s="488" t="s">
        <v>1497</v>
      </c>
      <c r="I513" s="489"/>
      <c r="J513" s="490" t="s">
        <v>1512</v>
      </c>
      <c r="K513" s="491" t="s">
        <v>1510</v>
      </c>
      <c r="L513" s="492">
        <v>60</v>
      </c>
      <c r="M513" s="493">
        <v>432.96928362573067</v>
      </c>
      <c r="N513" s="494">
        <v>0.57819103972950125</v>
      </c>
      <c r="O513" s="494">
        <v>2.1808960270498723E-2</v>
      </c>
      <c r="P513" s="495" t="s">
        <v>1511</v>
      </c>
      <c r="Q513" s="496"/>
      <c r="R513" s="490" t="s">
        <v>1598</v>
      </c>
      <c r="S513" s="491" t="s">
        <v>1495</v>
      </c>
      <c r="T513" s="492">
        <v>60</v>
      </c>
      <c r="U513" s="493">
        <v>9577.6725705467379</v>
      </c>
      <c r="V513" s="494">
        <v>0.95857988165680474</v>
      </c>
      <c r="W513" s="494">
        <v>-0.35857988165680477</v>
      </c>
      <c r="X513" s="495" t="s">
        <v>1597</v>
      </c>
      <c r="Y513" s="497"/>
      <c r="Z513" s="490" t="s">
        <v>1499</v>
      </c>
      <c r="AA513" s="491" t="s">
        <v>1468</v>
      </c>
      <c r="AB513" s="492">
        <v>70</v>
      </c>
      <c r="AC513" s="493">
        <v>5277.3599999999933</v>
      </c>
      <c r="AD513" s="494">
        <v>0.96153846153846168</v>
      </c>
      <c r="AE513" s="494">
        <v>-0.26153846153846172</v>
      </c>
      <c r="AF513" s="495" t="s">
        <v>1500</v>
      </c>
    </row>
    <row r="514" spans="1:32" ht="32.450000000000003" customHeight="1">
      <c r="A514" s="482" t="s">
        <v>1457</v>
      </c>
      <c r="B514" s="483" t="s">
        <v>1458</v>
      </c>
      <c r="C514" s="484" t="s">
        <v>1662</v>
      </c>
      <c r="D514" s="485" t="s">
        <v>1663</v>
      </c>
      <c r="E514" s="486" t="s">
        <v>1664</v>
      </c>
      <c r="F514" s="487" t="s">
        <v>1506</v>
      </c>
      <c r="G514" s="487" t="s">
        <v>1506</v>
      </c>
      <c r="H514" s="488" t="s">
        <v>1501</v>
      </c>
      <c r="I514" s="489"/>
      <c r="J514" s="490" t="s">
        <v>1509</v>
      </c>
      <c r="K514" s="491" t="s">
        <v>1510</v>
      </c>
      <c r="L514" s="492">
        <v>65</v>
      </c>
      <c r="M514" s="493">
        <v>2945.1210416666654</v>
      </c>
      <c r="N514" s="494">
        <v>0.46601941747572811</v>
      </c>
      <c r="O514" s="494">
        <v>0.18398058252427191</v>
      </c>
      <c r="P514" s="495" t="s">
        <v>1511</v>
      </c>
      <c r="Q514" s="496"/>
      <c r="R514" s="490" t="s">
        <v>1598</v>
      </c>
      <c r="S514" s="491" t="s">
        <v>1495</v>
      </c>
      <c r="T514" s="492">
        <v>35</v>
      </c>
      <c r="U514" s="493">
        <v>8374.3265306122448</v>
      </c>
      <c r="V514" s="494">
        <v>0.47572815533980578</v>
      </c>
      <c r="W514" s="494">
        <v>-0.1257281553398058</v>
      </c>
      <c r="X514" s="495" t="s">
        <v>1597</v>
      </c>
      <c r="Y514" s="497"/>
      <c r="Z514" s="490" t="s">
        <v>1504</v>
      </c>
      <c r="AA514" s="491" t="s">
        <v>1468</v>
      </c>
      <c r="AB514" s="492">
        <v>70</v>
      </c>
      <c r="AC514" s="493">
        <v>8403.5966101694921</v>
      </c>
      <c r="AD514" s="494">
        <v>0.57281553398058249</v>
      </c>
      <c r="AE514" s="494">
        <v>0.12718446601941746</v>
      </c>
      <c r="AF514" s="495" t="s">
        <v>1500</v>
      </c>
    </row>
    <row r="515" spans="1:32" ht="32.450000000000003" customHeight="1">
      <c r="A515" s="482" t="s">
        <v>1457</v>
      </c>
      <c r="B515" s="483" t="s">
        <v>1458</v>
      </c>
      <c r="C515" s="484" t="s">
        <v>1662</v>
      </c>
      <c r="D515" s="485" t="s">
        <v>1663</v>
      </c>
      <c r="E515" s="486" t="s">
        <v>1664</v>
      </c>
      <c r="F515" s="487" t="s">
        <v>1513</v>
      </c>
      <c r="G515" s="487" t="s">
        <v>1513</v>
      </c>
      <c r="H515" s="488" t="s">
        <v>1087</v>
      </c>
      <c r="I515" s="489"/>
      <c r="J515" s="490" t="s">
        <v>1514</v>
      </c>
      <c r="K515" s="491" t="s">
        <v>1515</v>
      </c>
      <c r="L515" s="492">
        <v>60</v>
      </c>
      <c r="M515" s="493">
        <v>5985.754559118237</v>
      </c>
      <c r="N515" s="494">
        <v>0.8824049513704687</v>
      </c>
      <c r="O515" s="494">
        <v>-0.28240495137046873</v>
      </c>
      <c r="P515" s="495" t="s">
        <v>1516</v>
      </c>
      <c r="Q515" s="496"/>
      <c r="R515" s="490" t="s">
        <v>1470</v>
      </c>
      <c r="S515" s="491" t="s">
        <v>1471</v>
      </c>
      <c r="T515" s="492">
        <v>40</v>
      </c>
      <c r="U515" s="493">
        <v>2539.7181994047633</v>
      </c>
      <c r="V515" s="494">
        <v>0.59416445623342173</v>
      </c>
      <c r="W515" s="494">
        <v>-0.19416445623342171</v>
      </c>
      <c r="X515" s="495" t="s">
        <v>1472</v>
      </c>
      <c r="Y515" s="497"/>
      <c r="Z515" s="490" t="s">
        <v>1517</v>
      </c>
      <c r="AA515" s="491" t="s">
        <v>1518</v>
      </c>
      <c r="AB515" s="492">
        <v>80</v>
      </c>
      <c r="AC515" s="493">
        <v>7793.1315834219067</v>
      </c>
      <c r="AD515" s="494">
        <v>0.8320070733863838</v>
      </c>
      <c r="AE515" s="494">
        <v>-3.2007073386383755E-2</v>
      </c>
      <c r="AF515" s="495" t="s">
        <v>1519</v>
      </c>
    </row>
    <row r="516" spans="1:32" ht="32.450000000000003" customHeight="1">
      <c r="A516" s="482" t="s">
        <v>1457</v>
      </c>
      <c r="B516" s="483" t="s">
        <v>1458</v>
      </c>
      <c r="C516" s="484" t="s">
        <v>1662</v>
      </c>
      <c r="D516" s="485" t="s">
        <v>1663</v>
      </c>
      <c r="E516" s="486" t="s">
        <v>1664</v>
      </c>
      <c r="F516" s="487" t="s">
        <v>1513</v>
      </c>
      <c r="G516" s="487" t="s">
        <v>1513</v>
      </c>
      <c r="H516" s="488" t="s">
        <v>1089</v>
      </c>
      <c r="I516" s="489"/>
      <c r="J516" s="490" t="s">
        <v>1520</v>
      </c>
      <c r="K516" s="491" t="s">
        <v>1515</v>
      </c>
      <c r="L516" s="492">
        <v>55</v>
      </c>
      <c r="M516" s="493">
        <v>2012.320054054052</v>
      </c>
      <c r="N516" s="494">
        <v>0.7016434892541088</v>
      </c>
      <c r="O516" s="494">
        <v>-0.15164348925410875</v>
      </c>
      <c r="P516" s="495" t="s">
        <v>1516</v>
      </c>
      <c r="Q516" s="496"/>
      <c r="R516" s="490" t="s">
        <v>1521</v>
      </c>
      <c r="S516" s="491" t="s">
        <v>1471</v>
      </c>
      <c r="T516" s="492">
        <v>30</v>
      </c>
      <c r="U516" s="493">
        <v>1098.9835355147638</v>
      </c>
      <c r="V516" s="494">
        <v>0.31681415929203544</v>
      </c>
      <c r="W516" s="494">
        <v>-1.6814159292035447E-2</v>
      </c>
      <c r="X516" s="495" t="s">
        <v>1472</v>
      </c>
      <c r="Y516" s="497"/>
      <c r="Z516" s="490" t="s">
        <v>1517</v>
      </c>
      <c r="AA516" s="491" t="s">
        <v>1518</v>
      </c>
      <c r="AB516" s="492">
        <v>80</v>
      </c>
      <c r="AC516" s="493">
        <v>2934.6028765115561</v>
      </c>
      <c r="AD516" s="494">
        <v>0.69001264222503167</v>
      </c>
      <c r="AE516" s="494">
        <v>0.10998735777496838</v>
      </c>
      <c r="AF516" s="495" t="s">
        <v>1519</v>
      </c>
    </row>
    <row r="517" spans="1:32" ht="32.450000000000003" customHeight="1">
      <c r="A517" s="482" t="s">
        <v>1457</v>
      </c>
      <c r="B517" s="483" t="s">
        <v>1458</v>
      </c>
      <c r="C517" s="484" t="s">
        <v>1662</v>
      </c>
      <c r="D517" s="485" t="s">
        <v>1663</v>
      </c>
      <c r="E517" s="486" t="s">
        <v>1664</v>
      </c>
      <c r="F517" s="487" t="s">
        <v>1513</v>
      </c>
      <c r="G517" s="487" t="s">
        <v>1513</v>
      </c>
      <c r="H517" s="488" t="s">
        <v>1081</v>
      </c>
      <c r="I517" s="489"/>
      <c r="J517" s="490" t="s">
        <v>1522</v>
      </c>
      <c r="K517" s="491" t="s">
        <v>1515</v>
      </c>
      <c r="L517" s="492">
        <v>65</v>
      </c>
      <c r="M517" s="493">
        <v>94146.454571428592</v>
      </c>
      <c r="N517" s="494">
        <v>0.83333333333333326</v>
      </c>
      <c r="O517" s="494">
        <v>-0.18333333333333324</v>
      </c>
      <c r="P517" s="495" t="s">
        <v>1516</v>
      </c>
      <c r="Q517" s="496"/>
      <c r="R517" s="490" t="s">
        <v>1478</v>
      </c>
      <c r="S517" s="491" t="s">
        <v>1471</v>
      </c>
      <c r="T517" s="492">
        <v>60</v>
      </c>
      <c r="U517" s="493">
        <v>82410.283529411754</v>
      </c>
      <c r="V517" s="494">
        <v>0.80952380952380953</v>
      </c>
      <c r="W517" s="494">
        <v>-0.20952380952380956</v>
      </c>
      <c r="X517" s="495" t="s">
        <v>1472</v>
      </c>
      <c r="Y517" s="497"/>
      <c r="Z517" s="490" t="s">
        <v>1523</v>
      </c>
      <c r="AA517" s="491" t="s">
        <v>1518</v>
      </c>
      <c r="AB517" s="492">
        <v>80</v>
      </c>
      <c r="AC517" s="493">
        <v>124650.41181818182</v>
      </c>
      <c r="AD517" s="494">
        <v>0.7857142857142857</v>
      </c>
      <c r="AE517" s="494">
        <v>1.4285714285714346E-2</v>
      </c>
      <c r="AF517" s="495" t="s">
        <v>1519</v>
      </c>
    </row>
    <row r="518" spans="1:32" ht="32.450000000000003" customHeight="1">
      <c r="A518" s="482" t="s">
        <v>1457</v>
      </c>
      <c r="B518" s="483" t="s">
        <v>1458</v>
      </c>
      <c r="C518" s="484" t="s">
        <v>1662</v>
      </c>
      <c r="D518" s="485" t="s">
        <v>1663</v>
      </c>
      <c r="E518" s="486" t="s">
        <v>1664</v>
      </c>
      <c r="F518" s="487" t="s">
        <v>1513</v>
      </c>
      <c r="G518" s="487" t="s">
        <v>1513</v>
      </c>
      <c r="H518" s="488" t="s">
        <v>1085</v>
      </c>
      <c r="I518" s="489"/>
      <c r="J518" s="490" t="s">
        <v>1524</v>
      </c>
      <c r="K518" s="491" t="s">
        <v>1515</v>
      </c>
      <c r="L518" s="492">
        <v>65</v>
      </c>
      <c r="M518" s="493">
        <v>15168.845250965223</v>
      </c>
      <c r="N518" s="494">
        <v>0.90086956521739125</v>
      </c>
      <c r="O518" s="494">
        <v>-0.25086956521739123</v>
      </c>
      <c r="P518" s="495" t="s">
        <v>1516</v>
      </c>
      <c r="Q518" s="496"/>
      <c r="R518" s="490" t="s">
        <v>1646</v>
      </c>
      <c r="S518" s="491" t="s">
        <v>1471</v>
      </c>
      <c r="T518" s="492">
        <v>50</v>
      </c>
      <c r="U518" s="493">
        <v>6350.3385746102458</v>
      </c>
      <c r="V518" s="494">
        <v>0.78086956521739126</v>
      </c>
      <c r="W518" s="494">
        <v>-0.28086956521739126</v>
      </c>
      <c r="X518" s="495" t="s">
        <v>1472</v>
      </c>
      <c r="Y518" s="497"/>
      <c r="Z518" s="490" t="s">
        <v>1526</v>
      </c>
      <c r="AA518" s="491" t="s">
        <v>1518</v>
      </c>
      <c r="AB518" s="492">
        <v>80</v>
      </c>
      <c r="AC518" s="493">
        <v>23419.17508032134</v>
      </c>
      <c r="AD518" s="494">
        <v>0.86608695652173917</v>
      </c>
      <c r="AE518" s="494">
        <v>-6.6086956521739126E-2</v>
      </c>
      <c r="AF518" s="495" t="s">
        <v>1519</v>
      </c>
    </row>
    <row r="519" spans="1:32" ht="32.450000000000003" customHeight="1">
      <c r="A519" s="482" t="s">
        <v>1457</v>
      </c>
      <c r="B519" s="483" t="s">
        <v>1458</v>
      </c>
      <c r="C519" s="484" t="s">
        <v>1662</v>
      </c>
      <c r="D519" s="485" t="s">
        <v>1663</v>
      </c>
      <c r="E519" s="486" t="s">
        <v>1664</v>
      </c>
      <c r="F519" s="487" t="s">
        <v>1513</v>
      </c>
      <c r="G519" s="487" t="s">
        <v>1513</v>
      </c>
      <c r="H519" s="488" t="s">
        <v>1482</v>
      </c>
      <c r="I519" s="489"/>
      <c r="J519" s="490" t="s">
        <v>1514</v>
      </c>
      <c r="K519" s="491" t="s">
        <v>1515</v>
      </c>
      <c r="L519" s="492">
        <v>55</v>
      </c>
      <c r="M519" s="493">
        <v>1943.8059268929483</v>
      </c>
      <c r="N519" s="494">
        <v>0.71722846441947563</v>
      </c>
      <c r="O519" s="494">
        <v>-0.16722846441947559</v>
      </c>
      <c r="P519" s="495" t="s">
        <v>1516</v>
      </c>
      <c r="Q519" s="496"/>
      <c r="R519" s="490" t="s">
        <v>1608</v>
      </c>
      <c r="S519" s="491" t="s">
        <v>1528</v>
      </c>
      <c r="T519" s="492">
        <v>50</v>
      </c>
      <c r="U519" s="493">
        <v>1953.9591486658207</v>
      </c>
      <c r="V519" s="494">
        <v>0.73689138576779023</v>
      </c>
      <c r="W519" s="494">
        <v>-0.23689138576779023</v>
      </c>
      <c r="X519" s="495" t="s">
        <v>1609</v>
      </c>
      <c r="Y519" s="497"/>
      <c r="Z519" s="490" t="s">
        <v>1517</v>
      </c>
      <c r="AA519" s="491" t="s">
        <v>1518</v>
      </c>
      <c r="AB519" s="492">
        <v>80</v>
      </c>
      <c r="AC519" s="493">
        <v>2112.9773061224469</v>
      </c>
      <c r="AD519" s="494">
        <v>0.6882022471910112</v>
      </c>
      <c r="AE519" s="494">
        <v>0.11179775280898885</v>
      </c>
      <c r="AF519" s="495" t="s">
        <v>1519</v>
      </c>
    </row>
    <row r="520" spans="1:32" ht="32.450000000000003" customHeight="1">
      <c r="A520" s="482" t="s">
        <v>1457</v>
      </c>
      <c r="B520" s="483" t="s">
        <v>1458</v>
      </c>
      <c r="C520" s="484" t="s">
        <v>1662</v>
      </c>
      <c r="D520" s="485" t="s">
        <v>1663</v>
      </c>
      <c r="E520" s="486" t="s">
        <v>1664</v>
      </c>
      <c r="F520" s="487" t="s">
        <v>1513</v>
      </c>
      <c r="G520" s="487" t="s">
        <v>1513</v>
      </c>
      <c r="H520" s="488" t="s">
        <v>1488</v>
      </c>
      <c r="I520" s="489"/>
      <c r="J520" s="490" t="s">
        <v>1530</v>
      </c>
      <c r="K520" s="491" t="s">
        <v>1515</v>
      </c>
      <c r="L520" s="492">
        <v>50</v>
      </c>
      <c r="M520" s="493">
        <v>866.06867088607362</v>
      </c>
      <c r="N520" s="494">
        <v>0.63746397694524493</v>
      </c>
      <c r="O520" s="494">
        <v>-0.13746397694524493</v>
      </c>
      <c r="P520" s="495" t="s">
        <v>1516</v>
      </c>
      <c r="Q520" s="496"/>
      <c r="R520" s="490" t="s">
        <v>1608</v>
      </c>
      <c r="S520" s="491" t="s">
        <v>1528</v>
      </c>
      <c r="T520" s="492">
        <v>50</v>
      </c>
      <c r="U520" s="493">
        <v>1218.4057154405825</v>
      </c>
      <c r="V520" s="494">
        <v>0.71296829971181552</v>
      </c>
      <c r="W520" s="494">
        <v>-0.21296829971181552</v>
      </c>
      <c r="X520" s="495" t="s">
        <v>1609</v>
      </c>
      <c r="Y520" s="497"/>
      <c r="Z520" s="490" t="s">
        <v>1531</v>
      </c>
      <c r="AA520" s="491" t="s">
        <v>1518</v>
      </c>
      <c r="AB520" s="492">
        <v>70</v>
      </c>
      <c r="AC520" s="493">
        <v>1124.7990369036893</v>
      </c>
      <c r="AD520" s="494">
        <v>0.64034582132564832</v>
      </c>
      <c r="AE520" s="494">
        <v>5.9654178674351632E-2</v>
      </c>
      <c r="AF520" s="495" t="s">
        <v>1519</v>
      </c>
    </row>
    <row r="521" spans="1:32" ht="32.450000000000003" customHeight="1">
      <c r="A521" s="482" t="s">
        <v>1457</v>
      </c>
      <c r="B521" s="483" t="s">
        <v>1458</v>
      </c>
      <c r="C521" s="484" t="s">
        <v>1662</v>
      </c>
      <c r="D521" s="485" t="s">
        <v>1663</v>
      </c>
      <c r="E521" s="486" t="s">
        <v>1664</v>
      </c>
      <c r="F521" s="487" t="s">
        <v>1513</v>
      </c>
      <c r="G521" s="487" t="s">
        <v>1513</v>
      </c>
      <c r="H521" s="488" t="s">
        <v>1493</v>
      </c>
      <c r="I521" s="489"/>
      <c r="J521" s="490" t="s">
        <v>1514</v>
      </c>
      <c r="K521" s="491" t="s">
        <v>1515</v>
      </c>
      <c r="L521" s="492">
        <v>55</v>
      </c>
      <c r="M521" s="493">
        <v>1072.1816828478948</v>
      </c>
      <c r="N521" s="494">
        <v>0.67516387472687545</v>
      </c>
      <c r="O521" s="494">
        <v>-0.1251638747268754</v>
      </c>
      <c r="P521" s="495" t="s">
        <v>1516</v>
      </c>
      <c r="Q521" s="496"/>
      <c r="R521" s="490" t="s">
        <v>1610</v>
      </c>
      <c r="S521" s="491" t="s">
        <v>1528</v>
      </c>
      <c r="T521" s="492">
        <v>70</v>
      </c>
      <c r="U521" s="493">
        <v>0</v>
      </c>
      <c r="V521" s="494">
        <v>0</v>
      </c>
      <c r="W521" s="494">
        <v>0.7</v>
      </c>
      <c r="X521" s="495" t="s">
        <v>1611</v>
      </c>
      <c r="Y521" s="497"/>
      <c r="Z521" s="490" t="s">
        <v>1517</v>
      </c>
      <c r="AA521" s="491" t="s">
        <v>1518</v>
      </c>
      <c r="AB521" s="492">
        <v>80</v>
      </c>
      <c r="AC521" s="493">
        <v>1422.6733166332644</v>
      </c>
      <c r="AD521" s="494">
        <v>0.72687545520757468</v>
      </c>
      <c r="AE521" s="494">
        <v>7.3124544792425361E-2</v>
      </c>
      <c r="AF521" s="495" t="s">
        <v>1519</v>
      </c>
    </row>
    <row r="522" spans="1:32" ht="32.450000000000003" customHeight="1">
      <c r="A522" s="482" t="s">
        <v>1457</v>
      </c>
      <c r="B522" s="483" t="s">
        <v>1458</v>
      </c>
      <c r="C522" s="484" t="s">
        <v>1662</v>
      </c>
      <c r="D522" s="485" t="s">
        <v>1663</v>
      </c>
      <c r="E522" s="486" t="s">
        <v>1664</v>
      </c>
      <c r="F522" s="487" t="s">
        <v>1513</v>
      </c>
      <c r="G522" s="487" t="s">
        <v>1513</v>
      </c>
      <c r="H522" s="488" t="s">
        <v>1497</v>
      </c>
      <c r="I522" s="489"/>
      <c r="J522" s="490" t="s">
        <v>1530</v>
      </c>
      <c r="K522" s="491" t="s">
        <v>1515</v>
      </c>
      <c r="L522" s="492">
        <v>50</v>
      </c>
      <c r="M522" s="493">
        <v>474.8526543209876</v>
      </c>
      <c r="N522" s="494">
        <v>0.54775993237531706</v>
      </c>
      <c r="O522" s="494">
        <v>-4.775993237531706E-2</v>
      </c>
      <c r="P522" s="495" t="s">
        <v>1516</v>
      </c>
      <c r="Q522" s="496"/>
      <c r="R522" s="490" t="s">
        <v>1610</v>
      </c>
      <c r="S522" s="491" t="s">
        <v>1528</v>
      </c>
      <c r="T522" s="492">
        <v>70</v>
      </c>
      <c r="U522" s="493">
        <v>0</v>
      </c>
      <c r="V522" s="494">
        <v>0</v>
      </c>
      <c r="W522" s="494">
        <v>0.7</v>
      </c>
      <c r="X522" s="495" t="s">
        <v>1611</v>
      </c>
      <c r="Y522" s="497"/>
      <c r="Z522" s="490" t="s">
        <v>1531</v>
      </c>
      <c r="AA522" s="491" t="s">
        <v>1518</v>
      </c>
      <c r="AB522" s="492">
        <v>70</v>
      </c>
      <c r="AC522" s="493">
        <v>631.95617499999946</v>
      </c>
      <c r="AD522" s="494">
        <v>0.67624683009298403</v>
      </c>
      <c r="AE522" s="494">
        <v>2.3753169907015925E-2</v>
      </c>
      <c r="AF522" s="495" t="s">
        <v>1519</v>
      </c>
    </row>
    <row r="523" spans="1:32" ht="32.450000000000003" customHeight="1">
      <c r="A523" s="482" t="s">
        <v>1457</v>
      </c>
      <c r="B523" s="483" t="s">
        <v>1458</v>
      </c>
      <c r="C523" s="484" t="s">
        <v>1662</v>
      </c>
      <c r="D523" s="485" t="s">
        <v>1663</v>
      </c>
      <c r="E523" s="486" t="s">
        <v>1664</v>
      </c>
      <c r="F523" s="487" t="s">
        <v>1513</v>
      </c>
      <c r="G523" s="487" t="s">
        <v>1513</v>
      </c>
      <c r="H523" s="488" t="s">
        <v>1501</v>
      </c>
      <c r="I523" s="489"/>
      <c r="J523" s="490" t="s">
        <v>1514</v>
      </c>
      <c r="K523" s="491" t="s">
        <v>1515</v>
      </c>
      <c r="L523" s="492">
        <v>55</v>
      </c>
      <c r="M523" s="493">
        <v>5968.8519402985075</v>
      </c>
      <c r="N523" s="494">
        <v>0.65048543689320382</v>
      </c>
      <c r="O523" s="494">
        <v>-0.10048543689320377</v>
      </c>
      <c r="P523" s="495" t="s">
        <v>1516</v>
      </c>
      <c r="Q523" s="496"/>
      <c r="R523" s="490" t="s">
        <v>1534</v>
      </c>
      <c r="S523" s="491" t="s">
        <v>1471</v>
      </c>
      <c r="T523" s="492">
        <v>65</v>
      </c>
      <c r="U523" s="493">
        <v>19392.705156249998</v>
      </c>
      <c r="V523" s="494">
        <v>0.62135922330097082</v>
      </c>
      <c r="W523" s="494">
        <v>2.8640776699029202E-2</v>
      </c>
      <c r="X523" s="495" t="s">
        <v>1472</v>
      </c>
      <c r="Y523" s="497"/>
      <c r="Z523" s="490" t="s">
        <v>1517</v>
      </c>
      <c r="AA523" s="491" t="s">
        <v>1518</v>
      </c>
      <c r="AB523" s="492">
        <v>65</v>
      </c>
      <c r="AC523" s="493">
        <v>9812.5074000000004</v>
      </c>
      <c r="AD523" s="494">
        <v>0.4854368932038835</v>
      </c>
      <c r="AE523" s="494">
        <v>0.16456310679611652</v>
      </c>
      <c r="AF523" s="495" t="s">
        <v>1519</v>
      </c>
    </row>
    <row r="524" spans="1:32" ht="32.450000000000003" customHeight="1">
      <c r="A524" s="482" t="s">
        <v>1457</v>
      </c>
      <c r="B524" s="483" t="s">
        <v>1458</v>
      </c>
      <c r="C524" s="484" t="s">
        <v>1662</v>
      </c>
      <c r="D524" s="485" t="s">
        <v>1663</v>
      </c>
      <c r="E524" s="486" t="s">
        <v>1664</v>
      </c>
      <c r="F524" s="487" t="s">
        <v>1462</v>
      </c>
      <c r="G524" s="487" t="s">
        <v>1535</v>
      </c>
      <c r="H524" s="488" t="s">
        <v>1536</v>
      </c>
      <c r="I524" s="489"/>
      <c r="J524" s="490" t="s">
        <v>1601</v>
      </c>
      <c r="K524" s="491" t="s">
        <v>1495</v>
      </c>
      <c r="L524" s="492">
        <v>35</v>
      </c>
      <c r="M524" s="493">
        <v>5042.4904621309224</v>
      </c>
      <c r="N524" s="494">
        <v>0.93793782837127848</v>
      </c>
      <c r="O524" s="494">
        <v>-0.5879378283712785</v>
      </c>
      <c r="P524" s="495" t="s">
        <v>1597</v>
      </c>
      <c r="Q524" s="496"/>
      <c r="R524" s="490" t="s">
        <v>1610</v>
      </c>
      <c r="S524" s="491" t="s">
        <v>1528</v>
      </c>
      <c r="T524" s="492">
        <v>60</v>
      </c>
      <c r="U524" s="493">
        <v>0</v>
      </c>
      <c r="V524" s="494">
        <v>0</v>
      </c>
      <c r="W524" s="494">
        <v>0.6</v>
      </c>
      <c r="X524" s="495" t="s">
        <v>1611</v>
      </c>
      <c r="Y524" s="497"/>
      <c r="Z524" s="490" t="s">
        <v>1537</v>
      </c>
      <c r="AA524" s="491" t="s">
        <v>1468</v>
      </c>
      <c r="AB524" s="492">
        <v>60</v>
      </c>
      <c r="AC524" s="493">
        <v>3393.8252044134724</v>
      </c>
      <c r="AD524" s="494">
        <v>0.94242556917688258</v>
      </c>
      <c r="AE524" s="494">
        <v>-0.3424255691768826</v>
      </c>
      <c r="AF524" s="495" t="s">
        <v>1538</v>
      </c>
    </row>
    <row r="525" spans="1:32" ht="32.450000000000003" customHeight="1">
      <c r="A525" s="482" t="s">
        <v>1457</v>
      </c>
      <c r="B525" s="483" t="s">
        <v>1458</v>
      </c>
      <c r="C525" s="484" t="s">
        <v>1662</v>
      </c>
      <c r="D525" s="485" t="s">
        <v>1663</v>
      </c>
      <c r="E525" s="486" t="s">
        <v>1664</v>
      </c>
      <c r="F525" s="487" t="s">
        <v>1462</v>
      </c>
      <c r="G525" s="487" t="s">
        <v>1535</v>
      </c>
      <c r="H525" s="488" t="s">
        <v>1539</v>
      </c>
      <c r="I525" s="489"/>
      <c r="J525" s="490" t="s">
        <v>1540</v>
      </c>
      <c r="K525" s="491" t="s">
        <v>1465</v>
      </c>
      <c r="L525" s="492">
        <v>70</v>
      </c>
      <c r="M525" s="493">
        <v>1597.3630657640315</v>
      </c>
      <c r="N525" s="494">
        <v>0.76959973536222304</v>
      </c>
      <c r="O525" s="494">
        <v>-6.9599735362223081E-2</v>
      </c>
      <c r="P525" s="495" t="s">
        <v>1466</v>
      </c>
      <c r="Q525" s="496"/>
      <c r="R525" s="490" t="s">
        <v>1608</v>
      </c>
      <c r="S525" s="491" t="s">
        <v>1528</v>
      </c>
      <c r="T525" s="492">
        <v>40</v>
      </c>
      <c r="U525" s="493">
        <v>711.86974660524072</v>
      </c>
      <c r="V525" s="494">
        <v>0.68210387032748931</v>
      </c>
      <c r="W525" s="494">
        <v>-0.28210387032748929</v>
      </c>
      <c r="X525" s="495" t="s">
        <v>1609</v>
      </c>
      <c r="Y525" s="497"/>
      <c r="Z525" s="490" t="s">
        <v>1541</v>
      </c>
      <c r="AA525" s="491" t="s">
        <v>1468</v>
      </c>
      <c r="AB525" s="492">
        <v>60</v>
      </c>
      <c r="AC525" s="493">
        <v>2397.7951464091407</v>
      </c>
      <c r="AD525" s="494">
        <v>0.8049123387363547</v>
      </c>
      <c r="AE525" s="494">
        <v>-0.20491233873635473</v>
      </c>
      <c r="AF525" s="495" t="s">
        <v>1542</v>
      </c>
    </row>
    <row r="526" spans="1:32" ht="32.450000000000003" customHeight="1">
      <c r="A526" s="482" t="s">
        <v>1457</v>
      </c>
      <c r="B526" s="483" t="s">
        <v>1458</v>
      </c>
      <c r="C526" s="484" t="s">
        <v>1662</v>
      </c>
      <c r="D526" s="485" t="s">
        <v>1663</v>
      </c>
      <c r="E526" s="486" t="s">
        <v>1664</v>
      </c>
      <c r="F526" s="487" t="s">
        <v>1462</v>
      </c>
      <c r="G526" s="487" t="s">
        <v>1543</v>
      </c>
      <c r="H526" s="488" t="s">
        <v>1544</v>
      </c>
      <c r="I526" s="489"/>
      <c r="J526" s="490" t="s">
        <v>1545</v>
      </c>
      <c r="K526" s="491" t="s">
        <v>1518</v>
      </c>
      <c r="L526" s="492">
        <v>40</v>
      </c>
      <c r="M526" s="493">
        <v>491.43847593582888</v>
      </c>
      <c r="N526" s="494">
        <v>0.29241594996090697</v>
      </c>
      <c r="O526" s="494">
        <v>0.10758405003909305</v>
      </c>
      <c r="P526" s="495" t="s">
        <v>1546</v>
      </c>
      <c r="Q526" s="496"/>
      <c r="R526" s="490" t="s">
        <v>1547</v>
      </c>
      <c r="S526" s="491" t="s">
        <v>1510</v>
      </c>
      <c r="T526" s="492">
        <v>35</v>
      </c>
      <c r="U526" s="493">
        <v>375.05301886792455</v>
      </c>
      <c r="V526" s="494">
        <v>0.24863174354964818</v>
      </c>
      <c r="W526" s="494">
        <v>0.1013682564503518</v>
      </c>
      <c r="X526" s="495" t="s">
        <v>1548</v>
      </c>
      <c r="Y526" s="497"/>
      <c r="Z526" s="490" t="s">
        <v>1667</v>
      </c>
      <c r="AA526" s="491" t="s">
        <v>1468</v>
      </c>
      <c r="AB526" s="492">
        <v>60</v>
      </c>
      <c r="AC526" s="493">
        <v>1177.0320962199319</v>
      </c>
      <c r="AD526" s="494">
        <v>0.68256450351837372</v>
      </c>
      <c r="AE526" s="494">
        <v>-8.2564503518373744E-2</v>
      </c>
      <c r="AF526" s="495" t="s">
        <v>1668</v>
      </c>
    </row>
    <row r="527" spans="1:32" ht="32.450000000000003" customHeight="1">
      <c r="A527" s="482" t="s">
        <v>1457</v>
      </c>
      <c r="B527" s="483" t="s">
        <v>1458</v>
      </c>
      <c r="C527" s="484" t="s">
        <v>1662</v>
      </c>
      <c r="D527" s="485" t="s">
        <v>1663</v>
      </c>
      <c r="E527" s="486" t="s">
        <v>1664</v>
      </c>
      <c r="F527" s="487" t="s">
        <v>1462</v>
      </c>
      <c r="G527" s="487" t="s">
        <v>1543</v>
      </c>
      <c r="H527" s="488" t="s">
        <v>1551</v>
      </c>
      <c r="I527" s="489"/>
      <c r="J527" s="490" t="s">
        <v>1552</v>
      </c>
      <c r="K527" s="491" t="s">
        <v>1495</v>
      </c>
      <c r="L527" s="492">
        <v>40</v>
      </c>
      <c r="M527" s="493">
        <v>692.70404528301981</v>
      </c>
      <c r="N527" s="494">
        <v>0.57367585510174635</v>
      </c>
      <c r="O527" s="494">
        <v>-0.17367585510174632</v>
      </c>
      <c r="P527" s="495" t="s">
        <v>1553</v>
      </c>
      <c r="Q527" s="496"/>
      <c r="R527" s="490" t="s">
        <v>1613</v>
      </c>
      <c r="S527" s="491" t="s">
        <v>1528</v>
      </c>
      <c r="T527" s="492">
        <v>40</v>
      </c>
      <c r="U527" s="493">
        <v>0</v>
      </c>
      <c r="V527" s="494">
        <v>0</v>
      </c>
      <c r="W527" s="494">
        <v>0.4</v>
      </c>
      <c r="X527" s="495" t="s">
        <v>1614</v>
      </c>
      <c r="Y527" s="497"/>
      <c r="Z527" s="490" t="s">
        <v>1669</v>
      </c>
      <c r="AA527" s="491" t="s">
        <v>1468</v>
      </c>
      <c r="AB527" s="492">
        <v>55</v>
      </c>
      <c r="AC527" s="493">
        <v>537.8291863153014</v>
      </c>
      <c r="AD527" s="494">
        <v>0.6243325155145043</v>
      </c>
      <c r="AE527" s="494">
        <v>-7.433251551450426E-2</v>
      </c>
      <c r="AF527" s="495" t="s">
        <v>1668</v>
      </c>
    </row>
    <row r="528" spans="1:32" ht="32.450000000000003" customHeight="1">
      <c r="A528" s="482" t="s">
        <v>1457</v>
      </c>
      <c r="B528" s="483" t="s">
        <v>1458</v>
      </c>
      <c r="C528" s="484" t="s">
        <v>1662</v>
      </c>
      <c r="D528" s="485" t="s">
        <v>1663</v>
      </c>
      <c r="E528" s="486" t="s">
        <v>1664</v>
      </c>
      <c r="F528" s="487" t="s">
        <v>1462</v>
      </c>
      <c r="G528" s="487" t="s">
        <v>1543</v>
      </c>
      <c r="H528" s="488" t="s">
        <v>1557</v>
      </c>
      <c r="I528" s="489"/>
      <c r="J528" s="490" t="s">
        <v>1558</v>
      </c>
      <c r="K528" s="491" t="s">
        <v>1465</v>
      </c>
      <c r="L528" s="492">
        <v>50</v>
      </c>
      <c r="M528" s="493">
        <v>181.34143871431914</v>
      </c>
      <c r="N528" s="494">
        <v>0.36388869492353881</v>
      </c>
      <c r="O528" s="494">
        <v>0.13611130507646119</v>
      </c>
      <c r="P528" s="495" t="s">
        <v>1559</v>
      </c>
      <c r="Q528" s="496"/>
      <c r="R528" s="490" t="s">
        <v>1615</v>
      </c>
      <c r="S528" s="491" t="s">
        <v>1528</v>
      </c>
      <c r="T528" s="492">
        <v>30</v>
      </c>
      <c r="U528" s="493">
        <v>0</v>
      </c>
      <c r="V528" s="494">
        <v>0</v>
      </c>
      <c r="W528" s="494">
        <v>0.3</v>
      </c>
      <c r="X528" s="495" t="s">
        <v>1611</v>
      </c>
      <c r="Y528" s="497"/>
      <c r="Z528" s="490" t="s">
        <v>1669</v>
      </c>
      <c r="AA528" s="491" t="s">
        <v>1468</v>
      </c>
      <c r="AB528" s="492">
        <v>55</v>
      </c>
      <c r="AC528" s="493">
        <v>375.75889841389852</v>
      </c>
      <c r="AD528" s="494">
        <v>0.46225822219118773</v>
      </c>
      <c r="AE528" s="494">
        <v>8.7741777808812316E-2</v>
      </c>
      <c r="AF528" s="495" t="s">
        <v>1668</v>
      </c>
    </row>
    <row r="529" spans="1:32" ht="32.450000000000003" customHeight="1">
      <c r="A529" s="482" t="s">
        <v>1457</v>
      </c>
      <c r="B529" s="483" t="s">
        <v>1458</v>
      </c>
      <c r="C529" s="484" t="s">
        <v>1662</v>
      </c>
      <c r="D529" s="485" t="s">
        <v>1663</v>
      </c>
      <c r="E529" s="486" t="s">
        <v>1664</v>
      </c>
      <c r="F529" s="487" t="s">
        <v>1462</v>
      </c>
      <c r="G529" s="487" t="s">
        <v>1543</v>
      </c>
      <c r="H529" s="488" t="s">
        <v>1561</v>
      </c>
      <c r="I529" s="489"/>
      <c r="J529" s="490" t="s">
        <v>1545</v>
      </c>
      <c r="K529" s="491" t="s">
        <v>1518</v>
      </c>
      <c r="L529" s="492">
        <v>40</v>
      </c>
      <c r="M529" s="493">
        <v>310.6687579617834</v>
      </c>
      <c r="N529" s="494">
        <v>0.23071271124173401</v>
      </c>
      <c r="O529" s="494">
        <v>0.16928728875826601</v>
      </c>
      <c r="P529" s="495" t="s">
        <v>1546</v>
      </c>
      <c r="Q529" s="496"/>
      <c r="R529" s="490" t="s">
        <v>1547</v>
      </c>
      <c r="S529" s="491" t="s">
        <v>1510</v>
      </c>
      <c r="T529" s="492">
        <v>30</v>
      </c>
      <c r="U529" s="493">
        <v>170.05714574898786</v>
      </c>
      <c r="V529" s="494">
        <v>0.18148420279206465</v>
      </c>
      <c r="W529" s="494">
        <v>0.11851579720793534</v>
      </c>
      <c r="X529" s="495" t="s">
        <v>1548</v>
      </c>
      <c r="Y529" s="497"/>
      <c r="Z529" s="490" t="s">
        <v>1667</v>
      </c>
      <c r="AA529" s="491" t="s">
        <v>1468</v>
      </c>
      <c r="AB529" s="492">
        <v>60</v>
      </c>
      <c r="AC529" s="493">
        <v>727.01916510903391</v>
      </c>
      <c r="AD529" s="494">
        <v>0.58963997060984563</v>
      </c>
      <c r="AE529" s="494">
        <v>1.0360029390154346E-2</v>
      </c>
      <c r="AF529" s="495" t="s">
        <v>1668</v>
      </c>
    </row>
    <row r="530" spans="1:32" ht="32.450000000000003" customHeight="1">
      <c r="A530" s="482" t="s">
        <v>1457</v>
      </c>
      <c r="B530" s="483" t="s">
        <v>1458</v>
      </c>
      <c r="C530" s="484" t="s">
        <v>1662</v>
      </c>
      <c r="D530" s="485" t="s">
        <v>1663</v>
      </c>
      <c r="E530" s="486" t="s">
        <v>1664</v>
      </c>
      <c r="F530" s="487" t="s">
        <v>1462</v>
      </c>
      <c r="G530" s="487" t="s">
        <v>1543</v>
      </c>
      <c r="H530" s="488" t="s">
        <v>1562</v>
      </c>
      <c r="I530" s="489"/>
      <c r="J530" s="490" t="s">
        <v>1628</v>
      </c>
      <c r="K530" s="491" t="s">
        <v>1495</v>
      </c>
      <c r="L530" s="492">
        <v>50</v>
      </c>
      <c r="M530" s="493">
        <v>1501.6439754046537</v>
      </c>
      <c r="N530" s="494">
        <v>0.78914280011974847</v>
      </c>
      <c r="O530" s="494">
        <v>-0.28914280011974847</v>
      </c>
      <c r="P530" s="495" t="s">
        <v>1629</v>
      </c>
      <c r="Q530" s="496"/>
      <c r="R530" s="490" t="s">
        <v>1616</v>
      </c>
      <c r="S530" s="491" t="s">
        <v>1528</v>
      </c>
      <c r="T530" s="492">
        <v>60</v>
      </c>
      <c r="U530" s="493">
        <v>0</v>
      </c>
      <c r="V530" s="494">
        <v>0</v>
      </c>
      <c r="W530" s="494">
        <v>0.6</v>
      </c>
      <c r="X530" s="495" t="s">
        <v>1617</v>
      </c>
      <c r="Y530" s="497"/>
      <c r="Z530" s="490" t="s">
        <v>1565</v>
      </c>
      <c r="AA530" s="491" t="s">
        <v>1468</v>
      </c>
      <c r="AB530" s="492">
        <v>60</v>
      </c>
      <c r="AC530" s="493">
        <v>1125.667638884597</v>
      </c>
      <c r="AD530" s="494">
        <v>0.80608222732262247</v>
      </c>
      <c r="AE530" s="494">
        <v>-0.20608222732262249</v>
      </c>
      <c r="AF530" s="495" t="s">
        <v>1542</v>
      </c>
    </row>
    <row r="531" spans="1:32" ht="32.450000000000003" customHeight="1">
      <c r="A531" s="482" t="s">
        <v>1457</v>
      </c>
      <c r="B531" s="483" t="s">
        <v>1458</v>
      </c>
      <c r="C531" s="484" t="s">
        <v>1662</v>
      </c>
      <c r="D531" s="485" t="s">
        <v>1663</v>
      </c>
      <c r="E531" s="486" t="s">
        <v>1664</v>
      </c>
      <c r="F531" s="487" t="s">
        <v>1462</v>
      </c>
      <c r="G531" s="487" t="s">
        <v>1543</v>
      </c>
      <c r="H531" s="488" t="s">
        <v>1566</v>
      </c>
      <c r="I531" s="489"/>
      <c r="J531" s="490" t="s">
        <v>1567</v>
      </c>
      <c r="K531" s="491" t="s">
        <v>1465</v>
      </c>
      <c r="L531" s="492">
        <v>60</v>
      </c>
      <c r="M531" s="493">
        <v>500.15222561378062</v>
      </c>
      <c r="N531" s="494">
        <v>0.64046001423968535</v>
      </c>
      <c r="O531" s="494">
        <v>-4.0460014239685371E-2</v>
      </c>
      <c r="P531" s="495" t="s">
        <v>1559</v>
      </c>
      <c r="Q531" s="496"/>
      <c r="R531" s="490" t="s">
        <v>1670</v>
      </c>
      <c r="S531" s="491" t="s">
        <v>1528</v>
      </c>
      <c r="T531" s="492">
        <v>40</v>
      </c>
      <c r="U531" s="493">
        <v>371.4371750876312</v>
      </c>
      <c r="V531" s="494">
        <v>0.6231310413071548</v>
      </c>
      <c r="W531" s="494">
        <v>-0.22313104130715478</v>
      </c>
      <c r="X531" s="495" t="s">
        <v>1609</v>
      </c>
      <c r="Y531" s="497"/>
      <c r="Z531" s="490" t="s">
        <v>1565</v>
      </c>
      <c r="AA531" s="491" t="s">
        <v>1468</v>
      </c>
      <c r="AB531" s="492">
        <v>50</v>
      </c>
      <c r="AC531" s="493">
        <v>992.62094714270643</v>
      </c>
      <c r="AD531" s="494">
        <v>0.73719333389648478</v>
      </c>
      <c r="AE531" s="494">
        <v>-0.23719333389648478</v>
      </c>
      <c r="AF531" s="495" t="s">
        <v>1542</v>
      </c>
    </row>
    <row r="532" spans="1:32" ht="32.450000000000003" customHeight="1">
      <c r="A532" s="482" t="s">
        <v>1457</v>
      </c>
      <c r="B532" s="483" t="s">
        <v>1458</v>
      </c>
      <c r="C532" s="484" t="s">
        <v>1662</v>
      </c>
      <c r="D532" s="485" t="s">
        <v>1663</v>
      </c>
      <c r="E532" s="486" t="s">
        <v>1664</v>
      </c>
      <c r="F532" s="487" t="s">
        <v>1462</v>
      </c>
      <c r="G532" s="487" t="s">
        <v>1543</v>
      </c>
      <c r="H532" s="488" t="s">
        <v>1569</v>
      </c>
      <c r="I532" s="489"/>
      <c r="J532" s="490" t="s">
        <v>1558</v>
      </c>
      <c r="K532" s="491" t="s">
        <v>1465</v>
      </c>
      <c r="L532" s="492">
        <v>65</v>
      </c>
      <c r="M532" s="493">
        <v>268.62444326567481</v>
      </c>
      <c r="N532" s="494">
        <v>0.49766519617045241</v>
      </c>
      <c r="O532" s="494">
        <v>0.15233480382954762</v>
      </c>
      <c r="P532" s="495" t="s">
        <v>1559</v>
      </c>
      <c r="Q532" s="496"/>
      <c r="R532" s="490" t="s">
        <v>1670</v>
      </c>
      <c r="S532" s="491" t="s">
        <v>1528</v>
      </c>
      <c r="T532" s="492">
        <v>40</v>
      </c>
      <c r="U532" s="493">
        <v>278.21196408608176</v>
      </c>
      <c r="V532" s="494">
        <v>0.50375445841937294</v>
      </c>
      <c r="W532" s="494">
        <v>-0.10375445841937292</v>
      </c>
      <c r="X532" s="495" t="s">
        <v>1609</v>
      </c>
      <c r="Y532" s="497"/>
      <c r="Z532" s="490" t="s">
        <v>1667</v>
      </c>
      <c r="AA532" s="491" t="s">
        <v>1468</v>
      </c>
      <c r="AB532" s="492">
        <v>60</v>
      </c>
      <c r="AC532" s="493">
        <v>570.58944788826977</v>
      </c>
      <c r="AD532" s="494">
        <v>0.62837901257743567</v>
      </c>
      <c r="AE532" s="494">
        <v>-2.8379012577435692E-2</v>
      </c>
      <c r="AF532" s="495" t="s">
        <v>1668</v>
      </c>
    </row>
    <row r="533" spans="1:32" ht="32.450000000000003" customHeight="1">
      <c r="A533" s="482" t="s">
        <v>1457</v>
      </c>
      <c r="B533" s="483" t="s">
        <v>1458</v>
      </c>
      <c r="C533" s="484" t="s">
        <v>1662</v>
      </c>
      <c r="D533" s="485" t="s">
        <v>1663</v>
      </c>
      <c r="E533" s="486" t="s">
        <v>1664</v>
      </c>
      <c r="F533" s="487" t="s">
        <v>1462</v>
      </c>
      <c r="G533" s="487" t="s">
        <v>1543</v>
      </c>
      <c r="H533" s="488" t="s">
        <v>1571</v>
      </c>
      <c r="I533" s="489"/>
      <c r="J533" s="490" t="s">
        <v>1558</v>
      </c>
      <c r="K533" s="491" t="s">
        <v>1465</v>
      </c>
      <c r="L533" s="492">
        <v>60</v>
      </c>
      <c r="M533" s="493">
        <v>190.42394430480189</v>
      </c>
      <c r="N533" s="494">
        <v>0.46228174785187903</v>
      </c>
      <c r="O533" s="494">
        <v>0.13771825214812095</v>
      </c>
      <c r="P533" s="495" t="s">
        <v>1559</v>
      </c>
      <c r="Q533" s="496"/>
      <c r="R533" s="490" t="s">
        <v>1615</v>
      </c>
      <c r="S533" s="491" t="s">
        <v>1528</v>
      </c>
      <c r="T533" s="492">
        <v>40</v>
      </c>
      <c r="U533" s="493">
        <v>0</v>
      </c>
      <c r="V533" s="494">
        <v>0</v>
      </c>
      <c r="W533" s="494">
        <v>0.4</v>
      </c>
      <c r="X533" s="495" t="s">
        <v>1611</v>
      </c>
      <c r="Y533" s="497"/>
      <c r="Z533" s="490" t="s">
        <v>1669</v>
      </c>
      <c r="AA533" s="491" t="s">
        <v>1468</v>
      </c>
      <c r="AB533" s="492">
        <v>55</v>
      </c>
      <c r="AC533" s="493">
        <v>384.34985932497221</v>
      </c>
      <c r="AD533" s="494">
        <v>0.58254594379720515</v>
      </c>
      <c r="AE533" s="494">
        <v>-3.2545943797205101E-2</v>
      </c>
      <c r="AF533" s="495" t="s">
        <v>1668</v>
      </c>
    </row>
    <row r="534" spans="1:32" ht="32.450000000000003" customHeight="1">
      <c r="A534" s="482" t="s">
        <v>1457</v>
      </c>
      <c r="B534" s="483" t="s">
        <v>1458</v>
      </c>
      <c r="C534" s="484" t="s">
        <v>1662</v>
      </c>
      <c r="D534" s="485" t="s">
        <v>1663</v>
      </c>
      <c r="E534" s="486" t="s">
        <v>1664</v>
      </c>
      <c r="F534" s="488" t="s">
        <v>1573</v>
      </c>
      <c r="G534" s="488" t="s">
        <v>1573</v>
      </c>
      <c r="H534" s="488" t="s">
        <v>1574</v>
      </c>
      <c r="I534" s="489"/>
      <c r="J534" s="490" t="s">
        <v>1575</v>
      </c>
      <c r="K534" s="491">
        <v>0</v>
      </c>
      <c r="L534" s="492" t="s">
        <v>1575</v>
      </c>
      <c r="M534" s="493" t="s">
        <v>1575</v>
      </c>
      <c r="N534" s="494" t="s">
        <v>1575</v>
      </c>
      <c r="O534" s="494" t="s">
        <v>1576</v>
      </c>
      <c r="P534" s="495" t="s">
        <v>1575</v>
      </c>
      <c r="Q534" s="496"/>
      <c r="R534" s="490" t="s">
        <v>1575</v>
      </c>
      <c r="S534" s="491">
        <v>0</v>
      </c>
      <c r="T534" s="492" t="s">
        <v>1575</v>
      </c>
      <c r="U534" s="493" t="s">
        <v>1575</v>
      </c>
      <c r="V534" s="494" t="s">
        <v>1575</v>
      </c>
      <c r="W534" s="494" t="s">
        <v>1576</v>
      </c>
      <c r="X534" s="495" t="s">
        <v>1575</v>
      </c>
      <c r="Y534" s="497"/>
      <c r="Z534" s="490" t="s">
        <v>1575</v>
      </c>
      <c r="AA534" s="491">
        <v>0</v>
      </c>
      <c r="AB534" s="492" t="s">
        <v>1575</v>
      </c>
      <c r="AC534" s="493" t="s">
        <v>1575</v>
      </c>
      <c r="AD534" s="494" t="s">
        <v>1575</v>
      </c>
      <c r="AE534" s="494" t="s">
        <v>1576</v>
      </c>
      <c r="AF534" s="495" t="s">
        <v>1575</v>
      </c>
    </row>
    <row r="535" spans="1:32" ht="32.450000000000003" customHeight="1">
      <c r="A535" s="482" t="s">
        <v>1457</v>
      </c>
      <c r="B535" s="483" t="s">
        <v>1458</v>
      </c>
      <c r="C535" s="484" t="s">
        <v>1662</v>
      </c>
      <c r="D535" s="485" t="s">
        <v>1663</v>
      </c>
      <c r="E535" s="486" t="s">
        <v>1664</v>
      </c>
      <c r="F535" s="488" t="s">
        <v>1573</v>
      </c>
      <c r="G535" s="488" t="s">
        <v>1573</v>
      </c>
      <c r="H535" s="488" t="s">
        <v>1577</v>
      </c>
      <c r="I535" s="489"/>
      <c r="J535" s="490" t="s">
        <v>1575</v>
      </c>
      <c r="K535" s="491">
        <v>0</v>
      </c>
      <c r="L535" s="492" t="s">
        <v>1575</v>
      </c>
      <c r="M535" s="493" t="s">
        <v>1575</v>
      </c>
      <c r="N535" s="494" t="s">
        <v>1575</v>
      </c>
      <c r="O535" s="494" t="s">
        <v>1576</v>
      </c>
      <c r="P535" s="495" t="s">
        <v>1575</v>
      </c>
      <c r="Q535" s="496"/>
      <c r="R535" s="490" t="s">
        <v>1575</v>
      </c>
      <c r="S535" s="491">
        <v>0</v>
      </c>
      <c r="T535" s="492" t="s">
        <v>1575</v>
      </c>
      <c r="U535" s="493" t="s">
        <v>1575</v>
      </c>
      <c r="V535" s="494" t="s">
        <v>1575</v>
      </c>
      <c r="W535" s="494" t="s">
        <v>1576</v>
      </c>
      <c r="X535" s="495" t="s">
        <v>1575</v>
      </c>
      <c r="Y535" s="497"/>
      <c r="Z535" s="490" t="s">
        <v>1575</v>
      </c>
      <c r="AA535" s="491">
        <v>0</v>
      </c>
      <c r="AB535" s="492" t="s">
        <v>1575</v>
      </c>
      <c r="AC535" s="493" t="s">
        <v>1575</v>
      </c>
      <c r="AD535" s="494" t="s">
        <v>1575</v>
      </c>
      <c r="AE535" s="494" t="s">
        <v>1576</v>
      </c>
      <c r="AF535" s="495" t="s">
        <v>1575</v>
      </c>
    </row>
    <row r="536" spans="1:32" ht="32.450000000000003" customHeight="1">
      <c r="A536" s="482" t="s">
        <v>1457</v>
      </c>
      <c r="B536" s="483" t="s">
        <v>1458</v>
      </c>
      <c r="C536" s="484" t="s">
        <v>1662</v>
      </c>
      <c r="D536" s="485" t="s">
        <v>1663</v>
      </c>
      <c r="E536" s="486" t="s">
        <v>1664</v>
      </c>
      <c r="F536" s="488" t="s">
        <v>1578</v>
      </c>
      <c r="G536" s="488" t="s">
        <v>1578</v>
      </c>
      <c r="H536" s="488" t="s">
        <v>1579</v>
      </c>
      <c r="I536" s="489"/>
      <c r="J536" s="490" t="s">
        <v>1575</v>
      </c>
      <c r="K536" s="491">
        <v>0</v>
      </c>
      <c r="L536" s="492" t="s">
        <v>1575</v>
      </c>
      <c r="M536" s="493" t="s">
        <v>1575</v>
      </c>
      <c r="N536" s="494" t="s">
        <v>1575</v>
      </c>
      <c r="O536" s="494" t="s">
        <v>1576</v>
      </c>
      <c r="P536" s="495" t="s">
        <v>1575</v>
      </c>
      <c r="Q536" s="496"/>
      <c r="R536" s="490" t="s">
        <v>1575</v>
      </c>
      <c r="S536" s="491">
        <v>0</v>
      </c>
      <c r="T536" s="492" t="s">
        <v>1575</v>
      </c>
      <c r="U536" s="493" t="s">
        <v>1575</v>
      </c>
      <c r="V536" s="494" t="s">
        <v>1575</v>
      </c>
      <c r="W536" s="494" t="s">
        <v>1576</v>
      </c>
      <c r="X536" s="495" t="s">
        <v>1575</v>
      </c>
      <c r="Y536" s="497"/>
      <c r="Z536" s="490" t="s">
        <v>1575</v>
      </c>
      <c r="AA536" s="491">
        <v>0</v>
      </c>
      <c r="AB536" s="492" t="s">
        <v>1575</v>
      </c>
      <c r="AC536" s="493" t="s">
        <v>1575</v>
      </c>
      <c r="AD536" s="494" t="s">
        <v>1575</v>
      </c>
      <c r="AE536" s="494" t="s">
        <v>1576</v>
      </c>
      <c r="AF536" s="495" t="s">
        <v>1575</v>
      </c>
    </row>
    <row r="537" spans="1:32" ht="32.450000000000003" customHeight="1">
      <c r="A537" s="482" t="s">
        <v>1457</v>
      </c>
      <c r="B537" s="483" t="s">
        <v>1458</v>
      </c>
      <c r="C537" s="484" t="s">
        <v>1662</v>
      </c>
      <c r="D537" s="485" t="s">
        <v>1663</v>
      </c>
      <c r="E537" s="486" t="s">
        <v>1664</v>
      </c>
      <c r="F537" s="488" t="s">
        <v>1578</v>
      </c>
      <c r="G537" s="488" t="s">
        <v>1578</v>
      </c>
      <c r="H537" s="488" t="s">
        <v>1580</v>
      </c>
      <c r="I537" s="489"/>
      <c r="J537" s="490" t="s">
        <v>1575</v>
      </c>
      <c r="K537" s="491">
        <v>0</v>
      </c>
      <c r="L537" s="492" t="s">
        <v>1575</v>
      </c>
      <c r="M537" s="493" t="s">
        <v>1575</v>
      </c>
      <c r="N537" s="494" t="s">
        <v>1575</v>
      </c>
      <c r="O537" s="494" t="s">
        <v>1576</v>
      </c>
      <c r="P537" s="495" t="s">
        <v>1575</v>
      </c>
      <c r="Q537" s="496"/>
      <c r="R537" s="490" t="s">
        <v>1575</v>
      </c>
      <c r="S537" s="491">
        <v>0</v>
      </c>
      <c r="T537" s="492" t="s">
        <v>1575</v>
      </c>
      <c r="U537" s="493" t="s">
        <v>1575</v>
      </c>
      <c r="V537" s="494" t="s">
        <v>1575</v>
      </c>
      <c r="W537" s="494" t="s">
        <v>1576</v>
      </c>
      <c r="X537" s="495" t="s">
        <v>1575</v>
      </c>
      <c r="Y537" s="497"/>
      <c r="Z537" s="490" t="s">
        <v>1575</v>
      </c>
      <c r="AA537" s="491">
        <v>0</v>
      </c>
      <c r="AB537" s="492" t="s">
        <v>1575</v>
      </c>
      <c r="AC537" s="493" t="s">
        <v>1575</v>
      </c>
      <c r="AD537" s="494" t="s">
        <v>1575</v>
      </c>
      <c r="AE537" s="494" t="s">
        <v>1576</v>
      </c>
      <c r="AF537" s="495" t="s">
        <v>1575</v>
      </c>
    </row>
    <row r="538" spans="1:32" ht="32.450000000000003" customHeight="1">
      <c r="A538" s="482" t="s">
        <v>1457</v>
      </c>
      <c r="B538" s="483" t="s">
        <v>1458</v>
      </c>
      <c r="C538" s="484" t="s">
        <v>1662</v>
      </c>
      <c r="D538" s="485" t="s">
        <v>1663</v>
      </c>
      <c r="E538" s="486" t="s">
        <v>1664</v>
      </c>
      <c r="F538" s="488" t="s">
        <v>1581</v>
      </c>
      <c r="G538" s="488" t="s">
        <v>1581</v>
      </c>
      <c r="H538" s="488" t="s">
        <v>1582</v>
      </c>
      <c r="I538" s="489"/>
      <c r="J538" s="490" t="s">
        <v>1575</v>
      </c>
      <c r="K538" s="491">
        <v>0</v>
      </c>
      <c r="L538" s="492" t="s">
        <v>1575</v>
      </c>
      <c r="M538" s="493" t="s">
        <v>1575</v>
      </c>
      <c r="N538" s="494" t="s">
        <v>1575</v>
      </c>
      <c r="O538" s="494" t="s">
        <v>1576</v>
      </c>
      <c r="P538" s="495" t="s">
        <v>1575</v>
      </c>
      <c r="Q538" s="496"/>
      <c r="R538" s="490" t="s">
        <v>1575</v>
      </c>
      <c r="S538" s="491">
        <v>0</v>
      </c>
      <c r="T538" s="492" t="s">
        <v>1575</v>
      </c>
      <c r="U538" s="493" t="s">
        <v>1575</v>
      </c>
      <c r="V538" s="494" t="s">
        <v>1575</v>
      </c>
      <c r="W538" s="494" t="s">
        <v>1576</v>
      </c>
      <c r="X538" s="495" t="s">
        <v>1575</v>
      </c>
      <c r="Y538" s="497"/>
      <c r="Z538" s="490" t="s">
        <v>1575</v>
      </c>
      <c r="AA538" s="491">
        <v>0</v>
      </c>
      <c r="AB538" s="492" t="s">
        <v>1575</v>
      </c>
      <c r="AC538" s="493" t="s">
        <v>1575</v>
      </c>
      <c r="AD538" s="494" t="s">
        <v>1575</v>
      </c>
      <c r="AE538" s="494" t="s">
        <v>1576</v>
      </c>
      <c r="AF538" s="495" t="s">
        <v>1575</v>
      </c>
    </row>
    <row r="539" spans="1:32" ht="32.450000000000003" customHeight="1">
      <c r="A539" s="482" t="s">
        <v>1457</v>
      </c>
      <c r="B539" s="483" t="s">
        <v>1458</v>
      </c>
      <c r="C539" s="484" t="s">
        <v>1662</v>
      </c>
      <c r="D539" s="485" t="s">
        <v>1663</v>
      </c>
      <c r="E539" s="486" t="s">
        <v>1664</v>
      </c>
      <c r="F539" s="488" t="s">
        <v>1581</v>
      </c>
      <c r="G539" s="488" t="s">
        <v>1581</v>
      </c>
      <c r="H539" s="488" t="s">
        <v>1583</v>
      </c>
      <c r="I539" s="489"/>
      <c r="J539" s="490" t="s">
        <v>1575</v>
      </c>
      <c r="K539" s="491">
        <v>0</v>
      </c>
      <c r="L539" s="492" t="s">
        <v>1575</v>
      </c>
      <c r="M539" s="493" t="s">
        <v>1575</v>
      </c>
      <c r="N539" s="494" t="s">
        <v>1575</v>
      </c>
      <c r="O539" s="494" t="s">
        <v>1576</v>
      </c>
      <c r="P539" s="495" t="s">
        <v>1575</v>
      </c>
      <c r="Q539" s="496"/>
      <c r="R539" s="490" t="s">
        <v>1575</v>
      </c>
      <c r="S539" s="491">
        <v>0</v>
      </c>
      <c r="T539" s="492" t="s">
        <v>1575</v>
      </c>
      <c r="U539" s="493" t="s">
        <v>1575</v>
      </c>
      <c r="V539" s="494" t="s">
        <v>1575</v>
      </c>
      <c r="W539" s="494" t="s">
        <v>1576</v>
      </c>
      <c r="X539" s="495" t="s">
        <v>1575</v>
      </c>
      <c r="Y539" s="497"/>
      <c r="Z539" s="490" t="s">
        <v>1575</v>
      </c>
      <c r="AA539" s="491">
        <v>0</v>
      </c>
      <c r="AB539" s="492" t="s">
        <v>1575</v>
      </c>
      <c r="AC539" s="493" t="s">
        <v>1575</v>
      </c>
      <c r="AD539" s="494" t="s">
        <v>1575</v>
      </c>
      <c r="AE539" s="494" t="s">
        <v>1576</v>
      </c>
      <c r="AF539" s="495" t="s">
        <v>1575</v>
      </c>
    </row>
    <row r="540" spans="1:32" ht="32.450000000000003" customHeight="1">
      <c r="A540" s="482" t="s">
        <v>1457</v>
      </c>
      <c r="B540" s="483" t="s">
        <v>1458</v>
      </c>
      <c r="C540" s="484" t="s">
        <v>1662</v>
      </c>
      <c r="D540" s="485" t="s">
        <v>1663</v>
      </c>
      <c r="E540" s="486" t="s">
        <v>1664</v>
      </c>
      <c r="F540" s="488" t="s">
        <v>1584</v>
      </c>
      <c r="G540" s="488" t="s">
        <v>1584</v>
      </c>
      <c r="H540" s="488" t="s">
        <v>1574</v>
      </c>
      <c r="I540" s="489"/>
      <c r="J540" s="490" t="s">
        <v>1575</v>
      </c>
      <c r="K540" s="491">
        <v>0</v>
      </c>
      <c r="L540" s="492" t="s">
        <v>1575</v>
      </c>
      <c r="M540" s="493" t="s">
        <v>1575</v>
      </c>
      <c r="N540" s="494" t="s">
        <v>1575</v>
      </c>
      <c r="O540" s="494" t="s">
        <v>1576</v>
      </c>
      <c r="P540" s="495" t="s">
        <v>1575</v>
      </c>
      <c r="Q540" s="496"/>
      <c r="R540" s="490" t="s">
        <v>1575</v>
      </c>
      <c r="S540" s="491">
        <v>0</v>
      </c>
      <c r="T540" s="492" t="s">
        <v>1575</v>
      </c>
      <c r="U540" s="493" t="s">
        <v>1575</v>
      </c>
      <c r="V540" s="494" t="s">
        <v>1575</v>
      </c>
      <c r="W540" s="494" t="s">
        <v>1576</v>
      </c>
      <c r="X540" s="495" t="s">
        <v>1575</v>
      </c>
      <c r="Y540" s="497"/>
      <c r="Z540" s="490" t="s">
        <v>1575</v>
      </c>
      <c r="AA540" s="491">
        <v>0</v>
      </c>
      <c r="AB540" s="492" t="s">
        <v>1575</v>
      </c>
      <c r="AC540" s="493" t="s">
        <v>1575</v>
      </c>
      <c r="AD540" s="494" t="s">
        <v>1575</v>
      </c>
      <c r="AE540" s="494" t="s">
        <v>1576</v>
      </c>
      <c r="AF540" s="495" t="s">
        <v>1575</v>
      </c>
    </row>
    <row r="541" spans="1:32" ht="32.450000000000003" customHeight="1">
      <c r="A541" s="482" t="s">
        <v>1457</v>
      </c>
      <c r="B541" s="483" t="s">
        <v>1458</v>
      </c>
      <c r="C541" s="484" t="s">
        <v>1662</v>
      </c>
      <c r="D541" s="485" t="s">
        <v>1663</v>
      </c>
      <c r="E541" s="486" t="s">
        <v>1664</v>
      </c>
      <c r="F541" s="488" t="s">
        <v>1584</v>
      </c>
      <c r="G541" s="488" t="s">
        <v>1584</v>
      </c>
      <c r="H541" s="488" t="s">
        <v>1577</v>
      </c>
      <c r="I541" s="489"/>
      <c r="J541" s="490" t="s">
        <v>1575</v>
      </c>
      <c r="K541" s="491">
        <v>0</v>
      </c>
      <c r="L541" s="492" t="s">
        <v>1575</v>
      </c>
      <c r="M541" s="493" t="s">
        <v>1575</v>
      </c>
      <c r="N541" s="494" t="s">
        <v>1575</v>
      </c>
      <c r="O541" s="494" t="s">
        <v>1576</v>
      </c>
      <c r="P541" s="495" t="s">
        <v>1575</v>
      </c>
      <c r="Q541" s="496"/>
      <c r="R541" s="490" t="s">
        <v>1575</v>
      </c>
      <c r="S541" s="491">
        <v>0</v>
      </c>
      <c r="T541" s="492" t="s">
        <v>1575</v>
      </c>
      <c r="U541" s="493" t="s">
        <v>1575</v>
      </c>
      <c r="V541" s="494" t="s">
        <v>1575</v>
      </c>
      <c r="W541" s="494" t="s">
        <v>1576</v>
      </c>
      <c r="X541" s="495" t="s">
        <v>1575</v>
      </c>
      <c r="Y541" s="497"/>
      <c r="Z541" s="490" t="s">
        <v>1575</v>
      </c>
      <c r="AA541" s="491">
        <v>0</v>
      </c>
      <c r="AB541" s="492" t="s">
        <v>1575</v>
      </c>
      <c r="AC541" s="493" t="s">
        <v>1575</v>
      </c>
      <c r="AD541" s="494" t="s">
        <v>1575</v>
      </c>
      <c r="AE541" s="494" t="s">
        <v>1576</v>
      </c>
      <c r="AF541" s="495" t="s">
        <v>1575</v>
      </c>
    </row>
    <row r="542" spans="1:32" ht="32.450000000000003" customHeight="1">
      <c r="A542" s="482" t="s">
        <v>1457</v>
      </c>
      <c r="B542" s="483" t="s">
        <v>1458</v>
      </c>
      <c r="C542" s="484" t="s">
        <v>1662</v>
      </c>
      <c r="D542" s="485" t="s">
        <v>1663</v>
      </c>
      <c r="E542" s="486" t="s">
        <v>1664</v>
      </c>
      <c r="F542" s="488" t="s">
        <v>1585</v>
      </c>
      <c r="G542" s="488" t="s">
        <v>1585</v>
      </c>
      <c r="H542" s="488" t="s">
        <v>1579</v>
      </c>
      <c r="I542" s="489"/>
      <c r="J542" s="490" t="s">
        <v>1575</v>
      </c>
      <c r="K542" s="491">
        <v>0</v>
      </c>
      <c r="L542" s="492" t="s">
        <v>1575</v>
      </c>
      <c r="M542" s="493" t="s">
        <v>1575</v>
      </c>
      <c r="N542" s="494" t="s">
        <v>1575</v>
      </c>
      <c r="O542" s="494" t="s">
        <v>1576</v>
      </c>
      <c r="P542" s="495" t="s">
        <v>1575</v>
      </c>
      <c r="Q542" s="496"/>
      <c r="R542" s="490" t="s">
        <v>1575</v>
      </c>
      <c r="S542" s="491">
        <v>0</v>
      </c>
      <c r="T542" s="492" t="s">
        <v>1575</v>
      </c>
      <c r="U542" s="493" t="s">
        <v>1575</v>
      </c>
      <c r="V542" s="494" t="s">
        <v>1575</v>
      </c>
      <c r="W542" s="494" t="s">
        <v>1576</v>
      </c>
      <c r="X542" s="495" t="s">
        <v>1575</v>
      </c>
      <c r="Y542" s="497"/>
      <c r="Z542" s="490" t="s">
        <v>1575</v>
      </c>
      <c r="AA542" s="491">
        <v>0</v>
      </c>
      <c r="AB542" s="492" t="s">
        <v>1575</v>
      </c>
      <c r="AC542" s="493" t="s">
        <v>1575</v>
      </c>
      <c r="AD542" s="494" t="s">
        <v>1575</v>
      </c>
      <c r="AE542" s="494" t="s">
        <v>1576</v>
      </c>
      <c r="AF542" s="495" t="s">
        <v>1575</v>
      </c>
    </row>
    <row r="543" spans="1:32" ht="32.450000000000003" customHeight="1">
      <c r="A543" s="482" t="s">
        <v>1457</v>
      </c>
      <c r="B543" s="483" t="s">
        <v>1458</v>
      </c>
      <c r="C543" s="484" t="s">
        <v>1662</v>
      </c>
      <c r="D543" s="485" t="s">
        <v>1663</v>
      </c>
      <c r="E543" s="486" t="s">
        <v>1664</v>
      </c>
      <c r="F543" s="488" t="s">
        <v>1585</v>
      </c>
      <c r="G543" s="488" t="s">
        <v>1585</v>
      </c>
      <c r="H543" s="488" t="s">
        <v>1580</v>
      </c>
      <c r="I543" s="489"/>
      <c r="J543" s="490" t="s">
        <v>1575</v>
      </c>
      <c r="K543" s="491">
        <v>0</v>
      </c>
      <c r="L543" s="492" t="s">
        <v>1575</v>
      </c>
      <c r="M543" s="493" t="s">
        <v>1575</v>
      </c>
      <c r="N543" s="494" t="s">
        <v>1575</v>
      </c>
      <c r="O543" s="494" t="s">
        <v>1576</v>
      </c>
      <c r="P543" s="495" t="s">
        <v>1575</v>
      </c>
      <c r="Q543" s="496"/>
      <c r="R543" s="490" t="s">
        <v>1575</v>
      </c>
      <c r="S543" s="491">
        <v>0</v>
      </c>
      <c r="T543" s="492" t="s">
        <v>1575</v>
      </c>
      <c r="U543" s="493" t="s">
        <v>1575</v>
      </c>
      <c r="V543" s="494" t="s">
        <v>1575</v>
      </c>
      <c r="W543" s="494" t="s">
        <v>1576</v>
      </c>
      <c r="X543" s="495" t="s">
        <v>1575</v>
      </c>
      <c r="Y543" s="497"/>
      <c r="Z543" s="490" t="s">
        <v>1575</v>
      </c>
      <c r="AA543" s="491">
        <v>0</v>
      </c>
      <c r="AB543" s="492" t="s">
        <v>1575</v>
      </c>
      <c r="AC543" s="493" t="s">
        <v>1575</v>
      </c>
      <c r="AD543" s="494" t="s">
        <v>1575</v>
      </c>
      <c r="AE543" s="494" t="s">
        <v>1576</v>
      </c>
      <c r="AF543" s="495" t="s">
        <v>1575</v>
      </c>
    </row>
    <row r="544" spans="1:32" ht="32.450000000000003" customHeight="1">
      <c r="A544" s="482" t="s">
        <v>1457</v>
      </c>
      <c r="B544" s="483" t="s">
        <v>1458</v>
      </c>
      <c r="C544" s="484" t="s">
        <v>1662</v>
      </c>
      <c r="D544" s="485" t="s">
        <v>1663</v>
      </c>
      <c r="E544" s="486" t="s">
        <v>1664</v>
      </c>
      <c r="F544" s="488" t="s">
        <v>1586</v>
      </c>
      <c r="G544" s="488" t="s">
        <v>1586</v>
      </c>
      <c r="H544" s="488" t="s">
        <v>1582</v>
      </c>
      <c r="I544" s="489"/>
      <c r="J544" s="490" t="s">
        <v>1575</v>
      </c>
      <c r="K544" s="491">
        <v>0</v>
      </c>
      <c r="L544" s="492" t="s">
        <v>1575</v>
      </c>
      <c r="M544" s="493" t="s">
        <v>1575</v>
      </c>
      <c r="N544" s="494" t="s">
        <v>1575</v>
      </c>
      <c r="O544" s="494" t="s">
        <v>1576</v>
      </c>
      <c r="P544" s="495" t="s">
        <v>1575</v>
      </c>
      <c r="Q544" s="496"/>
      <c r="R544" s="490" t="s">
        <v>1575</v>
      </c>
      <c r="S544" s="491">
        <v>0</v>
      </c>
      <c r="T544" s="492" t="s">
        <v>1575</v>
      </c>
      <c r="U544" s="493" t="s">
        <v>1575</v>
      </c>
      <c r="V544" s="494" t="s">
        <v>1575</v>
      </c>
      <c r="W544" s="494" t="s">
        <v>1576</v>
      </c>
      <c r="X544" s="495" t="s">
        <v>1575</v>
      </c>
      <c r="Y544" s="497"/>
      <c r="Z544" s="490" t="s">
        <v>1575</v>
      </c>
      <c r="AA544" s="491">
        <v>0</v>
      </c>
      <c r="AB544" s="492" t="s">
        <v>1575</v>
      </c>
      <c r="AC544" s="493" t="s">
        <v>1575</v>
      </c>
      <c r="AD544" s="494" t="s">
        <v>1575</v>
      </c>
      <c r="AE544" s="494" t="s">
        <v>1576</v>
      </c>
      <c r="AF544" s="495" t="s">
        <v>1575</v>
      </c>
    </row>
    <row r="545" spans="1:32" ht="32.450000000000003" customHeight="1">
      <c r="A545" s="482" t="s">
        <v>1457</v>
      </c>
      <c r="B545" s="483" t="s">
        <v>1458</v>
      </c>
      <c r="C545" s="484" t="s">
        <v>1662</v>
      </c>
      <c r="D545" s="485" t="s">
        <v>1663</v>
      </c>
      <c r="E545" s="486" t="s">
        <v>1664</v>
      </c>
      <c r="F545" s="488" t="s">
        <v>1586</v>
      </c>
      <c r="G545" s="488" t="s">
        <v>1586</v>
      </c>
      <c r="H545" s="488" t="s">
        <v>1583</v>
      </c>
      <c r="I545" s="489"/>
      <c r="J545" s="490" t="s">
        <v>1575</v>
      </c>
      <c r="K545" s="491">
        <v>0</v>
      </c>
      <c r="L545" s="492" t="s">
        <v>1575</v>
      </c>
      <c r="M545" s="493" t="s">
        <v>1575</v>
      </c>
      <c r="N545" s="494" t="s">
        <v>1575</v>
      </c>
      <c r="O545" s="494" t="s">
        <v>1576</v>
      </c>
      <c r="P545" s="495" t="s">
        <v>1575</v>
      </c>
      <c r="Q545" s="496"/>
      <c r="R545" s="490" t="s">
        <v>1575</v>
      </c>
      <c r="S545" s="491">
        <v>0</v>
      </c>
      <c r="T545" s="492" t="s">
        <v>1575</v>
      </c>
      <c r="U545" s="493" t="s">
        <v>1575</v>
      </c>
      <c r="V545" s="494" t="s">
        <v>1575</v>
      </c>
      <c r="W545" s="494" t="s">
        <v>1576</v>
      </c>
      <c r="X545" s="495" t="s">
        <v>1575</v>
      </c>
      <c r="Y545" s="497"/>
      <c r="Z545" s="490" t="s">
        <v>1575</v>
      </c>
      <c r="AA545" s="491">
        <v>0</v>
      </c>
      <c r="AB545" s="492" t="s">
        <v>1575</v>
      </c>
      <c r="AC545" s="493" t="s">
        <v>1575</v>
      </c>
      <c r="AD545" s="494" t="s">
        <v>1575</v>
      </c>
      <c r="AE545" s="494" t="s">
        <v>1576</v>
      </c>
      <c r="AF545" s="495" t="s">
        <v>1575</v>
      </c>
    </row>
    <row r="546" spans="1:32" ht="32.450000000000003" customHeight="1">
      <c r="A546" s="482" t="s">
        <v>1457</v>
      </c>
      <c r="B546" s="483" t="s">
        <v>1458</v>
      </c>
      <c r="C546" s="484" t="s">
        <v>1662</v>
      </c>
      <c r="D546" s="485" t="s">
        <v>1663</v>
      </c>
      <c r="E546" s="486" t="s">
        <v>1664</v>
      </c>
      <c r="F546" s="488" t="s">
        <v>1587</v>
      </c>
      <c r="G546" s="488" t="s">
        <v>1587</v>
      </c>
      <c r="H546" s="488" t="s">
        <v>1574</v>
      </c>
      <c r="I546" s="489"/>
      <c r="J546" s="490" t="s">
        <v>1575</v>
      </c>
      <c r="K546" s="491">
        <v>0</v>
      </c>
      <c r="L546" s="492" t="s">
        <v>1575</v>
      </c>
      <c r="M546" s="493" t="s">
        <v>1575</v>
      </c>
      <c r="N546" s="494" t="s">
        <v>1575</v>
      </c>
      <c r="O546" s="494" t="s">
        <v>1576</v>
      </c>
      <c r="P546" s="495" t="s">
        <v>1575</v>
      </c>
      <c r="Q546" s="496"/>
      <c r="R546" s="490" t="s">
        <v>1575</v>
      </c>
      <c r="S546" s="491">
        <v>0</v>
      </c>
      <c r="T546" s="492" t="s">
        <v>1575</v>
      </c>
      <c r="U546" s="493" t="s">
        <v>1575</v>
      </c>
      <c r="V546" s="494" t="s">
        <v>1575</v>
      </c>
      <c r="W546" s="494" t="s">
        <v>1576</v>
      </c>
      <c r="X546" s="495" t="s">
        <v>1575</v>
      </c>
      <c r="Y546" s="497"/>
      <c r="Z546" s="490" t="s">
        <v>1575</v>
      </c>
      <c r="AA546" s="491">
        <v>0</v>
      </c>
      <c r="AB546" s="492" t="s">
        <v>1575</v>
      </c>
      <c r="AC546" s="493" t="s">
        <v>1575</v>
      </c>
      <c r="AD546" s="494" t="s">
        <v>1575</v>
      </c>
      <c r="AE546" s="494" t="s">
        <v>1576</v>
      </c>
      <c r="AF546" s="495" t="s">
        <v>1575</v>
      </c>
    </row>
    <row r="547" spans="1:32" ht="32.450000000000003" customHeight="1">
      <c r="A547" s="482" t="s">
        <v>1457</v>
      </c>
      <c r="B547" s="483" t="s">
        <v>1458</v>
      </c>
      <c r="C547" s="484" t="s">
        <v>1662</v>
      </c>
      <c r="D547" s="485" t="s">
        <v>1663</v>
      </c>
      <c r="E547" s="486" t="s">
        <v>1664</v>
      </c>
      <c r="F547" s="488" t="s">
        <v>1587</v>
      </c>
      <c r="G547" s="488" t="s">
        <v>1587</v>
      </c>
      <c r="H547" s="488" t="s">
        <v>1577</v>
      </c>
      <c r="I547" s="489"/>
      <c r="J547" s="490" t="s">
        <v>1575</v>
      </c>
      <c r="K547" s="491">
        <v>0</v>
      </c>
      <c r="L547" s="492" t="s">
        <v>1575</v>
      </c>
      <c r="M547" s="493" t="s">
        <v>1575</v>
      </c>
      <c r="N547" s="494" t="s">
        <v>1575</v>
      </c>
      <c r="O547" s="494" t="s">
        <v>1576</v>
      </c>
      <c r="P547" s="495" t="s">
        <v>1575</v>
      </c>
      <c r="Q547" s="496"/>
      <c r="R547" s="490" t="s">
        <v>1575</v>
      </c>
      <c r="S547" s="491">
        <v>0</v>
      </c>
      <c r="T547" s="492" t="s">
        <v>1575</v>
      </c>
      <c r="U547" s="493" t="s">
        <v>1575</v>
      </c>
      <c r="V547" s="494" t="s">
        <v>1575</v>
      </c>
      <c r="W547" s="494" t="s">
        <v>1576</v>
      </c>
      <c r="X547" s="495" t="s">
        <v>1575</v>
      </c>
      <c r="Y547" s="497"/>
      <c r="Z547" s="490" t="s">
        <v>1575</v>
      </c>
      <c r="AA547" s="491">
        <v>0</v>
      </c>
      <c r="AB547" s="492" t="s">
        <v>1575</v>
      </c>
      <c r="AC547" s="493" t="s">
        <v>1575</v>
      </c>
      <c r="AD547" s="494" t="s">
        <v>1575</v>
      </c>
      <c r="AE547" s="494" t="s">
        <v>1576</v>
      </c>
      <c r="AF547" s="495" t="s">
        <v>1575</v>
      </c>
    </row>
    <row r="548" spans="1:32" ht="32.450000000000003" customHeight="1">
      <c r="A548" s="482" t="s">
        <v>1457</v>
      </c>
      <c r="B548" s="483" t="s">
        <v>1458</v>
      </c>
      <c r="C548" s="484" t="s">
        <v>1662</v>
      </c>
      <c r="D548" s="485" t="s">
        <v>1663</v>
      </c>
      <c r="E548" s="486" t="s">
        <v>1664</v>
      </c>
      <c r="F548" s="488" t="s">
        <v>1588</v>
      </c>
      <c r="G548" s="488" t="s">
        <v>1588</v>
      </c>
      <c r="H548" s="488" t="s">
        <v>1579</v>
      </c>
      <c r="I548" s="489"/>
      <c r="J548" s="490" t="s">
        <v>1575</v>
      </c>
      <c r="K548" s="491">
        <v>0</v>
      </c>
      <c r="L548" s="492" t="s">
        <v>1575</v>
      </c>
      <c r="M548" s="493" t="s">
        <v>1575</v>
      </c>
      <c r="N548" s="494" t="s">
        <v>1575</v>
      </c>
      <c r="O548" s="494" t="s">
        <v>1576</v>
      </c>
      <c r="P548" s="495" t="s">
        <v>1575</v>
      </c>
      <c r="Q548" s="496"/>
      <c r="R548" s="490" t="s">
        <v>1575</v>
      </c>
      <c r="S548" s="491">
        <v>0</v>
      </c>
      <c r="T548" s="492" t="s">
        <v>1575</v>
      </c>
      <c r="U548" s="493" t="s">
        <v>1575</v>
      </c>
      <c r="V548" s="494" t="s">
        <v>1575</v>
      </c>
      <c r="W548" s="494" t="s">
        <v>1576</v>
      </c>
      <c r="X548" s="495" t="s">
        <v>1575</v>
      </c>
      <c r="Y548" s="497"/>
      <c r="Z548" s="490" t="s">
        <v>1575</v>
      </c>
      <c r="AA548" s="491">
        <v>0</v>
      </c>
      <c r="AB548" s="492" t="s">
        <v>1575</v>
      </c>
      <c r="AC548" s="493" t="s">
        <v>1575</v>
      </c>
      <c r="AD548" s="494" t="s">
        <v>1575</v>
      </c>
      <c r="AE548" s="494" t="s">
        <v>1576</v>
      </c>
      <c r="AF548" s="495" t="s">
        <v>1575</v>
      </c>
    </row>
    <row r="549" spans="1:32" ht="32.450000000000003" customHeight="1">
      <c r="A549" s="482" t="s">
        <v>1457</v>
      </c>
      <c r="B549" s="483" t="s">
        <v>1458</v>
      </c>
      <c r="C549" s="484" t="s">
        <v>1662</v>
      </c>
      <c r="D549" s="485" t="s">
        <v>1663</v>
      </c>
      <c r="E549" s="486" t="s">
        <v>1664</v>
      </c>
      <c r="F549" s="488" t="s">
        <v>1588</v>
      </c>
      <c r="G549" s="488" t="s">
        <v>1588</v>
      </c>
      <c r="H549" s="488" t="s">
        <v>1580</v>
      </c>
      <c r="I549" s="489"/>
      <c r="J549" s="490" t="s">
        <v>1575</v>
      </c>
      <c r="K549" s="491">
        <v>0</v>
      </c>
      <c r="L549" s="492" t="s">
        <v>1575</v>
      </c>
      <c r="M549" s="493" t="s">
        <v>1575</v>
      </c>
      <c r="N549" s="494" t="s">
        <v>1575</v>
      </c>
      <c r="O549" s="494" t="s">
        <v>1576</v>
      </c>
      <c r="P549" s="495" t="s">
        <v>1575</v>
      </c>
      <c r="Q549" s="496"/>
      <c r="R549" s="490" t="s">
        <v>1575</v>
      </c>
      <c r="S549" s="491">
        <v>0</v>
      </c>
      <c r="T549" s="492" t="s">
        <v>1575</v>
      </c>
      <c r="U549" s="493" t="s">
        <v>1575</v>
      </c>
      <c r="V549" s="494" t="s">
        <v>1575</v>
      </c>
      <c r="W549" s="494" t="s">
        <v>1576</v>
      </c>
      <c r="X549" s="495" t="s">
        <v>1575</v>
      </c>
      <c r="Y549" s="497"/>
      <c r="Z549" s="490" t="s">
        <v>1575</v>
      </c>
      <c r="AA549" s="491">
        <v>0</v>
      </c>
      <c r="AB549" s="492" t="s">
        <v>1575</v>
      </c>
      <c r="AC549" s="493" t="s">
        <v>1575</v>
      </c>
      <c r="AD549" s="494" t="s">
        <v>1575</v>
      </c>
      <c r="AE549" s="494" t="s">
        <v>1576</v>
      </c>
      <c r="AF549" s="495" t="s">
        <v>1575</v>
      </c>
    </row>
    <row r="550" spans="1:32" ht="32.450000000000003" customHeight="1">
      <c r="A550" s="482" t="s">
        <v>1457</v>
      </c>
      <c r="B550" s="483" t="s">
        <v>1458</v>
      </c>
      <c r="C550" s="484" t="s">
        <v>1662</v>
      </c>
      <c r="D550" s="485" t="s">
        <v>1663</v>
      </c>
      <c r="E550" s="486" t="s">
        <v>1664</v>
      </c>
      <c r="F550" s="488" t="s">
        <v>1589</v>
      </c>
      <c r="G550" s="488" t="s">
        <v>1589</v>
      </c>
      <c r="H550" s="488" t="s">
        <v>1582</v>
      </c>
      <c r="I550" s="489"/>
      <c r="J550" s="490" t="s">
        <v>1575</v>
      </c>
      <c r="K550" s="491">
        <v>0</v>
      </c>
      <c r="L550" s="492" t="s">
        <v>1575</v>
      </c>
      <c r="M550" s="493" t="s">
        <v>1575</v>
      </c>
      <c r="N550" s="494" t="s">
        <v>1575</v>
      </c>
      <c r="O550" s="494" t="s">
        <v>1576</v>
      </c>
      <c r="P550" s="495" t="s">
        <v>1575</v>
      </c>
      <c r="Q550" s="496"/>
      <c r="R550" s="490" t="s">
        <v>1575</v>
      </c>
      <c r="S550" s="491">
        <v>0</v>
      </c>
      <c r="T550" s="492" t="s">
        <v>1575</v>
      </c>
      <c r="U550" s="493" t="s">
        <v>1575</v>
      </c>
      <c r="V550" s="494" t="s">
        <v>1575</v>
      </c>
      <c r="W550" s="494" t="s">
        <v>1576</v>
      </c>
      <c r="X550" s="495" t="s">
        <v>1575</v>
      </c>
      <c r="Y550" s="497"/>
      <c r="Z550" s="490" t="s">
        <v>1575</v>
      </c>
      <c r="AA550" s="491">
        <v>0</v>
      </c>
      <c r="AB550" s="492" t="s">
        <v>1575</v>
      </c>
      <c r="AC550" s="493" t="s">
        <v>1575</v>
      </c>
      <c r="AD550" s="494" t="s">
        <v>1575</v>
      </c>
      <c r="AE550" s="494" t="s">
        <v>1576</v>
      </c>
      <c r="AF550" s="495" t="s">
        <v>1575</v>
      </c>
    </row>
    <row r="551" spans="1:32" ht="32.450000000000003" customHeight="1">
      <c r="A551" s="482" t="s">
        <v>1457</v>
      </c>
      <c r="B551" s="483" t="s">
        <v>1458</v>
      </c>
      <c r="C551" s="484" t="s">
        <v>1662</v>
      </c>
      <c r="D551" s="485" t="s">
        <v>1663</v>
      </c>
      <c r="E551" s="486" t="s">
        <v>1664</v>
      </c>
      <c r="F551" s="488" t="s">
        <v>1589</v>
      </c>
      <c r="G551" s="488" t="s">
        <v>1589</v>
      </c>
      <c r="H551" s="488" t="s">
        <v>1583</v>
      </c>
      <c r="I551" s="489"/>
      <c r="J551" s="490" t="s">
        <v>1575</v>
      </c>
      <c r="K551" s="491">
        <v>0</v>
      </c>
      <c r="L551" s="492" t="s">
        <v>1575</v>
      </c>
      <c r="M551" s="493" t="s">
        <v>1575</v>
      </c>
      <c r="N551" s="494" t="s">
        <v>1575</v>
      </c>
      <c r="O551" s="494" t="s">
        <v>1576</v>
      </c>
      <c r="P551" s="495" t="s">
        <v>1575</v>
      </c>
      <c r="Q551" s="496"/>
      <c r="R551" s="490" t="s">
        <v>1575</v>
      </c>
      <c r="S551" s="491">
        <v>0</v>
      </c>
      <c r="T551" s="492" t="s">
        <v>1575</v>
      </c>
      <c r="U551" s="493" t="s">
        <v>1575</v>
      </c>
      <c r="V551" s="494" t="s">
        <v>1575</v>
      </c>
      <c r="W551" s="494" t="s">
        <v>1576</v>
      </c>
      <c r="X551" s="495" t="s">
        <v>1575</v>
      </c>
      <c r="Y551" s="497"/>
      <c r="Z551" s="490" t="s">
        <v>1575</v>
      </c>
      <c r="AA551" s="491">
        <v>0</v>
      </c>
      <c r="AB551" s="492" t="s">
        <v>1575</v>
      </c>
      <c r="AC551" s="493" t="s">
        <v>1575</v>
      </c>
      <c r="AD551" s="494" t="s">
        <v>1575</v>
      </c>
      <c r="AE551" s="494" t="s">
        <v>1576</v>
      </c>
      <c r="AF551" s="495" t="s">
        <v>1575</v>
      </c>
    </row>
    <row r="552" spans="1:32" ht="32.450000000000003" customHeight="1">
      <c r="A552" s="482" t="s">
        <v>1457</v>
      </c>
      <c r="B552" s="483" t="s">
        <v>1590</v>
      </c>
      <c r="C552" s="484" t="s">
        <v>1671</v>
      </c>
      <c r="D552" s="485" t="s">
        <v>1672</v>
      </c>
      <c r="E552" s="486" t="s">
        <v>1673</v>
      </c>
      <c r="F552" s="487" t="s">
        <v>1462</v>
      </c>
      <c r="G552" s="487" t="s">
        <v>1463</v>
      </c>
      <c r="H552" s="488" t="s">
        <v>1087</v>
      </c>
      <c r="I552" s="489"/>
      <c r="J552" s="490" t="s">
        <v>1464</v>
      </c>
      <c r="K552" s="491" t="s">
        <v>1465</v>
      </c>
      <c r="L552" s="492">
        <v>80</v>
      </c>
      <c r="M552" s="493">
        <v>25129.267290076328</v>
      </c>
      <c r="N552" s="494">
        <v>0.90034364261168376</v>
      </c>
      <c r="O552" s="494">
        <v>-0.10034364261168371</v>
      </c>
      <c r="P552" s="495" t="s">
        <v>1466</v>
      </c>
      <c r="Q552" s="496"/>
      <c r="R552" s="490" t="s">
        <v>1467</v>
      </c>
      <c r="S552" s="491" t="s">
        <v>1468</v>
      </c>
      <c r="T552" s="492">
        <v>70</v>
      </c>
      <c r="U552" s="493">
        <v>21240.281717557235</v>
      </c>
      <c r="V552" s="494">
        <v>0.90034364261168376</v>
      </c>
      <c r="W552" s="494">
        <v>-0.2003436426116838</v>
      </c>
      <c r="X552" s="495" t="s">
        <v>1469</v>
      </c>
      <c r="Y552" s="497"/>
      <c r="Z552" s="490" t="s">
        <v>1470</v>
      </c>
      <c r="AA552" s="491" t="s">
        <v>1471</v>
      </c>
      <c r="AB552" s="492">
        <v>45</v>
      </c>
      <c r="AC552" s="493">
        <v>6105.3925114155272</v>
      </c>
      <c r="AD552" s="494">
        <v>0.75257731958762886</v>
      </c>
      <c r="AE552" s="494">
        <v>-0.30257731958762885</v>
      </c>
      <c r="AF552" s="495" t="s">
        <v>1472</v>
      </c>
    </row>
    <row r="553" spans="1:32" ht="32.450000000000003" customHeight="1">
      <c r="A553" s="482" t="s">
        <v>1457</v>
      </c>
      <c r="B553" s="483" t="s">
        <v>1590</v>
      </c>
      <c r="C553" s="484" t="s">
        <v>1671</v>
      </c>
      <c r="D553" s="485" t="s">
        <v>1672</v>
      </c>
      <c r="E553" s="486" t="s">
        <v>1673</v>
      </c>
      <c r="F553" s="487" t="s">
        <v>1462</v>
      </c>
      <c r="G553" s="487" t="s">
        <v>1463</v>
      </c>
      <c r="H553" s="488" t="s">
        <v>1089</v>
      </c>
      <c r="I553" s="489"/>
      <c r="J553" s="490" t="s">
        <v>1473</v>
      </c>
      <c r="K553" s="491" t="s">
        <v>1465</v>
      </c>
      <c r="L553" s="492">
        <v>75</v>
      </c>
      <c r="M553" s="493">
        <v>12352.506987951807</v>
      </c>
      <c r="N553" s="494">
        <v>0.78972407231208386</v>
      </c>
      <c r="O553" s="494">
        <v>-3.9724072312083858E-2</v>
      </c>
      <c r="P553" s="495" t="s">
        <v>1466</v>
      </c>
      <c r="Q553" s="496"/>
      <c r="R553" s="490" t="s">
        <v>1474</v>
      </c>
      <c r="S553" s="491" t="s">
        <v>1468</v>
      </c>
      <c r="T553" s="492">
        <v>70</v>
      </c>
      <c r="U553" s="493">
        <v>8926.4931686746986</v>
      </c>
      <c r="V553" s="494">
        <v>0.78972407231208386</v>
      </c>
      <c r="W553" s="494">
        <v>-8.9724072312083902E-2</v>
      </c>
      <c r="X553" s="495" t="s">
        <v>1469</v>
      </c>
      <c r="Y553" s="497"/>
      <c r="Z553" s="490" t="s">
        <v>1647</v>
      </c>
      <c r="AA553" s="491" t="s">
        <v>1471</v>
      </c>
      <c r="AB553" s="492">
        <v>30</v>
      </c>
      <c r="AC553" s="493">
        <v>3115.1034642857139</v>
      </c>
      <c r="AD553" s="494">
        <v>0.53282588011417698</v>
      </c>
      <c r="AE553" s="494">
        <v>-0.23282588011417699</v>
      </c>
      <c r="AF553" s="495" t="s">
        <v>1472</v>
      </c>
    </row>
    <row r="554" spans="1:32" ht="32.450000000000003" customHeight="1">
      <c r="A554" s="482" t="s">
        <v>1457</v>
      </c>
      <c r="B554" s="483" t="s">
        <v>1590</v>
      </c>
      <c r="C554" s="484" t="s">
        <v>1671</v>
      </c>
      <c r="D554" s="485" t="s">
        <v>1672</v>
      </c>
      <c r="E554" s="486" t="s">
        <v>1673</v>
      </c>
      <c r="F554" s="487" t="s">
        <v>1462</v>
      </c>
      <c r="G554" s="487" t="s">
        <v>1463</v>
      </c>
      <c r="H554" s="488" t="s">
        <v>1081</v>
      </c>
      <c r="I554" s="489"/>
      <c r="J554" s="490" t="s">
        <v>1476</v>
      </c>
      <c r="K554" s="491" t="s">
        <v>1465</v>
      </c>
      <c r="L554" s="492">
        <v>80</v>
      </c>
      <c r="M554" s="493">
        <v>0</v>
      </c>
      <c r="N554" s="494">
        <v>0</v>
      </c>
      <c r="O554" s="494">
        <v>0.8</v>
      </c>
      <c r="P554" s="495" t="s">
        <v>1466</v>
      </c>
      <c r="Q554" s="496"/>
      <c r="R554" s="490" t="s">
        <v>1477</v>
      </c>
      <c r="S554" s="491" t="s">
        <v>1468</v>
      </c>
      <c r="T554" s="492">
        <v>70</v>
      </c>
      <c r="U554" s="493">
        <v>0</v>
      </c>
      <c r="V554" s="494">
        <v>0</v>
      </c>
      <c r="W554" s="494">
        <v>0.7</v>
      </c>
      <c r="X554" s="495" t="s">
        <v>1469</v>
      </c>
      <c r="Y554" s="497"/>
      <c r="Z554" s="490" t="s">
        <v>1478</v>
      </c>
      <c r="AA554" s="491" t="s">
        <v>1471</v>
      </c>
      <c r="AB554" s="492">
        <v>30</v>
      </c>
      <c r="AC554" s="493">
        <v>0</v>
      </c>
      <c r="AD554" s="494">
        <v>0</v>
      </c>
      <c r="AE554" s="494">
        <v>0.3</v>
      </c>
      <c r="AF554" s="495" t="s">
        <v>1472</v>
      </c>
    </row>
    <row r="555" spans="1:32" ht="32.450000000000003" customHeight="1">
      <c r="A555" s="482" t="s">
        <v>1457</v>
      </c>
      <c r="B555" s="483" t="s">
        <v>1590</v>
      </c>
      <c r="C555" s="484" t="s">
        <v>1671</v>
      </c>
      <c r="D555" s="485" t="s">
        <v>1672</v>
      </c>
      <c r="E555" s="486" t="s">
        <v>1673</v>
      </c>
      <c r="F555" s="487" t="s">
        <v>1462</v>
      </c>
      <c r="G555" s="487" t="s">
        <v>1463</v>
      </c>
      <c r="H555" s="488" t="s">
        <v>1085</v>
      </c>
      <c r="I555" s="489"/>
      <c r="J555" s="490" t="s">
        <v>1479</v>
      </c>
      <c r="K555" s="491" t="s">
        <v>1465</v>
      </c>
      <c r="L555" s="492">
        <v>75</v>
      </c>
      <c r="M555" s="493">
        <v>66462.953846153861</v>
      </c>
      <c r="N555" s="494">
        <v>0.91228070175438591</v>
      </c>
      <c r="O555" s="494">
        <v>-0.16228070175438591</v>
      </c>
      <c r="P555" s="495" t="s">
        <v>1466</v>
      </c>
      <c r="Q555" s="496"/>
      <c r="R555" s="490" t="s">
        <v>1480</v>
      </c>
      <c r="S555" s="491" t="s">
        <v>1468</v>
      </c>
      <c r="T555" s="492">
        <v>70</v>
      </c>
      <c r="U555" s="493">
        <v>54853.785480769213</v>
      </c>
      <c r="V555" s="494">
        <v>0.91228070175438591</v>
      </c>
      <c r="W555" s="494">
        <v>-0.21228070175438596</v>
      </c>
      <c r="X555" s="495" t="s">
        <v>1469</v>
      </c>
      <c r="Y555" s="497"/>
      <c r="Z555" s="490" t="s">
        <v>1505</v>
      </c>
      <c r="AA555" s="491" t="s">
        <v>1471</v>
      </c>
      <c r="AB555" s="492">
        <v>55</v>
      </c>
      <c r="AC555" s="493">
        <v>20966.024835164837</v>
      </c>
      <c r="AD555" s="494">
        <v>0.79824561403508765</v>
      </c>
      <c r="AE555" s="494">
        <v>-0.2482456140350876</v>
      </c>
      <c r="AF555" s="495" t="s">
        <v>1472</v>
      </c>
    </row>
    <row r="556" spans="1:32" ht="32.450000000000003" customHeight="1">
      <c r="A556" s="482" t="s">
        <v>1457</v>
      </c>
      <c r="B556" s="483" t="s">
        <v>1590</v>
      </c>
      <c r="C556" s="484" t="s">
        <v>1671</v>
      </c>
      <c r="D556" s="485" t="s">
        <v>1672</v>
      </c>
      <c r="E556" s="486" t="s">
        <v>1673</v>
      </c>
      <c r="F556" s="487" t="s">
        <v>1462</v>
      </c>
      <c r="G556" s="487" t="s">
        <v>1463</v>
      </c>
      <c r="H556" s="488" t="s">
        <v>1482</v>
      </c>
      <c r="I556" s="489"/>
      <c r="J556" s="490" t="s">
        <v>1483</v>
      </c>
      <c r="K556" s="491" t="s">
        <v>1465</v>
      </c>
      <c r="L556" s="492">
        <v>75</v>
      </c>
      <c r="M556" s="493">
        <v>10155.897817578792</v>
      </c>
      <c r="N556" s="494">
        <v>0.85629082646975285</v>
      </c>
      <c r="O556" s="494">
        <v>-0.10629082646975285</v>
      </c>
      <c r="P556" s="495" t="s">
        <v>1466</v>
      </c>
      <c r="Q556" s="496"/>
      <c r="R556" s="490" t="s">
        <v>1484</v>
      </c>
      <c r="S556" s="491" t="s">
        <v>1468</v>
      </c>
      <c r="T556" s="492">
        <v>60</v>
      </c>
      <c r="U556" s="493">
        <v>5572.5568880079645</v>
      </c>
      <c r="V556" s="494">
        <v>0.85969894916216982</v>
      </c>
      <c r="W556" s="494">
        <v>-0.25969894916216985</v>
      </c>
      <c r="X556" s="495" t="s">
        <v>1485</v>
      </c>
      <c r="Y556" s="497"/>
      <c r="Z556" s="490" t="s">
        <v>1652</v>
      </c>
      <c r="AA556" s="491" t="s">
        <v>1471</v>
      </c>
      <c r="AB556" s="492">
        <v>50</v>
      </c>
      <c r="AC556" s="493">
        <v>3120.4036935991703</v>
      </c>
      <c r="AD556" s="494">
        <v>0.54132348764555527</v>
      </c>
      <c r="AE556" s="494">
        <v>-4.1323487645555268E-2</v>
      </c>
      <c r="AF556" s="495" t="s">
        <v>1487</v>
      </c>
    </row>
    <row r="557" spans="1:32" ht="32.450000000000003" customHeight="1">
      <c r="A557" s="482" t="s">
        <v>1457</v>
      </c>
      <c r="B557" s="483" t="s">
        <v>1590</v>
      </c>
      <c r="C557" s="484" t="s">
        <v>1671</v>
      </c>
      <c r="D557" s="485" t="s">
        <v>1672</v>
      </c>
      <c r="E557" s="486" t="s">
        <v>1673</v>
      </c>
      <c r="F557" s="487" t="s">
        <v>1462</v>
      </c>
      <c r="G557" s="487" t="s">
        <v>1463</v>
      </c>
      <c r="H557" s="488" t="s">
        <v>1488</v>
      </c>
      <c r="I557" s="489"/>
      <c r="J557" s="490" t="s">
        <v>1489</v>
      </c>
      <c r="K557" s="491" t="s">
        <v>1465</v>
      </c>
      <c r="L557" s="492">
        <v>70</v>
      </c>
      <c r="M557" s="493">
        <v>4343.6963887120792</v>
      </c>
      <c r="N557" s="494">
        <v>0.79316728374284751</v>
      </c>
      <c r="O557" s="494">
        <v>-9.3167283742847551E-2</v>
      </c>
      <c r="P557" s="495" t="s">
        <v>1466</v>
      </c>
      <c r="Q557" s="496"/>
      <c r="R557" s="490" t="s">
        <v>1490</v>
      </c>
      <c r="S557" s="491" t="s">
        <v>1468</v>
      </c>
      <c r="T557" s="492">
        <v>60</v>
      </c>
      <c r="U557" s="493">
        <v>2237.5404224137969</v>
      </c>
      <c r="V557" s="494">
        <v>0.78088185796028275</v>
      </c>
      <c r="W557" s="494">
        <v>-0.18088185796028278</v>
      </c>
      <c r="X557" s="495" t="s">
        <v>1491</v>
      </c>
      <c r="Y557" s="497"/>
      <c r="Z557" s="490" t="s">
        <v>1595</v>
      </c>
      <c r="AA557" s="491" t="s">
        <v>1471</v>
      </c>
      <c r="AB557" s="492">
        <v>35</v>
      </c>
      <c r="AC557" s="493">
        <v>1347.6859529303174</v>
      </c>
      <c r="AD557" s="494">
        <v>0.36469202288791652</v>
      </c>
      <c r="AE557" s="494">
        <v>-1.4692022887916545E-2</v>
      </c>
      <c r="AF557" s="495" t="s">
        <v>1487</v>
      </c>
    </row>
    <row r="558" spans="1:32" ht="32.450000000000003" customHeight="1">
      <c r="A558" s="482" t="s">
        <v>1457</v>
      </c>
      <c r="B558" s="483" t="s">
        <v>1590</v>
      </c>
      <c r="C558" s="484" t="s">
        <v>1671</v>
      </c>
      <c r="D558" s="485" t="s">
        <v>1672</v>
      </c>
      <c r="E558" s="486" t="s">
        <v>1673</v>
      </c>
      <c r="F558" s="487" t="s">
        <v>1462</v>
      </c>
      <c r="G558" s="487" t="s">
        <v>1463</v>
      </c>
      <c r="H558" s="488" t="s">
        <v>1493</v>
      </c>
      <c r="I558" s="489"/>
      <c r="J558" s="490" t="s">
        <v>1494</v>
      </c>
      <c r="K558" s="491" t="s">
        <v>1495</v>
      </c>
      <c r="L558" s="492">
        <v>60</v>
      </c>
      <c r="M558" s="493">
        <v>23472.361523895339</v>
      </c>
      <c r="N558" s="494">
        <v>0.94382978723404254</v>
      </c>
      <c r="O558" s="494">
        <v>-0.34382978723404256</v>
      </c>
      <c r="P558" s="495" t="s">
        <v>1496</v>
      </c>
      <c r="Q558" s="496"/>
      <c r="R558" s="490" t="s">
        <v>1467</v>
      </c>
      <c r="S558" s="491" t="s">
        <v>1468</v>
      </c>
      <c r="T558" s="492">
        <v>70</v>
      </c>
      <c r="U558" s="493">
        <v>10383.422455035967</v>
      </c>
      <c r="V558" s="494">
        <v>0.94638297872340427</v>
      </c>
      <c r="W558" s="494">
        <v>-0.24638297872340431</v>
      </c>
      <c r="X558" s="495" t="s">
        <v>1469</v>
      </c>
      <c r="Y558" s="497"/>
      <c r="Z558" s="490" t="s">
        <v>1652</v>
      </c>
      <c r="AA558" s="491" t="s">
        <v>1471</v>
      </c>
      <c r="AB558" s="492">
        <v>45</v>
      </c>
      <c r="AC558" s="493">
        <v>3581.3936393989989</v>
      </c>
      <c r="AD558" s="494">
        <v>0.50978723404255311</v>
      </c>
      <c r="AE558" s="494">
        <v>-5.9787234042553095E-2</v>
      </c>
      <c r="AF558" s="495" t="s">
        <v>1487</v>
      </c>
    </row>
    <row r="559" spans="1:32" ht="32.450000000000003" customHeight="1">
      <c r="A559" s="482" t="s">
        <v>1457</v>
      </c>
      <c r="B559" s="483" t="s">
        <v>1590</v>
      </c>
      <c r="C559" s="484" t="s">
        <v>1671</v>
      </c>
      <c r="D559" s="485" t="s">
        <v>1672</v>
      </c>
      <c r="E559" s="486" t="s">
        <v>1673</v>
      </c>
      <c r="F559" s="487" t="s">
        <v>1462</v>
      </c>
      <c r="G559" s="487" t="s">
        <v>1463</v>
      </c>
      <c r="H559" s="488" t="s">
        <v>1497</v>
      </c>
      <c r="I559" s="489"/>
      <c r="J559" s="490" t="s">
        <v>1498</v>
      </c>
      <c r="K559" s="491" t="s">
        <v>1495</v>
      </c>
      <c r="L559" s="492">
        <v>35</v>
      </c>
      <c r="M559" s="493">
        <v>8538.0558653530243</v>
      </c>
      <c r="N559" s="494">
        <v>0.89955686853766625</v>
      </c>
      <c r="O559" s="494">
        <v>-0.54955686853766628</v>
      </c>
      <c r="P559" s="495" t="s">
        <v>1496</v>
      </c>
      <c r="Q559" s="496"/>
      <c r="R559" s="490" t="s">
        <v>1499</v>
      </c>
      <c r="S559" s="491" t="s">
        <v>1468</v>
      </c>
      <c r="T559" s="492">
        <v>70</v>
      </c>
      <c r="U559" s="493">
        <v>4959.4606206679782</v>
      </c>
      <c r="V559" s="494">
        <v>0.93766617429837529</v>
      </c>
      <c r="W559" s="494">
        <v>-0.23766617429837533</v>
      </c>
      <c r="X559" s="495" t="s">
        <v>1500</v>
      </c>
      <c r="Y559" s="497"/>
      <c r="Z559" s="490" t="s">
        <v>1486</v>
      </c>
      <c r="AA559" s="491" t="s">
        <v>1471</v>
      </c>
      <c r="AB559" s="492">
        <v>35</v>
      </c>
      <c r="AC559" s="493">
        <v>1574.507423014586</v>
      </c>
      <c r="AD559" s="494">
        <v>0.36454948301329393</v>
      </c>
      <c r="AE559" s="494">
        <v>-1.4549483013293951E-2</v>
      </c>
      <c r="AF559" s="495" t="s">
        <v>1487</v>
      </c>
    </row>
    <row r="560" spans="1:32" ht="32.450000000000003" customHeight="1">
      <c r="A560" s="482" t="s">
        <v>1457</v>
      </c>
      <c r="B560" s="483" t="s">
        <v>1590</v>
      </c>
      <c r="C560" s="484" t="s">
        <v>1671</v>
      </c>
      <c r="D560" s="485" t="s">
        <v>1672</v>
      </c>
      <c r="E560" s="486" t="s">
        <v>1673</v>
      </c>
      <c r="F560" s="487" t="s">
        <v>1462</v>
      </c>
      <c r="G560" s="487" t="s">
        <v>1463</v>
      </c>
      <c r="H560" s="488" t="s">
        <v>1501</v>
      </c>
      <c r="I560" s="489"/>
      <c r="J560" s="490" t="s">
        <v>1502</v>
      </c>
      <c r="K560" s="491" t="s">
        <v>1495</v>
      </c>
      <c r="L560" s="492">
        <v>45</v>
      </c>
      <c r="M560" s="493">
        <v>11763.161901408464</v>
      </c>
      <c r="N560" s="494">
        <v>0.83162518301610544</v>
      </c>
      <c r="O560" s="494">
        <v>-0.38162518301610543</v>
      </c>
      <c r="P560" s="495" t="s">
        <v>1503</v>
      </c>
      <c r="Q560" s="496"/>
      <c r="R560" s="490" t="s">
        <v>1625</v>
      </c>
      <c r="S560" s="491" t="s">
        <v>1468</v>
      </c>
      <c r="T560" s="492">
        <v>70</v>
      </c>
      <c r="U560" s="493">
        <v>8643.6008955223842</v>
      </c>
      <c r="V560" s="494">
        <v>0.8828696925329429</v>
      </c>
      <c r="W560" s="494">
        <v>-0.18286969253294294</v>
      </c>
      <c r="X560" s="495" t="s">
        <v>1485</v>
      </c>
      <c r="Y560" s="497"/>
      <c r="Z560" s="490" t="s">
        <v>1626</v>
      </c>
      <c r="AA560" s="491" t="s">
        <v>1471</v>
      </c>
      <c r="AB560" s="492">
        <v>40</v>
      </c>
      <c r="AC560" s="493">
        <v>7822.9113604240456</v>
      </c>
      <c r="AD560" s="494">
        <v>0.82869692532942896</v>
      </c>
      <c r="AE560" s="494">
        <v>-0.42869692532942894</v>
      </c>
      <c r="AF560" s="495" t="s">
        <v>1472</v>
      </c>
    </row>
    <row r="561" spans="1:32" ht="32.450000000000003" customHeight="1">
      <c r="A561" s="482" t="s">
        <v>1457</v>
      </c>
      <c r="B561" s="483" t="s">
        <v>1590</v>
      </c>
      <c r="C561" s="484" t="s">
        <v>1671</v>
      </c>
      <c r="D561" s="485" t="s">
        <v>1672</v>
      </c>
      <c r="E561" s="486" t="s">
        <v>1673</v>
      </c>
      <c r="F561" s="487" t="s">
        <v>1506</v>
      </c>
      <c r="G561" s="487" t="s">
        <v>1506</v>
      </c>
      <c r="H561" s="488" t="s">
        <v>1087</v>
      </c>
      <c r="I561" s="489"/>
      <c r="J561" s="490" t="s">
        <v>1464</v>
      </c>
      <c r="K561" s="491" t="s">
        <v>1465</v>
      </c>
      <c r="L561" s="492">
        <v>80</v>
      </c>
      <c r="M561" s="493">
        <v>25129.267290076328</v>
      </c>
      <c r="N561" s="494">
        <v>0.90034364261168376</v>
      </c>
      <c r="O561" s="494">
        <v>-0.10034364261168371</v>
      </c>
      <c r="P561" s="495" t="s">
        <v>1466</v>
      </c>
      <c r="Q561" s="496"/>
      <c r="R561" s="490" t="s">
        <v>1494</v>
      </c>
      <c r="S561" s="491" t="s">
        <v>1495</v>
      </c>
      <c r="T561" s="492">
        <v>45</v>
      </c>
      <c r="U561" s="493">
        <v>27321.568884462165</v>
      </c>
      <c r="V561" s="494">
        <v>0.86254295532646053</v>
      </c>
      <c r="W561" s="494">
        <v>-0.41254295532646051</v>
      </c>
      <c r="X561" s="495" t="s">
        <v>1496</v>
      </c>
      <c r="Y561" s="497"/>
      <c r="Z561" s="490" t="s">
        <v>1467</v>
      </c>
      <c r="AA561" s="491" t="s">
        <v>1468</v>
      </c>
      <c r="AB561" s="492">
        <v>70</v>
      </c>
      <c r="AC561" s="493">
        <v>21240.281717557235</v>
      </c>
      <c r="AD561" s="494">
        <v>0.90034364261168376</v>
      </c>
      <c r="AE561" s="494">
        <v>-0.2003436426116838</v>
      </c>
      <c r="AF561" s="495" t="s">
        <v>1469</v>
      </c>
    </row>
    <row r="562" spans="1:32" ht="32.450000000000003" customHeight="1">
      <c r="A562" s="482" t="s">
        <v>1457</v>
      </c>
      <c r="B562" s="483" t="s">
        <v>1590</v>
      </c>
      <c r="C562" s="484" t="s">
        <v>1671</v>
      </c>
      <c r="D562" s="485" t="s">
        <v>1672</v>
      </c>
      <c r="E562" s="486" t="s">
        <v>1673</v>
      </c>
      <c r="F562" s="487" t="s">
        <v>1506</v>
      </c>
      <c r="G562" s="487" t="s">
        <v>1506</v>
      </c>
      <c r="H562" s="488" t="s">
        <v>1089</v>
      </c>
      <c r="I562" s="489"/>
      <c r="J562" s="490" t="s">
        <v>1473</v>
      </c>
      <c r="K562" s="491" t="s">
        <v>1465</v>
      </c>
      <c r="L562" s="492">
        <v>75</v>
      </c>
      <c r="M562" s="493">
        <v>12352.506987951807</v>
      </c>
      <c r="N562" s="494">
        <v>0.78972407231208386</v>
      </c>
      <c r="O562" s="494">
        <v>-3.9724072312083858E-2</v>
      </c>
      <c r="P562" s="495" t="s">
        <v>1466</v>
      </c>
      <c r="Q562" s="496"/>
      <c r="R562" s="490" t="s">
        <v>1498</v>
      </c>
      <c r="S562" s="491" t="s">
        <v>1495</v>
      </c>
      <c r="T562" s="492">
        <v>35</v>
      </c>
      <c r="U562" s="493">
        <v>12627.468135376766</v>
      </c>
      <c r="V562" s="494">
        <v>0.74500475737392968</v>
      </c>
      <c r="W562" s="494">
        <v>-0.3950047573739297</v>
      </c>
      <c r="X562" s="495" t="s">
        <v>1496</v>
      </c>
      <c r="Y562" s="497"/>
      <c r="Z562" s="490" t="s">
        <v>1474</v>
      </c>
      <c r="AA562" s="491" t="s">
        <v>1468</v>
      </c>
      <c r="AB562" s="492">
        <v>70</v>
      </c>
      <c r="AC562" s="493">
        <v>8926.4931686746986</v>
      </c>
      <c r="AD562" s="494">
        <v>0.78972407231208386</v>
      </c>
      <c r="AE562" s="494">
        <v>-8.9724072312083902E-2</v>
      </c>
      <c r="AF562" s="495" t="s">
        <v>1469</v>
      </c>
    </row>
    <row r="563" spans="1:32" ht="32.450000000000003" customHeight="1">
      <c r="A563" s="482" t="s">
        <v>1457</v>
      </c>
      <c r="B563" s="483" t="s">
        <v>1590</v>
      </c>
      <c r="C563" s="484" t="s">
        <v>1671</v>
      </c>
      <c r="D563" s="485" t="s">
        <v>1672</v>
      </c>
      <c r="E563" s="486" t="s">
        <v>1673</v>
      </c>
      <c r="F563" s="487" t="s">
        <v>1506</v>
      </c>
      <c r="G563" s="487" t="s">
        <v>1506</v>
      </c>
      <c r="H563" s="488" t="s">
        <v>1081</v>
      </c>
      <c r="I563" s="489"/>
      <c r="J563" s="490" t="s">
        <v>1476</v>
      </c>
      <c r="K563" s="491" t="s">
        <v>1465</v>
      </c>
      <c r="L563" s="492">
        <v>80</v>
      </c>
      <c r="M563" s="493">
        <v>0</v>
      </c>
      <c r="N563" s="494">
        <v>0</v>
      </c>
      <c r="O563" s="494">
        <v>0.8</v>
      </c>
      <c r="P563" s="495" t="s">
        <v>1466</v>
      </c>
      <c r="Q563" s="496"/>
      <c r="R563" s="490" t="s">
        <v>1494</v>
      </c>
      <c r="S563" s="491" t="s">
        <v>1495</v>
      </c>
      <c r="T563" s="492">
        <v>60</v>
      </c>
      <c r="U563" s="493">
        <v>0</v>
      </c>
      <c r="V563" s="494">
        <v>0</v>
      </c>
      <c r="W563" s="494">
        <v>0.6</v>
      </c>
      <c r="X563" s="495" t="s">
        <v>1496</v>
      </c>
      <c r="Y563" s="497"/>
      <c r="Z563" s="490" t="s">
        <v>1477</v>
      </c>
      <c r="AA563" s="491" t="s">
        <v>1468</v>
      </c>
      <c r="AB563" s="492">
        <v>70</v>
      </c>
      <c r="AC563" s="493">
        <v>0</v>
      </c>
      <c r="AD563" s="494">
        <v>0</v>
      </c>
      <c r="AE563" s="494">
        <v>0.7</v>
      </c>
      <c r="AF563" s="495" t="s">
        <v>1469</v>
      </c>
    </row>
    <row r="564" spans="1:32" ht="32.450000000000003" customHeight="1">
      <c r="A564" s="482" t="s">
        <v>1457</v>
      </c>
      <c r="B564" s="483" t="s">
        <v>1590</v>
      </c>
      <c r="C564" s="484" t="s">
        <v>1671</v>
      </c>
      <c r="D564" s="485" t="s">
        <v>1672</v>
      </c>
      <c r="E564" s="486" t="s">
        <v>1673</v>
      </c>
      <c r="F564" s="487" t="s">
        <v>1506</v>
      </c>
      <c r="G564" s="487" t="s">
        <v>1506</v>
      </c>
      <c r="H564" s="488" t="s">
        <v>1085</v>
      </c>
      <c r="I564" s="489"/>
      <c r="J564" s="490" t="s">
        <v>1479</v>
      </c>
      <c r="K564" s="491" t="s">
        <v>1465</v>
      </c>
      <c r="L564" s="492">
        <v>75</v>
      </c>
      <c r="M564" s="493">
        <v>66462.953846153861</v>
      </c>
      <c r="N564" s="494">
        <v>0.91228070175438591</v>
      </c>
      <c r="O564" s="494">
        <v>-0.16228070175438591</v>
      </c>
      <c r="P564" s="495" t="s">
        <v>1466</v>
      </c>
      <c r="Q564" s="496"/>
      <c r="R564" s="490" t="s">
        <v>1494</v>
      </c>
      <c r="S564" s="491" t="s">
        <v>1495</v>
      </c>
      <c r="T564" s="492">
        <v>75</v>
      </c>
      <c r="U564" s="493">
        <v>68408.485400000005</v>
      </c>
      <c r="V564" s="494">
        <v>0.87719298245614041</v>
      </c>
      <c r="W564" s="494">
        <v>-0.12719298245614041</v>
      </c>
      <c r="X564" s="495" t="s">
        <v>1496</v>
      </c>
      <c r="Y564" s="497"/>
      <c r="Z564" s="490" t="s">
        <v>1480</v>
      </c>
      <c r="AA564" s="491" t="s">
        <v>1468</v>
      </c>
      <c r="AB564" s="492">
        <v>70</v>
      </c>
      <c r="AC564" s="493">
        <v>54853.785480769213</v>
      </c>
      <c r="AD564" s="494">
        <v>0.91228070175438591</v>
      </c>
      <c r="AE564" s="494">
        <v>-0.21228070175438596</v>
      </c>
      <c r="AF564" s="495" t="s">
        <v>1469</v>
      </c>
    </row>
    <row r="565" spans="1:32" ht="32.450000000000003" customHeight="1">
      <c r="A565" s="482" t="s">
        <v>1457</v>
      </c>
      <c r="B565" s="483" t="s">
        <v>1590</v>
      </c>
      <c r="C565" s="484" t="s">
        <v>1671</v>
      </c>
      <c r="D565" s="485" t="s">
        <v>1672</v>
      </c>
      <c r="E565" s="486" t="s">
        <v>1673</v>
      </c>
      <c r="F565" s="487" t="s">
        <v>1506</v>
      </c>
      <c r="G565" s="487" t="s">
        <v>1506</v>
      </c>
      <c r="H565" s="488" t="s">
        <v>1482</v>
      </c>
      <c r="I565" s="489"/>
      <c r="J565" s="490" t="s">
        <v>1483</v>
      </c>
      <c r="K565" s="491" t="s">
        <v>1465</v>
      </c>
      <c r="L565" s="492">
        <v>75</v>
      </c>
      <c r="M565" s="493">
        <v>10155.897817578792</v>
      </c>
      <c r="N565" s="494">
        <v>0.85629082646975285</v>
      </c>
      <c r="O565" s="494">
        <v>-0.10629082646975285</v>
      </c>
      <c r="P565" s="495" t="s">
        <v>1466</v>
      </c>
      <c r="Q565" s="496"/>
      <c r="R565" s="490" t="s">
        <v>1507</v>
      </c>
      <c r="S565" s="491" t="s">
        <v>1495</v>
      </c>
      <c r="T565" s="492">
        <v>50</v>
      </c>
      <c r="U565" s="493">
        <v>8044.9499439776127</v>
      </c>
      <c r="V565" s="494">
        <v>0.81113320079522855</v>
      </c>
      <c r="W565" s="494">
        <v>-0.31113320079522855</v>
      </c>
      <c r="X565" s="495" t="s">
        <v>1508</v>
      </c>
      <c r="Y565" s="497"/>
      <c r="Z565" s="490" t="s">
        <v>1484</v>
      </c>
      <c r="AA565" s="491" t="s">
        <v>1468</v>
      </c>
      <c r="AB565" s="492">
        <v>60</v>
      </c>
      <c r="AC565" s="493">
        <v>5572.5568880079645</v>
      </c>
      <c r="AD565" s="494">
        <v>0.85969894916216982</v>
      </c>
      <c r="AE565" s="494">
        <v>-0.25969894916216985</v>
      </c>
      <c r="AF565" s="495" t="s">
        <v>1485</v>
      </c>
    </row>
    <row r="566" spans="1:32" ht="32.450000000000003" customHeight="1">
      <c r="A566" s="482" t="s">
        <v>1457</v>
      </c>
      <c r="B566" s="483" t="s">
        <v>1590</v>
      </c>
      <c r="C566" s="484" t="s">
        <v>1671</v>
      </c>
      <c r="D566" s="485" t="s">
        <v>1672</v>
      </c>
      <c r="E566" s="486" t="s">
        <v>1673</v>
      </c>
      <c r="F566" s="487" t="s">
        <v>1506</v>
      </c>
      <c r="G566" s="487" t="s">
        <v>1506</v>
      </c>
      <c r="H566" s="488" t="s">
        <v>1488</v>
      </c>
      <c r="I566" s="489"/>
      <c r="J566" s="490" t="s">
        <v>1489</v>
      </c>
      <c r="K566" s="491" t="s">
        <v>1465</v>
      </c>
      <c r="L566" s="492">
        <v>70</v>
      </c>
      <c r="M566" s="493">
        <v>4343.6963887120792</v>
      </c>
      <c r="N566" s="494">
        <v>0.79316728374284751</v>
      </c>
      <c r="O566" s="494">
        <v>-9.3167283742847551E-2</v>
      </c>
      <c r="P566" s="495" t="s">
        <v>1466</v>
      </c>
      <c r="Q566" s="496"/>
      <c r="R566" s="490" t="s">
        <v>1507</v>
      </c>
      <c r="S566" s="491" t="s">
        <v>1495</v>
      </c>
      <c r="T566" s="492">
        <v>45</v>
      </c>
      <c r="U566" s="493">
        <v>3360.3100527401843</v>
      </c>
      <c r="V566" s="494">
        <v>0.7339279703803433</v>
      </c>
      <c r="W566" s="494">
        <v>-0.28392797038034329</v>
      </c>
      <c r="X566" s="495" t="s">
        <v>1508</v>
      </c>
      <c r="Y566" s="497"/>
      <c r="Z566" s="490" t="s">
        <v>1490</v>
      </c>
      <c r="AA566" s="491" t="s">
        <v>1468</v>
      </c>
      <c r="AB566" s="492">
        <v>60</v>
      </c>
      <c r="AC566" s="493">
        <v>2237.5404224137969</v>
      </c>
      <c r="AD566" s="494">
        <v>0.78088185796028275</v>
      </c>
      <c r="AE566" s="494">
        <v>-0.18088185796028278</v>
      </c>
      <c r="AF566" s="495" t="s">
        <v>1491</v>
      </c>
    </row>
    <row r="567" spans="1:32" ht="32.450000000000003" customHeight="1">
      <c r="A567" s="482" t="s">
        <v>1457</v>
      </c>
      <c r="B567" s="483" t="s">
        <v>1590</v>
      </c>
      <c r="C567" s="484" t="s">
        <v>1671</v>
      </c>
      <c r="D567" s="485" t="s">
        <v>1672</v>
      </c>
      <c r="E567" s="486" t="s">
        <v>1673</v>
      </c>
      <c r="F567" s="487" t="s">
        <v>1506</v>
      </c>
      <c r="G567" s="487" t="s">
        <v>1506</v>
      </c>
      <c r="H567" s="488" t="s">
        <v>1493</v>
      </c>
      <c r="I567" s="489"/>
      <c r="J567" s="490" t="s">
        <v>1509</v>
      </c>
      <c r="K567" s="491" t="s">
        <v>1510</v>
      </c>
      <c r="L567" s="492">
        <v>65</v>
      </c>
      <c r="M567" s="493">
        <v>1681.0132034632049</v>
      </c>
      <c r="N567" s="494">
        <v>0.58978723404255318</v>
      </c>
      <c r="O567" s="494">
        <v>6.0212765957446845E-2</v>
      </c>
      <c r="P567" s="495" t="s">
        <v>1511</v>
      </c>
      <c r="Q567" s="496"/>
      <c r="R567" s="490" t="s">
        <v>1494</v>
      </c>
      <c r="S567" s="491" t="s">
        <v>1495</v>
      </c>
      <c r="T567" s="492">
        <v>60</v>
      </c>
      <c r="U567" s="493">
        <v>23472.361523895339</v>
      </c>
      <c r="V567" s="494">
        <v>0.94382978723404254</v>
      </c>
      <c r="W567" s="494">
        <v>-0.34382978723404256</v>
      </c>
      <c r="X567" s="495" t="s">
        <v>1496</v>
      </c>
      <c r="Y567" s="497"/>
      <c r="Z567" s="490" t="s">
        <v>1467</v>
      </c>
      <c r="AA567" s="491" t="s">
        <v>1468</v>
      </c>
      <c r="AB567" s="492">
        <v>70</v>
      </c>
      <c r="AC567" s="493">
        <v>10383.422455035967</v>
      </c>
      <c r="AD567" s="494">
        <v>0.94638297872340427</v>
      </c>
      <c r="AE567" s="494">
        <v>-0.24638297872340431</v>
      </c>
      <c r="AF567" s="495" t="s">
        <v>1469</v>
      </c>
    </row>
    <row r="568" spans="1:32" ht="32.450000000000003" customHeight="1">
      <c r="A568" s="482" t="s">
        <v>1457</v>
      </c>
      <c r="B568" s="483" t="s">
        <v>1590</v>
      </c>
      <c r="C568" s="484" t="s">
        <v>1671</v>
      </c>
      <c r="D568" s="485" t="s">
        <v>1672</v>
      </c>
      <c r="E568" s="486" t="s">
        <v>1673</v>
      </c>
      <c r="F568" s="487" t="s">
        <v>1506</v>
      </c>
      <c r="G568" s="487" t="s">
        <v>1506</v>
      </c>
      <c r="H568" s="488" t="s">
        <v>1497</v>
      </c>
      <c r="I568" s="489"/>
      <c r="J568" s="490" t="s">
        <v>1512</v>
      </c>
      <c r="K568" s="491" t="s">
        <v>1510</v>
      </c>
      <c r="L568" s="492">
        <v>60</v>
      </c>
      <c r="M568" s="493">
        <v>921.45769617074916</v>
      </c>
      <c r="N568" s="494">
        <v>0.47060561299852294</v>
      </c>
      <c r="O568" s="494">
        <v>0.12939438700147704</v>
      </c>
      <c r="P568" s="495" t="s">
        <v>1511</v>
      </c>
      <c r="Q568" s="496"/>
      <c r="R568" s="490" t="s">
        <v>1498</v>
      </c>
      <c r="S568" s="491" t="s">
        <v>1495</v>
      </c>
      <c r="T568" s="492">
        <v>35</v>
      </c>
      <c r="U568" s="493">
        <v>8538.0558653530243</v>
      </c>
      <c r="V568" s="494">
        <v>0.89955686853766625</v>
      </c>
      <c r="W568" s="494">
        <v>-0.54955686853766628</v>
      </c>
      <c r="X568" s="495" t="s">
        <v>1496</v>
      </c>
      <c r="Y568" s="497"/>
      <c r="Z568" s="490" t="s">
        <v>1499</v>
      </c>
      <c r="AA568" s="491" t="s">
        <v>1468</v>
      </c>
      <c r="AB568" s="492">
        <v>70</v>
      </c>
      <c r="AC568" s="493">
        <v>4959.4606206679782</v>
      </c>
      <c r="AD568" s="494">
        <v>0.93766617429837529</v>
      </c>
      <c r="AE568" s="494">
        <v>-0.23766617429837533</v>
      </c>
      <c r="AF568" s="495" t="s">
        <v>1500</v>
      </c>
    </row>
    <row r="569" spans="1:32" ht="32.450000000000003" customHeight="1">
      <c r="A569" s="482" t="s">
        <v>1457</v>
      </c>
      <c r="B569" s="483" t="s">
        <v>1590</v>
      </c>
      <c r="C569" s="484" t="s">
        <v>1671</v>
      </c>
      <c r="D569" s="485" t="s">
        <v>1672</v>
      </c>
      <c r="E569" s="486" t="s">
        <v>1673</v>
      </c>
      <c r="F569" s="487" t="s">
        <v>1506</v>
      </c>
      <c r="G569" s="487" t="s">
        <v>1506</v>
      </c>
      <c r="H569" s="488" t="s">
        <v>1501</v>
      </c>
      <c r="I569" s="489"/>
      <c r="J569" s="490" t="s">
        <v>1509</v>
      </c>
      <c r="K569" s="491" t="s">
        <v>1510</v>
      </c>
      <c r="L569" s="492">
        <v>65</v>
      </c>
      <c r="M569" s="493">
        <v>3710.14056603774</v>
      </c>
      <c r="N569" s="494">
        <v>0.77598828696925326</v>
      </c>
      <c r="O569" s="494">
        <v>-0.12598828696925324</v>
      </c>
      <c r="P569" s="495" t="s">
        <v>1511</v>
      </c>
      <c r="Q569" s="496"/>
      <c r="R569" s="490" t="s">
        <v>1502</v>
      </c>
      <c r="S569" s="491" t="s">
        <v>1495</v>
      </c>
      <c r="T569" s="492">
        <v>45</v>
      </c>
      <c r="U569" s="493">
        <v>11763.161901408464</v>
      </c>
      <c r="V569" s="494">
        <v>0.83162518301610544</v>
      </c>
      <c r="W569" s="494">
        <v>-0.38162518301610543</v>
      </c>
      <c r="X569" s="495" t="s">
        <v>1503</v>
      </c>
      <c r="Y569" s="497"/>
      <c r="Z569" s="490" t="s">
        <v>1625</v>
      </c>
      <c r="AA569" s="491" t="s">
        <v>1468</v>
      </c>
      <c r="AB569" s="492">
        <v>70</v>
      </c>
      <c r="AC569" s="493">
        <v>8643.6008955223842</v>
      </c>
      <c r="AD569" s="494">
        <v>0.8828696925329429</v>
      </c>
      <c r="AE569" s="494">
        <v>-0.18286969253294294</v>
      </c>
      <c r="AF569" s="495" t="s">
        <v>1485</v>
      </c>
    </row>
    <row r="570" spans="1:32" ht="32.450000000000003" customHeight="1">
      <c r="A570" s="482" t="s">
        <v>1457</v>
      </c>
      <c r="B570" s="483" t="s">
        <v>1590</v>
      </c>
      <c r="C570" s="484" t="s">
        <v>1671</v>
      </c>
      <c r="D570" s="485" t="s">
        <v>1672</v>
      </c>
      <c r="E570" s="486" t="s">
        <v>1673</v>
      </c>
      <c r="F570" s="487" t="s">
        <v>1513</v>
      </c>
      <c r="G570" s="487" t="s">
        <v>1513</v>
      </c>
      <c r="H570" s="488" t="s">
        <v>1087</v>
      </c>
      <c r="I570" s="489"/>
      <c r="J570" s="490" t="s">
        <v>1514</v>
      </c>
      <c r="K570" s="491" t="s">
        <v>1515</v>
      </c>
      <c r="L570" s="492">
        <v>60</v>
      </c>
      <c r="M570" s="493">
        <v>7101.6822310756988</v>
      </c>
      <c r="N570" s="494">
        <v>0.86254295532646053</v>
      </c>
      <c r="O570" s="494">
        <v>-0.26254295532646055</v>
      </c>
      <c r="P570" s="495" t="s">
        <v>1516</v>
      </c>
      <c r="Q570" s="496"/>
      <c r="R570" s="490" t="s">
        <v>1470</v>
      </c>
      <c r="S570" s="491" t="s">
        <v>1471</v>
      </c>
      <c r="T570" s="492">
        <v>45</v>
      </c>
      <c r="U570" s="493">
        <v>6105.3925114155272</v>
      </c>
      <c r="V570" s="494">
        <v>0.75257731958762886</v>
      </c>
      <c r="W570" s="494">
        <v>-0.30257731958762885</v>
      </c>
      <c r="X570" s="495" t="s">
        <v>1472</v>
      </c>
      <c r="Y570" s="497"/>
      <c r="Z570" s="490" t="s">
        <v>1517</v>
      </c>
      <c r="AA570" s="491" t="s">
        <v>1518</v>
      </c>
      <c r="AB570" s="492">
        <v>80</v>
      </c>
      <c r="AC570" s="493">
        <v>6886.6818106995834</v>
      </c>
      <c r="AD570" s="494">
        <v>0.83505154639175261</v>
      </c>
      <c r="AE570" s="494">
        <v>-3.5051546391752564E-2</v>
      </c>
      <c r="AF570" s="495" t="s">
        <v>1519</v>
      </c>
    </row>
    <row r="571" spans="1:32" ht="32.450000000000003" customHeight="1">
      <c r="A571" s="482" t="s">
        <v>1457</v>
      </c>
      <c r="B571" s="483" t="s">
        <v>1590</v>
      </c>
      <c r="C571" s="484" t="s">
        <v>1671</v>
      </c>
      <c r="D571" s="485" t="s">
        <v>1672</v>
      </c>
      <c r="E571" s="486" t="s">
        <v>1673</v>
      </c>
      <c r="F571" s="487" t="s">
        <v>1513</v>
      </c>
      <c r="G571" s="487" t="s">
        <v>1513</v>
      </c>
      <c r="H571" s="488" t="s">
        <v>1089</v>
      </c>
      <c r="I571" s="489"/>
      <c r="J571" s="490" t="s">
        <v>1520</v>
      </c>
      <c r="K571" s="491" t="s">
        <v>1515</v>
      </c>
      <c r="L571" s="492">
        <v>55</v>
      </c>
      <c r="M571" s="493">
        <v>2886.3644999999979</v>
      </c>
      <c r="N571" s="494">
        <v>0.72312083729781162</v>
      </c>
      <c r="O571" s="494">
        <v>-0.17312083729781158</v>
      </c>
      <c r="P571" s="495" t="s">
        <v>1516</v>
      </c>
      <c r="Q571" s="496"/>
      <c r="R571" s="490" t="s">
        <v>1470</v>
      </c>
      <c r="S571" s="491" t="s">
        <v>1471</v>
      </c>
      <c r="T571" s="492">
        <v>30</v>
      </c>
      <c r="U571" s="493">
        <v>3115.1034642857139</v>
      </c>
      <c r="V571" s="494">
        <v>0.53282588011417698</v>
      </c>
      <c r="W571" s="494">
        <v>-0.23282588011417699</v>
      </c>
      <c r="X571" s="495" t="s">
        <v>1472</v>
      </c>
      <c r="Y571" s="497"/>
      <c r="Z571" s="490" t="s">
        <v>1517</v>
      </c>
      <c r="AA571" s="491" t="s">
        <v>1518</v>
      </c>
      <c r="AB571" s="492">
        <v>80</v>
      </c>
      <c r="AC571" s="493">
        <v>3406.7667493112945</v>
      </c>
      <c r="AD571" s="494">
        <v>0.69077069457659379</v>
      </c>
      <c r="AE571" s="494">
        <v>0.10922930542340625</v>
      </c>
      <c r="AF571" s="495" t="s">
        <v>1519</v>
      </c>
    </row>
    <row r="572" spans="1:32" ht="32.450000000000003" customHeight="1">
      <c r="A572" s="482" t="s">
        <v>1457</v>
      </c>
      <c r="B572" s="483" t="s">
        <v>1590</v>
      </c>
      <c r="C572" s="484" t="s">
        <v>1671</v>
      </c>
      <c r="D572" s="485" t="s">
        <v>1672</v>
      </c>
      <c r="E572" s="486" t="s">
        <v>1673</v>
      </c>
      <c r="F572" s="487" t="s">
        <v>1513</v>
      </c>
      <c r="G572" s="487" t="s">
        <v>1513</v>
      </c>
      <c r="H572" s="488" t="s">
        <v>1081</v>
      </c>
      <c r="I572" s="489"/>
      <c r="J572" s="490" t="s">
        <v>1522</v>
      </c>
      <c r="K572" s="491" t="s">
        <v>1515</v>
      </c>
      <c r="L572" s="492">
        <v>65</v>
      </c>
      <c r="M572" s="493">
        <v>0</v>
      </c>
      <c r="N572" s="494">
        <v>0</v>
      </c>
      <c r="O572" s="494">
        <v>0.65</v>
      </c>
      <c r="P572" s="495" t="s">
        <v>1516</v>
      </c>
      <c r="Q572" s="496"/>
      <c r="R572" s="490" t="s">
        <v>1478</v>
      </c>
      <c r="S572" s="491" t="s">
        <v>1471</v>
      </c>
      <c r="T572" s="492">
        <v>30</v>
      </c>
      <c r="U572" s="493">
        <v>0</v>
      </c>
      <c r="V572" s="494">
        <v>0</v>
      </c>
      <c r="W572" s="494">
        <v>0.3</v>
      </c>
      <c r="X572" s="495" t="s">
        <v>1472</v>
      </c>
      <c r="Y572" s="497"/>
      <c r="Z572" s="490" t="s">
        <v>1523</v>
      </c>
      <c r="AA572" s="491" t="s">
        <v>1518</v>
      </c>
      <c r="AB572" s="492">
        <v>80</v>
      </c>
      <c r="AC572" s="493">
        <v>0</v>
      </c>
      <c r="AD572" s="494">
        <v>0</v>
      </c>
      <c r="AE572" s="494">
        <v>0.8</v>
      </c>
      <c r="AF572" s="495" t="s">
        <v>1519</v>
      </c>
    </row>
    <row r="573" spans="1:32" ht="32.450000000000003" customHeight="1">
      <c r="A573" s="482" t="s">
        <v>1457</v>
      </c>
      <c r="B573" s="483" t="s">
        <v>1590</v>
      </c>
      <c r="C573" s="484" t="s">
        <v>1671</v>
      </c>
      <c r="D573" s="485" t="s">
        <v>1672</v>
      </c>
      <c r="E573" s="486" t="s">
        <v>1673</v>
      </c>
      <c r="F573" s="487" t="s">
        <v>1513</v>
      </c>
      <c r="G573" s="487" t="s">
        <v>1513</v>
      </c>
      <c r="H573" s="488" t="s">
        <v>1085</v>
      </c>
      <c r="I573" s="489"/>
      <c r="J573" s="490" t="s">
        <v>1524</v>
      </c>
      <c r="K573" s="491" t="s">
        <v>1515</v>
      </c>
      <c r="L573" s="492">
        <v>65</v>
      </c>
      <c r="M573" s="493">
        <v>20029.087596153851</v>
      </c>
      <c r="N573" s="494">
        <v>0.91228070175438591</v>
      </c>
      <c r="O573" s="494">
        <v>-0.26228070175438589</v>
      </c>
      <c r="P573" s="495" t="s">
        <v>1516</v>
      </c>
      <c r="Q573" s="496"/>
      <c r="R573" s="490" t="s">
        <v>1534</v>
      </c>
      <c r="S573" s="491" t="s">
        <v>1471</v>
      </c>
      <c r="T573" s="492">
        <v>55</v>
      </c>
      <c r="U573" s="493">
        <v>20966.024835164837</v>
      </c>
      <c r="V573" s="494">
        <v>0.79824561403508765</v>
      </c>
      <c r="W573" s="494">
        <v>-0.2482456140350876</v>
      </c>
      <c r="X573" s="495" t="s">
        <v>1472</v>
      </c>
      <c r="Y573" s="497"/>
      <c r="Z573" s="490" t="s">
        <v>1526</v>
      </c>
      <c r="AA573" s="491" t="s">
        <v>1518</v>
      </c>
      <c r="AB573" s="492">
        <v>80</v>
      </c>
      <c r="AC573" s="493">
        <v>15958.9943877551</v>
      </c>
      <c r="AD573" s="494">
        <v>0.85964912280701744</v>
      </c>
      <c r="AE573" s="494">
        <v>-5.9649122807017396E-2</v>
      </c>
      <c r="AF573" s="495" t="s">
        <v>1519</v>
      </c>
    </row>
    <row r="574" spans="1:32" ht="32.450000000000003" customHeight="1">
      <c r="A574" s="482" t="s">
        <v>1457</v>
      </c>
      <c r="B574" s="483" t="s">
        <v>1590</v>
      </c>
      <c r="C574" s="484" t="s">
        <v>1671</v>
      </c>
      <c r="D574" s="485" t="s">
        <v>1672</v>
      </c>
      <c r="E574" s="486" t="s">
        <v>1673</v>
      </c>
      <c r="F574" s="487" t="s">
        <v>1513</v>
      </c>
      <c r="G574" s="487" t="s">
        <v>1513</v>
      </c>
      <c r="H574" s="488" t="s">
        <v>1482</v>
      </c>
      <c r="I574" s="489"/>
      <c r="J574" s="490" t="s">
        <v>1514</v>
      </c>
      <c r="K574" s="491" t="s">
        <v>1515</v>
      </c>
      <c r="L574" s="492">
        <v>55</v>
      </c>
      <c r="M574" s="493">
        <v>2018.6082157075659</v>
      </c>
      <c r="N574" s="494">
        <v>0.78472024992899736</v>
      </c>
      <c r="O574" s="494">
        <v>-0.23472024992899732</v>
      </c>
      <c r="P574" s="495" t="s">
        <v>1516</v>
      </c>
      <c r="Q574" s="496"/>
      <c r="R574" s="490" t="s">
        <v>1527</v>
      </c>
      <c r="S574" s="491" t="s">
        <v>1528</v>
      </c>
      <c r="T574" s="492">
        <v>50</v>
      </c>
      <c r="U574" s="493">
        <v>1134.9952527294786</v>
      </c>
      <c r="V574" s="494">
        <v>0.70235728486225502</v>
      </c>
      <c r="W574" s="494">
        <v>-0.20235728486225502</v>
      </c>
      <c r="X574" s="495" t="s">
        <v>1529</v>
      </c>
      <c r="Y574" s="497"/>
      <c r="Z574" s="490" t="s">
        <v>1517</v>
      </c>
      <c r="AA574" s="491" t="s">
        <v>1518</v>
      </c>
      <c r="AB574" s="492">
        <v>80</v>
      </c>
      <c r="AC574" s="493">
        <v>1717.1139393939418</v>
      </c>
      <c r="AD574" s="494">
        <v>0.72166998011928429</v>
      </c>
      <c r="AE574" s="494">
        <v>7.8330019880715751E-2</v>
      </c>
      <c r="AF574" s="495" t="s">
        <v>1519</v>
      </c>
    </row>
    <row r="575" spans="1:32" ht="32.450000000000003" customHeight="1">
      <c r="A575" s="482" t="s">
        <v>1457</v>
      </c>
      <c r="B575" s="483" t="s">
        <v>1590</v>
      </c>
      <c r="C575" s="484" t="s">
        <v>1671</v>
      </c>
      <c r="D575" s="485" t="s">
        <v>1672</v>
      </c>
      <c r="E575" s="486" t="s">
        <v>1673</v>
      </c>
      <c r="F575" s="487" t="s">
        <v>1513</v>
      </c>
      <c r="G575" s="487" t="s">
        <v>1513</v>
      </c>
      <c r="H575" s="488" t="s">
        <v>1488</v>
      </c>
      <c r="I575" s="489"/>
      <c r="J575" s="490" t="s">
        <v>1530</v>
      </c>
      <c r="K575" s="491" t="s">
        <v>1515</v>
      </c>
      <c r="L575" s="492">
        <v>50</v>
      </c>
      <c r="M575" s="493">
        <v>854.31795803066984</v>
      </c>
      <c r="N575" s="494">
        <v>0.62554695388757997</v>
      </c>
      <c r="O575" s="494">
        <v>-0.12554695388757997</v>
      </c>
      <c r="P575" s="495" t="s">
        <v>1516</v>
      </c>
      <c r="Q575" s="496"/>
      <c r="R575" s="490" t="s">
        <v>1527</v>
      </c>
      <c r="S575" s="491" t="s">
        <v>1528</v>
      </c>
      <c r="T575" s="492">
        <v>50</v>
      </c>
      <c r="U575" s="493">
        <v>722.60045454545434</v>
      </c>
      <c r="V575" s="494">
        <v>0.63682261864692014</v>
      </c>
      <c r="W575" s="494">
        <v>-0.13682261864692014</v>
      </c>
      <c r="X575" s="495" t="s">
        <v>1529</v>
      </c>
      <c r="Y575" s="497"/>
      <c r="Z575" s="490" t="s">
        <v>1531</v>
      </c>
      <c r="AA575" s="491" t="s">
        <v>1518</v>
      </c>
      <c r="AB575" s="492">
        <v>70</v>
      </c>
      <c r="AC575" s="493">
        <v>813.7628283378765</v>
      </c>
      <c r="AD575" s="494">
        <v>0.61763715920565465</v>
      </c>
      <c r="AE575" s="494">
        <v>8.2362840794345304E-2</v>
      </c>
      <c r="AF575" s="495" t="s">
        <v>1519</v>
      </c>
    </row>
    <row r="576" spans="1:32" ht="32.450000000000003" customHeight="1">
      <c r="A576" s="482" t="s">
        <v>1457</v>
      </c>
      <c r="B576" s="483" t="s">
        <v>1590</v>
      </c>
      <c r="C576" s="484" t="s">
        <v>1671</v>
      </c>
      <c r="D576" s="485" t="s">
        <v>1672</v>
      </c>
      <c r="E576" s="486" t="s">
        <v>1673</v>
      </c>
      <c r="F576" s="487" t="s">
        <v>1513</v>
      </c>
      <c r="G576" s="487" t="s">
        <v>1513</v>
      </c>
      <c r="H576" s="488" t="s">
        <v>1493</v>
      </c>
      <c r="I576" s="489"/>
      <c r="J576" s="490" t="s">
        <v>1514</v>
      </c>
      <c r="K576" s="491" t="s">
        <v>1515</v>
      </c>
      <c r="L576" s="492">
        <v>55</v>
      </c>
      <c r="M576" s="493">
        <v>1464.6478571428563</v>
      </c>
      <c r="N576" s="494">
        <v>0.58382978723404255</v>
      </c>
      <c r="O576" s="494">
        <v>-3.3829787234042508E-2</v>
      </c>
      <c r="P576" s="495" t="s">
        <v>1516</v>
      </c>
      <c r="Q576" s="496"/>
      <c r="R576" s="490" t="s">
        <v>1532</v>
      </c>
      <c r="S576" s="491" t="s">
        <v>1528</v>
      </c>
      <c r="T576" s="492">
        <v>70</v>
      </c>
      <c r="U576" s="493">
        <v>6356.1595978062187</v>
      </c>
      <c r="V576" s="494">
        <v>0.93106382978723401</v>
      </c>
      <c r="W576" s="494">
        <v>-0.23106382978723405</v>
      </c>
      <c r="X576" s="495" t="s">
        <v>1533</v>
      </c>
      <c r="Y576" s="497"/>
      <c r="Z576" s="490" t="s">
        <v>1517</v>
      </c>
      <c r="AA576" s="491" t="s">
        <v>1518</v>
      </c>
      <c r="AB576" s="492">
        <v>80</v>
      </c>
      <c r="AC576" s="493">
        <v>1427.4747201017803</v>
      </c>
      <c r="AD576" s="494">
        <v>0.66893617021276597</v>
      </c>
      <c r="AE576" s="494">
        <v>0.13106382978723408</v>
      </c>
      <c r="AF576" s="495" t="s">
        <v>1519</v>
      </c>
    </row>
    <row r="577" spans="1:32" ht="32.450000000000003" customHeight="1">
      <c r="A577" s="482" t="s">
        <v>1457</v>
      </c>
      <c r="B577" s="483" t="s">
        <v>1590</v>
      </c>
      <c r="C577" s="484" t="s">
        <v>1671</v>
      </c>
      <c r="D577" s="485" t="s">
        <v>1672</v>
      </c>
      <c r="E577" s="486" t="s">
        <v>1673</v>
      </c>
      <c r="F577" s="487" t="s">
        <v>1513</v>
      </c>
      <c r="G577" s="487" t="s">
        <v>1513</v>
      </c>
      <c r="H577" s="488" t="s">
        <v>1497</v>
      </c>
      <c r="I577" s="489"/>
      <c r="J577" s="490" t="s">
        <v>1530</v>
      </c>
      <c r="K577" s="491" t="s">
        <v>1515</v>
      </c>
      <c r="L577" s="492">
        <v>50</v>
      </c>
      <c r="M577" s="493">
        <v>637.79113962264148</v>
      </c>
      <c r="N577" s="494">
        <v>0.39143279172821277</v>
      </c>
      <c r="O577" s="494">
        <v>0.10856720827178723</v>
      </c>
      <c r="P577" s="495" t="s">
        <v>1516</v>
      </c>
      <c r="Q577" s="496"/>
      <c r="R577" s="490" t="s">
        <v>1532</v>
      </c>
      <c r="S577" s="491" t="s">
        <v>1528</v>
      </c>
      <c r="T577" s="492">
        <v>70</v>
      </c>
      <c r="U577" s="493">
        <v>3727.5617012589382</v>
      </c>
      <c r="V577" s="494">
        <v>0.86824224519940918</v>
      </c>
      <c r="W577" s="494">
        <v>-0.16824224519940922</v>
      </c>
      <c r="X577" s="495" t="s">
        <v>1533</v>
      </c>
      <c r="Y577" s="497"/>
      <c r="Z577" s="490" t="s">
        <v>1531</v>
      </c>
      <c r="AA577" s="491" t="s">
        <v>1518</v>
      </c>
      <c r="AB577" s="492">
        <v>65</v>
      </c>
      <c r="AC577" s="493">
        <v>647.15675057208182</v>
      </c>
      <c r="AD577" s="494">
        <v>0.51639586410635152</v>
      </c>
      <c r="AE577" s="494">
        <v>0.1336041358936485</v>
      </c>
      <c r="AF577" s="495" t="s">
        <v>1519</v>
      </c>
    </row>
    <row r="578" spans="1:32" ht="32.450000000000003" customHeight="1">
      <c r="A578" s="482" t="s">
        <v>1457</v>
      </c>
      <c r="B578" s="483" t="s">
        <v>1590</v>
      </c>
      <c r="C578" s="484" t="s">
        <v>1671</v>
      </c>
      <c r="D578" s="485" t="s">
        <v>1672</v>
      </c>
      <c r="E578" s="486" t="s">
        <v>1673</v>
      </c>
      <c r="F578" s="487" t="s">
        <v>1513</v>
      </c>
      <c r="G578" s="487" t="s">
        <v>1513</v>
      </c>
      <c r="H578" s="488" t="s">
        <v>1501</v>
      </c>
      <c r="I578" s="489"/>
      <c r="J578" s="490" t="s">
        <v>1514</v>
      </c>
      <c r="K578" s="491" t="s">
        <v>1515</v>
      </c>
      <c r="L578" s="492">
        <v>55</v>
      </c>
      <c r="M578" s="493">
        <v>2724.0611943319823</v>
      </c>
      <c r="N578" s="494">
        <v>0.72327964860907756</v>
      </c>
      <c r="O578" s="494">
        <v>-0.17327964860907752</v>
      </c>
      <c r="P578" s="495" t="s">
        <v>1516</v>
      </c>
      <c r="Q578" s="496"/>
      <c r="R578" s="490" t="s">
        <v>1627</v>
      </c>
      <c r="S578" s="491" t="s">
        <v>1471</v>
      </c>
      <c r="T578" s="492">
        <v>40</v>
      </c>
      <c r="U578" s="493">
        <v>7822.9113604240456</v>
      </c>
      <c r="V578" s="494">
        <v>0.82869692532942896</v>
      </c>
      <c r="W578" s="494">
        <v>-0.42869692532942894</v>
      </c>
      <c r="X578" s="495" t="s">
        <v>1472</v>
      </c>
      <c r="Y578" s="497"/>
      <c r="Z578" s="490" t="s">
        <v>1517</v>
      </c>
      <c r="AA578" s="491" t="s">
        <v>1518</v>
      </c>
      <c r="AB578" s="492">
        <v>75</v>
      </c>
      <c r="AC578" s="493">
        <v>1896.287238979118</v>
      </c>
      <c r="AD578" s="494">
        <v>0.63103953147877012</v>
      </c>
      <c r="AE578" s="494">
        <v>0.11896046852122988</v>
      </c>
      <c r="AF578" s="495" t="s">
        <v>1519</v>
      </c>
    </row>
    <row r="579" spans="1:32" ht="32.450000000000003" customHeight="1">
      <c r="A579" s="482" t="s">
        <v>1457</v>
      </c>
      <c r="B579" s="483" t="s">
        <v>1590</v>
      </c>
      <c r="C579" s="484" t="s">
        <v>1671</v>
      </c>
      <c r="D579" s="485" t="s">
        <v>1672</v>
      </c>
      <c r="E579" s="486" t="s">
        <v>1673</v>
      </c>
      <c r="F579" s="487" t="s">
        <v>1462</v>
      </c>
      <c r="G579" s="487" t="s">
        <v>1535</v>
      </c>
      <c r="H579" s="488" t="s">
        <v>1536</v>
      </c>
      <c r="I579" s="489"/>
      <c r="J579" s="490" t="s">
        <v>1507</v>
      </c>
      <c r="K579" s="491" t="s">
        <v>1495</v>
      </c>
      <c r="L579" s="492">
        <v>65</v>
      </c>
      <c r="M579" s="493">
        <v>4719.2844905660413</v>
      </c>
      <c r="N579" s="494">
        <v>0.86601307189542487</v>
      </c>
      <c r="O579" s="494">
        <v>-0.21601307189542485</v>
      </c>
      <c r="P579" s="495" t="s">
        <v>1508</v>
      </c>
      <c r="Q579" s="496"/>
      <c r="R579" s="490" t="s">
        <v>1532</v>
      </c>
      <c r="S579" s="491" t="s">
        <v>1528</v>
      </c>
      <c r="T579" s="492">
        <v>60</v>
      </c>
      <c r="U579" s="493">
        <v>2689.2671034337523</v>
      </c>
      <c r="V579" s="494">
        <v>0.86183732752360198</v>
      </c>
      <c r="W579" s="494">
        <v>-0.261837327523602</v>
      </c>
      <c r="X579" s="495" t="s">
        <v>1533</v>
      </c>
      <c r="Y579" s="497"/>
      <c r="Z579" s="490" t="s">
        <v>1537</v>
      </c>
      <c r="AA579" s="491" t="s">
        <v>1468</v>
      </c>
      <c r="AB579" s="492">
        <v>60</v>
      </c>
      <c r="AC579" s="493">
        <v>2934.7551006846693</v>
      </c>
      <c r="AD579" s="494">
        <v>0.90159767610747998</v>
      </c>
      <c r="AE579" s="494">
        <v>-0.30159767610748001</v>
      </c>
      <c r="AF579" s="495" t="s">
        <v>1538</v>
      </c>
    </row>
    <row r="580" spans="1:32" ht="32.450000000000003" customHeight="1">
      <c r="A580" s="482" t="s">
        <v>1457</v>
      </c>
      <c r="B580" s="483" t="s">
        <v>1590</v>
      </c>
      <c r="C580" s="484" t="s">
        <v>1671</v>
      </c>
      <c r="D580" s="485" t="s">
        <v>1672</v>
      </c>
      <c r="E580" s="486" t="s">
        <v>1673</v>
      </c>
      <c r="F580" s="487" t="s">
        <v>1462</v>
      </c>
      <c r="G580" s="487" t="s">
        <v>1535</v>
      </c>
      <c r="H580" s="488" t="s">
        <v>1539</v>
      </c>
      <c r="I580" s="489"/>
      <c r="J580" s="490" t="s">
        <v>1540</v>
      </c>
      <c r="K580" s="491" t="s">
        <v>1465</v>
      </c>
      <c r="L580" s="492">
        <v>70</v>
      </c>
      <c r="M580" s="493">
        <v>2294.3216332598063</v>
      </c>
      <c r="N580" s="494">
        <v>0.76708600014713457</v>
      </c>
      <c r="O580" s="494">
        <v>-6.7086000147134617E-2</v>
      </c>
      <c r="P580" s="495" t="s">
        <v>1466</v>
      </c>
      <c r="Q580" s="496"/>
      <c r="R580" s="490" t="s">
        <v>1527</v>
      </c>
      <c r="S580" s="491" t="s">
        <v>1528</v>
      </c>
      <c r="T580" s="492">
        <v>50</v>
      </c>
      <c r="U580" s="493">
        <v>569.2879463679584</v>
      </c>
      <c r="V580" s="494">
        <v>0.65018759655705138</v>
      </c>
      <c r="W580" s="494">
        <v>-0.15018759655705138</v>
      </c>
      <c r="X580" s="495" t="s">
        <v>1529</v>
      </c>
      <c r="Y580" s="497"/>
      <c r="Z580" s="490" t="s">
        <v>1541</v>
      </c>
      <c r="AA580" s="491" t="s">
        <v>1468</v>
      </c>
      <c r="AB580" s="492">
        <v>60</v>
      </c>
      <c r="AC580" s="493">
        <v>1242.9481271477721</v>
      </c>
      <c r="AD580" s="494">
        <v>0.72787464135952329</v>
      </c>
      <c r="AE580" s="494">
        <v>-0.12787464135952331</v>
      </c>
      <c r="AF580" s="495" t="s">
        <v>1542</v>
      </c>
    </row>
    <row r="581" spans="1:32" ht="32.450000000000003" customHeight="1">
      <c r="A581" s="482" t="s">
        <v>1457</v>
      </c>
      <c r="B581" s="483" t="s">
        <v>1590</v>
      </c>
      <c r="C581" s="484" t="s">
        <v>1671</v>
      </c>
      <c r="D581" s="485" t="s">
        <v>1672</v>
      </c>
      <c r="E581" s="486" t="s">
        <v>1673</v>
      </c>
      <c r="F581" s="487" t="s">
        <v>1462</v>
      </c>
      <c r="G581" s="487" t="s">
        <v>1543</v>
      </c>
      <c r="H581" s="488" t="s">
        <v>1544</v>
      </c>
      <c r="I581" s="489"/>
      <c r="J581" s="490" t="s">
        <v>1545</v>
      </c>
      <c r="K581" s="491" t="s">
        <v>1518</v>
      </c>
      <c r="L581" s="492">
        <v>50</v>
      </c>
      <c r="M581" s="493">
        <v>367.41776678559881</v>
      </c>
      <c r="N581" s="494">
        <v>0.34200454822785514</v>
      </c>
      <c r="O581" s="494">
        <v>0.15799545177214486</v>
      </c>
      <c r="P581" s="495" t="s">
        <v>1546</v>
      </c>
      <c r="Q581" s="496"/>
      <c r="R581" s="490" t="s">
        <v>1547</v>
      </c>
      <c r="S581" s="491" t="s">
        <v>1510</v>
      </c>
      <c r="T581" s="492">
        <v>45</v>
      </c>
      <c r="U581" s="493">
        <v>274.6492046117927</v>
      </c>
      <c r="V581" s="494">
        <v>0.38005435686948802</v>
      </c>
      <c r="W581" s="494">
        <v>6.9945643130511992E-2</v>
      </c>
      <c r="X581" s="495" t="s">
        <v>1548</v>
      </c>
      <c r="Y581" s="497"/>
      <c r="Z581" s="490" t="s">
        <v>1549</v>
      </c>
      <c r="AA581" s="491" t="s">
        <v>1468</v>
      </c>
      <c r="AB581" s="492">
        <v>60</v>
      </c>
      <c r="AC581" s="493">
        <v>1283.8526831409245</v>
      </c>
      <c r="AD581" s="494">
        <v>0.82150978978312716</v>
      </c>
      <c r="AE581" s="494">
        <v>-0.22150978978312719</v>
      </c>
      <c r="AF581" s="495" t="s">
        <v>1550</v>
      </c>
    </row>
    <row r="582" spans="1:32" ht="32.450000000000003" customHeight="1">
      <c r="A582" s="482" t="s">
        <v>1457</v>
      </c>
      <c r="B582" s="483" t="s">
        <v>1590</v>
      </c>
      <c r="C582" s="484" t="s">
        <v>1671</v>
      </c>
      <c r="D582" s="485" t="s">
        <v>1672</v>
      </c>
      <c r="E582" s="486" t="s">
        <v>1673</v>
      </c>
      <c r="F582" s="487" t="s">
        <v>1462</v>
      </c>
      <c r="G582" s="487" t="s">
        <v>1543</v>
      </c>
      <c r="H582" s="488" t="s">
        <v>1551</v>
      </c>
      <c r="I582" s="489"/>
      <c r="J582" s="490" t="s">
        <v>1552</v>
      </c>
      <c r="K582" s="491" t="s">
        <v>1495</v>
      </c>
      <c r="L582" s="492">
        <v>40</v>
      </c>
      <c r="M582" s="493">
        <v>407.81695717317785</v>
      </c>
      <c r="N582" s="494">
        <v>0.5046310881481948</v>
      </c>
      <c r="O582" s="494">
        <v>-0.10463108814819477</v>
      </c>
      <c r="P582" s="495" t="s">
        <v>1553</v>
      </c>
      <c r="Q582" s="496"/>
      <c r="R582" s="490" t="s">
        <v>1554</v>
      </c>
      <c r="S582" s="491" t="s">
        <v>1528</v>
      </c>
      <c r="T582" s="492">
        <v>40</v>
      </c>
      <c r="U582" s="493">
        <v>429.26289397951024</v>
      </c>
      <c r="V582" s="494">
        <v>0.54735051351521646</v>
      </c>
      <c r="W582" s="494">
        <v>-0.14735051351521644</v>
      </c>
      <c r="X582" s="495" t="s">
        <v>1555</v>
      </c>
      <c r="Y582" s="497"/>
      <c r="Z582" s="490" t="s">
        <v>1556</v>
      </c>
      <c r="AA582" s="491" t="s">
        <v>1468</v>
      </c>
      <c r="AB582" s="492">
        <v>55</v>
      </c>
      <c r="AC582" s="493">
        <v>239.4028025724904</v>
      </c>
      <c r="AD582" s="494">
        <v>0.56823766618360527</v>
      </c>
      <c r="AE582" s="494">
        <v>-1.8237666183605228E-2</v>
      </c>
      <c r="AF582" s="495" t="s">
        <v>1550</v>
      </c>
    </row>
    <row r="583" spans="1:32" ht="32.450000000000003" customHeight="1">
      <c r="A583" s="482" t="s">
        <v>1457</v>
      </c>
      <c r="B583" s="483" t="s">
        <v>1590</v>
      </c>
      <c r="C583" s="484" t="s">
        <v>1671</v>
      </c>
      <c r="D583" s="485" t="s">
        <v>1672</v>
      </c>
      <c r="E583" s="486" t="s">
        <v>1673</v>
      </c>
      <c r="F583" s="487" t="s">
        <v>1462</v>
      </c>
      <c r="G583" s="487" t="s">
        <v>1543</v>
      </c>
      <c r="H583" s="488" t="s">
        <v>1557</v>
      </c>
      <c r="I583" s="489"/>
      <c r="J583" s="490" t="s">
        <v>1558</v>
      </c>
      <c r="K583" s="491" t="s">
        <v>1465</v>
      </c>
      <c r="L583" s="492">
        <v>50</v>
      </c>
      <c r="M583" s="493">
        <v>174.05792483811112</v>
      </c>
      <c r="N583" s="494">
        <v>0.4042043878357619</v>
      </c>
      <c r="O583" s="494">
        <v>9.5795612164238098E-2</v>
      </c>
      <c r="P583" s="495" t="s">
        <v>1559</v>
      </c>
      <c r="Q583" s="496"/>
      <c r="R583" s="490" t="s">
        <v>1653</v>
      </c>
      <c r="S583" s="491" t="s">
        <v>1528</v>
      </c>
      <c r="T583" s="492">
        <v>30</v>
      </c>
      <c r="U583" s="493">
        <v>178.51596103729733</v>
      </c>
      <c r="V583" s="494">
        <v>0.34910289489776131</v>
      </c>
      <c r="W583" s="494">
        <v>-4.9102894897761318E-2</v>
      </c>
      <c r="X583" s="495" t="s">
        <v>1555</v>
      </c>
      <c r="Y583" s="497"/>
      <c r="Z583" s="490" t="s">
        <v>1556</v>
      </c>
      <c r="AA583" s="491" t="s">
        <v>1468</v>
      </c>
      <c r="AB583" s="492">
        <v>50</v>
      </c>
      <c r="AC583" s="493">
        <v>157.05139218490493</v>
      </c>
      <c r="AD583" s="494">
        <v>0.38588196691971544</v>
      </c>
      <c r="AE583" s="494">
        <v>0.11411803308028456</v>
      </c>
      <c r="AF583" s="495" t="s">
        <v>1550</v>
      </c>
    </row>
    <row r="584" spans="1:32" ht="32.450000000000003" customHeight="1">
      <c r="A584" s="482" t="s">
        <v>1457</v>
      </c>
      <c r="B584" s="483" t="s">
        <v>1590</v>
      </c>
      <c r="C584" s="484" t="s">
        <v>1671</v>
      </c>
      <c r="D584" s="485" t="s">
        <v>1672</v>
      </c>
      <c r="E584" s="486" t="s">
        <v>1673</v>
      </c>
      <c r="F584" s="487" t="s">
        <v>1462</v>
      </c>
      <c r="G584" s="487" t="s">
        <v>1543</v>
      </c>
      <c r="H584" s="488" t="s">
        <v>1561</v>
      </c>
      <c r="I584" s="489"/>
      <c r="J584" s="490" t="s">
        <v>1545</v>
      </c>
      <c r="K584" s="491" t="s">
        <v>1518</v>
      </c>
      <c r="L584" s="492">
        <v>40</v>
      </c>
      <c r="M584" s="493">
        <v>308.03390003935425</v>
      </c>
      <c r="N584" s="494">
        <v>0.22460885706709097</v>
      </c>
      <c r="O584" s="494">
        <v>0.17539114293290906</v>
      </c>
      <c r="P584" s="495" t="s">
        <v>1546</v>
      </c>
      <c r="Q584" s="496"/>
      <c r="R584" s="490" t="s">
        <v>1547</v>
      </c>
      <c r="S584" s="491" t="s">
        <v>1510</v>
      </c>
      <c r="T584" s="492">
        <v>40</v>
      </c>
      <c r="U584" s="493">
        <v>167.00818535127058</v>
      </c>
      <c r="V584" s="494">
        <v>0.29567753911429329</v>
      </c>
      <c r="W584" s="494">
        <v>0.10432246088570674</v>
      </c>
      <c r="X584" s="495" t="s">
        <v>1548</v>
      </c>
      <c r="Y584" s="497"/>
      <c r="Z584" s="490" t="s">
        <v>1549</v>
      </c>
      <c r="AA584" s="491" t="s">
        <v>1468</v>
      </c>
      <c r="AB584" s="492">
        <v>60</v>
      </c>
      <c r="AC584" s="493">
        <v>544.62459962506716</v>
      </c>
      <c r="AD584" s="494">
        <v>0.66012551931406349</v>
      </c>
      <c r="AE584" s="494">
        <v>-6.0125519314063514E-2</v>
      </c>
      <c r="AF584" s="495" t="s">
        <v>1550</v>
      </c>
    </row>
    <row r="585" spans="1:32" ht="32.450000000000003" customHeight="1">
      <c r="A585" s="482" t="s">
        <v>1457</v>
      </c>
      <c r="B585" s="483" t="s">
        <v>1590</v>
      </c>
      <c r="C585" s="484" t="s">
        <v>1671</v>
      </c>
      <c r="D585" s="485" t="s">
        <v>1672</v>
      </c>
      <c r="E585" s="486" t="s">
        <v>1673</v>
      </c>
      <c r="F585" s="487" t="s">
        <v>1462</v>
      </c>
      <c r="G585" s="487" t="s">
        <v>1543</v>
      </c>
      <c r="H585" s="488" t="s">
        <v>1562</v>
      </c>
      <c r="I585" s="489"/>
      <c r="J585" s="490" t="s">
        <v>1563</v>
      </c>
      <c r="K585" s="491" t="s">
        <v>1495</v>
      </c>
      <c r="L585" s="492">
        <v>40</v>
      </c>
      <c r="M585" s="493">
        <v>285.5196612676059</v>
      </c>
      <c r="N585" s="494">
        <v>0.24001893107061961</v>
      </c>
      <c r="O585" s="494">
        <v>0.15998106892938041</v>
      </c>
      <c r="P585" s="495" t="s">
        <v>1564</v>
      </c>
      <c r="Q585" s="496"/>
      <c r="R585" s="490" t="s">
        <v>1527</v>
      </c>
      <c r="S585" s="491" t="s">
        <v>1528</v>
      </c>
      <c r="T585" s="492">
        <v>60</v>
      </c>
      <c r="U585" s="493">
        <v>1082.2160453332117</v>
      </c>
      <c r="V585" s="494">
        <v>0.74720259626111352</v>
      </c>
      <c r="W585" s="494">
        <v>-0.14720259626111354</v>
      </c>
      <c r="X585" s="495" t="s">
        <v>1529</v>
      </c>
      <c r="Y585" s="497"/>
      <c r="Z585" s="490" t="s">
        <v>1565</v>
      </c>
      <c r="AA585" s="491" t="s">
        <v>1468</v>
      </c>
      <c r="AB585" s="492">
        <v>60</v>
      </c>
      <c r="AC585" s="493">
        <v>739.72614117169871</v>
      </c>
      <c r="AD585" s="494">
        <v>0.74784490044285179</v>
      </c>
      <c r="AE585" s="494">
        <v>-0.14784490044285181</v>
      </c>
      <c r="AF585" s="495" t="s">
        <v>1542</v>
      </c>
    </row>
    <row r="586" spans="1:32" ht="32.450000000000003" customHeight="1">
      <c r="A586" s="482" t="s">
        <v>1457</v>
      </c>
      <c r="B586" s="483" t="s">
        <v>1590</v>
      </c>
      <c r="C586" s="484" t="s">
        <v>1671</v>
      </c>
      <c r="D586" s="485" t="s">
        <v>1672</v>
      </c>
      <c r="E586" s="486" t="s">
        <v>1673</v>
      </c>
      <c r="F586" s="487" t="s">
        <v>1462</v>
      </c>
      <c r="G586" s="487" t="s">
        <v>1543</v>
      </c>
      <c r="H586" s="488" t="s">
        <v>1566</v>
      </c>
      <c r="I586" s="489"/>
      <c r="J586" s="490" t="s">
        <v>1567</v>
      </c>
      <c r="K586" s="491" t="s">
        <v>1465</v>
      </c>
      <c r="L586" s="492">
        <v>70</v>
      </c>
      <c r="M586" s="493">
        <v>735.26854778960842</v>
      </c>
      <c r="N586" s="494">
        <v>0.68386880295277253</v>
      </c>
      <c r="O586" s="494">
        <v>1.613119704722743E-2</v>
      </c>
      <c r="P586" s="495" t="s">
        <v>1559</v>
      </c>
      <c r="Q586" s="496"/>
      <c r="R586" s="490" t="s">
        <v>1568</v>
      </c>
      <c r="S586" s="491" t="s">
        <v>1528</v>
      </c>
      <c r="T586" s="492">
        <v>40</v>
      </c>
      <c r="U586" s="493">
        <v>360.32650672493213</v>
      </c>
      <c r="V586" s="494">
        <v>0.56818219947990944</v>
      </c>
      <c r="W586" s="494">
        <v>-0.16818219947990942</v>
      </c>
      <c r="X586" s="495" t="s">
        <v>1555</v>
      </c>
      <c r="Y586" s="497"/>
      <c r="Z586" s="490" t="s">
        <v>1565</v>
      </c>
      <c r="AA586" s="491" t="s">
        <v>1468</v>
      </c>
      <c r="AB586" s="492">
        <v>50</v>
      </c>
      <c r="AC586" s="493">
        <v>497.95958475719431</v>
      </c>
      <c r="AD586" s="494">
        <v>0.61614797416324141</v>
      </c>
      <c r="AE586" s="494">
        <v>-0.11614797416324141</v>
      </c>
      <c r="AF586" s="495" t="s">
        <v>1542</v>
      </c>
    </row>
    <row r="587" spans="1:32" ht="32.450000000000003" customHeight="1">
      <c r="A587" s="482" t="s">
        <v>1457</v>
      </c>
      <c r="B587" s="483" t="s">
        <v>1590</v>
      </c>
      <c r="C587" s="484" t="s">
        <v>1671</v>
      </c>
      <c r="D587" s="485" t="s">
        <v>1672</v>
      </c>
      <c r="E587" s="486" t="s">
        <v>1673</v>
      </c>
      <c r="F587" s="487" t="s">
        <v>1462</v>
      </c>
      <c r="G587" s="487" t="s">
        <v>1543</v>
      </c>
      <c r="H587" s="488" t="s">
        <v>1569</v>
      </c>
      <c r="I587" s="489"/>
      <c r="J587" s="490" t="s">
        <v>1558</v>
      </c>
      <c r="K587" s="491" t="s">
        <v>1465</v>
      </c>
      <c r="L587" s="492">
        <v>65</v>
      </c>
      <c r="M587" s="493">
        <v>286.74581705220982</v>
      </c>
      <c r="N587" s="494">
        <v>0.57788670670345732</v>
      </c>
      <c r="O587" s="494">
        <v>7.2113293296542702E-2</v>
      </c>
      <c r="P587" s="495" t="s">
        <v>1559</v>
      </c>
      <c r="Q587" s="496"/>
      <c r="R587" s="490" t="s">
        <v>1570</v>
      </c>
      <c r="S587" s="491" t="s">
        <v>1528</v>
      </c>
      <c r="T587" s="492">
        <v>30</v>
      </c>
      <c r="U587" s="493">
        <v>228.57079086620641</v>
      </c>
      <c r="V587" s="494">
        <v>0.4748255153384191</v>
      </c>
      <c r="W587" s="494">
        <v>-0.17482551533841911</v>
      </c>
      <c r="X587" s="495" t="s">
        <v>1555</v>
      </c>
      <c r="Y587" s="497"/>
      <c r="Z587" s="490" t="s">
        <v>1549</v>
      </c>
      <c r="AA587" s="491" t="s">
        <v>1468</v>
      </c>
      <c r="AB587" s="492">
        <v>60</v>
      </c>
      <c r="AC587" s="493">
        <v>241.41041466985507</v>
      </c>
      <c r="AD587" s="494">
        <v>0.51887031326083433</v>
      </c>
      <c r="AE587" s="494">
        <v>8.1129686739165652E-2</v>
      </c>
      <c r="AF587" s="495" t="s">
        <v>1550</v>
      </c>
    </row>
    <row r="588" spans="1:32" ht="32.450000000000003" customHeight="1">
      <c r="A588" s="482" t="s">
        <v>1457</v>
      </c>
      <c r="B588" s="483" t="s">
        <v>1590</v>
      </c>
      <c r="C588" s="484" t="s">
        <v>1671</v>
      </c>
      <c r="D588" s="485" t="s">
        <v>1672</v>
      </c>
      <c r="E588" s="486" t="s">
        <v>1673</v>
      </c>
      <c r="F588" s="487" t="s">
        <v>1462</v>
      </c>
      <c r="G588" s="487" t="s">
        <v>1543</v>
      </c>
      <c r="H588" s="488" t="s">
        <v>1571</v>
      </c>
      <c r="I588" s="489"/>
      <c r="J588" s="490" t="s">
        <v>1558</v>
      </c>
      <c r="K588" s="491" t="s">
        <v>1465</v>
      </c>
      <c r="L588" s="492">
        <v>60</v>
      </c>
      <c r="M588" s="493">
        <v>182.97186305865219</v>
      </c>
      <c r="N588" s="494">
        <v>0.56149950194312326</v>
      </c>
      <c r="O588" s="494">
        <v>3.850049805687672E-2</v>
      </c>
      <c r="P588" s="495" t="s">
        <v>1559</v>
      </c>
      <c r="Q588" s="496"/>
      <c r="R588" s="490" t="s">
        <v>1572</v>
      </c>
      <c r="S588" s="491" t="s">
        <v>1528</v>
      </c>
      <c r="T588" s="492">
        <v>30</v>
      </c>
      <c r="U588" s="493">
        <v>172.61226877052073</v>
      </c>
      <c r="V588" s="494">
        <v>0.43301485752767371</v>
      </c>
      <c r="W588" s="494">
        <v>-0.13301485752767372</v>
      </c>
      <c r="X588" s="495" t="s">
        <v>1555</v>
      </c>
      <c r="Y588" s="497"/>
      <c r="Z588" s="490" t="s">
        <v>1556</v>
      </c>
      <c r="AA588" s="491" t="s">
        <v>1468</v>
      </c>
      <c r="AB588" s="492">
        <v>55</v>
      </c>
      <c r="AC588" s="493">
        <v>146.93950195947411</v>
      </c>
      <c r="AD588" s="494">
        <v>0.50358460653506742</v>
      </c>
      <c r="AE588" s="494">
        <v>4.6415393464932619E-2</v>
      </c>
      <c r="AF588" s="495" t="s">
        <v>1550</v>
      </c>
    </row>
    <row r="589" spans="1:32" ht="32.450000000000003" customHeight="1">
      <c r="A589" s="482" t="s">
        <v>1457</v>
      </c>
      <c r="B589" s="483" t="s">
        <v>1590</v>
      </c>
      <c r="C589" s="484" t="s">
        <v>1671</v>
      </c>
      <c r="D589" s="485" t="s">
        <v>1672</v>
      </c>
      <c r="E589" s="486" t="s">
        <v>1673</v>
      </c>
      <c r="F589" s="488" t="s">
        <v>1573</v>
      </c>
      <c r="G589" s="488" t="s">
        <v>1573</v>
      </c>
      <c r="H589" s="488" t="s">
        <v>1574</v>
      </c>
      <c r="I589" s="489"/>
      <c r="J589" s="490" t="s">
        <v>1575</v>
      </c>
      <c r="K589" s="491">
        <v>0</v>
      </c>
      <c r="L589" s="492" t="s">
        <v>1575</v>
      </c>
      <c r="M589" s="493" t="s">
        <v>1575</v>
      </c>
      <c r="N589" s="494" t="s">
        <v>1575</v>
      </c>
      <c r="O589" s="494" t="s">
        <v>1576</v>
      </c>
      <c r="P589" s="495" t="s">
        <v>1575</v>
      </c>
      <c r="Q589" s="496"/>
      <c r="R589" s="490" t="s">
        <v>1575</v>
      </c>
      <c r="S589" s="491">
        <v>0</v>
      </c>
      <c r="T589" s="492" t="s">
        <v>1575</v>
      </c>
      <c r="U589" s="493" t="s">
        <v>1575</v>
      </c>
      <c r="V589" s="494" t="s">
        <v>1575</v>
      </c>
      <c r="W589" s="494" t="s">
        <v>1576</v>
      </c>
      <c r="X589" s="495" t="s">
        <v>1575</v>
      </c>
      <c r="Y589" s="497"/>
      <c r="Z589" s="490" t="s">
        <v>1575</v>
      </c>
      <c r="AA589" s="491">
        <v>0</v>
      </c>
      <c r="AB589" s="492" t="s">
        <v>1575</v>
      </c>
      <c r="AC589" s="493" t="s">
        <v>1575</v>
      </c>
      <c r="AD589" s="494" t="s">
        <v>1575</v>
      </c>
      <c r="AE589" s="494" t="s">
        <v>1576</v>
      </c>
      <c r="AF589" s="495" t="s">
        <v>1575</v>
      </c>
    </row>
    <row r="590" spans="1:32" ht="32.450000000000003" customHeight="1">
      <c r="A590" s="482" t="s">
        <v>1457</v>
      </c>
      <c r="B590" s="483" t="s">
        <v>1590</v>
      </c>
      <c r="C590" s="484" t="s">
        <v>1671</v>
      </c>
      <c r="D590" s="485" t="s">
        <v>1672</v>
      </c>
      <c r="E590" s="486" t="s">
        <v>1673</v>
      </c>
      <c r="F590" s="488" t="s">
        <v>1573</v>
      </c>
      <c r="G590" s="488" t="s">
        <v>1573</v>
      </c>
      <c r="H590" s="488" t="s">
        <v>1577</v>
      </c>
      <c r="I590" s="489"/>
      <c r="J590" s="490" t="s">
        <v>1575</v>
      </c>
      <c r="K590" s="491">
        <v>0</v>
      </c>
      <c r="L590" s="492" t="s">
        <v>1575</v>
      </c>
      <c r="M590" s="493" t="s">
        <v>1575</v>
      </c>
      <c r="N590" s="494" t="s">
        <v>1575</v>
      </c>
      <c r="O590" s="494" t="s">
        <v>1576</v>
      </c>
      <c r="P590" s="495" t="s">
        <v>1575</v>
      </c>
      <c r="Q590" s="496"/>
      <c r="R590" s="490" t="s">
        <v>1575</v>
      </c>
      <c r="S590" s="491">
        <v>0</v>
      </c>
      <c r="T590" s="492" t="s">
        <v>1575</v>
      </c>
      <c r="U590" s="493" t="s">
        <v>1575</v>
      </c>
      <c r="V590" s="494" t="s">
        <v>1575</v>
      </c>
      <c r="W590" s="494" t="s">
        <v>1576</v>
      </c>
      <c r="X590" s="495" t="s">
        <v>1575</v>
      </c>
      <c r="Y590" s="497"/>
      <c r="Z590" s="490" t="s">
        <v>1575</v>
      </c>
      <c r="AA590" s="491">
        <v>0</v>
      </c>
      <c r="AB590" s="492" t="s">
        <v>1575</v>
      </c>
      <c r="AC590" s="493" t="s">
        <v>1575</v>
      </c>
      <c r="AD590" s="494" t="s">
        <v>1575</v>
      </c>
      <c r="AE590" s="494" t="s">
        <v>1576</v>
      </c>
      <c r="AF590" s="495" t="s">
        <v>1575</v>
      </c>
    </row>
    <row r="591" spans="1:32" ht="32.450000000000003" customHeight="1">
      <c r="A591" s="482" t="s">
        <v>1457</v>
      </c>
      <c r="B591" s="483" t="s">
        <v>1590</v>
      </c>
      <c r="C591" s="484" t="s">
        <v>1671</v>
      </c>
      <c r="D591" s="485" t="s">
        <v>1672</v>
      </c>
      <c r="E591" s="486" t="s">
        <v>1673</v>
      </c>
      <c r="F591" s="488" t="s">
        <v>1578</v>
      </c>
      <c r="G591" s="488" t="s">
        <v>1578</v>
      </c>
      <c r="H591" s="488" t="s">
        <v>1579</v>
      </c>
      <c r="I591" s="489"/>
      <c r="J591" s="490" t="s">
        <v>1575</v>
      </c>
      <c r="K591" s="491">
        <v>0</v>
      </c>
      <c r="L591" s="492" t="s">
        <v>1575</v>
      </c>
      <c r="M591" s="493" t="s">
        <v>1575</v>
      </c>
      <c r="N591" s="494" t="s">
        <v>1575</v>
      </c>
      <c r="O591" s="494" t="s">
        <v>1576</v>
      </c>
      <c r="P591" s="495" t="s">
        <v>1575</v>
      </c>
      <c r="Q591" s="496"/>
      <c r="R591" s="490" t="s">
        <v>1575</v>
      </c>
      <c r="S591" s="491">
        <v>0</v>
      </c>
      <c r="T591" s="492" t="s">
        <v>1575</v>
      </c>
      <c r="U591" s="493" t="s">
        <v>1575</v>
      </c>
      <c r="V591" s="494" t="s">
        <v>1575</v>
      </c>
      <c r="W591" s="494" t="s">
        <v>1576</v>
      </c>
      <c r="X591" s="495" t="s">
        <v>1575</v>
      </c>
      <c r="Y591" s="497"/>
      <c r="Z591" s="490" t="s">
        <v>1575</v>
      </c>
      <c r="AA591" s="491">
        <v>0</v>
      </c>
      <c r="AB591" s="492" t="s">
        <v>1575</v>
      </c>
      <c r="AC591" s="493" t="s">
        <v>1575</v>
      </c>
      <c r="AD591" s="494" t="s">
        <v>1575</v>
      </c>
      <c r="AE591" s="494" t="s">
        <v>1576</v>
      </c>
      <c r="AF591" s="495" t="s">
        <v>1575</v>
      </c>
    </row>
    <row r="592" spans="1:32" ht="32.450000000000003" customHeight="1">
      <c r="A592" s="482" t="s">
        <v>1457</v>
      </c>
      <c r="B592" s="483" t="s">
        <v>1590</v>
      </c>
      <c r="C592" s="484" t="s">
        <v>1671</v>
      </c>
      <c r="D592" s="485" t="s">
        <v>1672</v>
      </c>
      <c r="E592" s="486" t="s">
        <v>1673</v>
      </c>
      <c r="F592" s="488" t="s">
        <v>1578</v>
      </c>
      <c r="G592" s="488" t="s">
        <v>1578</v>
      </c>
      <c r="H592" s="488" t="s">
        <v>1580</v>
      </c>
      <c r="I592" s="489"/>
      <c r="J592" s="490" t="s">
        <v>1575</v>
      </c>
      <c r="K592" s="491">
        <v>0</v>
      </c>
      <c r="L592" s="492" t="s">
        <v>1575</v>
      </c>
      <c r="M592" s="493" t="s">
        <v>1575</v>
      </c>
      <c r="N592" s="494" t="s">
        <v>1575</v>
      </c>
      <c r="O592" s="494" t="s">
        <v>1576</v>
      </c>
      <c r="P592" s="495" t="s">
        <v>1575</v>
      </c>
      <c r="Q592" s="496"/>
      <c r="R592" s="490" t="s">
        <v>1575</v>
      </c>
      <c r="S592" s="491">
        <v>0</v>
      </c>
      <c r="T592" s="492" t="s">
        <v>1575</v>
      </c>
      <c r="U592" s="493" t="s">
        <v>1575</v>
      </c>
      <c r="V592" s="494" t="s">
        <v>1575</v>
      </c>
      <c r="W592" s="494" t="s">
        <v>1576</v>
      </c>
      <c r="X592" s="495" t="s">
        <v>1575</v>
      </c>
      <c r="Y592" s="497"/>
      <c r="Z592" s="490" t="s">
        <v>1575</v>
      </c>
      <c r="AA592" s="491">
        <v>0</v>
      </c>
      <c r="AB592" s="492" t="s">
        <v>1575</v>
      </c>
      <c r="AC592" s="493" t="s">
        <v>1575</v>
      </c>
      <c r="AD592" s="494" t="s">
        <v>1575</v>
      </c>
      <c r="AE592" s="494" t="s">
        <v>1576</v>
      </c>
      <c r="AF592" s="495" t="s">
        <v>1575</v>
      </c>
    </row>
    <row r="593" spans="1:32" ht="32.450000000000003" customHeight="1">
      <c r="A593" s="482" t="s">
        <v>1457</v>
      </c>
      <c r="B593" s="483" t="s">
        <v>1590</v>
      </c>
      <c r="C593" s="484" t="s">
        <v>1671</v>
      </c>
      <c r="D593" s="485" t="s">
        <v>1672</v>
      </c>
      <c r="E593" s="486" t="s">
        <v>1673</v>
      </c>
      <c r="F593" s="488" t="s">
        <v>1581</v>
      </c>
      <c r="G593" s="488" t="s">
        <v>1581</v>
      </c>
      <c r="H593" s="488" t="s">
        <v>1582</v>
      </c>
      <c r="I593" s="489"/>
      <c r="J593" s="490" t="s">
        <v>1575</v>
      </c>
      <c r="K593" s="491">
        <v>0</v>
      </c>
      <c r="L593" s="492" t="s">
        <v>1575</v>
      </c>
      <c r="M593" s="493" t="s">
        <v>1575</v>
      </c>
      <c r="N593" s="494" t="s">
        <v>1575</v>
      </c>
      <c r="O593" s="494" t="s">
        <v>1576</v>
      </c>
      <c r="P593" s="495" t="s">
        <v>1575</v>
      </c>
      <c r="Q593" s="496"/>
      <c r="R593" s="490" t="s">
        <v>1575</v>
      </c>
      <c r="S593" s="491">
        <v>0</v>
      </c>
      <c r="T593" s="492" t="s">
        <v>1575</v>
      </c>
      <c r="U593" s="493" t="s">
        <v>1575</v>
      </c>
      <c r="V593" s="494" t="s">
        <v>1575</v>
      </c>
      <c r="W593" s="494" t="s">
        <v>1576</v>
      </c>
      <c r="X593" s="495" t="s">
        <v>1575</v>
      </c>
      <c r="Y593" s="497"/>
      <c r="Z593" s="490" t="s">
        <v>1575</v>
      </c>
      <c r="AA593" s="491">
        <v>0</v>
      </c>
      <c r="AB593" s="492" t="s">
        <v>1575</v>
      </c>
      <c r="AC593" s="493" t="s">
        <v>1575</v>
      </c>
      <c r="AD593" s="494" t="s">
        <v>1575</v>
      </c>
      <c r="AE593" s="494" t="s">
        <v>1576</v>
      </c>
      <c r="AF593" s="495" t="s">
        <v>1575</v>
      </c>
    </row>
    <row r="594" spans="1:32" ht="32.450000000000003" customHeight="1">
      <c r="A594" s="482" t="s">
        <v>1457</v>
      </c>
      <c r="B594" s="483" t="s">
        <v>1590</v>
      </c>
      <c r="C594" s="484" t="s">
        <v>1671</v>
      </c>
      <c r="D594" s="485" t="s">
        <v>1672</v>
      </c>
      <c r="E594" s="486" t="s">
        <v>1673</v>
      </c>
      <c r="F594" s="488" t="s">
        <v>1581</v>
      </c>
      <c r="G594" s="488" t="s">
        <v>1581</v>
      </c>
      <c r="H594" s="488" t="s">
        <v>1583</v>
      </c>
      <c r="I594" s="489"/>
      <c r="J594" s="490" t="s">
        <v>1575</v>
      </c>
      <c r="K594" s="491">
        <v>0</v>
      </c>
      <c r="L594" s="492" t="s">
        <v>1575</v>
      </c>
      <c r="M594" s="493" t="s">
        <v>1575</v>
      </c>
      <c r="N594" s="494" t="s">
        <v>1575</v>
      </c>
      <c r="O594" s="494" t="s">
        <v>1576</v>
      </c>
      <c r="P594" s="495" t="s">
        <v>1575</v>
      </c>
      <c r="Q594" s="496"/>
      <c r="R594" s="490" t="s">
        <v>1575</v>
      </c>
      <c r="S594" s="491">
        <v>0</v>
      </c>
      <c r="T594" s="492" t="s">
        <v>1575</v>
      </c>
      <c r="U594" s="493" t="s">
        <v>1575</v>
      </c>
      <c r="V594" s="494" t="s">
        <v>1575</v>
      </c>
      <c r="W594" s="494" t="s">
        <v>1576</v>
      </c>
      <c r="X594" s="495" t="s">
        <v>1575</v>
      </c>
      <c r="Y594" s="497"/>
      <c r="Z594" s="490" t="s">
        <v>1575</v>
      </c>
      <c r="AA594" s="491">
        <v>0</v>
      </c>
      <c r="AB594" s="492" t="s">
        <v>1575</v>
      </c>
      <c r="AC594" s="493" t="s">
        <v>1575</v>
      </c>
      <c r="AD594" s="494" t="s">
        <v>1575</v>
      </c>
      <c r="AE594" s="494" t="s">
        <v>1576</v>
      </c>
      <c r="AF594" s="495" t="s">
        <v>1575</v>
      </c>
    </row>
    <row r="595" spans="1:32" ht="32.450000000000003" customHeight="1">
      <c r="A595" s="482" t="s">
        <v>1457</v>
      </c>
      <c r="B595" s="483" t="s">
        <v>1590</v>
      </c>
      <c r="C595" s="484" t="s">
        <v>1671</v>
      </c>
      <c r="D595" s="485" t="s">
        <v>1672</v>
      </c>
      <c r="E595" s="486" t="s">
        <v>1673</v>
      </c>
      <c r="F595" s="488" t="s">
        <v>1584</v>
      </c>
      <c r="G595" s="488" t="s">
        <v>1584</v>
      </c>
      <c r="H595" s="488" t="s">
        <v>1574</v>
      </c>
      <c r="I595" s="489"/>
      <c r="J595" s="490" t="s">
        <v>1575</v>
      </c>
      <c r="K595" s="491">
        <v>0</v>
      </c>
      <c r="L595" s="492" t="s">
        <v>1575</v>
      </c>
      <c r="M595" s="493" t="s">
        <v>1575</v>
      </c>
      <c r="N595" s="494" t="s">
        <v>1575</v>
      </c>
      <c r="O595" s="494" t="s">
        <v>1576</v>
      </c>
      <c r="P595" s="495" t="s">
        <v>1575</v>
      </c>
      <c r="Q595" s="496"/>
      <c r="R595" s="490" t="s">
        <v>1575</v>
      </c>
      <c r="S595" s="491">
        <v>0</v>
      </c>
      <c r="T595" s="492" t="s">
        <v>1575</v>
      </c>
      <c r="U595" s="493" t="s">
        <v>1575</v>
      </c>
      <c r="V595" s="494" t="s">
        <v>1575</v>
      </c>
      <c r="W595" s="494" t="s">
        <v>1576</v>
      </c>
      <c r="X595" s="495" t="s">
        <v>1575</v>
      </c>
      <c r="Y595" s="497"/>
      <c r="Z595" s="490" t="s">
        <v>1575</v>
      </c>
      <c r="AA595" s="491">
        <v>0</v>
      </c>
      <c r="AB595" s="492" t="s">
        <v>1575</v>
      </c>
      <c r="AC595" s="493" t="s">
        <v>1575</v>
      </c>
      <c r="AD595" s="494" t="s">
        <v>1575</v>
      </c>
      <c r="AE595" s="494" t="s">
        <v>1576</v>
      </c>
      <c r="AF595" s="495" t="s">
        <v>1575</v>
      </c>
    </row>
    <row r="596" spans="1:32" ht="32.450000000000003" customHeight="1">
      <c r="A596" s="482" t="s">
        <v>1457</v>
      </c>
      <c r="B596" s="483" t="s">
        <v>1590</v>
      </c>
      <c r="C596" s="484" t="s">
        <v>1671</v>
      </c>
      <c r="D596" s="485" t="s">
        <v>1672</v>
      </c>
      <c r="E596" s="486" t="s">
        <v>1673</v>
      </c>
      <c r="F596" s="488" t="s">
        <v>1584</v>
      </c>
      <c r="G596" s="488" t="s">
        <v>1584</v>
      </c>
      <c r="H596" s="488" t="s">
        <v>1577</v>
      </c>
      <c r="I596" s="489"/>
      <c r="J596" s="490" t="s">
        <v>1575</v>
      </c>
      <c r="K596" s="491">
        <v>0</v>
      </c>
      <c r="L596" s="492" t="s">
        <v>1575</v>
      </c>
      <c r="M596" s="493" t="s">
        <v>1575</v>
      </c>
      <c r="N596" s="494" t="s">
        <v>1575</v>
      </c>
      <c r="O596" s="494" t="s">
        <v>1576</v>
      </c>
      <c r="P596" s="495" t="s">
        <v>1575</v>
      </c>
      <c r="Q596" s="496"/>
      <c r="R596" s="490" t="s">
        <v>1575</v>
      </c>
      <c r="S596" s="491">
        <v>0</v>
      </c>
      <c r="T596" s="492" t="s">
        <v>1575</v>
      </c>
      <c r="U596" s="493" t="s">
        <v>1575</v>
      </c>
      <c r="V596" s="494" t="s">
        <v>1575</v>
      </c>
      <c r="W596" s="494" t="s">
        <v>1576</v>
      </c>
      <c r="X596" s="495" t="s">
        <v>1575</v>
      </c>
      <c r="Y596" s="497"/>
      <c r="Z596" s="490" t="s">
        <v>1575</v>
      </c>
      <c r="AA596" s="491">
        <v>0</v>
      </c>
      <c r="AB596" s="492" t="s">
        <v>1575</v>
      </c>
      <c r="AC596" s="493" t="s">
        <v>1575</v>
      </c>
      <c r="AD596" s="494" t="s">
        <v>1575</v>
      </c>
      <c r="AE596" s="494" t="s">
        <v>1576</v>
      </c>
      <c r="AF596" s="495" t="s">
        <v>1575</v>
      </c>
    </row>
    <row r="597" spans="1:32" ht="32.450000000000003" customHeight="1">
      <c r="A597" s="482" t="s">
        <v>1457</v>
      </c>
      <c r="B597" s="483" t="s">
        <v>1590</v>
      </c>
      <c r="C597" s="484" t="s">
        <v>1671</v>
      </c>
      <c r="D597" s="485" t="s">
        <v>1672</v>
      </c>
      <c r="E597" s="486" t="s">
        <v>1673</v>
      </c>
      <c r="F597" s="488" t="s">
        <v>1585</v>
      </c>
      <c r="G597" s="488" t="s">
        <v>1585</v>
      </c>
      <c r="H597" s="488" t="s">
        <v>1579</v>
      </c>
      <c r="I597" s="489"/>
      <c r="J597" s="490" t="s">
        <v>1575</v>
      </c>
      <c r="K597" s="491">
        <v>0</v>
      </c>
      <c r="L597" s="492" t="s">
        <v>1575</v>
      </c>
      <c r="M597" s="493" t="s">
        <v>1575</v>
      </c>
      <c r="N597" s="494" t="s">
        <v>1575</v>
      </c>
      <c r="O597" s="494" t="s">
        <v>1576</v>
      </c>
      <c r="P597" s="495" t="s">
        <v>1575</v>
      </c>
      <c r="Q597" s="496"/>
      <c r="R597" s="490" t="s">
        <v>1575</v>
      </c>
      <c r="S597" s="491">
        <v>0</v>
      </c>
      <c r="T597" s="492" t="s">
        <v>1575</v>
      </c>
      <c r="U597" s="493" t="s">
        <v>1575</v>
      </c>
      <c r="V597" s="494" t="s">
        <v>1575</v>
      </c>
      <c r="W597" s="494" t="s">
        <v>1576</v>
      </c>
      <c r="X597" s="495" t="s">
        <v>1575</v>
      </c>
      <c r="Y597" s="497"/>
      <c r="Z597" s="490" t="s">
        <v>1575</v>
      </c>
      <c r="AA597" s="491">
        <v>0</v>
      </c>
      <c r="AB597" s="492" t="s">
        <v>1575</v>
      </c>
      <c r="AC597" s="493" t="s">
        <v>1575</v>
      </c>
      <c r="AD597" s="494" t="s">
        <v>1575</v>
      </c>
      <c r="AE597" s="494" t="s">
        <v>1576</v>
      </c>
      <c r="AF597" s="495" t="s">
        <v>1575</v>
      </c>
    </row>
    <row r="598" spans="1:32" ht="32.450000000000003" customHeight="1">
      <c r="A598" s="482" t="s">
        <v>1457</v>
      </c>
      <c r="B598" s="483" t="s">
        <v>1590</v>
      </c>
      <c r="C598" s="484" t="s">
        <v>1671</v>
      </c>
      <c r="D598" s="485" t="s">
        <v>1672</v>
      </c>
      <c r="E598" s="486" t="s">
        <v>1673</v>
      </c>
      <c r="F598" s="488" t="s">
        <v>1585</v>
      </c>
      <c r="G598" s="488" t="s">
        <v>1585</v>
      </c>
      <c r="H598" s="488" t="s">
        <v>1580</v>
      </c>
      <c r="I598" s="489"/>
      <c r="J598" s="490" t="s">
        <v>1575</v>
      </c>
      <c r="K598" s="491">
        <v>0</v>
      </c>
      <c r="L598" s="492" t="s">
        <v>1575</v>
      </c>
      <c r="M598" s="493" t="s">
        <v>1575</v>
      </c>
      <c r="N598" s="494" t="s">
        <v>1575</v>
      </c>
      <c r="O598" s="494" t="s">
        <v>1576</v>
      </c>
      <c r="P598" s="495" t="s">
        <v>1575</v>
      </c>
      <c r="Q598" s="496"/>
      <c r="R598" s="490" t="s">
        <v>1575</v>
      </c>
      <c r="S598" s="491">
        <v>0</v>
      </c>
      <c r="T598" s="492" t="s">
        <v>1575</v>
      </c>
      <c r="U598" s="493" t="s">
        <v>1575</v>
      </c>
      <c r="V598" s="494" t="s">
        <v>1575</v>
      </c>
      <c r="W598" s="494" t="s">
        <v>1576</v>
      </c>
      <c r="X598" s="495" t="s">
        <v>1575</v>
      </c>
      <c r="Y598" s="497"/>
      <c r="Z598" s="490" t="s">
        <v>1575</v>
      </c>
      <c r="AA598" s="491">
        <v>0</v>
      </c>
      <c r="AB598" s="492" t="s">
        <v>1575</v>
      </c>
      <c r="AC598" s="493" t="s">
        <v>1575</v>
      </c>
      <c r="AD598" s="494" t="s">
        <v>1575</v>
      </c>
      <c r="AE598" s="494" t="s">
        <v>1576</v>
      </c>
      <c r="AF598" s="495" t="s">
        <v>1575</v>
      </c>
    </row>
    <row r="599" spans="1:32" ht="32.450000000000003" customHeight="1">
      <c r="A599" s="482" t="s">
        <v>1457</v>
      </c>
      <c r="B599" s="483" t="s">
        <v>1590</v>
      </c>
      <c r="C599" s="484" t="s">
        <v>1671</v>
      </c>
      <c r="D599" s="485" t="s">
        <v>1672</v>
      </c>
      <c r="E599" s="486" t="s">
        <v>1673</v>
      </c>
      <c r="F599" s="488" t="s">
        <v>1586</v>
      </c>
      <c r="G599" s="488" t="s">
        <v>1586</v>
      </c>
      <c r="H599" s="488" t="s">
        <v>1582</v>
      </c>
      <c r="I599" s="489"/>
      <c r="J599" s="490" t="s">
        <v>1575</v>
      </c>
      <c r="K599" s="491">
        <v>0</v>
      </c>
      <c r="L599" s="492" t="s">
        <v>1575</v>
      </c>
      <c r="M599" s="493" t="s">
        <v>1575</v>
      </c>
      <c r="N599" s="494" t="s">
        <v>1575</v>
      </c>
      <c r="O599" s="494" t="s">
        <v>1576</v>
      </c>
      <c r="P599" s="495" t="s">
        <v>1575</v>
      </c>
      <c r="Q599" s="496"/>
      <c r="R599" s="490" t="s">
        <v>1575</v>
      </c>
      <c r="S599" s="491">
        <v>0</v>
      </c>
      <c r="T599" s="492" t="s">
        <v>1575</v>
      </c>
      <c r="U599" s="493" t="s">
        <v>1575</v>
      </c>
      <c r="V599" s="494" t="s">
        <v>1575</v>
      </c>
      <c r="W599" s="494" t="s">
        <v>1576</v>
      </c>
      <c r="X599" s="495" t="s">
        <v>1575</v>
      </c>
      <c r="Y599" s="497"/>
      <c r="Z599" s="490" t="s">
        <v>1575</v>
      </c>
      <c r="AA599" s="491">
        <v>0</v>
      </c>
      <c r="AB599" s="492" t="s">
        <v>1575</v>
      </c>
      <c r="AC599" s="493" t="s">
        <v>1575</v>
      </c>
      <c r="AD599" s="494" t="s">
        <v>1575</v>
      </c>
      <c r="AE599" s="494" t="s">
        <v>1576</v>
      </c>
      <c r="AF599" s="495" t="s">
        <v>1575</v>
      </c>
    </row>
    <row r="600" spans="1:32" ht="32.450000000000003" customHeight="1">
      <c r="A600" s="482" t="s">
        <v>1457</v>
      </c>
      <c r="B600" s="483" t="s">
        <v>1590</v>
      </c>
      <c r="C600" s="484" t="s">
        <v>1671</v>
      </c>
      <c r="D600" s="485" t="s">
        <v>1672</v>
      </c>
      <c r="E600" s="486" t="s">
        <v>1673</v>
      </c>
      <c r="F600" s="488" t="s">
        <v>1586</v>
      </c>
      <c r="G600" s="488" t="s">
        <v>1586</v>
      </c>
      <c r="H600" s="488" t="s">
        <v>1583</v>
      </c>
      <c r="I600" s="489"/>
      <c r="J600" s="490" t="s">
        <v>1575</v>
      </c>
      <c r="K600" s="491">
        <v>0</v>
      </c>
      <c r="L600" s="492" t="s">
        <v>1575</v>
      </c>
      <c r="M600" s="493" t="s">
        <v>1575</v>
      </c>
      <c r="N600" s="494" t="s">
        <v>1575</v>
      </c>
      <c r="O600" s="494" t="s">
        <v>1576</v>
      </c>
      <c r="P600" s="495" t="s">
        <v>1575</v>
      </c>
      <c r="Q600" s="496"/>
      <c r="R600" s="490" t="s">
        <v>1575</v>
      </c>
      <c r="S600" s="491">
        <v>0</v>
      </c>
      <c r="T600" s="492" t="s">
        <v>1575</v>
      </c>
      <c r="U600" s="493" t="s">
        <v>1575</v>
      </c>
      <c r="V600" s="494" t="s">
        <v>1575</v>
      </c>
      <c r="W600" s="494" t="s">
        <v>1576</v>
      </c>
      <c r="X600" s="495" t="s">
        <v>1575</v>
      </c>
      <c r="Y600" s="497"/>
      <c r="Z600" s="490" t="s">
        <v>1575</v>
      </c>
      <c r="AA600" s="491">
        <v>0</v>
      </c>
      <c r="AB600" s="492" t="s">
        <v>1575</v>
      </c>
      <c r="AC600" s="493" t="s">
        <v>1575</v>
      </c>
      <c r="AD600" s="494" t="s">
        <v>1575</v>
      </c>
      <c r="AE600" s="494" t="s">
        <v>1576</v>
      </c>
      <c r="AF600" s="495" t="s">
        <v>1575</v>
      </c>
    </row>
    <row r="601" spans="1:32" ht="32.450000000000003" customHeight="1">
      <c r="A601" s="482" t="s">
        <v>1457</v>
      </c>
      <c r="B601" s="483" t="s">
        <v>1590</v>
      </c>
      <c r="C601" s="484" t="s">
        <v>1671</v>
      </c>
      <c r="D601" s="485" t="s">
        <v>1672</v>
      </c>
      <c r="E601" s="486" t="s">
        <v>1673</v>
      </c>
      <c r="F601" s="488" t="s">
        <v>1587</v>
      </c>
      <c r="G601" s="488" t="s">
        <v>1587</v>
      </c>
      <c r="H601" s="488" t="s">
        <v>1574</v>
      </c>
      <c r="I601" s="489"/>
      <c r="J601" s="490" t="s">
        <v>1575</v>
      </c>
      <c r="K601" s="491">
        <v>0</v>
      </c>
      <c r="L601" s="492" t="s">
        <v>1575</v>
      </c>
      <c r="M601" s="493" t="s">
        <v>1575</v>
      </c>
      <c r="N601" s="494" t="s">
        <v>1575</v>
      </c>
      <c r="O601" s="494" t="s">
        <v>1576</v>
      </c>
      <c r="P601" s="495" t="s">
        <v>1575</v>
      </c>
      <c r="Q601" s="496"/>
      <c r="R601" s="490" t="s">
        <v>1575</v>
      </c>
      <c r="S601" s="491">
        <v>0</v>
      </c>
      <c r="T601" s="492" t="s">
        <v>1575</v>
      </c>
      <c r="U601" s="493" t="s">
        <v>1575</v>
      </c>
      <c r="V601" s="494" t="s">
        <v>1575</v>
      </c>
      <c r="W601" s="494" t="s">
        <v>1576</v>
      </c>
      <c r="X601" s="495" t="s">
        <v>1575</v>
      </c>
      <c r="Y601" s="497"/>
      <c r="Z601" s="490" t="s">
        <v>1575</v>
      </c>
      <c r="AA601" s="491">
        <v>0</v>
      </c>
      <c r="AB601" s="492" t="s">
        <v>1575</v>
      </c>
      <c r="AC601" s="493" t="s">
        <v>1575</v>
      </c>
      <c r="AD601" s="494" t="s">
        <v>1575</v>
      </c>
      <c r="AE601" s="494" t="s">
        <v>1576</v>
      </c>
      <c r="AF601" s="495" t="s">
        <v>1575</v>
      </c>
    </row>
    <row r="602" spans="1:32" ht="32.450000000000003" customHeight="1">
      <c r="A602" s="482" t="s">
        <v>1457</v>
      </c>
      <c r="B602" s="483" t="s">
        <v>1590</v>
      </c>
      <c r="C602" s="484" t="s">
        <v>1671</v>
      </c>
      <c r="D602" s="485" t="s">
        <v>1672</v>
      </c>
      <c r="E602" s="486" t="s">
        <v>1673</v>
      </c>
      <c r="F602" s="488" t="s">
        <v>1587</v>
      </c>
      <c r="G602" s="488" t="s">
        <v>1587</v>
      </c>
      <c r="H602" s="488" t="s">
        <v>1577</v>
      </c>
      <c r="I602" s="489"/>
      <c r="J602" s="490" t="s">
        <v>1575</v>
      </c>
      <c r="K602" s="491">
        <v>0</v>
      </c>
      <c r="L602" s="492" t="s">
        <v>1575</v>
      </c>
      <c r="M602" s="493" t="s">
        <v>1575</v>
      </c>
      <c r="N602" s="494" t="s">
        <v>1575</v>
      </c>
      <c r="O602" s="494" t="s">
        <v>1576</v>
      </c>
      <c r="P602" s="495" t="s">
        <v>1575</v>
      </c>
      <c r="Q602" s="496"/>
      <c r="R602" s="490" t="s">
        <v>1575</v>
      </c>
      <c r="S602" s="491">
        <v>0</v>
      </c>
      <c r="T602" s="492" t="s">
        <v>1575</v>
      </c>
      <c r="U602" s="493" t="s">
        <v>1575</v>
      </c>
      <c r="V602" s="494" t="s">
        <v>1575</v>
      </c>
      <c r="W602" s="494" t="s">
        <v>1576</v>
      </c>
      <c r="X602" s="495" t="s">
        <v>1575</v>
      </c>
      <c r="Y602" s="497"/>
      <c r="Z602" s="490" t="s">
        <v>1575</v>
      </c>
      <c r="AA602" s="491">
        <v>0</v>
      </c>
      <c r="AB602" s="492" t="s">
        <v>1575</v>
      </c>
      <c r="AC602" s="493" t="s">
        <v>1575</v>
      </c>
      <c r="AD602" s="494" t="s">
        <v>1575</v>
      </c>
      <c r="AE602" s="494" t="s">
        <v>1576</v>
      </c>
      <c r="AF602" s="495" t="s">
        <v>1575</v>
      </c>
    </row>
    <row r="603" spans="1:32" ht="32.450000000000003" customHeight="1">
      <c r="A603" s="482" t="s">
        <v>1457</v>
      </c>
      <c r="B603" s="483" t="s">
        <v>1590</v>
      </c>
      <c r="C603" s="484" t="s">
        <v>1671</v>
      </c>
      <c r="D603" s="485" t="s">
        <v>1672</v>
      </c>
      <c r="E603" s="486" t="s">
        <v>1673</v>
      </c>
      <c r="F603" s="488" t="s">
        <v>1588</v>
      </c>
      <c r="G603" s="488" t="s">
        <v>1588</v>
      </c>
      <c r="H603" s="488" t="s">
        <v>1579</v>
      </c>
      <c r="I603" s="489"/>
      <c r="J603" s="490" t="s">
        <v>1575</v>
      </c>
      <c r="K603" s="491">
        <v>0</v>
      </c>
      <c r="L603" s="492" t="s">
        <v>1575</v>
      </c>
      <c r="M603" s="493" t="s">
        <v>1575</v>
      </c>
      <c r="N603" s="494" t="s">
        <v>1575</v>
      </c>
      <c r="O603" s="494" t="s">
        <v>1576</v>
      </c>
      <c r="P603" s="495" t="s">
        <v>1575</v>
      </c>
      <c r="Q603" s="496"/>
      <c r="R603" s="490" t="s">
        <v>1575</v>
      </c>
      <c r="S603" s="491">
        <v>0</v>
      </c>
      <c r="T603" s="492" t="s">
        <v>1575</v>
      </c>
      <c r="U603" s="493" t="s">
        <v>1575</v>
      </c>
      <c r="V603" s="494" t="s">
        <v>1575</v>
      </c>
      <c r="W603" s="494" t="s">
        <v>1576</v>
      </c>
      <c r="X603" s="495" t="s">
        <v>1575</v>
      </c>
      <c r="Y603" s="497"/>
      <c r="Z603" s="490" t="s">
        <v>1575</v>
      </c>
      <c r="AA603" s="491">
        <v>0</v>
      </c>
      <c r="AB603" s="492" t="s">
        <v>1575</v>
      </c>
      <c r="AC603" s="493" t="s">
        <v>1575</v>
      </c>
      <c r="AD603" s="494" t="s">
        <v>1575</v>
      </c>
      <c r="AE603" s="494" t="s">
        <v>1576</v>
      </c>
      <c r="AF603" s="495" t="s">
        <v>1575</v>
      </c>
    </row>
    <row r="604" spans="1:32" ht="32.450000000000003" customHeight="1">
      <c r="A604" s="482" t="s">
        <v>1457</v>
      </c>
      <c r="B604" s="483" t="s">
        <v>1590</v>
      </c>
      <c r="C604" s="484" t="s">
        <v>1671</v>
      </c>
      <c r="D604" s="485" t="s">
        <v>1672</v>
      </c>
      <c r="E604" s="486" t="s">
        <v>1673</v>
      </c>
      <c r="F604" s="488" t="s">
        <v>1588</v>
      </c>
      <c r="G604" s="488" t="s">
        <v>1588</v>
      </c>
      <c r="H604" s="488" t="s">
        <v>1580</v>
      </c>
      <c r="I604" s="489"/>
      <c r="J604" s="490" t="s">
        <v>1575</v>
      </c>
      <c r="K604" s="491">
        <v>0</v>
      </c>
      <c r="L604" s="492" t="s">
        <v>1575</v>
      </c>
      <c r="M604" s="493" t="s">
        <v>1575</v>
      </c>
      <c r="N604" s="494" t="s">
        <v>1575</v>
      </c>
      <c r="O604" s="494" t="s">
        <v>1576</v>
      </c>
      <c r="P604" s="495" t="s">
        <v>1575</v>
      </c>
      <c r="Q604" s="496"/>
      <c r="R604" s="490" t="s">
        <v>1575</v>
      </c>
      <c r="S604" s="491">
        <v>0</v>
      </c>
      <c r="T604" s="492" t="s">
        <v>1575</v>
      </c>
      <c r="U604" s="493" t="s">
        <v>1575</v>
      </c>
      <c r="V604" s="494" t="s">
        <v>1575</v>
      </c>
      <c r="W604" s="494" t="s">
        <v>1576</v>
      </c>
      <c r="X604" s="495" t="s">
        <v>1575</v>
      </c>
      <c r="Y604" s="497"/>
      <c r="Z604" s="490" t="s">
        <v>1575</v>
      </c>
      <c r="AA604" s="491">
        <v>0</v>
      </c>
      <c r="AB604" s="492" t="s">
        <v>1575</v>
      </c>
      <c r="AC604" s="493" t="s">
        <v>1575</v>
      </c>
      <c r="AD604" s="494" t="s">
        <v>1575</v>
      </c>
      <c r="AE604" s="494" t="s">
        <v>1576</v>
      </c>
      <c r="AF604" s="495" t="s">
        <v>1575</v>
      </c>
    </row>
    <row r="605" spans="1:32" ht="32.450000000000003" customHeight="1">
      <c r="A605" s="482" t="s">
        <v>1457</v>
      </c>
      <c r="B605" s="483" t="s">
        <v>1590</v>
      </c>
      <c r="C605" s="484" t="s">
        <v>1671</v>
      </c>
      <c r="D605" s="485" t="s">
        <v>1672</v>
      </c>
      <c r="E605" s="486" t="s">
        <v>1673</v>
      </c>
      <c r="F605" s="488" t="s">
        <v>1589</v>
      </c>
      <c r="G605" s="488" t="s">
        <v>1589</v>
      </c>
      <c r="H605" s="488" t="s">
        <v>1582</v>
      </c>
      <c r="I605" s="489"/>
      <c r="J605" s="490" t="s">
        <v>1575</v>
      </c>
      <c r="K605" s="491">
        <v>0</v>
      </c>
      <c r="L605" s="492" t="s">
        <v>1575</v>
      </c>
      <c r="M605" s="493" t="s">
        <v>1575</v>
      </c>
      <c r="N605" s="494" t="s">
        <v>1575</v>
      </c>
      <c r="O605" s="494" t="s">
        <v>1576</v>
      </c>
      <c r="P605" s="495" t="s">
        <v>1575</v>
      </c>
      <c r="Q605" s="496"/>
      <c r="R605" s="490" t="s">
        <v>1575</v>
      </c>
      <c r="S605" s="491">
        <v>0</v>
      </c>
      <c r="T605" s="492" t="s">
        <v>1575</v>
      </c>
      <c r="U605" s="493" t="s">
        <v>1575</v>
      </c>
      <c r="V605" s="494" t="s">
        <v>1575</v>
      </c>
      <c r="W605" s="494" t="s">
        <v>1576</v>
      </c>
      <c r="X605" s="495" t="s">
        <v>1575</v>
      </c>
      <c r="Y605" s="497"/>
      <c r="Z605" s="490" t="s">
        <v>1575</v>
      </c>
      <c r="AA605" s="491">
        <v>0</v>
      </c>
      <c r="AB605" s="492" t="s">
        <v>1575</v>
      </c>
      <c r="AC605" s="493" t="s">
        <v>1575</v>
      </c>
      <c r="AD605" s="494" t="s">
        <v>1575</v>
      </c>
      <c r="AE605" s="494" t="s">
        <v>1576</v>
      </c>
      <c r="AF605" s="495" t="s">
        <v>1575</v>
      </c>
    </row>
    <row r="606" spans="1:32" ht="32.450000000000003" customHeight="1">
      <c r="A606" s="482" t="s">
        <v>1457</v>
      </c>
      <c r="B606" s="483" t="s">
        <v>1590</v>
      </c>
      <c r="C606" s="484" t="s">
        <v>1671</v>
      </c>
      <c r="D606" s="485" t="s">
        <v>1672</v>
      </c>
      <c r="E606" s="486" t="s">
        <v>1673</v>
      </c>
      <c r="F606" s="488" t="s">
        <v>1589</v>
      </c>
      <c r="G606" s="488" t="s">
        <v>1589</v>
      </c>
      <c r="H606" s="488" t="s">
        <v>1583</v>
      </c>
      <c r="I606" s="489"/>
      <c r="J606" s="490" t="s">
        <v>1575</v>
      </c>
      <c r="K606" s="491">
        <v>0</v>
      </c>
      <c r="L606" s="492" t="s">
        <v>1575</v>
      </c>
      <c r="M606" s="493" t="s">
        <v>1575</v>
      </c>
      <c r="N606" s="494" t="s">
        <v>1575</v>
      </c>
      <c r="O606" s="494" t="s">
        <v>1576</v>
      </c>
      <c r="P606" s="495" t="s">
        <v>1575</v>
      </c>
      <c r="Q606" s="496"/>
      <c r="R606" s="490" t="s">
        <v>1575</v>
      </c>
      <c r="S606" s="491">
        <v>0</v>
      </c>
      <c r="T606" s="492" t="s">
        <v>1575</v>
      </c>
      <c r="U606" s="493" t="s">
        <v>1575</v>
      </c>
      <c r="V606" s="494" t="s">
        <v>1575</v>
      </c>
      <c r="W606" s="494" t="s">
        <v>1576</v>
      </c>
      <c r="X606" s="495" t="s">
        <v>1575</v>
      </c>
      <c r="Y606" s="497"/>
      <c r="Z606" s="490" t="s">
        <v>1575</v>
      </c>
      <c r="AA606" s="491">
        <v>0</v>
      </c>
      <c r="AB606" s="492" t="s">
        <v>1575</v>
      </c>
      <c r="AC606" s="493" t="s">
        <v>1575</v>
      </c>
      <c r="AD606" s="494" t="s">
        <v>1575</v>
      </c>
      <c r="AE606" s="494" t="s">
        <v>1576</v>
      </c>
      <c r="AF606" s="495" t="s">
        <v>1575</v>
      </c>
    </row>
    <row r="607" spans="1:32" ht="32.450000000000003" customHeight="1">
      <c r="A607" s="482" t="s">
        <v>1457</v>
      </c>
      <c r="B607" s="483" t="s">
        <v>1590</v>
      </c>
      <c r="C607" s="484" t="s">
        <v>1674</v>
      </c>
      <c r="D607" s="485" t="s">
        <v>1675</v>
      </c>
      <c r="E607" s="486" t="s">
        <v>1676</v>
      </c>
      <c r="F607" s="487" t="s">
        <v>1462</v>
      </c>
      <c r="G607" s="487" t="s">
        <v>1463</v>
      </c>
      <c r="H607" s="488" t="s">
        <v>1087</v>
      </c>
      <c r="I607" s="489"/>
      <c r="J607" s="490" t="s">
        <v>1464</v>
      </c>
      <c r="K607" s="491" t="s">
        <v>1465</v>
      </c>
      <c r="L607" s="492">
        <v>80</v>
      </c>
      <c r="M607" s="493">
        <v>25652.517916666664</v>
      </c>
      <c r="N607" s="494">
        <v>0.76800000000000002</v>
      </c>
      <c r="O607" s="494">
        <v>3.2000000000000028E-2</v>
      </c>
      <c r="P607" s="495" t="s">
        <v>1466</v>
      </c>
      <c r="Q607" s="496"/>
      <c r="R607" s="490" t="s">
        <v>1467</v>
      </c>
      <c r="S607" s="491" t="s">
        <v>1468</v>
      </c>
      <c r="T607" s="492">
        <v>70</v>
      </c>
      <c r="U607" s="493">
        <v>32828.336363636357</v>
      </c>
      <c r="V607" s="494">
        <v>0.79200000000000004</v>
      </c>
      <c r="W607" s="494">
        <v>-9.2000000000000082E-2</v>
      </c>
      <c r="X607" s="495" t="s">
        <v>1469</v>
      </c>
      <c r="Y607" s="497"/>
      <c r="Z607" s="490" t="s">
        <v>1470</v>
      </c>
      <c r="AA607" s="491" t="s">
        <v>1471</v>
      </c>
      <c r="AB607" s="492">
        <v>40</v>
      </c>
      <c r="AC607" s="493">
        <v>13638.24641791045</v>
      </c>
      <c r="AD607" s="494">
        <v>0.53600000000000003</v>
      </c>
      <c r="AE607" s="494">
        <v>-0.13600000000000001</v>
      </c>
      <c r="AF607" s="495" t="s">
        <v>1472</v>
      </c>
    </row>
    <row r="608" spans="1:32" ht="32.450000000000003" customHeight="1">
      <c r="A608" s="482" t="s">
        <v>1457</v>
      </c>
      <c r="B608" s="483" t="s">
        <v>1590</v>
      </c>
      <c r="C608" s="484" t="s">
        <v>1674</v>
      </c>
      <c r="D608" s="485" t="s">
        <v>1675</v>
      </c>
      <c r="E608" s="486" t="s">
        <v>1676</v>
      </c>
      <c r="F608" s="487" t="s">
        <v>1462</v>
      </c>
      <c r="G608" s="487" t="s">
        <v>1463</v>
      </c>
      <c r="H608" s="488" t="s">
        <v>1089</v>
      </c>
      <c r="I608" s="489"/>
      <c r="J608" s="490" t="s">
        <v>1473</v>
      </c>
      <c r="K608" s="491" t="s">
        <v>1465</v>
      </c>
      <c r="L608" s="492">
        <v>75</v>
      </c>
      <c r="M608" s="493">
        <v>7601.2909292035411</v>
      </c>
      <c r="N608" s="494">
        <v>0.71746031746031746</v>
      </c>
      <c r="O608" s="494">
        <v>3.2539682539682535E-2</v>
      </c>
      <c r="P608" s="495" t="s">
        <v>1466</v>
      </c>
      <c r="Q608" s="496"/>
      <c r="R608" s="490" t="s">
        <v>1474</v>
      </c>
      <c r="S608" s="491" t="s">
        <v>1468</v>
      </c>
      <c r="T608" s="492">
        <v>70</v>
      </c>
      <c r="U608" s="493">
        <v>10404.451795918365</v>
      </c>
      <c r="V608" s="494">
        <v>0.77777777777777779</v>
      </c>
      <c r="W608" s="494">
        <v>-7.7777777777777835E-2</v>
      </c>
      <c r="X608" s="495" t="s">
        <v>1469</v>
      </c>
      <c r="Y608" s="497"/>
      <c r="Z608" s="490" t="s">
        <v>1475</v>
      </c>
      <c r="AA608" s="491" t="s">
        <v>1471</v>
      </c>
      <c r="AB608" s="492">
        <v>30</v>
      </c>
      <c r="AC608" s="493">
        <v>4119.6053801169583</v>
      </c>
      <c r="AD608" s="494">
        <v>0.54285714285714282</v>
      </c>
      <c r="AE608" s="494">
        <v>-0.24285714285714283</v>
      </c>
      <c r="AF608" s="495" t="s">
        <v>1472</v>
      </c>
    </row>
    <row r="609" spans="1:32" ht="32.450000000000003" customHeight="1">
      <c r="A609" s="482" t="s">
        <v>1457</v>
      </c>
      <c r="B609" s="483" t="s">
        <v>1590</v>
      </c>
      <c r="C609" s="484" t="s">
        <v>1674</v>
      </c>
      <c r="D609" s="485" t="s">
        <v>1675</v>
      </c>
      <c r="E609" s="486" t="s">
        <v>1676</v>
      </c>
      <c r="F609" s="487" t="s">
        <v>1462</v>
      </c>
      <c r="G609" s="487" t="s">
        <v>1463</v>
      </c>
      <c r="H609" s="488" t="s">
        <v>1081</v>
      </c>
      <c r="I609" s="489"/>
      <c r="J609" s="490" t="s">
        <v>1476</v>
      </c>
      <c r="K609" s="491" t="s">
        <v>1465</v>
      </c>
      <c r="L609" s="492">
        <v>80</v>
      </c>
      <c r="M609" s="493">
        <v>0</v>
      </c>
      <c r="N609" s="494">
        <v>0</v>
      </c>
      <c r="O609" s="494">
        <v>0.8</v>
      </c>
      <c r="P609" s="495" t="s">
        <v>1466</v>
      </c>
      <c r="Q609" s="496"/>
      <c r="R609" s="490" t="s">
        <v>1477</v>
      </c>
      <c r="S609" s="491" t="s">
        <v>1468</v>
      </c>
      <c r="T609" s="492">
        <v>70</v>
      </c>
      <c r="U609" s="493">
        <v>0</v>
      </c>
      <c r="V609" s="494">
        <v>0</v>
      </c>
      <c r="W609" s="494">
        <v>0.7</v>
      </c>
      <c r="X609" s="495" t="s">
        <v>1469</v>
      </c>
      <c r="Y609" s="497"/>
      <c r="Z609" s="490" t="s">
        <v>1478</v>
      </c>
      <c r="AA609" s="491" t="s">
        <v>1471</v>
      </c>
      <c r="AB609" s="492">
        <v>45</v>
      </c>
      <c r="AC609" s="493">
        <v>0</v>
      </c>
      <c r="AD609" s="494">
        <v>0</v>
      </c>
      <c r="AE609" s="494">
        <v>0.45</v>
      </c>
      <c r="AF609" s="495" t="s">
        <v>1472</v>
      </c>
    </row>
    <row r="610" spans="1:32" ht="32.450000000000003" customHeight="1">
      <c r="A610" s="482" t="s">
        <v>1457</v>
      </c>
      <c r="B610" s="483" t="s">
        <v>1590</v>
      </c>
      <c r="C610" s="484" t="s">
        <v>1674</v>
      </c>
      <c r="D610" s="485" t="s">
        <v>1675</v>
      </c>
      <c r="E610" s="486" t="s">
        <v>1676</v>
      </c>
      <c r="F610" s="487" t="s">
        <v>1462</v>
      </c>
      <c r="G610" s="487" t="s">
        <v>1463</v>
      </c>
      <c r="H610" s="488" t="s">
        <v>1085</v>
      </c>
      <c r="I610" s="489"/>
      <c r="J610" s="490" t="s">
        <v>1479</v>
      </c>
      <c r="K610" s="491" t="s">
        <v>1465</v>
      </c>
      <c r="L610" s="492">
        <v>75</v>
      </c>
      <c r="M610" s="493">
        <v>58287.717962962954</v>
      </c>
      <c r="N610" s="494">
        <v>0.8307692307692307</v>
      </c>
      <c r="O610" s="494">
        <v>-8.0769230769230704E-2</v>
      </c>
      <c r="P610" s="495" t="s">
        <v>1466</v>
      </c>
      <c r="Q610" s="496"/>
      <c r="R610" s="490" t="s">
        <v>1480</v>
      </c>
      <c r="S610" s="491" t="s">
        <v>1468</v>
      </c>
      <c r="T610" s="492">
        <v>70</v>
      </c>
      <c r="U610" s="493">
        <v>72774.81314814814</v>
      </c>
      <c r="V610" s="494">
        <v>0.8307692307692307</v>
      </c>
      <c r="W610" s="494">
        <v>-0.13076923076923075</v>
      </c>
      <c r="X610" s="495" t="s">
        <v>1469</v>
      </c>
      <c r="Y610" s="497"/>
      <c r="Z610" s="490" t="s">
        <v>1505</v>
      </c>
      <c r="AA610" s="491" t="s">
        <v>1471</v>
      </c>
      <c r="AB610" s="492">
        <v>50</v>
      </c>
      <c r="AC610" s="493">
        <v>28377.574117647055</v>
      </c>
      <c r="AD610" s="494">
        <v>0.7846153846153846</v>
      </c>
      <c r="AE610" s="494">
        <v>-0.2846153846153846</v>
      </c>
      <c r="AF610" s="495" t="s">
        <v>1472</v>
      </c>
    </row>
    <row r="611" spans="1:32" ht="32.450000000000003" customHeight="1">
      <c r="A611" s="482" t="s">
        <v>1457</v>
      </c>
      <c r="B611" s="483" t="s">
        <v>1590</v>
      </c>
      <c r="C611" s="484" t="s">
        <v>1674</v>
      </c>
      <c r="D611" s="485" t="s">
        <v>1675</v>
      </c>
      <c r="E611" s="486" t="s">
        <v>1676</v>
      </c>
      <c r="F611" s="487" t="s">
        <v>1462</v>
      </c>
      <c r="G611" s="487" t="s">
        <v>1463</v>
      </c>
      <c r="H611" s="488" t="s">
        <v>1482</v>
      </c>
      <c r="I611" s="489"/>
      <c r="J611" s="490" t="s">
        <v>1483</v>
      </c>
      <c r="K611" s="491" t="s">
        <v>1465</v>
      </c>
      <c r="L611" s="492">
        <v>75</v>
      </c>
      <c r="M611" s="493">
        <v>6500.4722071307297</v>
      </c>
      <c r="N611" s="494">
        <v>0.78168546781685477</v>
      </c>
      <c r="O611" s="494">
        <v>-3.1685467816854773E-2</v>
      </c>
      <c r="P611" s="495" t="s">
        <v>1466</v>
      </c>
      <c r="Q611" s="496"/>
      <c r="R611" s="490" t="s">
        <v>1484</v>
      </c>
      <c r="S611" s="491" t="s">
        <v>1468</v>
      </c>
      <c r="T611" s="492">
        <v>60</v>
      </c>
      <c r="U611" s="493">
        <v>5619.9226132685953</v>
      </c>
      <c r="V611" s="494">
        <v>0.82017252820172526</v>
      </c>
      <c r="W611" s="494">
        <v>-0.22017252820172528</v>
      </c>
      <c r="X611" s="495" t="s">
        <v>1485</v>
      </c>
      <c r="Y611" s="497"/>
      <c r="Z611" s="490" t="s">
        <v>1594</v>
      </c>
      <c r="AA611" s="491" t="s">
        <v>1471</v>
      </c>
      <c r="AB611" s="492">
        <v>55</v>
      </c>
      <c r="AC611" s="493">
        <v>3886.4268699654795</v>
      </c>
      <c r="AD611" s="494">
        <v>0.57664233576642343</v>
      </c>
      <c r="AE611" s="494">
        <v>-2.6642335766423386E-2</v>
      </c>
      <c r="AF611" s="495" t="s">
        <v>1487</v>
      </c>
    </row>
    <row r="612" spans="1:32" ht="32.450000000000003" customHeight="1">
      <c r="A612" s="482" t="s">
        <v>1457</v>
      </c>
      <c r="B612" s="483" t="s">
        <v>1590</v>
      </c>
      <c r="C612" s="484" t="s">
        <v>1674</v>
      </c>
      <c r="D612" s="485" t="s">
        <v>1675</v>
      </c>
      <c r="E612" s="486" t="s">
        <v>1676</v>
      </c>
      <c r="F612" s="487" t="s">
        <v>1462</v>
      </c>
      <c r="G612" s="487" t="s">
        <v>1463</v>
      </c>
      <c r="H612" s="488" t="s">
        <v>1488</v>
      </c>
      <c r="I612" s="489"/>
      <c r="J612" s="490" t="s">
        <v>1489</v>
      </c>
      <c r="K612" s="491" t="s">
        <v>1465</v>
      </c>
      <c r="L612" s="492">
        <v>70</v>
      </c>
      <c r="M612" s="493">
        <v>2892.2381239316192</v>
      </c>
      <c r="N612" s="494">
        <v>0.7063084817386055</v>
      </c>
      <c r="O612" s="494">
        <v>-6.3084817386055425E-3</v>
      </c>
      <c r="P612" s="495" t="s">
        <v>1466</v>
      </c>
      <c r="Q612" s="496"/>
      <c r="R612" s="490" t="s">
        <v>1490</v>
      </c>
      <c r="S612" s="491" t="s">
        <v>1468</v>
      </c>
      <c r="T612" s="492">
        <v>60</v>
      </c>
      <c r="U612" s="493">
        <v>2053.201446384036</v>
      </c>
      <c r="V612" s="494">
        <v>0.72623000301841234</v>
      </c>
      <c r="W612" s="494">
        <v>-0.12623000301841236</v>
      </c>
      <c r="X612" s="495" t="s">
        <v>1491</v>
      </c>
      <c r="Y612" s="497"/>
      <c r="Z612" s="490" t="s">
        <v>1595</v>
      </c>
      <c r="AA612" s="491" t="s">
        <v>1471</v>
      </c>
      <c r="AB612" s="492">
        <v>40</v>
      </c>
      <c r="AC612" s="493">
        <v>1633.4580095162594</v>
      </c>
      <c r="AD612" s="494">
        <v>0.38062179293691517</v>
      </c>
      <c r="AE612" s="494">
        <v>1.9378207063084851E-2</v>
      </c>
      <c r="AF612" s="495" t="s">
        <v>1487</v>
      </c>
    </row>
    <row r="613" spans="1:32" ht="32.450000000000003" customHeight="1">
      <c r="A613" s="482" t="s">
        <v>1457</v>
      </c>
      <c r="B613" s="483" t="s">
        <v>1590</v>
      </c>
      <c r="C613" s="484" t="s">
        <v>1674</v>
      </c>
      <c r="D613" s="485" t="s">
        <v>1675</v>
      </c>
      <c r="E613" s="486" t="s">
        <v>1676</v>
      </c>
      <c r="F613" s="487" t="s">
        <v>1462</v>
      </c>
      <c r="G613" s="487" t="s">
        <v>1463</v>
      </c>
      <c r="H613" s="488" t="s">
        <v>1493</v>
      </c>
      <c r="I613" s="489"/>
      <c r="J613" s="490" t="s">
        <v>1494</v>
      </c>
      <c r="K613" s="491" t="s">
        <v>1495</v>
      </c>
      <c r="L613" s="492">
        <v>60</v>
      </c>
      <c r="M613" s="493">
        <v>26991.710551181073</v>
      </c>
      <c r="N613" s="494">
        <v>0.87225274725274726</v>
      </c>
      <c r="O613" s="494">
        <v>-0.27225274725274728</v>
      </c>
      <c r="P613" s="495" t="s">
        <v>1496</v>
      </c>
      <c r="Q613" s="496"/>
      <c r="R613" s="490" t="s">
        <v>1467</v>
      </c>
      <c r="S613" s="491" t="s">
        <v>1468</v>
      </c>
      <c r="T613" s="492">
        <v>70</v>
      </c>
      <c r="U613" s="493">
        <v>11541.083427230038</v>
      </c>
      <c r="V613" s="494">
        <v>0.87774725274725274</v>
      </c>
      <c r="W613" s="494">
        <v>-0.17774725274725278</v>
      </c>
      <c r="X613" s="495" t="s">
        <v>1469</v>
      </c>
      <c r="Y613" s="497"/>
      <c r="Z613" s="490" t="s">
        <v>1652</v>
      </c>
      <c r="AA613" s="491" t="s">
        <v>1471</v>
      </c>
      <c r="AB613" s="492">
        <v>35</v>
      </c>
      <c r="AC613" s="493">
        <v>2720.5089035087703</v>
      </c>
      <c r="AD613" s="494">
        <v>0.31318681318681318</v>
      </c>
      <c r="AE613" s="494">
        <v>3.6813186813186793E-2</v>
      </c>
      <c r="AF613" s="495" t="s">
        <v>1487</v>
      </c>
    </row>
    <row r="614" spans="1:32" ht="32.450000000000003" customHeight="1">
      <c r="A614" s="482" t="s">
        <v>1457</v>
      </c>
      <c r="B614" s="483" t="s">
        <v>1590</v>
      </c>
      <c r="C614" s="484" t="s">
        <v>1674</v>
      </c>
      <c r="D614" s="485" t="s">
        <v>1675</v>
      </c>
      <c r="E614" s="486" t="s">
        <v>1676</v>
      </c>
      <c r="F614" s="487" t="s">
        <v>1462</v>
      </c>
      <c r="G614" s="487" t="s">
        <v>1463</v>
      </c>
      <c r="H614" s="488" t="s">
        <v>1497</v>
      </c>
      <c r="I614" s="489"/>
      <c r="J614" s="490" t="s">
        <v>1498</v>
      </c>
      <c r="K614" s="491" t="s">
        <v>1495</v>
      </c>
      <c r="L614" s="492">
        <v>35</v>
      </c>
      <c r="M614" s="493">
        <v>8722.6574014195285</v>
      </c>
      <c r="N614" s="494">
        <v>0.87811634349030476</v>
      </c>
      <c r="O614" s="494">
        <v>-0.52811634349030478</v>
      </c>
      <c r="P614" s="495" t="s">
        <v>1496</v>
      </c>
      <c r="Q614" s="496"/>
      <c r="R614" s="490" t="s">
        <v>1499</v>
      </c>
      <c r="S614" s="491" t="s">
        <v>1468</v>
      </c>
      <c r="T614" s="492">
        <v>70</v>
      </c>
      <c r="U614" s="493">
        <v>4492.9314362313189</v>
      </c>
      <c r="V614" s="494">
        <v>0.90408587257617734</v>
      </c>
      <c r="W614" s="494">
        <v>-0.20408587257617739</v>
      </c>
      <c r="X614" s="495" t="s">
        <v>1500</v>
      </c>
      <c r="Y614" s="497"/>
      <c r="Z614" s="490" t="s">
        <v>1486</v>
      </c>
      <c r="AA614" s="491" t="s">
        <v>1471</v>
      </c>
      <c r="AB614" s="492">
        <v>30</v>
      </c>
      <c r="AC614" s="493">
        <v>2057.8816300129383</v>
      </c>
      <c r="AD614" s="494">
        <v>0.26765927977839338</v>
      </c>
      <c r="AE614" s="494">
        <v>3.2340720221606611E-2</v>
      </c>
      <c r="AF614" s="495" t="s">
        <v>1487</v>
      </c>
    </row>
    <row r="615" spans="1:32" ht="32.450000000000003" customHeight="1">
      <c r="A615" s="482" t="s">
        <v>1457</v>
      </c>
      <c r="B615" s="483" t="s">
        <v>1590</v>
      </c>
      <c r="C615" s="484" t="s">
        <v>1674</v>
      </c>
      <c r="D615" s="485" t="s">
        <v>1675</v>
      </c>
      <c r="E615" s="486" t="s">
        <v>1676</v>
      </c>
      <c r="F615" s="487" t="s">
        <v>1462</v>
      </c>
      <c r="G615" s="487" t="s">
        <v>1463</v>
      </c>
      <c r="H615" s="488" t="s">
        <v>1501</v>
      </c>
      <c r="I615" s="489"/>
      <c r="J615" s="490" t="s">
        <v>1502</v>
      </c>
      <c r="K615" s="491" t="s">
        <v>1495</v>
      </c>
      <c r="L615" s="492">
        <v>45</v>
      </c>
      <c r="M615" s="493">
        <v>14461.387814207648</v>
      </c>
      <c r="N615" s="494">
        <v>0.6436107854630716</v>
      </c>
      <c r="O615" s="494">
        <v>-0.19361078546307159</v>
      </c>
      <c r="P615" s="495" t="s">
        <v>1503</v>
      </c>
      <c r="Q615" s="496"/>
      <c r="R615" s="490" t="s">
        <v>1625</v>
      </c>
      <c r="S615" s="491" t="s">
        <v>1468</v>
      </c>
      <c r="T615" s="492">
        <v>70</v>
      </c>
      <c r="U615" s="493">
        <v>4912.0966864784541</v>
      </c>
      <c r="V615" s="494">
        <v>0.78898007033997664</v>
      </c>
      <c r="W615" s="494">
        <v>-8.898007033997668E-2</v>
      </c>
      <c r="X615" s="495" t="s">
        <v>1485</v>
      </c>
      <c r="Y615" s="497"/>
      <c r="Z615" s="490" t="s">
        <v>1505</v>
      </c>
      <c r="AA615" s="491" t="s">
        <v>1471</v>
      </c>
      <c r="AB615" s="492">
        <v>50</v>
      </c>
      <c r="AC615" s="493">
        <v>29326.795156249995</v>
      </c>
      <c r="AD615" s="494">
        <v>0.75029308323563904</v>
      </c>
      <c r="AE615" s="494">
        <v>-0.25029308323563904</v>
      </c>
      <c r="AF615" s="495" t="s">
        <v>1472</v>
      </c>
    </row>
    <row r="616" spans="1:32" ht="32.450000000000003" customHeight="1">
      <c r="A616" s="482" t="s">
        <v>1457</v>
      </c>
      <c r="B616" s="483" t="s">
        <v>1590</v>
      </c>
      <c r="C616" s="484" t="s">
        <v>1674</v>
      </c>
      <c r="D616" s="485" t="s">
        <v>1675</v>
      </c>
      <c r="E616" s="486" t="s">
        <v>1676</v>
      </c>
      <c r="F616" s="487" t="s">
        <v>1506</v>
      </c>
      <c r="G616" s="487" t="s">
        <v>1506</v>
      </c>
      <c r="H616" s="488" t="s">
        <v>1087</v>
      </c>
      <c r="I616" s="489"/>
      <c r="J616" s="490" t="s">
        <v>1464</v>
      </c>
      <c r="K616" s="491" t="s">
        <v>1465</v>
      </c>
      <c r="L616" s="492">
        <v>80</v>
      </c>
      <c r="M616" s="493">
        <v>25652.517916666664</v>
      </c>
      <c r="N616" s="494">
        <v>0.76800000000000002</v>
      </c>
      <c r="O616" s="494">
        <v>3.2000000000000028E-2</v>
      </c>
      <c r="P616" s="495" t="s">
        <v>1466</v>
      </c>
      <c r="Q616" s="496"/>
      <c r="R616" s="490" t="s">
        <v>1494</v>
      </c>
      <c r="S616" s="491" t="s">
        <v>1495</v>
      </c>
      <c r="T616" s="492">
        <v>45</v>
      </c>
      <c r="U616" s="493">
        <v>39690.694787234053</v>
      </c>
      <c r="V616" s="494">
        <v>0.752</v>
      </c>
      <c r="W616" s="494">
        <v>-0.30199999999999999</v>
      </c>
      <c r="X616" s="495" t="s">
        <v>1496</v>
      </c>
      <c r="Y616" s="497"/>
      <c r="Z616" s="490" t="s">
        <v>1467</v>
      </c>
      <c r="AA616" s="491" t="s">
        <v>1468</v>
      </c>
      <c r="AB616" s="492">
        <v>70</v>
      </c>
      <c r="AC616" s="493">
        <v>32828.336363636357</v>
      </c>
      <c r="AD616" s="494">
        <v>0.79200000000000004</v>
      </c>
      <c r="AE616" s="494">
        <v>-9.2000000000000082E-2</v>
      </c>
      <c r="AF616" s="495" t="s">
        <v>1469</v>
      </c>
    </row>
    <row r="617" spans="1:32" ht="32.450000000000003" customHeight="1">
      <c r="A617" s="482" t="s">
        <v>1457</v>
      </c>
      <c r="B617" s="483" t="s">
        <v>1590</v>
      </c>
      <c r="C617" s="484" t="s">
        <v>1674</v>
      </c>
      <c r="D617" s="485" t="s">
        <v>1675</v>
      </c>
      <c r="E617" s="486" t="s">
        <v>1676</v>
      </c>
      <c r="F617" s="487" t="s">
        <v>1506</v>
      </c>
      <c r="G617" s="487" t="s">
        <v>1506</v>
      </c>
      <c r="H617" s="488" t="s">
        <v>1089</v>
      </c>
      <c r="I617" s="489"/>
      <c r="J617" s="490" t="s">
        <v>1473</v>
      </c>
      <c r="K617" s="491" t="s">
        <v>1465</v>
      </c>
      <c r="L617" s="492">
        <v>75</v>
      </c>
      <c r="M617" s="493">
        <v>7601.2909292035411</v>
      </c>
      <c r="N617" s="494">
        <v>0.71746031746031746</v>
      </c>
      <c r="O617" s="494">
        <v>3.2539682539682535E-2</v>
      </c>
      <c r="P617" s="495" t="s">
        <v>1466</v>
      </c>
      <c r="Q617" s="496"/>
      <c r="R617" s="490" t="s">
        <v>1498</v>
      </c>
      <c r="S617" s="491" t="s">
        <v>1495</v>
      </c>
      <c r="T617" s="492">
        <v>35</v>
      </c>
      <c r="U617" s="493">
        <v>8337.9854973821984</v>
      </c>
      <c r="V617" s="494">
        <v>0.6063492063492063</v>
      </c>
      <c r="W617" s="494">
        <v>-0.25634920634920633</v>
      </c>
      <c r="X617" s="495" t="s">
        <v>1496</v>
      </c>
      <c r="Y617" s="497"/>
      <c r="Z617" s="490" t="s">
        <v>1474</v>
      </c>
      <c r="AA617" s="491" t="s">
        <v>1468</v>
      </c>
      <c r="AB617" s="492">
        <v>70</v>
      </c>
      <c r="AC617" s="493">
        <v>10404.451795918365</v>
      </c>
      <c r="AD617" s="494">
        <v>0.77777777777777779</v>
      </c>
      <c r="AE617" s="494">
        <v>-7.7777777777777835E-2</v>
      </c>
      <c r="AF617" s="495" t="s">
        <v>1469</v>
      </c>
    </row>
    <row r="618" spans="1:32" ht="32.450000000000003" customHeight="1">
      <c r="A618" s="482" t="s">
        <v>1457</v>
      </c>
      <c r="B618" s="483" t="s">
        <v>1590</v>
      </c>
      <c r="C618" s="484" t="s">
        <v>1674</v>
      </c>
      <c r="D618" s="485" t="s">
        <v>1675</v>
      </c>
      <c r="E618" s="486" t="s">
        <v>1676</v>
      </c>
      <c r="F618" s="487" t="s">
        <v>1506</v>
      </c>
      <c r="G618" s="487" t="s">
        <v>1506</v>
      </c>
      <c r="H618" s="488" t="s">
        <v>1081</v>
      </c>
      <c r="I618" s="489"/>
      <c r="J618" s="490" t="s">
        <v>1476</v>
      </c>
      <c r="K618" s="491" t="s">
        <v>1465</v>
      </c>
      <c r="L618" s="492">
        <v>80</v>
      </c>
      <c r="M618" s="493">
        <v>0</v>
      </c>
      <c r="N618" s="494">
        <v>0</v>
      </c>
      <c r="O618" s="494">
        <v>0.8</v>
      </c>
      <c r="P618" s="495" t="s">
        <v>1466</v>
      </c>
      <c r="Q618" s="496"/>
      <c r="R618" s="490" t="s">
        <v>1494</v>
      </c>
      <c r="S618" s="491" t="s">
        <v>1495</v>
      </c>
      <c r="T618" s="492">
        <v>60</v>
      </c>
      <c r="U618" s="493">
        <v>0</v>
      </c>
      <c r="V618" s="494">
        <v>0</v>
      </c>
      <c r="W618" s="494">
        <v>0.6</v>
      </c>
      <c r="X618" s="495" t="s">
        <v>1496</v>
      </c>
      <c r="Y618" s="497"/>
      <c r="Z618" s="490" t="s">
        <v>1477</v>
      </c>
      <c r="AA618" s="491" t="s">
        <v>1468</v>
      </c>
      <c r="AB618" s="492">
        <v>70</v>
      </c>
      <c r="AC618" s="493">
        <v>0</v>
      </c>
      <c r="AD618" s="494">
        <v>0</v>
      </c>
      <c r="AE618" s="494">
        <v>0.7</v>
      </c>
      <c r="AF618" s="495" t="s">
        <v>1469</v>
      </c>
    </row>
    <row r="619" spans="1:32" ht="32.450000000000003" customHeight="1">
      <c r="A619" s="482" t="s">
        <v>1457</v>
      </c>
      <c r="B619" s="483" t="s">
        <v>1590</v>
      </c>
      <c r="C619" s="484" t="s">
        <v>1674</v>
      </c>
      <c r="D619" s="485" t="s">
        <v>1675</v>
      </c>
      <c r="E619" s="486" t="s">
        <v>1676</v>
      </c>
      <c r="F619" s="487" t="s">
        <v>1506</v>
      </c>
      <c r="G619" s="487" t="s">
        <v>1506</v>
      </c>
      <c r="H619" s="488" t="s">
        <v>1085</v>
      </c>
      <c r="I619" s="489"/>
      <c r="J619" s="490" t="s">
        <v>1479</v>
      </c>
      <c r="K619" s="491" t="s">
        <v>1465</v>
      </c>
      <c r="L619" s="492">
        <v>75</v>
      </c>
      <c r="M619" s="493">
        <v>58287.717962962954</v>
      </c>
      <c r="N619" s="494">
        <v>0.8307692307692307</v>
      </c>
      <c r="O619" s="494">
        <v>-8.0769230769230704E-2</v>
      </c>
      <c r="P619" s="495" t="s">
        <v>1466</v>
      </c>
      <c r="Q619" s="496"/>
      <c r="R619" s="490" t="s">
        <v>1494</v>
      </c>
      <c r="S619" s="491" t="s">
        <v>1495</v>
      </c>
      <c r="T619" s="492">
        <v>75</v>
      </c>
      <c r="U619" s="493">
        <v>44241.985961538463</v>
      </c>
      <c r="V619" s="494">
        <v>0.79999999999999993</v>
      </c>
      <c r="W619" s="494">
        <v>-4.9999999999999933E-2</v>
      </c>
      <c r="X619" s="495" t="s">
        <v>1496</v>
      </c>
      <c r="Y619" s="497"/>
      <c r="Z619" s="490" t="s">
        <v>1480</v>
      </c>
      <c r="AA619" s="491" t="s">
        <v>1468</v>
      </c>
      <c r="AB619" s="492">
        <v>70</v>
      </c>
      <c r="AC619" s="493">
        <v>72774.81314814814</v>
      </c>
      <c r="AD619" s="494">
        <v>0.8307692307692307</v>
      </c>
      <c r="AE619" s="494">
        <v>-0.13076923076923075</v>
      </c>
      <c r="AF619" s="495" t="s">
        <v>1469</v>
      </c>
    </row>
    <row r="620" spans="1:32" ht="32.450000000000003" customHeight="1">
      <c r="A620" s="482" t="s">
        <v>1457</v>
      </c>
      <c r="B620" s="483" t="s">
        <v>1590</v>
      </c>
      <c r="C620" s="484" t="s">
        <v>1674</v>
      </c>
      <c r="D620" s="485" t="s">
        <v>1675</v>
      </c>
      <c r="E620" s="486" t="s">
        <v>1676</v>
      </c>
      <c r="F620" s="487" t="s">
        <v>1506</v>
      </c>
      <c r="G620" s="487" t="s">
        <v>1506</v>
      </c>
      <c r="H620" s="488" t="s">
        <v>1482</v>
      </c>
      <c r="I620" s="489"/>
      <c r="J620" s="490" t="s">
        <v>1483</v>
      </c>
      <c r="K620" s="491" t="s">
        <v>1465</v>
      </c>
      <c r="L620" s="492">
        <v>75</v>
      </c>
      <c r="M620" s="493">
        <v>6500.4722071307297</v>
      </c>
      <c r="N620" s="494">
        <v>0.78168546781685477</v>
      </c>
      <c r="O620" s="494">
        <v>-3.1685467816854773E-2</v>
      </c>
      <c r="P620" s="495" t="s">
        <v>1466</v>
      </c>
      <c r="Q620" s="496"/>
      <c r="R620" s="490" t="s">
        <v>1502</v>
      </c>
      <c r="S620" s="491" t="s">
        <v>1495</v>
      </c>
      <c r="T620" s="492">
        <v>35</v>
      </c>
      <c r="U620" s="493">
        <v>9425.6118303571438</v>
      </c>
      <c r="V620" s="494">
        <v>0.74319840743198406</v>
      </c>
      <c r="W620" s="494">
        <v>-0.39319840743198409</v>
      </c>
      <c r="X620" s="495" t="s">
        <v>1503</v>
      </c>
      <c r="Y620" s="497"/>
      <c r="Z620" s="490" t="s">
        <v>1484</v>
      </c>
      <c r="AA620" s="491" t="s">
        <v>1468</v>
      </c>
      <c r="AB620" s="492">
        <v>60</v>
      </c>
      <c r="AC620" s="493">
        <v>5619.9226132685953</v>
      </c>
      <c r="AD620" s="494">
        <v>0.82017252820172526</v>
      </c>
      <c r="AE620" s="494">
        <v>-0.22017252820172528</v>
      </c>
      <c r="AF620" s="495" t="s">
        <v>1485</v>
      </c>
    </row>
    <row r="621" spans="1:32" ht="32.450000000000003" customHeight="1">
      <c r="A621" s="482" t="s">
        <v>1457</v>
      </c>
      <c r="B621" s="483" t="s">
        <v>1590</v>
      </c>
      <c r="C621" s="484" t="s">
        <v>1674</v>
      </c>
      <c r="D621" s="485" t="s">
        <v>1675</v>
      </c>
      <c r="E621" s="486" t="s">
        <v>1676</v>
      </c>
      <c r="F621" s="487" t="s">
        <v>1506</v>
      </c>
      <c r="G621" s="487" t="s">
        <v>1506</v>
      </c>
      <c r="H621" s="488" t="s">
        <v>1488</v>
      </c>
      <c r="I621" s="489"/>
      <c r="J621" s="490" t="s">
        <v>1489</v>
      </c>
      <c r="K621" s="491" t="s">
        <v>1465</v>
      </c>
      <c r="L621" s="492">
        <v>70</v>
      </c>
      <c r="M621" s="493">
        <v>2892.2381239316192</v>
      </c>
      <c r="N621" s="494">
        <v>0.7063084817386055</v>
      </c>
      <c r="O621" s="494">
        <v>-6.3084817386055425E-3</v>
      </c>
      <c r="P621" s="495" t="s">
        <v>1466</v>
      </c>
      <c r="Q621" s="496"/>
      <c r="R621" s="490" t="s">
        <v>1502</v>
      </c>
      <c r="S621" s="491" t="s">
        <v>1495</v>
      </c>
      <c r="T621" s="492">
        <v>35</v>
      </c>
      <c r="U621" s="493">
        <v>3592.0969019972244</v>
      </c>
      <c r="V621" s="494">
        <v>0.64986417144581954</v>
      </c>
      <c r="W621" s="494">
        <v>-0.29986417144581956</v>
      </c>
      <c r="X621" s="495" t="s">
        <v>1503</v>
      </c>
      <c r="Y621" s="497"/>
      <c r="Z621" s="490" t="s">
        <v>1490</v>
      </c>
      <c r="AA621" s="491" t="s">
        <v>1468</v>
      </c>
      <c r="AB621" s="492">
        <v>60</v>
      </c>
      <c r="AC621" s="493">
        <v>2053.201446384036</v>
      </c>
      <c r="AD621" s="494">
        <v>0.72623000301841234</v>
      </c>
      <c r="AE621" s="494">
        <v>-0.12623000301841236</v>
      </c>
      <c r="AF621" s="495" t="s">
        <v>1491</v>
      </c>
    </row>
    <row r="622" spans="1:32" ht="32.450000000000003" customHeight="1">
      <c r="A622" s="482" t="s">
        <v>1457</v>
      </c>
      <c r="B622" s="483" t="s">
        <v>1590</v>
      </c>
      <c r="C622" s="484" t="s">
        <v>1674</v>
      </c>
      <c r="D622" s="485" t="s">
        <v>1675</v>
      </c>
      <c r="E622" s="486" t="s">
        <v>1676</v>
      </c>
      <c r="F622" s="487" t="s">
        <v>1506</v>
      </c>
      <c r="G622" s="487" t="s">
        <v>1506</v>
      </c>
      <c r="H622" s="488" t="s">
        <v>1493</v>
      </c>
      <c r="I622" s="489"/>
      <c r="J622" s="490" t="s">
        <v>1509</v>
      </c>
      <c r="K622" s="491" t="s">
        <v>1510</v>
      </c>
      <c r="L622" s="492">
        <v>65</v>
      </c>
      <c r="M622" s="493">
        <v>3816.0322049689457</v>
      </c>
      <c r="N622" s="494">
        <v>0.44230769230769229</v>
      </c>
      <c r="O622" s="494">
        <v>0.20769230769230773</v>
      </c>
      <c r="P622" s="495" t="s">
        <v>1511</v>
      </c>
      <c r="Q622" s="496"/>
      <c r="R622" s="490" t="s">
        <v>1494</v>
      </c>
      <c r="S622" s="491" t="s">
        <v>1495</v>
      </c>
      <c r="T622" s="492">
        <v>60</v>
      </c>
      <c r="U622" s="493">
        <v>26991.710551181073</v>
      </c>
      <c r="V622" s="494">
        <v>0.87225274725274726</v>
      </c>
      <c r="W622" s="494">
        <v>-0.27225274725274728</v>
      </c>
      <c r="X622" s="495" t="s">
        <v>1496</v>
      </c>
      <c r="Y622" s="497"/>
      <c r="Z622" s="490" t="s">
        <v>1467</v>
      </c>
      <c r="AA622" s="491" t="s">
        <v>1468</v>
      </c>
      <c r="AB622" s="492">
        <v>70</v>
      </c>
      <c r="AC622" s="493">
        <v>11541.083427230038</v>
      </c>
      <c r="AD622" s="494">
        <v>0.87774725274725274</v>
      </c>
      <c r="AE622" s="494">
        <v>-0.17774725274725278</v>
      </c>
      <c r="AF622" s="495" t="s">
        <v>1469</v>
      </c>
    </row>
    <row r="623" spans="1:32" ht="32.450000000000003" customHeight="1">
      <c r="A623" s="482" t="s">
        <v>1457</v>
      </c>
      <c r="B623" s="483" t="s">
        <v>1590</v>
      </c>
      <c r="C623" s="484" t="s">
        <v>1674</v>
      </c>
      <c r="D623" s="485" t="s">
        <v>1675</v>
      </c>
      <c r="E623" s="486" t="s">
        <v>1676</v>
      </c>
      <c r="F623" s="487" t="s">
        <v>1506</v>
      </c>
      <c r="G623" s="487" t="s">
        <v>1506</v>
      </c>
      <c r="H623" s="488" t="s">
        <v>1497</v>
      </c>
      <c r="I623" s="489"/>
      <c r="J623" s="490" t="s">
        <v>1512</v>
      </c>
      <c r="K623" s="491" t="s">
        <v>1510</v>
      </c>
      <c r="L623" s="492">
        <v>50</v>
      </c>
      <c r="M623" s="493">
        <v>627.42915611814362</v>
      </c>
      <c r="N623" s="494">
        <v>8.2063711911357348E-2</v>
      </c>
      <c r="O623" s="494">
        <v>0.41793628808864264</v>
      </c>
      <c r="P623" s="495" t="s">
        <v>1511</v>
      </c>
      <c r="Q623" s="496"/>
      <c r="R623" s="490" t="s">
        <v>1498</v>
      </c>
      <c r="S623" s="491" t="s">
        <v>1495</v>
      </c>
      <c r="T623" s="492">
        <v>35</v>
      </c>
      <c r="U623" s="493">
        <v>8722.6574014195285</v>
      </c>
      <c r="V623" s="494">
        <v>0.87811634349030476</v>
      </c>
      <c r="W623" s="494">
        <v>-0.52811634349030478</v>
      </c>
      <c r="X623" s="495" t="s">
        <v>1496</v>
      </c>
      <c r="Y623" s="497"/>
      <c r="Z623" s="490" t="s">
        <v>1499</v>
      </c>
      <c r="AA623" s="491" t="s">
        <v>1468</v>
      </c>
      <c r="AB623" s="492">
        <v>70</v>
      </c>
      <c r="AC623" s="493">
        <v>4492.9314362313189</v>
      </c>
      <c r="AD623" s="494">
        <v>0.90408587257617734</v>
      </c>
      <c r="AE623" s="494">
        <v>-0.20408587257617739</v>
      </c>
      <c r="AF623" s="495" t="s">
        <v>1500</v>
      </c>
    </row>
    <row r="624" spans="1:32" ht="32.450000000000003" customHeight="1">
      <c r="A624" s="482" t="s">
        <v>1457</v>
      </c>
      <c r="B624" s="483" t="s">
        <v>1590</v>
      </c>
      <c r="C624" s="484" t="s">
        <v>1674</v>
      </c>
      <c r="D624" s="485" t="s">
        <v>1675</v>
      </c>
      <c r="E624" s="486" t="s">
        <v>1676</v>
      </c>
      <c r="F624" s="487" t="s">
        <v>1506</v>
      </c>
      <c r="G624" s="487" t="s">
        <v>1506</v>
      </c>
      <c r="H624" s="488" t="s">
        <v>1501</v>
      </c>
      <c r="I624" s="489"/>
      <c r="J624" s="490" t="s">
        <v>1509</v>
      </c>
      <c r="K624" s="491" t="s">
        <v>1510</v>
      </c>
      <c r="L624" s="492">
        <v>65</v>
      </c>
      <c r="M624" s="493">
        <v>2147.7750476190531</v>
      </c>
      <c r="N624" s="494">
        <v>0.76063990341080601</v>
      </c>
      <c r="O624" s="494">
        <v>-0.11063990341080598</v>
      </c>
      <c r="P624" s="495" t="s">
        <v>1511</v>
      </c>
      <c r="Q624" s="496"/>
      <c r="R624" s="490" t="s">
        <v>1502</v>
      </c>
      <c r="S624" s="491" t="s">
        <v>1495</v>
      </c>
      <c r="T624" s="492">
        <v>45</v>
      </c>
      <c r="U624" s="493">
        <v>14461.387814207648</v>
      </c>
      <c r="V624" s="494">
        <v>0.6436107854630716</v>
      </c>
      <c r="W624" s="494">
        <v>-0.19361078546307159</v>
      </c>
      <c r="X624" s="495" t="s">
        <v>1503</v>
      </c>
      <c r="Y624" s="497"/>
      <c r="Z624" s="490" t="s">
        <v>1625</v>
      </c>
      <c r="AA624" s="491" t="s">
        <v>1468</v>
      </c>
      <c r="AB624" s="492">
        <v>70</v>
      </c>
      <c r="AC624" s="493">
        <v>4912.0966864784541</v>
      </c>
      <c r="AD624" s="494">
        <v>0.78898007033997664</v>
      </c>
      <c r="AE624" s="494">
        <v>-8.898007033997668E-2</v>
      </c>
      <c r="AF624" s="495" t="s">
        <v>1485</v>
      </c>
    </row>
    <row r="625" spans="1:32" ht="32.450000000000003" customHeight="1">
      <c r="A625" s="482" t="s">
        <v>1457</v>
      </c>
      <c r="B625" s="483" t="s">
        <v>1590</v>
      </c>
      <c r="C625" s="484" t="s">
        <v>1674</v>
      </c>
      <c r="D625" s="485" t="s">
        <v>1675</v>
      </c>
      <c r="E625" s="486" t="s">
        <v>1676</v>
      </c>
      <c r="F625" s="487" t="s">
        <v>1513</v>
      </c>
      <c r="G625" s="487" t="s">
        <v>1513</v>
      </c>
      <c r="H625" s="488" t="s">
        <v>1087</v>
      </c>
      <c r="I625" s="489"/>
      <c r="J625" s="490" t="s">
        <v>1514</v>
      </c>
      <c r="K625" s="491" t="s">
        <v>1515</v>
      </c>
      <c r="L625" s="492">
        <v>60</v>
      </c>
      <c r="M625" s="493">
        <v>8627.8382653061253</v>
      </c>
      <c r="N625" s="494">
        <v>0.78400000000000003</v>
      </c>
      <c r="O625" s="494">
        <v>-0.18400000000000005</v>
      </c>
      <c r="P625" s="495" t="s">
        <v>1516</v>
      </c>
      <c r="Q625" s="496"/>
      <c r="R625" s="490" t="s">
        <v>1470</v>
      </c>
      <c r="S625" s="491" t="s">
        <v>1471</v>
      </c>
      <c r="T625" s="492">
        <v>40</v>
      </c>
      <c r="U625" s="493">
        <v>13638.24641791045</v>
      </c>
      <c r="V625" s="494">
        <v>0.53600000000000003</v>
      </c>
      <c r="W625" s="494">
        <v>-0.13600000000000001</v>
      </c>
      <c r="X625" s="495" t="s">
        <v>1472</v>
      </c>
      <c r="Y625" s="497"/>
      <c r="Z625" s="490" t="s">
        <v>1517</v>
      </c>
      <c r="AA625" s="491" t="s">
        <v>1518</v>
      </c>
      <c r="AB625" s="492">
        <v>80</v>
      </c>
      <c r="AC625" s="493">
        <v>8292.377948717949</v>
      </c>
      <c r="AD625" s="494">
        <v>0.624</v>
      </c>
      <c r="AE625" s="494">
        <v>0.17600000000000005</v>
      </c>
      <c r="AF625" s="495" t="s">
        <v>1519</v>
      </c>
    </row>
    <row r="626" spans="1:32" ht="32.450000000000003" customHeight="1">
      <c r="A626" s="482" t="s">
        <v>1457</v>
      </c>
      <c r="B626" s="483" t="s">
        <v>1590</v>
      </c>
      <c r="C626" s="484" t="s">
        <v>1674</v>
      </c>
      <c r="D626" s="485" t="s">
        <v>1675</v>
      </c>
      <c r="E626" s="486" t="s">
        <v>1676</v>
      </c>
      <c r="F626" s="487" t="s">
        <v>1513</v>
      </c>
      <c r="G626" s="487" t="s">
        <v>1513</v>
      </c>
      <c r="H626" s="488" t="s">
        <v>1089</v>
      </c>
      <c r="I626" s="489"/>
      <c r="J626" s="490" t="s">
        <v>1520</v>
      </c>
      <c r="K626" s="491" t="s">
        <v>1515</v>
      </c>
      <c r="L626" s="492">
        <v>55</v>
      </c>
      <c r="M626" s="493">
        <v>3757.9588571428526</v>
      </c>
      <c r="N626" s="494">
        <v>0.77777777777777779</v>
      </c>
      <c r="O626" s="494">
        <v>-0.22777777777777775</v>
      </c>
      <c r="P626" s="495" t="s">
        <v>1516</v>
      </c>
      <c r="Q626" s="496"/>
      <c r="R626" s="490" t="s">
        <v>1521</v>
      </c>
      <c r="S626" s="491" t="s">
        <v>1471</v>
      </c>
      <c r="T626" s="492">
        <v>30</v>
      </c>
      <c r="U626" s="493">
        <v>4119.6053801169583</v>
      </c>
      <c r="V626" s="494">
        <v>0.54285714285714282</v>
      </c>
      <c r="W626" s="494">
        <v>-0.24285714285714283</v>
      </c>
      <c r="X626" s="495" t="s">
        <v>1472</v>
      </c>
      <c r="Y626" s="497"/>
      <c r="Z626" s="490" t="s">
        <v>1517</v>
      </c>
      <c r="AA626" s="491" t="s">
        <v>1518</v>
      </c>
      <c r="AB626" s="492">
        <v>80</v>
      </c>
      <c r="AC626" s="493">
        <v>3311.4254761904776</v>
      </c>
      <c r="AD626" s="494">
        <v>0.66666666666666663</v>
      </c>
      <c r="AE626" s="494">
        <v>0.13333333333333341</v>
      </c>
      <c r="AF626" s="495" t="s">
        <v>1519</v>
      </c>
    </row>
    <row r="627" spans="1:32" ht="32.450000000000003" customHeight="1">
      <c r="A627" s="482" t="s">
        <v>1457</v>
      </c>
      <c r="B627" s="483" t="s">
        <v>1590</v>
      </c>
      <c r="C627" s="484" t="s">
        <v>1674</v>
      </c>
      <c r="D627" s="485" t="s">
        <v>1675</v>
      </c>
      <c r="E627" s="486" t="s">
        <v>1676</v>
      </c>
      <c r="F627" s="487" t="s">
        <v>1513</v>
      </c>
      <c r="G627" s="487" t="s">
        <v>1513</v>
      </c>
      <c r="H627" s="488" t="s">
        <v>1081</v>
      </c>
      <c r="I627" s="489"/>
      <c r="J627" s="490" t="s">
        <v>1522</v>
      </c>
      <c r="K627" s="491" t="s">
        <v>1515</v>
      </c>
      <c r="L627" s="492">
        <v>65</v>
      </c>
      <c r="M627" s="493">
        <v>0</v>
      </c>
      <c r="N627" s="494">
        <v>0</v>
      </c>
      <c r="O627" s="494">
        <v>0.65</v>
      </c>
      <c r="P627" s="495" t="s">
        <v>1516</v>
      </c>
      <c r="Q627" s="496"/>
      <c r="R627" s="490" t="s">
        <v>1478</v>
      </c>
      <c r="S627" s="491" t="s">
        <v>1471</v>
      </c>
      <c r="T627" s="492">
        <v>45</v>
      </c>
      <c r="U627" s="493">
        <v>0</v>
      </c>
      <c r="V627" s="494">
        <v>0</v>
      </c>
      <c r="W627" s="494">
        <v>0.45</v>
      </c>
      <c r="X627" s="495" t="s">
        <v>1472</v>
      </c>
      <c r="Y627" s="497"/>
      <c r="Z627" s="490" t="s">
        <v>1523</v>
      </c>
      <c r="AA627" s="491" t="s">
        <v>1518</v>
      </c>
      <c r="AB627" s="492">
        <v>80</v>
      </c>
      <c r="AC627" s="493">
        <v>0</v>
      </c>
      <c r="AD627" s="494">
        <v>0</v>
      </c>
      <c r="AE627" s="494">
        <v>0.8</v>
      </c>
      <c r="AF627" s="495" t="s">
        <v>1519</v>
      </c>
    </row>
    <row r="628" spans="1:32" ht="32.450000000000003" customHeight="1">
      <c r="A628" s="482" t="s">
        <v>1457</v>
      </c>
      <c r="B628" s="483" t="s">
        <v>1590</v>
      </c>
      <c r="C628" s="484" t="s">
        <v>1674</v>
      </c>
      <c r="D628" s="485" t="s">
        <v>1675</v>
      </c>
      <c r="E628" s="486" t="s">
        <v>1676</v>
      </c>
      <c r="F628" s="487" t="s">
        <v>1513</v>
      </c>
      <c r="G628" s="487" t="s">
        <v>1513</v>
      </c>
      <c r="H628" s="488" t="s">
        <v>1085</v>
      </c>
      <c r="I628" s="489"/>
      <c r="J628" s="490" t="s">
        <v>1524</v>
      </c>
      <c r="K628" s="491" t="s">
        <v>1515</v>
      </c>
      <c r="L628" s="492">
        <v>65</v>
      </c>
      <c r="M628" s="493">
        <v>23568.475370370361</v>
      </c>
      <c r="N628" s="494">
        <v>0.8307692307692307</v>
      </c>
      <c r="O628" s="494">
        <v>-0.18076923076923068</v>
      </c>
      <c r="P628" s="495" t="s">
        <v>1516</v>
      </c>
      <c r="Q628" s="496"/>
      <c r="R628" s="490" t="s">
        <v>1534</v>
      </c>
      <c r="S628" s="491" t="s">
        <v>1471</v>
      </c>
      <c r="T628" s="492">
        <v>50</v>
      </c>
      <c r="U628" s="493">
        <v>28377.574117647055</v>
      </c>
      <c r="V628" s="494">
        <v>0.7846153846153846</v>
      </c>
      <c r="W628" s="494">
        <v>-0.2846153846153846</v>
      </c>
      <c r="X628" s="495" t="s">
        <v>1472</v>
      </c>
      <c r="Y628" s="497"/>
      <c r="Z628" s="490" t="s">
        <v>1526</v>
      </c>
      <c r="AA628" s="491" t="s">
        <v>1518</v>
      </c>
      <c r="AB628" s="492">
        <v>80</v>
      </c>
      <c r="AC628" s="493">
        <v>21765.498867924522</v>
      </c>
      <c r="AD628" s="494">
        <v>0.81538461538461537</v>
      </c>
      <c r="AE628" s="494">
        <v>-1.538461538461533E-2</v>
      </c>
      <c r="AF628" s="495" t="s">
        <v>1519</v>
      </c>
    </row>
    <row r="629" spans="1:32" ht="32.450000000000003" customHeight="1">
      <c r="A629" s="482" t="s">
        <v>1457</v>
      </c>
      <c r="B629" s="483" t="s">
        <v>1590</v>
      </c>
      <c r="C629" s="484" t="s">
        <v>1674</v>
      </c>
      <c r="D629" s="485" t="s">
        <v>1675</v>
      </c>
      <c r="E629" s="486" t="s">
        <v>1676</v>
      </c>
      <c r="F629" s="487" t="s">
        <v>1513</v>
      </c>
      <c r="G629" s="487" t="s">
        <v>1513</v>
      </c>
      <c r="H629" s="488" t="s">
        <v>1482</v>
      </c>
      <c r="I629" s="489"/>
      <c r="J629" s="490" t="s">
        <v>1514</v>
      </c>
      <c r="K629" s="491" t="s">
        <v>1515</v>
      </c>
      <c r="L629" s="492">
        <v>55</v>
      </c>
      <c r="M629" s="493">
        <v>3157.8288803418745</v>
      </c>
      <c r="N629" s="494">
        <v>0.77637690776376911</v>
      </c>
      <c r="O629" s="494">
        <v>-0.22637690776376906</v>
      </c>
      <c r="P629" s="495" t="s">
        <v>1516</v>
      </c>
      <c r="Q629" s="496"/>
      <c r="R629" s="490" t="s">
        <v>1527</v>
      </c>
      <c r="S629" s="491" t="s">
        <v>1528</v>
      </c>
      <c r="T629" s="492">
        <v>30</v>
      </c>
      <c r="U629" s="493">
        <v>1784.0343568464732</v>
      </c>
      <c r="V629" s="494">
        <v>0.47976111479761119</v>
      </c>
      <c r="W629" s="494">
        <v>-0.1797611147976112</v>
      </c>
      <c r="X629" s="495" t="s">
        <v>1529</v>
      </c>
      <c r="Y629" s="497"/>
      <c r="Z629" s="490" t="s">
        <v>1517</v>
      </c>
      <c r="AA629" s="491" t="s">
        <v>1518</v>
      </c>
      <c r="AB629" s="492">
        <v>70</v>
      </c>
      <c r="AC629" s="493">
        <v>2158.1501768172898</v>
      </c>
      <c r="AD629" s="494">
        <v>0.6755142667551427</v>
      </c>
      <c r="AE629" s="494">
        <v>2.4485733244857255E-2</v>
      </c>
      <c r="AF629" s="495" t="s">
        <v>1519</v>
      </c>
    </row>
    <row r="630" spans="1:32" ht="32.450000000000003" customHeight="1">
      <c r="A630" s="482" t="s">
        <v>1457</v>
      </c>
      <c r="B630" s="483" t="s">
        <v>1590</v>
      </c>
      <c r="C630" s="484" t="s">
        <v>1674</v>
      </c>
      <c r="D630" s="485" t="s">
        <v>1675</v>
      </c>
      <c r="E630" s="486" t="s">
        <v>1676</v>
      </c>
      <c r="F630" s="487" t="s">
        <v>1513</v>
      </c>
      <c r="G630" s="487" t="s">
        <v>1513</v>
      </c>
      <c r="H630" s="488" t="s">
        <v>1488</v>
      </c>
      <c r="I630" s="489"/>
      <c r="J630" s="490" t="s">
        <v>1530</v>
      </c>
      <c r="K630" s="491" t="s">
        <v>1515</v>
      </c>
      <c r="L630" s="492">
        <v>50</v>
      </c>
      <c r="M630" s="493">
        <v>1283.3941338760726</v>
      </c>
      <c r="N630" s="494">
        <v>0.66737096287352859</v>
      </c>
      <c r="O630" s="494">
        <v>-0.16737096287352859</v>
      </c>
      <c r="P630" s="495" t="s">
        <v>1516</v>
      </c>
      <c r="Q630" s="496"/>
      <c r="R630" s="490" t="s">
        <v>1527</v>
      </c>
      <c r="S630" s="491" t="s">
        <v>1528</v>
      </c>
      <c r="T630" s="492">
        <v>30</v>
      </c>
      <c r="U630" s="493">
        <v>601.76493571428591</v>
      </c>
      <c r="V630" s="494">
        <v>0.42257772411711442</v>
      </c>
      <c r="W630" s="494">
        <v>-0.12257772411711443</v>
      </c>
      <c r="X630" s="495" t="s">
        <v>1529</v>
      </c>
      <c r="Y630" s="497"/>
      <c r="Z630" s="490" t="s">
        <v>1531</v>
      </c>
      <c r="AA630" s="491" t="s">
        <v>1518</v>
      </c>
      <c r="AB630" s="492">
        <v>70</v>
      </c>
      <c r="AC630" s="493">
        <v>865.852723358449</v>
      </c>
      <c r="AD630" s="494">
        <v>0.56082100814971336</v>
      </c>
      <c r="AE630" s="494">
        <v>0.13917899185028659</v>
      </c>
      <c r="AF630" s="495" t="s">
        <v>1519</v>
      </c>
    </row>
    <row r="631" spans="1:32" ht="32.450000000000003" customHeight="1">
      <c r="A631" s="482" t="s">
        <v>1457</v>
      </c>
      <c r="B631" s="483" t="s">
        <v>1590</v>
      </c>
      <c r="C631" s="484" t="s">
        <v>1674</v>
      </c>
      <c r="D631" s="485" t="s">
        <v>1675</v>
      </c>
      <c r="E631" s="486" t="s">
        <v>1676</v>
      </c>
      <c r="F631" s="487" t="s">
        <v>1513</v>
      </c>
      <c r="G631" s="487" t="s">
        <v>1513</v>
      </c>
      <c r="H631" s="488" t="s">
        <v>1493</v>
      </c>
      <c r="I631" s="489"/>
      <c r="J631" s="490" t="s">
        <v>1514</v>
      </c>
      <c r="K631" s="491" t="s">
        <v>1515</v>
      </c>
      <c r="L631" s="492">
        <v>55</v>
      </c>
      <c r="M631" s="493">
        <v>1562.8590645161287</v>
      </c>
      <c r="N631" s="494">
        <v>0.42582417582417581</v>
      </c>
      <c r="O631" s="494">
        <v>0.12417582417582423</v>
      </c>
      <c r="P631" s="495" t="s">
        <v>1516</v>
      </c>
      <c r="Q631" s="496"/>
      <c r="R631" s="490" t="s">
        <v>1532</v>
      </c>
      <c r="S631" s="491" t="s">
        <v>1528</v>
      </c>
      <c r="T631" s="492">
        <v>70</v>
      </c>
      <c r="U631" s="493">
        <v>5312.7689041095909</v>
      </c>
      <c r="V631" s="494">
        <v>0.80219780219780223</v>
      </c>
      <c r="W631" s="494">
        <v>-0.10219780219780228</v>
      </c>
      <c r="X631" s="495" t="s">
        <v>1533</v>
      </c>
      <c r="Y631" s="497"/>
      <c r="Z631" s="490" t="s">
        <v>1517</v>
      </c>
      <c r="AA631" s="491" t="s">
        <v>1518</v>
      </c>
      <c r="AB631" s="492">
        <v>70</v>
      </c>
      <c r="AC631" s="493">
        <v>1475.1074885844748</v>
      </c>
      <c r="AD631" s="494">
        <v>0.60164835164835162</v>
      </c>
      <c r="AE631" s="494">
        <v>9.8351648351648335E-2</v>
      </c>
      <c r="AF631" s="495" t="s">
        <v>1519</v>
      </c>
    </row>
    <row r="632" spans="1:32" ht="32.450000000000003" customHeight="1">
      <c r="A632" s="482" t="s">
        <v>1457</v>
      </c>
      <c r="B632" s="483" t="s">
        <v>1590</v>
      </c>
      <c r="C632" s="484" t="s">
        <v>1674</v>
      </c>
      <c r="D632" s="485" t="s">
        <v>1675</v>
      </c>
      <c r="E632" s="486" t="s">
        <v>1676</v>
      </c>
      <c r="F632" s="487" t="s">
        <v>1513</v>
      </c>
      <c r="G632" s="487" t="s">
        <v>1513</v>
      </c>
      <c r="H632" s="488" t="s">
        <v>1497</v>
      </c>
      <c r="I632" s="489"/>
      <c r="J632" s="490" t="s">
        <v>1530</v>
      </c>
      <c r="K632" s="491" t="s">
        <v>1515</v>
      </c>
      <c r="L632" s="492">
        <v>50</v>
      </c>
      <c r="M632" s="493">
        <v>849.09642784032724</v>
      </c>
      <c r="N632" s="494">
        <v>0.33829639889196678</v>
      </c>
      <c r="O632" s="494">
        <v>0.16170360110803322</v>
      </c>
      <c r="P632" s="495" t="s">
        <v>1516</v>
      </c>
      <c r="Q632" s="496"/>
      <c r="R632" s="490" t="s">
        <v>1532</v>
      </c>
      <c r="S632" s="491" t="s">
        <v>1528</v>
      </c>
      <c r="T632" s="492">
        <v>70</v>
      </c>
      <c r="U632" s="493">
        <v>2121.8710607394382</v>
      </c>
      <c r="V632" s="494">
        <v>0.78670360110803328</v>
      </c>
      <c r="W632" s="494">
        <v>-8.6703601108033324E-2</v>
      </c>
      <c r="X632" s="495" t="s">
        <v>1533</v>
      </c>
      <c r="Y632" s="497"/>
      <c r="Z632" s="490" t="s">
        <v>1531</v>
      </c>
      <c r="AA632" s="491" t="s">
        <v>1518</v>
      </c>
      <c r="AB632" s="492">
        <v>60</v>
      </c>
      <c r="AC632" s="493">
        <v>660.39770068027167</v>
      </c>
      <c r="AD632" s="494">
        <v>0.50900277008310246</v>
      </c>
      <c r="AE632" s="494">
        <v>9.0997229916897515E-2</v>
      </c>
      <c r="AF632" s="495" t="s">
        <v>1519</v>
      </c>
    </row>
    <row r="633" spans="1:32" ht="32.450000000000003" customHeight="1">
      <c r="A633" s="482" t="s">
        <v>1457</v>
      </c>
      <c r="B633" s="483" t="s">
        <v>1590</v>
      </c>
      <c r="C633" s="484" t="s">
        <v>1674</v>
      </c>
      <c r="D633" s="485" t="s">
        <v>1675</v>
      </c>
      <c r="E633" s="486" t="s">
        <v>1676</v>
      </c>
      <c r="F633" s="487" t="s">
        <v>1513</v>
      </c>
      <c r="G633" s="487" t="s">
        <v>1513</v>
      </c>
      <c r="H633" s="488" t="s">
        <v>1501</v>
      </c>
      <c r="I633" s="489"/>
      <c r="J633" s="490" t="s">
        <v>1514</v>
      </c>
      <c r="K633" s="491" t="s">
        <v>1515</v>
      </c>
      <c r="L633" s="492">
        <v>55</v>
      </c>
      <c r="M633" s="493">
        <v>4727.2486885245926</v>
      </c>
      <c r="N633" s="494">
        <v>0.78663540445486524</v>
      </c>
      <c r="O633" s="494">
        <v>-0.23663540445486519</v>
      </c>
      <c r="P633" s="495" t="s">
        <v>1516</v>
      </c>
      <c r="Q633" s="496"/>
      <c r="R633" s="490" t="s">
        <v>1534</v>
      </c>
      <c r="S633" s="491" t="s">
        <v>1471</v>
      </c>
      <c r="T633" s="492">
        <v>50</v>
      </c>
      <c r="U633" s="493">
        <v>29326.795156249995</v>
      </c>
      <c r="V633" s="494">
        <v>0.75029308323563904</v>
      </c>
      <c r="W633" s="494">
        <v>-0.25029308323563904</v>
      </c>
      <c r="X633" s="495" t="s">
        <v>1472</v>
      </c>
      <c r="Y633" s="497"/>
      <c r="Z633" s="490" t="s">
        <v>1517</v>
      </c>
      <c r="AA633" s="491" t="s">
        <v>1518</v>
      </c>
      <c r="AB633" s="492">
        <v>60</v>
      </c>
      <c r="AC633" s="493">
        <v>1972.5958587786254</v>
      </c>
      <c r="AD633" s="494">
        <v>0.61430246189917936</v>
      </c>
      <c r="AE633" s="494">
        <v>-1.4302461899179386E-2</v>
      </c>
      <c r="AF633" s="495" t="s">
        <v>1519</v>
      </c>
    </row>
    <row r="634" spans="1:32" ht="32.450000000000003" customHeight="1">
      <c r="A634" s="482" t="s">
        <v>1457</v>
      </c>
      <c r="B634" s="483" t="s">
        <v>1590</v>
      </c>
      <c r="C634" s="484" t="s">
        <v>1674</v>
      </c>
      <c r="D634" s="485" t="s">
        <v>1675</v>
      </c>
      <c r="E634" s="486" t="s">
        <v>1676</v>
      </c>
      <c r="F634" s="487" t="s">
        <v>1462</v>
      </c>
      <c r="G634" s="487" t="s">
        <v>1535</v>
      </c>
      <c r="H634" s="488" t="s">
        <v>1536</v>
      </c>
      <c r="I634" s="489"/>
      <c r="J634" s="490" t="s">
        <v>1502</v>
      </c>
      <c r="K634" s="491" t="s">
        <v>1495</v>
      </c>
      <c r="L634" s="492">
        <v>55</v>
      </c>
      <c r="M634" s="493">
        <v>5716.519640184677</v>
      </c>
      <c r="N634" s="494">
        <v>0.90037270642201828</v>
      </c>
      <c r="O634" s="494">
        <v>-0.35037270642201823</v>
      </c>
      <c r="P634" s="495" t="s">
        <v>1503</v>
      </c>
      <c r="Q634" s="496"/>
      <c r="R634" s="490" t="s">
        <v>1532</v>
      </c>
      <c r="S634" s="491" t="s">
        <v>1528</v>
      </c>
      <c r="T634" s="492">
        <v>60</v>
      </c>
      <c r="U634" s="493">
        <v>1327.0833570219972</v>
      </c>
      <c r="V634" s="494">
        <v>0.84719036697247696</v>
      </c>
      <c r="W634" s="494">
        <v>-0.24719036697247698</v>
      </c>
      <c r="X634" s="495" t="s">
        <v>1533</v>
      </c>
      <c r="Y634" s="497"/>
      <c r="Z634" s="490" t="s">
        <v>1537</v>
      </c>
      <c r="AA634" s="491" t="s">
        <v>1468</v>
      </c>
      <c r="AB634" s="492">
        <v>60</v>
      </c>
      <c r="AC634" s="493">
        <v>3724.3164727045323</v>
      </c>
      <c r="AD634" s="494">
        <v>0.91642775229357787</v>
      </c>
      <c r="AE634" s="494">
        <v>-0.31642775229357789</v>
      </c>
      <c r="AF634" s="495" t="s">
        <v>1538</v>
      </c>
    </row>
    <row r="635" spans="1:32" ht="32.450000000000003" customHeight="1">
      <c r="A635" s="482" t="s">
        <v>1457</v>
      </c>
      <c r="B635" s="483" t="s">
        <v>1590</v>
      </c>
      <c r="C635" s="484" t="s">
        <v>1674</v>
      </c>
      <c r="D635" s="485" t="s">
        <v>1675</v>
      </c>
      <c r="E635" s="486" t="s">
        <v>1676</v>
      </c>
      <c r="F635" s="487" t="s">
        <v>1462</v>
      </c>
      <c r="G635" s="487" t="s">
        <v>1535</v>
      </c>
      <c r="H635" s="488" t="s">
        <v>1539</v>
      </c>
      <c r="I635" s="489"/>
      <c r="J635" s="490" t="s">
        <v>1540</v>
      </c>
      <c r="K635" s="491" t="s">
        <v>1465</v>
      </c>
      <c r="L635" s="492">
        <v>70</v>
      </c>
      <c r="M635" s="493">
        <v>1631.1699502862389</v>
      </c>
      <c r="N635" s="494">
        <v>0.6615507275264102</v>
      </c>
      <c r="O635" s="494">
        <v>3.8449272473589757E-2</v>
      </c>
      <c r="P635" s="495" t="s">
        <v>1466</v>
      </c>
      <c r="Q635" s="496"/>
      <c r="R635" s="490" t="s">
        <v>1527</v>
      </c>
      <c r="S635" s="491" t="s">
        <v>1528</v>
      </c>
      <c r="T635" s="492">
        <v>30</v>
      </c>
      <c r="U635" s="493">
        <v>465.17114651062025</v>
      </c>
      <c r="V635" s="494">
        <v>0.45983655571058402</v>
      </c>
      <c r="W635" s="494">
        <v>-0.15983655571058403</v>
      </c>
      <c r="X635" s="495" t="s">
        <v>1529</v>
      </c>
      <c r="Y635" s="497"/>
      <c r="Z635" s="490" t="s">
        <v>1541</v>
      </c>
      <c r="AA635" s="491" t="s">
        <v>1468</v>
      </c>
      <c r="AB635" s="492">
        <v>60</v>
      </c>
      <c r="AC635" s="493">
        <v>1515.5232842350833</v>
      </c>
      <c r="AD635" s="494">
        <v>0.6833765198325692</v>
      </c>
      <c r="AE635" s="494">
        <v>-8.3376519832569218E-2</v>
      </c>
      <c r="AF635" s="495" t="s">
        <v>1542</v>
      </c>
    </row>
    <row r="636" spans="1:32" ht="32.450000000000003" customHeight="1">
      <c r="A636" s="482" t="s">
        <v>1457</v>
      </c>
      <c r="B636" s="483" t="s">
        <v>1590</v>
      </c>
      <c r="C636" s="484" t="s">
        <v>1674</v>
      </c>
      <c r="D636" s="485" t="s">
        <v>1675</v>
      </c>
      <c r="E636" s="486" t="s">
        <v>1676</v>
      </c>
      <c r="F636" s="487" t="s">
        <v>1462</v>
      </c>
      <c r="G636" s="487" t="s">
        <v>1543</v>
      </c>
      <c r="H636" s="488" t="s">
        <v>1544</v>
      </c>
      <c r="I636" s="489"/>
      <c r="J636" s="490" t="s">
        <v>1545</v>
      </c>
      <c r="K636" s="491" t="s">
        <v>1518</v>
      </c>
      <c r="L636" s="492">
        <v>50</v>
      </c>
      <c r="M636" s="493">
        <v>352.95808739255017</v>
      </c>
      <c r="N636" s="494">
        <v>0.35657726692209452</v>
      </c>
      <c r="O636" s="494">
        <v>0.14342273307790548</v>
      </c>
      <c r="P636" s="495" t="s">
        <v>1546</v>
      </c>
      <c r="Q636" s="496"/>
      <c r="R636" s="490" t="s">
        <v>1547</v>
      </c>
      <c r="S636" s="491" t="s">
        <v>1510</v>
      </c>
      <c r="T636" s="492">
        <v>45</v>
      </c>
      <c r="U636" s="493">
        <v>388.79819810326808</v>
      </c>
      <c r="V636" s="494">
        <v>0.3636015325670498</v>
      </c>
      <c r="W636" s="494">
        <v>8.639846743295021E-2</v>
      </c>
      <c r="X636" s="495" t="s">
        <v>1548</v>
      </c>
      <c r="Y636" s="497"/>
      <c r="Z636" s="490" t="s">
        <v>1549</v>
      </c>
      <c r="AA636" s="491" t="s">
        <v>1468</v>
      </c>
      <c r="AB636" s="492">
        <v>60</v>
      </c>
      <c r="AC636" s="493">
        <v>1039.2980856142565</v>
      </c>
      <c r="AD636" s="494">
        <v>0.8025542784163473</v>
      </c>
      <c r="AE636" s="494">
        <v>-0.20255427841634732</v>
      </c>
      <c r="AF636" s="495" t="s">
        <v>1550</v>
      </c>
    </row>
    <row r="637" spans="1:32" ht="32.450000000000003" customHeight="1">
      <c r="A637" s="482" t="s">
        <v>1457</v>
      </c>
      <c r="B637" s="483" t="s">
        <v>1590</v>
      </c>
      <c r="C637" s="484" t="s">
        <v>1674</v>
      </c>
      <c r="D637" s="485" t="s">
        <v>1675</v>
      </c>
      <c r="E637" s="486" t="s">
        <v>1676</v>
      </c>
      <c r="F637" s="487" t="s">
        <v>1462</v>
      </c>
      <c r="G637" s="487" t="s">
        <v>1543</v>
      </c>
      <c r="H637" s="488" t="s">
        <v>1551</v>
      </c>
      <c r="I637" s="489"/>
      <c r="J637" s="490" t="s">
        <v>1552</v>
      </c>
      <c r="K637" s="491" t="s">
        <v>1495</v>
      </c>
      <c r="L637" s="492">
        <v>40</v>
      </c>
      <c r="M637" s="493">
        <v>594.87312622711602</v>
      </c>
      <c r="N637" s="494">
        <v>0.66544443039575163</v>
      </c>
      <c r="O637" s="494">
        <v>-0.26544443039575161</v>
      </c>
      <c r="P637" s="495" t="s">
        <v>1553</v>
      </c>
      <c r="Q637" s="496"/>
      <c r="R637" s="490" t="s">
        <v>1554</v>
      </c>
      <c r="S637" s="491" t="s">
        <v>1528</v>
      </c>
      <c r="T637" s="492">
        <v>35</v>
      </c>
      <c r="U637" s="493">
        <v>291.57631421197317</v>
      </c>
      <c r="V637" s="494">
        <v>0.50621654655034343</v>
      </c>
      <c r="W637" s="494">
        <v>-0.15621654655034345</v>
      </c>
      <c r="X637" s="495" t="s">
        <v>1555</v>
      </c>
      <c r="Y637" s="497"/>
      <c r="Z637" s="490" t="s">
        <v>1556</v>
      </c>
      <c r="AA637" s="491" t="s">
        <v>1468</v>
      </c>
      <c r="AB637" s="492">
        <v>55</v>
      </c>
      <c r="AC637" s="493">
        <v>374.01183571263988</v>
      </c>
      <c r="AD637" s="494">
        <v>0.73216167235638729</v>
      </c>
      <c r="AE637" s="494">
        <v>-0.18216167235638725</v>
      </c>
      <c r="AF637" s="495" t="s">
        <v>1550</v>
      </c>
    </row>
    <row r="638" spans="1:32" ht="32.450000000000003" customHeight="1">
      <c r="A638" s="482" t="s">
        <v>1457</v>
      </c>
      <c r="B638" s="483" t="s">
        <v>1590</v>
      </c>
      <c r="C638" s="484" t="s">
        <v>1674</v>
      </c>
      <c r="D638" s="485" t="s">
        <v>1675</v>
      </c>
      <c r="E638" s="486" t="s">
        <v>1676</v>
      </c>
      <c r="F638" s="487" t="s">
        <v>1462</v>
      </c>
      <c r="G638" s="487" t="s">
        <v>1543</v>
      </c>
      <c r="H638" s="488" t="s">
        <v>1557</v>
      </c>
      <c r="I638" s="489"/>
      <c r="J638" s="490" t="s">
        <v>1558</v>
      </c>
      <c r="K638" s="491" t="s">
        <v>1465</v>
      </c>
      <c r="L638" s="492">
        <v>45</v>
      </c>
      <c r="M638" s="493">
        <v>201.941046745694</v>
      </c>
      <c r="N638" s="494">
        <v>0.38203413002612246</v>
      </c>
      <c r="O638" s="494">
        <v>6.7965869973877546E-2</v>
      </c>
      <c r="P638" s="495" t="s">
        <v>1559</v>
      </c>
      <c r="Q638" s="496"/>
      <c r="R638" s="490" t="s">
        <v>1653</v>
      </c>
      <c r="S638" s="491" t="s">
        <v>1528</v>
      </c>
      <c r="T638" s="492">
        <v>30</v>
      </c>
      <c r="U638" s="493">
        <v>171.09819253064725</v>
      </c>
      <c r="V638" s="494">
        <v>0.25690290764385637</v>
      </c>
      <c r="W638" s="494">
        <v>4.3097092356143618E-2</v>
      </c>
      <c r="X638" s="495" t="s">
        <v>1555</v>
      </c>
      <c r="Y638" s="497"/>
      <c r="Z638" s="490" t="s">
        <v>1556</v>
      </c>
      <c r="AA638" s="491" t="s">
        <v>1468</v>
      </c>
      <c r="AB638" s="492">
        <v>50</v>
      </c>
      <c r="AC638" s="493">
        <v>262.67693042552679</v>
      </c>
      <c r="AD638" s="494">
        <v>0.44721808549595959</v>
      </c>
      <c r="AE638" s="494">
        <v>5.2781914504040406E-2</v>
      </c>
      <c r="AF638" s="495" t="s">
        <v>1550</v>
      </c>
    </row>
    <row r="639" spans="1:32" ht="32.450000000000003" customHeight="1">
      <c r="A639" s="482" t="s">
        <v>1457</v>
      </c>
      <c r="B639" s="483" t="s">
        <v>1590</v>
      </c>
      <c r="C639" s="484" t="s">
        <v>1674</v>
      </c>
      <c r="D639" s="485" t="s">
        <v>1675</v>
      </c>
      <c r="E639" s="486" t="s">
        <v>1676</v>
      </c>
      <c r="F639" s="487" t="s">
        <v>1462</v>
      </c>
      <c r="G639" s="487" t="s">
        <v>1543</v>
      </c>
      <c r="H639" s="488" t="s">
        <v>1561</v>
      </c>
      <c r="I639" s="489"/>
      <c r="J639" s="490" t="s">
        <v>1545</v>
      </c>
      <c r="K639" s="491" t="s">
        <v>1518</v>
      </c>
      <c r="L639" s="492">
        <v>40</v>
      </c>
      <c r="M639" s="493">
        <v>319.47600746268648</v>
      </c>
      <c r="N639" s="494">
        <v>0.29444078224566028</v>
      </c>
      <c r="O639" s="494">
        <v>0.10555921775433974</v>
      </c>
      <c r="P639" s="495" t="s">
        <v>1546</v>
      </c>
      <c r="Q639" s="496"/>
      <c r="R639" s="490" t="s">
        <v>1547</v>
      </c>
      <c r="S639" s="491" t="s">
        <v>1510</v>
      </c>
      <c r="T639" s="492">
        <v>40</v>
      </c>
      <c r="U639" s="493">
        <v>186.73084355828212</v>
      </c>
      <c r="V639" s="494">
        <v>0.28653043287189628</v>
      </c>
      <c r="W639" s="494">
        <v>0.11346956712810374</v>
      </c>
      <c r="X639" s="495" t="s">
        <v>1548</v>
      </c>
      <c r="Y639" s="497"/>
      <c r="Z639" s="490" t="s">
        <v>1549</v>
      </c>
      <c r="AA639" s="491" t="s">
        <v>1468</v>
      </c>
      <c r="AB639" s="492">
        <v>60</v>
      </c>
      <c r="AC639" s="493">
        <v>585.45170093457921</v>
      </c>
      <c r="AD639" s="494">
        <v>0.70533948582729067</v>
      </c>
      <c r="AE639" s="494">
        <v>-0.10533948582729069</v>
      </c>
      <c r="AF639" s="495" t="s">
        <v>1550</v>
      </c>
    </row>
    <row r="640" spans="1:32" ht="32.450000000000003" customHeight="1">
      <c r="A640" s="482" t="s">
        <v>1457</v>
      </c>
      <c r="B640" s="483" t="s">
        <v>1590</v>
      </c>
      <c r="C640" s="484" t="s">
        <v>1674</v>
      </c>
      <c r="D640" s="485" t="s">
        <v>1675</v>
      </c>
      <c r="E640" s="486" t="s">
        <v>1676</v>
      </c>
      <c r="F640" s="487" t="s">
        <v>1462</v>
      </c>
      <c r="G640" s="487" t="s">
        <v>1543</v>
      </c>
      <c r="H640" s="488" t="s">
        <v>1562</v>
      </c>
      <c r="I640" s="489"/>
      <c r="J640" s="490" t="s">
        <v>1628</v>
      </c>
      <c r="K640" s="491" t="s">
        <v>1495</v>
      </c>
      <c r="L640" s="492">
        <v>40</v>
      </c>
      <c r="M640" s="493">
        <v>1570.3635944380767</v>
      </c>
      <c r="N640" s="494">
        <v>0.799662325132658</v>
      </c>
      <c r="O640" s="494">
        <v>-0.39966232513265798</v>
      </c>
      <c r="P640" s="495" t="s">
        <v>1629</v>
      </c>
      <c r="Q640" s="496"/>
      <c r="R640" s="490" t="s">
        <v>1527</v>
      </c>
      <c r="S640" s="491" t="s">
        <v>1528</v>
      </c>
      <c r="T640" s="492">
        <v>35</v>
      </c>
      <c r="U640" s="493">
        <v>576.09622716579111</v>
      </c>
      <c r="V640" s="494">
        <v>0.69715388326097438</v>
      </c>
      <c r="W640" s="494">
        <v>-0.34715388326097441</v>
      </c>
      <c r="X640" s="495" t="s">
        <v>1529</v>
      </c>
      <c r="Y640" s="497"/>
      <c r="Z640" s="490" t="s">
        <v>1565</v>
      </c>
      <c r="AA640" s="491" t="s">
        <v>1468</v>
      </c>
      <c r="AB640" s="492">
        <v>60</v>
      </c>
      <c r="AC640" s="493">
        <v>1138.1213829726482</v>
      </c>
      <c r="AD640" s="494">
        <v>0.84254703328509406</v>
      </c>
      <c r="AE640" s="494">
        <v>-0.24254703328509408</v>
      </c>
      <c r="AF640" s="495" t="s">
        <v>1542</v>
      </c>
    </row>
    <row r="641" spans="1:32" ht="32.450000000000003" customHeight="1">
      <c r="A641" s="482" t="s">
        <v>1457</v>
      </c>
      <c r="B641" s="483" t="s">
        <v>1590</v>
      </c>
      <c r="C641" s="484" t="s">
        <v>1674</v>
      </c>
      <c r="D641" s="485" t="s">
        <v>1675</v>
      </c>
      <c r="E641" s="486" t="s">
        <v>1676</v>
      </c>
      <c r="F641" s="487" t="s">
        <v>1462</v>
      </c>
      <c r="G641" s="487" t="s">
        <v>1543</v>
      </c>
      <c r="H641" s="488" t="s">
        <v>1566</v>
      </c>
      <c r="I641" s="489"/>
      <c r="J641" s="490" t="s">
        <v>1567</v>
      </c>
      <c r="K641" s="491" t="s">
        <v>1465</v>
      </c>
      <c r="L641" s="492">
        <v>65</v>
      </c>
      <c r="M641" s="493">
        <v>538.44338718475876</v>
      </c>
      <c r="N641" s="494">
        <v>0.64497009391323179</v>
      </c>
      <c r="O641" s="494">
        <v>5.0299060867682321E-3</v>
      </c>
      <c r="P641" s="495" t="s">
        <v>1559</v>
      </c>
      <c r="Q641" s="496"/>
      <c r="R641" s="490" t="s">
        <v>1570</v>
      </c>
      <c r="S641" s="491" t="s">
        <v>1528</v>
      </c>
      <c r="T641" s="492">
        <v>30</v>
      </c>
      <c r="U641" s="493">
        <v>286.95422766999286</v>
      </c>
      <c r="V641" s="494">
        <v>0.43662886681642266</v>
      </c>
      <c r="W641" s="494">
        <v>-0.13662886681642267</v>
      </c>
      <c r="X641" s="495" t="s">
        <v>1555</v>
      </c>
      <c r="Y641" s="497"/>
      <c r="Z641" s="490" t="s">
        <v>1565</v>
      </c>
      <c r="AA641" s="491" t="s">
        <v>1468</v>
      </c>
      <c r="AB641" s="492">
        <v>50</v>
      </c>
      <c r="AC641" s="493">
        <v>720.29588236500138</v>
      </c>
      <c r="AD641" s="494">
        <v>0.66053208476548753</v>
      </c>
      <c r="AE641" s="494">
        <v>-0.16053208476548753</v>
      </c>
      <c r="AF641" s="495" t="s">
        <v>1542</v>
      </c>
    </row>
    <row r="642" spans="1:32" ht="32.450000000000003" customHeight="1">
      <c r="A642" s="482" t="s">
        <v>1457</v>
      </c>
      <c r="B642" s="483" t="s">
        <v>1590</v>
      </c>
      <c r="C642" s="484" t="s">
        <v>1674</v>
      </c>
      <c r="D642" s="485" t="s">
        <v>1675</v>
      </c>
      <c r="E642" s="486" t="s">
        <v>1676</v>
      </c>
      <c r="F642" s="487" t="s">
        <v>1462</v>
      </c>
      <c r="G642" s="487" t="s">
        <v>1543</v>
      </c>
      <c r="H642" s="488" t="s">
        <v>1569</v>
      </c>
      <c r="I642" s="489"/>
      <c r="J642" s="490" t="s">
        <v>1558</v>
      </c>
      <c r="K642" s="491" t="s">
        <v>1465</v>
      </c>
      <c r="L642" s="492">
        <v>65</v>
      </c>
      <c r="M642" s="493">
        <v>220.28676508480379</v>
      </c>
      <c r="N642" s="494">
        <v>0.57282143446287948</v>
      </c>
      <c r="O642" s="494">
        <v>7.7178565537120547E-2</v>
      </c>
      <c r="P642" s="495" t="s">
        <v>1559</v>
      </c>
      <c r="Q642" s="496"/>
      <c r="R642" s="490" t="s">
        <v>1636</v>
      </c>
      <c r="S642" s="491" t="s">
        <v>1528</v>
      </c>
      <c r="T642" s="492">
        <v>30</v>
      </c>
      <c r="U642" s="493">
        <v>170.72541677358677</v>
      </c>
      <c r="V642" s="494">
        <v>0.40601151251530226</v>
      </c>
      <c r="W642" s="494">
        <v>-0.10601151251530228</v>
      </c>
      <c r="X642" s="495" t="s">
        <v>1555</v>
      </c>
      <c r="Y642" s="497"/>
      <c r="Z642" s="490" t="s">
        <v>1549</v>
      </c>
      <c r="AA642" s="491" t="s">
        <v>1468</v>
      </c>
      <c r="AB642" s="492">
        <v>60</v>
      </c>
      <c r="AC642" s="493">
        <v>360.84850484692623</v>
      </c>
      <c r="AD642" s="494">
        <v>0.63410864827789781</v>
      </c>
      <c r="AE642" s="494">
        <v>-3.4108648277897835E-2</v>
      </c>
      <c r="AF642" s="495" t="s">
        <v>1550</v>
      </c>
    </row>
    <row r="643" spans="1:32" ht="32.450000000000003" customHeight="1">
      <c r="A643" s="482" t="s">
        <v>1457</v>
      </c>
      <c r="B643" s="483" t="s">
        <v>1590</v>
      </c>
      <c r="C643" s="484" t="s">
        <v>1674</v>
      </c>
      <c r="D643" s="485" t="s">
        <v>1675</v>
      </c>
      <c r="E643" s="486" t="s">
        <v>1676</v>
      </c>
      <c r="F643" s="487" t="s">
        <v>1462</v>
      </c>
      <c r="G643" s="487" t="s">
        <v>1543</v>
      </c>
      <c r="H643" s="488" t="s">
        <v>1571</v>
      </c>
      <c r="I643" s="489"/>
      <c r="J643" s="490" t="s">
        <v>1558</v>
      </c>
      <c r="K643" s="491" t="s">
        <v>1465</v>
      </c>
      <c r="L643" s="492">
        <v>60</v>
      </c>
      <c r="M643" s="493">
        <v>159.98209174312015</v>
      </c>
      <c r="N643" s="494">
        <v>0.5213917570199782</v>
      </c>
      <c r="O643" s="494">
        <v>7.8608242980021781E-2</v>
      </c>
      <c r="P643" s="495" t="s">
        <v>1559</v>
      </c>
      <c r="Q643" s="496"/>
      <c r="R643" s="490" t="s">
        <v>1654</v>
      </c>
      <c r="S643" s="491" t="s">
        <v>1528</v>
      </c>
      <c r="T643" s="492">
        <v>25</v>
      </c>
      <c r="U643" s="493">
        <v>147.913616752195</v>
      </c>
      <c r="V643" s="494">
        <v>0.35437746711943868</v>
      </c>
      <c r="W643" s="494">
        <v>-0.10437746711943868</v>
      </c>
      <c r="X643" s="495" t="s">
        <v>1555</v>
      </c>
      <c r="Y643" s="497"/>
      <c r="Z643" s="490" t="s">
        <v>1556</v>
      </c>
      <c r="AA643" s="491" t="s">
        <v>1468</v>
      </c>
      <c r="AB643" s="492">
        <v>55</v>
      </c>
      <c r="AC643" s="493">
        <v>253.37198198462977</v>
      </c>
      <c r="AD643" s="494">
        <v>0.58653232896075014</v>
      </c>
      <c r="AE643" s="494">
        <v>-3.6532328960750093E-2</v>
      </c>
      <c r="AF643" s="495" t="s">
        <v>1550</v>
      </c>
    </row>
    <row r="644" spans="1:32" ht="32.450000000000003" customHeight="1">
      <c r="A644" s="482" t="s">
        <v>1457</v>
      </c>
      <c r="B644" s="483" t="s">
        <v>1590</v>
      </c>
      <c r="C644" s="484" t="s">
        <v>1674</v>
      </c>
      <c r="D644" s="485" t="s">
        <v>1675</v>
      </c>
      <c r="E644" s="486" t="s">
        <v>1676</v>
      </c>
      <c r="F644" s="488" t="s">
        <v>1573</v>
      </c>
      <c r="G644" s="488" t="s">
        <v>1573</v>
      </c>
      <c r="H644" s="488" t="s">
        <v>1574</v>
      </c>
      <c r="I644" s="489"/>
      <c r="J644" s="490" t="s">
        <v>1575</v>
      </c>
      <c r="K644" s="491">
        <v>0</v>
      </c>
      <c r="L644" s="492" t="s">
        <v>1575</v>
      </c>
      <c r="M644" s="493" t="s">
        <v>1575</v>
      </c>
      <c r="N644" s="494" t="s">
        <v>1575</v>
      </c>
      <c r="O644" s="494" t="s">
        <v>1576</v>
      </c>
      <c r="P644" s="495" t="s">
        <v>1575</v>
      </c>
      <c r="Q644" s="496"/>
      <c r="R644" s="490" t="s">
        <v>1575</v>
      </c>
      <c r="S644" s="491">
        <v>0</v>
      </c>
      <c r="T644" s="492" t="s">
        <v>1575</v>
      </c>
      <c r="U644" s="493" t="s">
        <v>1575</v>
      </c>
      <c r="V644" s="494" t="s">
        <v>1575</v>
      </c>
      <c r="W644" s="494" t="s">
        <v>1576</v>
      </c>
      <c r="X644" s="495" t="s">
        <v>1575</v>
      </c>
      <c r="Y644" s="497"/>
      <c r="Z644" s="490" t="s">
        <v>1575</v>
      </c>
      <c r="AA644" s="491">
        <v>0</v>
      </c>
      <c r="AB644" s="492" t="s">
        <v>1575</v>
      </c>
      <c r="AC644" s="493" t="s">
        <v>1575</v>
      </c>
      <c r="AD644" s="494" t="s">
        <v>1575</v>
      </c>
      <c r="AE644" s="494" t="s">
        <v>1576</v>
      </c>
      <c r="AF644" s="495" t="s">
        <v>1575</v>
      </c>
    </row>
    <row r="645" spans="1:32" ht="32.450000000000003" customHeight="1">
      <c r="A645" s="482" t="s">
        <v>1457</v>
      </c>
      <c r="B645" s="483" t="s">
        <v>1590</v>
      </c>
      <c r="C645" s="484" t="s">
        <v>1674</v>
      </c>
      <c r="D645" s="485" t="s">
        <v>1675</v>
      </c>
      <c r="E645" s="486" t="s">
        <v>1676</v>
      </c>
      <c r="F645" s="488" t="s">
        <v>1573</v>
      </c>
      <c r="G645" s="488" t="s">
        <v>1573</v>
      </c>
      <c r="H645" s="488" t="s">
        <v>1577</v>
      </c>
      <c r="I645" s="489"/>
      <c r="J645" s="490" t="s">
        <v>1575</v>
      </c>
      <c r="K645" s="491">
        <v>0</v>
      </c>
      <c r="L645" s="492" t="s">
        <v>1575</v>
      </c>
      <c r="M645" s="493" t="s">
        <v>1575</v>
      </c>
      <c r="N645" s="494" t="s">
        <v>1575</v>
      </c>
      <c r="O645" s="494" t="s">
        <v>1576</v>
      </c>
      <c r="P645" s="495" t="s">
        <v>1575</v>
      </c>
      <c r="Q645" s="496"/>
      <c r="R645" s="490" t="s">
        <v>1575</v>
      </c>
      <c r="S645" s="491">
        <v>0</v>
      </c>
      <c r="T645" s="492" t="s">
        <v>1575</v>
      </c>
      <c r="U645" s="493" t="s">
        <v>1575</v>
      </c>
      <c r="V645" s="494" t="s">
        <v>1575</v>
      </c>
      <c r="W645" s="494" t="s">
        <v>1576</v>
      </c>
      <c r="X645" s="495" t="s">
        <v>1575</v>
      </c>
      <c r="Y645" s="497"/>
      <c r="Z645" s="490" t="s">
        <v>1575</v>
      </c>
      <c r="AA645" s="491">
        <v>0</v>
      </c>
      <c r="AB645" s="492" t="s">
        <v>1575</v>
      </c>
      <c r="AC645" s="493" t="s">
        <v>1575</v>
      </c>
      <c r="AD645" s="494" t="s">
        <v>1575</v>
      </c>
      <c r="AE645" s="494" t="s">
        <v>1576</v>
      </c>
      <c r="AF645" s="495" t="s">
        <v>1575</v>
      </c>
    </row>
    <row r="646" spans="1:32" ht="32.450000000000003" customHeight="1">
      <c r="A646" s="482" t="s">
        <v>1457</v>
      </c>
      <c r="B646" s="483" t="s">
        <v>1590</v>
      </c>
      <c r="C646" s="484" t="s">
        <v>1674</v>
      </c>
      <c r="D646" s="485" t="s">
        <v>1675</v>
      </c>
      <c r="E646" s="486" t="s">
        <v>1676</v>
      </c>
      <c r="F646" s="488" t="s">
        <v>1578</v>
      </c>
      <c r="G646" s="488" t="s">
        <v>1578</v>
      </c>
      <c r="H646" s="488" t="s">
        <v>1579</v>
      </c>
      <c r="I646" s="489"/>
      <c r="J646" s="490" t="s">
        <v>1575</v>
      </c>
      <c r="K646" s="491">
        <v>0</v>
      </c>
      <c r="L646" s="492" t="s">
        <v>1575</v>
      </c>
      <c r="M646" s="493" t="s">
        <v>1575</v>
      </c>
      <c r="N646" s="494" t="s">
        <v>1575</v>
      </c>
      <c r="O646" s="494" t="s">
        <v>1576</v>
      </c>
      <c r="P646" s="495" t="s">
        <v>1575</v>
      </c>
      <c r="Q646" s="496"/>
      <c r="R646" s="490" t="s">
        <v>1575</v>
      </c>
      <c r="S646" s="491">
        <v>0</v>
      </c>
      <c r="T646" s="492" t="s">
        <v>1575</v>
      </c>
      <c r="U646" s="493" t="s">
        <v>1575</v>
      </c>
      <c r="V646" s="494" t="s">
        <v>1575</v>
      </c>
      <c r="W646" s="494" t="s">
        <v>1576</v>
      </c>
      <c r="X646" s="495" t="s">
        <v>1575</v>
      </c>
      <c r="Y646" s="497"/>
      <c r="Z646" s="490" t="s">
        <v>1575</v>
      </c>
      <c r="AA646" s="491">
        <v>0</v>
      </c>
      <c r="AB646" s="492" t="s">
        <v>1575</v>
      </c>
      <c r="AC646" s="493" t="s">
        <v>1575</v>
      </c>
      <c r="AD646" s="494" t="s">
        <v>1575</v>
      </c>
      <c r="AE646" s="494" t="s">
        <v>1576</v>
      </c>
      <c r="AF646" s="495" t="s">
        <v>1575</v>
      </c>
    </row>
    <row r="647" spans="1:32" ht="32.450000000000003" customHeight="1">
      <c r="A647" s="482" t="s">
        <v>1457</v>
      </c>
      <c r="B647" s="483" t="s">
        <v>1590</v>
      </c>
      <c r="C647" s="484" t="s">
        <v>1674</v>
      </c>
      <c r="D647" s="485" t="s">
        <v>1675</v>
      </c>
      <c r="E647" s="486" t="s">
        <v>1676</v>
      </c>
      <c r="F647" s="488" t="s">
        <v>1578</v>
      </c>
      <c r="G647" s="488" t="s">
        <v>1578</v>
      </c>
      <c r="H647" s="488" t="s">
        <v>1580</v>
      </c>
      <c r="I647" s="489"/>
      <c r="J647" s="490" t="s">
        <v>1575</v>
      </c>
      <c r="K647" s="491">
        <v>0</v>
      </c>
      <c r="L647" s="492" t="s">
        <v>1575</v>
      </c>
      <c r="M647" s="493" t="s">
        <v>1575</v>
      </c>
      <c r="N647" s="494" t="s">
        <v>1575</v>
      </c>
      <c r="O647" s="494" t="s">
        <v>1576</v>
      </c>
      <c r="P647" s="495" t="s">
        <v>1575</v>
      </c>
      <c r="Q647" s="496"/>
      <c r="R647" s="490" t="s">
        <v>1575</v>
      </c>
      <c r="S647" s="491">
        <v>0</v>
      </c>
      <c r="T647" s="492" t="s">
        <v>1575</v>
      </c>
      <c r="U647" s="493" t="s">
        <v>1575</v>
      </c>
      <c r="V647" s="494" t="s">
        <v>1575</v>
      </c>
      <c r="W647" s="494" t="s">
        <v>1576</v>
      </c>
      <c r="X647" s="495" t="s">
        <v>1575</v>
      </c>
      <c r="Y647" s="497"/>
      <c r="Z647" s="490" t="s">
        <v>1575</v>
      </c>
      <c r="AA647" s="491">
        <v>0</v>
      </c>
      <c r="AB647" s="492" t="s">
        <v>1575</v>
      </c>
      <c r="AC647" s="493" t="s">
        <v>1575</v>
      </c>
      <c r="AD647" s="494" t="s">
        <v>1575</v>
      </c>
      <c r="AE647" s="494" t="s">
        <v>1576</v>
      </c>
      <c r="AF647" s="495" t="s">
        <v>1575</v>
      </c>
    </row>
    <row r="648" spans="1:32" ht="32.450000000000003" customHeight="1">
      <c r="A648" s="482" t="s">
        <v>1457</v>
      </c>
      <c r="B648" s="483" t="s">
        <v>1590</v>
      </c>
      <c r="C648" s="484" t="s">
        <v>1674</v>
      </c>
      <c r="D648" s="485" t="s">
        <v>1675</v>
      </c>
      <c r="E648" s="486" t="s">
        <v>1676</v>
      </c>
      <c r="F648" s="488" t="s">
        <v>1581</v>
      </c>
      <c r="G648" s="488" t="s">
        <v>1581</v>
      </c>
      <c r="H648" s="488" t="s">
        <v>1582</v>
      </c>
      <c r="I648" s="489"/>
      <c r="J648" s="490" t="s">
        <v>1575</v>
      </c>
      <c r="K648" s="491">
        <v>0</v>
      </c>
      <c r="L648" s="492" t="s">
        <v>1575</v>
      </c>
      <c r="M648" s="493" t="s">
        <v>1575</v>
      </c>
      <c r="N648" s="494" t="s">
        <v>1575</v>
      </c>
      <c r="O648" s="494" t="s">
        <v>1576</v>
      </c>
      <c r="P648" s="495" t="s">
        <v>1575</v>
      </c>
      <c r="Q648" s="496"/>
      <c r="R648" s="490" t="s">
        <v>1575</v>
      </c>
      <c r="S648" s="491">
        <v>0</v>
      </c>
      <c r="T648" s="492" t="s">
        <v>1575</v>
      </c>
      <c r="U648" s="493" t="s">
        <v>1575</v>
      </c>
      <c r="V648" s="494" t="s">
        <v>1575</v>
      </c>
      <c r="W648" s="494" t="s">
        <v>1576</v>
      </c>
      <c r="X648" s="495" t="s">
        <v>1575</v>
      </c>
      <c r="Y648" s="497"/>
      <c r="Z648" s="490" t="s">
        <v>1575</v>
      </c>
      <c r="AA648" s="491">
        <v>0</v>
      </c>
      <c r="AB648" s="492" t="s">
        <v>1575</v>
      </c>
      <c r="AC648" s="493" t="s">
        <v>1575</v>
      </c>
      <c r="AD648" s="494" t="s">
        <v>1575</v>
      </c>
      <c r="AE648" s="494" t="s">
        <v>1576</v>
      </c>
      <c r="AF648" s="495" t="s">
        <v>1575</v>
      </c>
    </row>
    <row r="649" spans="1:32" ht="32.450000000000003" customHeight="1">
      <c r="A649" s="482" t="s">
        <v>1457</v>
      </c>
      <c r="B649" s="483" t="s">
        <v>1590</v>
      </c>
      <c r="C649" s="484" t="s">
        <v>1674</v>
      </c>
      <c r="D649" s="485" t="s">
        <v>1675</v>
      </c>
      <c r="E649" s="486" t="s">
        <v>1676</v>
      </c>
      <c r="F649" s="488" t="s">
        <v>1581</v>
      </c>
      <c r="G649" s="488" t="s">
        <v>1581</v>
      </c>
      <c r="H649" s="488" t="s">
        <v>1583</v>
      </c>
      <c r="I649" s="489"/>
      <c r="J649" s="490" t="s">
        <v>1575</v>
      </c>
      <c r="K649" s="491">
        <v>0</v>
      </c>
      <c r="L649" s="492" t="s">
        <v>1575</v>
      </c>
      <c r="M649" s="493" t="s">
        <v>1575</v>
      </c>
      <c r="N649" s="494" t="s">
        <v>1575</v>
      </c>
      <c r="O649" s="494" t="s">
        <v>1576</v>
      </c>
      <c r="P649" s="495" t="s">
        <v>1575</v>
      </c>
      <c r="Q649" s="496"/>
      <c r="R649" s="490" t="s">
        <v>1575</v>
      </c>
      <c r="S649" s="491">
        <v>0</v>
      </c>
      <c r="T649" s="492" t="s">
        <v>1575</v>
      </c>
      <c r="U649" s="493" t="s">
        <v>1575</v>
      </c>
      <c r="V649" s="494" t="s">
        <v>1575</v>
      </c>
      <c r="W649" s="494" t="s">
        <v>1576</v>
      </c>
      <c r="X649" s="495" t="s">
        <v>1575</v>
      </c>
      <c r="Y649" s="497"/>
      <c r="Z649" s="490" t="s">
        <v>1575</v>
      </c>
      <c r="AA649" s="491">
        <v>0</v>
      </c>
      <c r="AB649" s="492" t="s">
        <v>1575</v>
      </c>
      <c r="AC649" s="493" t="s">
        <v>1575</v>
      </c>
      <c r="AD649" s="494" t="s">
        <v>1575</v>
      </c>
      <c r="AE649" s="494" t="s">
        <v>1576</v>
      </c>
      <c r="AF649" s="495" t="s">
        <v>1575</v>
      </c>
    </row>
    <row r="650" spans="1:32" ht="32.450000000000003" customHeight="1">
      <c r="A650" s="482" t="s">
        <v>1457</v>
      </c>
      <c r="B650" s="483" t="s">
        <v>1590</v>
      </c>
      <c r="C650" s="484" t="s">
        <v>1674</v>
      </c>
      <c r="D650" s="485" t="s">
        <v>1675</v>
      </c>
      <c r="E650" s="486" t="s">
        <v>1676</v>
      </c>
      <c r="F650" s="488" t="s">
        <v>1584</v>
      </c>
      <c r="G650" s="488" t="s">
        <v>1584</v>
      </c>
      <c r="H650" s="488" t="s">
        <v>1574</v>
      </c>
      <c r="I650" s="489"/>
      <c r="J650" s="490" t="s">
        <v>1575</v>
      </c>
      <c r="K650" s="491">
        <v>0</v>
      </c>
      <c r="L650" s="492" t="s">
        <v>1575</v>
      </c>
      <c r="M650" s="493" t="s">
        <v>1575</v>
      </c>
      <c r="N650" s="494" t="s">
        <v>1575</v>
      </c>
      <c r="O650" s="494" t="s">
        <v>1576</v>
      </c>
      <c r="P650" s="495" t="s">
        <v>1575</v>
      </c>
      <c r="Q650" s="496"/>
      <c r="R650" s="490" t="s">
        <v>1575</v>
      </c>
      <c r="S650" s="491">
        <v>0</v>
      </c>
      <c r="T650" s="492" t="s">
        <v>1575</v>
      </c>
      <c r="U650" s="493" t="s">
        <v>1575</v>
      </c>
      <c r="V650" s="494" t="s">
        <v>1575</v>
      </c>
      <c r="W650" s="494" t="s">
        <v>1576</v>
      </c>
      <c r="X650" s="495" t="s">
        <v>1575</v>
      </c>
      <c r="Y650" s="497"/>
      <c r="Z650" s="490" t="s">
        <v>1575</v>
      </c>
      <c r="AA650" s="491">
        <v>0</v>
      </c>
      <c r="AB650" s="492" t="s">
        <v>1575</v>
      </c>
      <c r="AC650" s="493" t="s">
        <v>1575</v>
      </c>
      <c r="AD650" s="494" t="s">
        <v>1575</v>
      </c>
      <c r="AE650" s="494" t="s">
        <v>1576</v>
      </c>
      <c r="AF650" s="495" t="s">
        <v>1575</v>
      </c>
    </row>
    <row r="651" spans="1:32" ht="32.450000000000003" customHeight="1">
      <c r="A651" s="482" t="s">
        <v>1457</v>
      </c>
      <c r="B651" s="483" t="s">
        <v>1590</v>
      </c>
      <c r="C651" s="484" t="s">
        <v>1674</v>
      </c>
      <c r="D651" s="485" t="s">
        <v>1675</v>
      </c>
      <c r="E651" s="486" t="s">
        <v>1676</v>
      </c>
      <c r="F651" s="488" t="s">
        <v>1584</v>
      </c>
      <c r="G651" s="488" t="s">
        <v>1584</v>
      </c>
      <c r="H651" s="488" t="s">
        <v>1577</v>
      </c>
      <c r="I651" s="489"/>
      <c r="J651" s="490" t="s">
        <v>1575</v>
      </c>
      <c r="K651" s="491">
        <v>0</v>
      </c>
      <c r="L651" s="492" t="s">
        <v>1575</v>
      </c>
      <c r="M651" s="493" t="s">
        <v>1575</v>
      </c>
      <c r="N651" s="494" t="s">
        <v>1575</v>
      </c>
      <c r="O651" s="494" t="s">
        <v>1576</v>
      </c>
      <c r="P651" s="495" t="s">
        <v>1575</v>
      </c>
      <c r="Q651" s="496"/>
      <c r="R651" s="490" t="s">
        <v>1575</v>
      </c>
      <c r="S651" s="491">
        <v>0</v>
      </c>
      <c r="T651" s="492" t="s">
        <v>1575</v>
      </c>
      <c r="U651" s="493" t="s">
        <v>1575</v>
      </c>
      <c r="V651" s="494" t="s">
        <v>1575</v>
      </c>
      <c r="W651" s="494" t="s">
        <v>1576</v>
      </c>
      <c r="X651" s="495" t="s">
        <v>1575</v>
      </c>
      <c r="Y651" s="497"/>
      <c r="Z651" s="490" t="s">
        <v>1575</v>
      </c>
      <c r="AA651" s="491">
        <v>0</v>
      </c>
      <c r="AB651" s="492" t="s">
        <v>1575</v>
      </c>
      <c r="AC651" s="493" t="s">
        <v>1575</v>
      </c>
      <c r="AD651" s="494" t="s">
        <v>1575</v>
      </c>
      <c r="AE651" s="494" t="s">
        <v>1576</v>
      </c>
      <c r="AF651" s="495" t="s">
        <v>1575</v>
      </c>
    </row>
    <row r="652" spans="1:32" ht="32.450000000000003" customHeight="1">
      <c r="A652" s="482" t="s">
        <v>1457</v>
      </c>
      <c r="B652" s="483" t="s">
        <v>1590</v>
      </c>
      <c r="C652" s="484" t="s">
        <v>1674</v>
      </c>
      <c r="D652" s="485" t="s">
        <v>1675</v>
      </c>
      <c r="E652" s="486" t="s">
        <v>1676</v>
      </c>
      <c r="F652" s="488" t="s">
        <v>1585</v>
      </c>
      <c r="G652" s="488" t="s">
        <v>1585</v>
      </c>
      <c r="H652" s="488" t="s">
        <v>1579</v>
      </c>
      <c r="I652" s="489"/>
      <c r="J652" s="490" t="s">
        <v>1575</v>
      </c>
      <c r="K652" s="491">
        <v>0</v>
      </c>
      <c r="L652" s="492" t="s">
        <v>1575</v>
      </c>
      <c r="M652" s="493" t="s">
        <v>1575</v>
      </c>
      <c r="N652" s="494" t="s">
        <v>1575</v>
      </c>
      <c r="O652" s="494" t="s">
        <v>1576</v>
      </c>
      <c r="P652" s="495" t="s">
        <v>1575</v>
      </c>
      <c r="Q652" s="496"/>
      <c r="R652" s="490" t="s">
        <v>1575</v>
      </c>
      <c r="S652" s="491">
        <v>0</v>
      </c>
      <c r="T652" s="492" t="s">
        <v>1575</v>
      </c>
      <c r="U652" s="493" t="s">
        <v>1575</v>
      </c>
      <c r="V652" s="494" t="s">
        <v>1575</v>
      </c>
      <c r="W652" s="494" t="s">
        <v>1576</v>
      </c>
      <c r="X652" s="495" t="s">
        <v>1575</v>
      </c>
      <c r="Y652" s="497"/>
      <c r="Z652" s="490" t="s">
        <v>1575</v>
      </c>
      <c r="AA652" s="491">
        <v>0</v>
      </c>
      <c r="AB652" s="492" t="s">
        <v>1575</v>
      </c>
      <c r="AC652" s="493" t="s">
        <v>1575</v>
      </c>
      <c r="AD652" s="494" t="s">
        <v>1575</v>
      </c>
      <c r="AE652" s="494" t="s">
        <v>1576</v>
      </c>
      <c r="AF652" s="495" t="s">
        <v>1575</v>
      </c>
    </row>
    <row r="653" spans="1:32" ht="32.450000000000003" customHeight="1">
      <c r="A653" s="482" t="s">
        <v>1457</v>
      </c>
      <c r="B653" s="483" t="s">
        <v>1590</v>
      </c>
      <c r="C653" s="484" t="s">
        <v>1674</v>
      </c>
      <c r="D653" s="485" t="s">
        <v>1675</v>
      </c>
      <c r="E653" s="486" t="s">
        <v>1676</v>
      </c>
      <c r="F653" s="488" t="s">
        <v>1585</v>
      </c>
      <c r="G653" s="488" t="s">
        <v>1585</v>
      </c>
      <c r="H653" s="488" t="s">
        <v>1580</v>
      </c>
      <c r="I653" s="489"/>
      <c r="J653" s="490" t="s">
        <v>1575</v>
      </c>
      <c r="K653" s="491">
        <v>0</v>
      </c>
      <c r="L653" s="492" t="s">
        <v>1575</v>
      </c>
      <c r="M653" s="493" t="s">
        <v>1575</v>
      </c>
      <c r="N653" s="494" t="s">
        <v>1575</v>
      </c>
      <c r="O653" s="494" t="s">
        <v>1576</v>
      </c>
      <c r="P653" s="495" t="s">
        <v>1575</v>
      </c>
      <c r="Q653" s="496"/>
      <c r="R653" s="490" t="s">
        <v>1575</v>
      </c>
      <c r="S653" s="491">
        <v>0</v>
      </c>
      <c r="T653" s="492" t="s">
        <v>1575</v>
      </c>
      <c r="U653" s="493" t="s">
        <v>1575</v>
      </c>
      <c r="V653" s="494" t="s">
        <v>1575</v>
      </c>
      <c r="W653" s="494" t="s">
        <v>1576</v>
      </c>
      <c r="X653" s="495" t="s">
        <v>1575</v>
      </c>
      <c r="Y653" s="497"/>
      <c r="Z653" s="490" t="s">
        <v>1575</v>
      </c>
      <c r="AA653" s="491">
        <v>0</v>
      </c>
      <c r="AB653" s="492" t="s">
        <v>1575</v>
      </c>
      <c r="AC653" s="493" t="s">
        <v>1575</v>
      </c>
      <c r="AD653" s="494" t="s">
        <v>1575</v>
      </c>
      <c r="AE653" s="494" t="s">
        <v>1576</v>
      </c>
      <c r="AF653" s="495" t="s">
        <v>1575</v>
      </c>
    </row>
    <row r="654" spans="1:32" ht="32.450000000000003" customHeight="1">
      <c r="A654" s="482" t="s">
        <v>1457</v>
      </c>
      <c r="B654" s="483" t="s">
        <v>1590</v>
      </c>
      <c r="C654" s="484" t="s">
        <v>1674</v>
      </c>
      <c r="D654" s="485" t="s">
        <v>1675</v>
      </c>
      <c r="E654" s="486" t="s">
        <v>1676</v>
      </c>
      <c r="F654" s="488" t="s">
        <v>1586</v>
      </c>
      <c r="G654" s="488" t="s">
        <v>1586</v>
      </c>
      <c r="H654" s="488" t="s">
        <v>1582</v>
      </c>
      <c r="I654" s="489"/>
      <c r="J654" s="490" t="s">
        <v>1575</v>
      </c>
      <c r="K654" s="491">
        <v>0</v>
      </c>
      <c r="L654" s="492" t="s">
        <v>1575</v>
      </c>
      <c r="M654" s="493" t="s">
        <v>1575</v>
      </c>
      <c r="N654" s="494" t="s">
        <v>1575</v>
      </c>
      <c r="O654" s="494" t="s">
        <v>1576</v>
      </c>
      <c r="P654" s="495" t="s">
        <v>1575</v>
      </c>
      <c r="Q654" s="496"/>
      <c r="R654" s="490" t="s">
        <v>1575</v>
      </c>
      <c r="S654" s="491">
        <v>0</v>
      </c>
      <c r="T654" s="492" t="s">
        <v>1575</v>
      </c>
      <c r="U654" s="493" t="s">
        <v>1575</v>
      </c>
      <c r="V654" s="494" t="s">
        <v>1575</v>
      </c>
      <c r="W654" s="494" t="s">
        <v>1576</v>
      </c>
      <c r="X654" s="495" t="s">
        <v>1575</v>
      </c>
      <c r="Y654" s="497"/>
      <c r="Z654" s="490" t="s">
        <v>1575</v>
      </c>
      <c r="AA654" s="491">
        <v>0</v>
      </c>
      <c r="AB654" s="492" t="s">
        <v>1575</v>
      </c>
      <c r="AC654" s="493" t="s">
        <v>1575</v>
      </c>
      <c r="AD654" s="494" t="s">
        <v>1575</v>
      </c>
      <c r="AE654" s="494" t="s">
        <v>1576</v>
      </c>
      <c r="AF654" s="495" t="s">
        <v>1575</v>
      </c>
    </row>
    <row r="655" spans="1:32" ht="32.450000000000003" customHeight="1">
      <c r="A655" s="482" t="s">
        <v>1457</v>
      </c>
      <c r="B655" s="483" t="s">
        <v>1590</v>
      </c>
      <c r="C655" s="484" t="s">
        <v>1674</v>
      </c>
      <c r="D655" s="485" t="s">
        <v>1675</v>
      </c>
      <c r="E655" s="486" t="s">
        <v>1676</v>
      </c>
      <c r="F655" s="488" t="s">
        <v>1586</v>
      </c>
      <c r="G655" s="488" t="s">
        <v>1586</v>
      </c>
      <c r="H655" s="488" t="s">
        <v>1583</v>
      </c>
      <c r="I655" s="489"/>
      <c r="J655" s="490" t="s">
        <v>1575</v>
      </c>
      <c r="K655" s="491">
        <v>0</v>
      </c>
      <c r="L655" s="492" t="s">
        <v>1575</v>
      </c>
      <c r="M655" s="493" t="s">
        <v>1575</v>
      </c>
      <c r="N655" s="494" t="s">
        <v>1575</v>
      </c>
      <c r="O655" s="494" t="s">
        <v>1576</v>
      </c>
      <c r="P655" s="495" t="s">
        <v>1575</v>
      </c>
      <c r="Q655" s="496"/>
      <c r="R655" s="490" t="s">
        <v>1575</v>
      </c>
      <c r="S655" s="491">
        <v>0</v>
      </c>
      <c r="T655" s="492" t="s">
        <v>1575</v>
      </c>
      <c r="U655" s="493" t="s">
        <v>1575</v>
      </c>
      <c r="V655" s="494" t="s">
        <v>1575</v>
      </c>
      <c r="W655" s="494" t="s">
        <v>1576</v>
      </c>
      <c r="X655" s="495" t="s">
        <v>1575</v>
      </c>
      <c r="Y655" s="497"/>
      <c r="Z655" s="490" t="s">
        <v>1575</v>
      </c>
      <c r="AA655" s="491">
        <v>0</v>
      </c>
      <c r="AB655" s="492" t="s">
        <v>1575</v>
      </c>
      <c r="AC655" s="493" t="s">
        <v>1575</v>
      </c>
      <c r="AD655" s="494" t="s">
        <v>1575</v>
      </c>
      <c r="AE655" s="494" t="s">
        <v>1576</v>
      </c>
      <c r="AF655" s="495" t="s">
        <v>1575</v>
      </c>
    </row>
    <row r="656" spans="1:32" ht="32.450000000000003" customHeight="1">
      <c r="A656" s="482" t="s">
        <v>1457</v>
      </c>
      <c r="B656" s="483" t="s">
        <v>1590</v>
      </c>
      <c r="C656" s="484" t="s">
        <v>1674</v>
      </c>
      <c r="D656" s="485" t="s">
        <v>1675</v>
      </c>
      <c r="E656" s="486" t="s">
        <v>1676</v>
      </c>
      <c r="F656" s="488" t="s">
        <v>1587</v>
      </c>
      <c r="G656" s="488" t="s">
        <v>1587</v>
      </c>
      <c r="H656" s="488" t="s">
        <v>1574</v>
      </c>
      <c r="I656" s="489"/>
      <c r="J656" s="490" t="s">
        <v>1575</v>
      </c>
      <c r="K656" s="491">
        <v>0</v>
      </c>
      <c r="L656" s="492" t="s">
        <v>1575</v>
      </c>
      <c r="M656" s="493" t="s">
        <v>1575</v>
      </c>
      <c r="N656" s="494" t="s">
        <v>1575</v>
      </c>
      <c r="O656" s="494" t="s">
        <v>1576</v>
      </c>
      <c r="P656" s="495" t="s">
        <v>1575</v>
      </c>
      <c r="Q656" s="496"/>
      <c r="R656" s="490" t="s">
        <v>1575</v>
      </c>
      <c r="S656" s="491">
        <v>0</v>
      </c>
      <c r="T656" s="492" t="s">
        <v>1575</v>
      </c>
      <c r="U656" s="493" t="s">
        <v>1575</v>
      </c>
      <c r="V656" s="494" t="s">
        <v>1575</v>
      </c>
      <c r="W656" s="494" t="s">
        <v>1576</v>
      </c>
      <c r="X656" s="495" t="s">
        <v>1575</v>
      </c>
      <c r="Y656" s="497"/>
      <c r="Z656" s="490" t="s">
        <v>1575</v>
      </c>
      <c r="AA656" s="491">
        <v>0</v>
      </c>
      <c r="AB656" s="492" t="s">
        <v>1575</v>
      </c>
      <c r="AC656" s="493" t="s">
        <v>1575</v>
      </c>
      <c r="AD656" s="494" t="s">
        <v>1575</v>
      </c>
      <c r="AE656" s="494" t="s">
        <v>1576</v>
      </c>
      <c r="AF656" s="495" t="s">
        <v>1575</v>
      </c>
    </row>
    <row r="657" spans="1:32" ht="32.450000000000003" customHeight="1">
      <c r="A657" s="482" t="s">
        <v>1457</v>
      </c>
      <c r="B657" s="483" t="s">
        <v>1590</v>
      </c>
      <c r="C657" s="484" t="s">
        <v>1674</v>
      </c>
      <c r="D657" s="485" t="s">
        <v>1675</v>
      </c>
      <c r="E657" s="486" t="s">
        <v>1676</v>
      </c>
      <c r="F657" s="488" t="s">
        <v>1587</v>
      </c>
      <c r="G657" s="488" t="s">
        <v>1587</v>
      </c>
      <c r="H657" s="488" t="s">
        <v>1577</v>
      </c>
      <c r="I657" s="489"/>
      <c r="J657" s="490" t="s">
        <v>1575</v>
      </c>
      <c r="K657" s="491">
        <v>0</v>
      </c>
      <c r="L657" s="492" t="s">
        <v>1575</v>
      </c>
      <c r="M657" s="493" t="s">
        <v>1575</v>
      </c>
      <c r="N657" s="494" t="s">
        <v>1575</v>
      </c>
      <c r="O657" s="494" t="s">
        <v>1576</v>
      </c>
      <c r="P657" s="495" t="s">
        <v>1575</v>
      </c>
      <c r="Q657" s="496"/>
      <c r="R657" s="490" t="s">
        <v>1575</v>
      </c>
      <c r="S657" s="491">
        <v>0</v>
      </c>
      <c r="T657" s="492" t="s">
        <v>1575</v>
      </c>
      <c r="U657" s="493" t="s">
        <v>1575</v>
      </c>
      <c r="V657" s="494" t="s">
        <v>1575</v>
      </c>
      <c r="W657" s="494" t="s">
        <v>1576</v>
      </c>
      <c r="X657" s="495" t="s">
        <v>1575</v>
      </c>
      <c r="Y657" s="497"/>
      <c r="Z657" s="490" t="s">
        <v>1575</v>
      </c>
      <c r="AA657" s="491">
        <v>0</v>
      </c>
      <c r="AB657" s="492" t="s">
        <v>1575</v>
      </c>
      <c r="AC657" s="493" t="s">
        <v>1575</v>
      </c>
      <c r="AD657" s="494" t="s">
        <v>1575</v>
      </c>
      <c r="AE657" s="494" t="s">
        <v>1576</v>
      </c>
      <c r="AF657" s="495" t="s">
        <v>1575</v>
      </c>
    </row>
    <row r="658" spans="1:32" ht="32.450000000000003" customHeight="1">
      <c r="A658" s="482" t="s">
        <v>1457</v>
      </c>
      <c r="B658" s="483" t="s">
        <v>1590</v>
      </c>
      <c r="C658" s="484" t="s">
        <v>1674</v>
      </c>
      <c r="D658" s="485" t="s">
        <v>1675</v>
      </c>
      <c r="E658" s="486" t="s">
        <v>1676</v>
      </c>
      <c r="F658" s="488" t="s">
        <v>1588</v>
      </c>
      <c r="G658" s="488" t="s">
        <v>1588</v>
      </c>
      <c r="H658" s="488" t="s">
        <v>1579</v>
      </c>
      <c r="I658" s="489"/>
      <c r="J658" s="490" t="s">
        <v>1575</v>
      </c>
      <c r="K658" s="491">
        <v>0</v>
      </c>
      <c r="L658" s="492" t="s">
        <v>1575</v>
      </c>
      <c r="M658" s="493" t="s">
        <v>1575</v>
      </c>
      <c r="N658" s="494" t="s">
        <v>1575</v>
      </c>
      <c r="O658" s="494" t="s">
        <v>1576</v>
      </c>
      <c r="P658" s="495" t="s">
        <v>1575</v>
      </c>
      <c r="Q658" s="496"/>
      <c r="R658" s="490" t="s">
        <v>1575</v>
      </c>
      <c r="S658" s="491">
        <v>0</v>
      </c>
      <c r="T658" s="492" t="s">
        <v>1575</v>
      </c>
      <c r="U658" s="493" t="s">
        <v>1575</v>
      </c>
      <c r="V658" s="494" t="s">
        <v>1575</v>
      </c>
      <c r="W658" s="494" t="s">
        <v>1576</v>
      </c>
      <c r="X658" s="495" t="s">
        <v>1575</v>
      </c>
      <c r="Y658" s="497"/>
      <c r="Z658" s="490" t="s">
        <v>1575</v>
      </c>
      <c r="AA658" s="491">
        <v>0</v>
      </c>
      <c r="AB658" s="492" t="s">
        <v>1575</v>
      </c>
      <c r="AC658" s="493" t="s">
        <v>1575</v>
      </c>
      <c r="AD658" s="494" t="s">
        <v>1575</v>
      </c>
      <c r="AE658" s="494" t="s">
        <v>1576</v>
      </c>
      <c r="AF658" s="495" t="s">
        <v>1575</v>
      </c>
    </row>
    <row r="659" spans="1:32" ht="32.450000000000003" customHeight="1">
      <c r="A659" s="482" t="s">
        <v>1457</v>
      </c>
      <c r="B659" s="483" t="s">
        <v>1590</v>
      </c>
      <c r="C659" s="484" t="s">
        <v>1674</v>
      </c>
      <c r="D659" s="485" t="s">
        <v>1675</v>
      </c>
      <c r="E659" s="486" t="s">
        <v>1676</v>
      </c>
      <c r="F659" s="488" t="s">
        <v>1588</v>
      </c>
      <c r="G659" s="488" t="s">
        <v>1588</v>
      </c>
      <c r="H659" s="488" t="s">
        <v>1580</v>
      </c>
      <c r="I659" s="489"/>
      <c r="J659" s="490" t="s">
        <v>1575</v>
      </c>
      <c r="K659" s="491">
        <v>0</v>
      </c>
      <c r="L659" s="492" t="s">
        <v>1575</v>
      </c>
      <c r="M659" s="493" t="s">
        <v>1575</v>
      </c>
      <c r="N659" s="494" t="s">
        <v>1575</v>
      </c>
      <c r="O659" s="494" t="s">
        <v>1576</v>
      </c>
      <c r="P659" s="495" t="s">
        <v>1575</v>
      </c>
      <c r="Q659" s="496"/>
      <c r="R659" s="490" t="s">
        <v>1575</v>
      </c>
      <c r="S659" s="491">
        <v>0</v>
      </c>
      <c r="T659" s="492" t="s">
        <v>1575</v>
      </c>
      <c r="U659" s="493" t="s">
        <v>1575</v>
      </c>
      <c r="V659" s="494" t="s">
        <v>1575</v>
      </c>
      <c r="W659" s="494" t="s">
        <v>1576</v>
      </c>
      <c r="X659" s="495" t="s">
        <v>1575</v>
      </c>
      <c r="Y659" s="497"/>
      <c r="Z659" s="490" t="s">
        <v>1575</v>
      </c>
      <c r="AA659" s="491">
        <v>0</v>
      </c>
      <c r="AB659" s="492" t="s">
        <v>1575</v>
      </c>
      <c r="AC659" s="493" t="s">
        <v>1575</v>
      </c>
      <c r="AD659" s="494" t="s">
        <v>1575</v>
      </c>
      <c r="AE659" s="494" t="s">
        <v>1576</v>
      </c>
      <c r="AF659" s="495" t="s">
        <v>1575</v>
      </c>
    </row>
    <row r="660" spans="1:32" ht="32.450000000000003" customHeight="1">
      <c r="A660" s="482" t="s">
        <v>1457</v>
      </c>
      <c r="B660" s="483" t="s">
        <v>1590</v>
      </c>
      <c r="C660" s="484" t="s">
        <v>1674</v>
      </c>
      <c r="D660" s="485" t="s">
        <v>1675</v>
      </c>
      <c r="E660" s="486" t="s">
        <v>1676</v>
      </c>
      <c r="F660" s="488" t="s">
        <v>1589</v>
      </c>
      <c r="G660" s="488" t="s">
        <v>1589</v>
      </c>
      <c r="H660" s="488" t="s">
        <v>1582</v>
      </c>
      <c r="I660" s="489"/>
      <c r="J660" s="490" t="s">
        <v>1575</v>
      </c>
      <c r="K660" s="491">
        <v>0</v>
      </c>
      <c r="L660" s="492" t="s">
        <v>1575</v>
      </c>
      <c r="M660" s="493" t="s">
        <v>1575</v>
      </c>
      <c r="N660" s="494" t="s">
        <v>1575</v>
      </c>
      <c r="O660" s="494" t="s">
        <v>1576</v>
      </c>
      <c r="P660" s="495" t="s">
        <v>1575</v>
      </c>
      <c r="Q660" s="496"/>
      <c r="R660" s="490" t="s">
        <v>1575</v>
      </c>
      <c r="S660" s="491">
        <v>0</v>
      </c>
      <c r="T660" s="492" t="s">
        <v>1575</v>
      </c>
      <c r="U660" s="493" t="s">
        <v>1575</v>
      </c>
      <c r="V660" s="494" t="s">
        <v>1575</v>
      </c>
      <c r="W660" s="494" t="s">
        <v>1576</v>
      </c>
      <c r="X660" s="495" t="s">
        <v>1575</v>
      </c>
      <c r="Y660" s="497"/>
      <c r="Z660" s="490" t="s">
        <v>1575</v>
      </c>
      <c r="AA660" s="491">
        <v>0</v>
      </c>
      <c r="AB660" s="492" t="s">
        <v>1575</v>
      </c>
      <c r="AC660" s="493" t="s">
        <v>1575</v>
      </c>
      <c r="AD660" s="494" t="s">
        <v>1575</v>
      </c>
      <c r="AE660" s="494" t="s">
        <v>1576</v>
      </c>
      <c r="AF660" s="495" t="s">
        <v>1575</v>
      </c>
    </row>
    <row r="661" spans="1:32" ht="32.450000000000003" customHeight="1" thickBot="1">
      <c r="A661" s="482" t="s">
        <v>1457</v>
      </c>
      <c r="B661" s="483" t="s">
        <v>1590</v>
      </c>
      <c r="C661" s="498" t="s">
        <v>1674</v>
      </c>
      <c r="D661" s="485" t="s">
        <v>1675</v>
      </c>
      <c r="E661" s="486" t="s">
        <v>1676</v>
      </c>
      <c r="F661" s="499" t="s">
        <v>1589</v>
      </c>
      <c r="G661" s="499" t="s">
        <v>1589</v>
      </c>
      <c r="H661" s="499" t="s">
        <v>1583</v>
      </c>
      <c r="I661" s="500"/>
      <c r="J661" s="490" t="s">
        <v>1575</v>
      </c>
      <c r="K661" s="491">
        <v>0</v>
      </c>
      <c r="L661" s="492" t="s">
        <v>1575</v>
      </c>
      <c r="M661" s="493" t="s">
        <v>1575</v>
      </c>
      <c r="N661" s="494" t="s">
        <v>1575</v>
      </c>
      <c r="O661" s="494" t="s">
        <v>1576</v>
      </c>
      <c r="P661" s="495" t="s">
        <v>1575</v>
      </c>
      <c r="Q661" s="496"/>
      <c r="R661" s="490" t="s">
        <v>1575</v>
      </c>
      <c r="S661" s="491">
        <v>0</v>
      </c>
      <c r="T661" s="492" t="s">
        <v>1575</v>
      </c>
      <c r="U661" s="493" t="s">
        <v>1575</v>
      </c>
      <c r="V661" s="494" t="s">
        <v>1575</v>
      </c>
      <c r="W661" s="494" t="s">
        <v>1576</v>
      </c>
      <c r="X661" s="495" t="s">
        <v>1575</v>
      </c>
      <c r="Y661" s="497"/>
      <c r="Z661" s="490" t="s">
        <v>1575</v>
      </c>
      <c r="AA661" s="491">
        <v>0</v>
      </c>
      <c r="AB661" s="492" t="s">
        <v>1575</v>
      </c>
      <c r="AC661" s="493" t="s">
        <v>1575</v>
      </c>
      <c r="AD661" s="494" t="s">
        <v>1575</v>
      </c>
      <c r="AE661" s="494" t="s">
        <v>1576</v>
      </c>
      <c r="AF661" s="495" t="s">
        <v>1575</v>
      </c>
    </row>
    <row r="662" spans="1:32" ht="32.450000000000003" customHeight="1">
      <c r="A662" s="482" t="s">
        <v>1457</v>
      </c>
      <c r="B662" s="483" t="s">
        <v>1458</v>
      </c>
      <c r="C662" s="484" t="s">
        <v>1677</v>
      </c>
      <c r="D662" s="485" t="s">
        <v>1678</v>
      </c>
      <c r="E662" s="486" t="s">
        <v>1679</v>
      </c>
      <c r="F662" s="487" t="s">
        <v>1462</v>
      </c>
      <c r="G662" s="487" t="s">
        <v>1463</v>
      </c>
      <c r="H662" s="488" t="s">
        <v>1087</v>
      </c>
      <c r="I662" s="489"/>
      <c r="J662" s="490" t="s">
        <v>1464</v>
      </c>
      <c r="K662" s="491" t="s">
        <v>1465</v>
      </c>
      <c r="L662" s="492">
        <v>80</v>
      </c>
      <c r="M662" s="493">
        <v>31389.586947368411</v>
      </c>
      <c r="N662" s="494">
        <v>0.84444444444444444</v>
      </c>
      <c r="O662" s="494">
        <v>-4.4444444444444398E-2</v>
      </c>
      <c r="P662" s="495" t="s">
        <v>1466</v>
      </c>
      <c r="Q662" s="496"/>
      <c r="R662" s="490" t="s">
        <v>1467</v>
      </c>
      <c r="S662" s="491" t="s">
        <v>1468</v>
      </c>
      <c r="T662" s="492">
        <v>70</v>
      </c>
      <c r="U662" s="493">
        <v>21345.024389610353</v>
      </c>
      <c r="V662" s="494">
        <v>0.85555555555555562</v>
      </c>
      <c r="W662" s="494">
        <v>-0.15555555555555567</v>
      </c>
      <c r="X662" s="495" t="s">
        <v>1469</v>
      </c>
      <c r="Y662" s="497"/>
      <c r="Z662" s="490" t="s">
        <v>1470</v>
      </c>
      <c r="AA662" s="491" t="s">
        <v>1471</v>
      </c>
      <c r="AB662" s="492">
        <v>30</v>
      </c>
      <c r="AC662" s="493">
        <v>3590.0714559386952</v>
      </c>
      <c r="AD662" s="494">
        <v>0.57999999999999996</v>
      </c>
      <c r="AE662" s="494">
        <v>-0.27999999999999997</v>
      </c>
      <c r="AF662" s="495" t="s">
        <v>1472</v>
      </c>
    </row>
    <row r="663" spans="1:32" ht="32.450000000000003" customHeight="1">
      <c r="A663" s="482" t="s">
        <v>1457</v>
      </c>
      <c r="B663" s="483" t="s">
        <v>1458</v>
      </c>
      <c r="C663" s="484" t="s">
        <v>1677</v>
      </c>
      <c r="D663" s="485" t="s">
        <v>1678</v>
      </c>
      <c r="E663" s="486" t="s">
        <v>1679</v>
      </c>
      <c r="F663" s="487" t="s">
        <v>1462</v>
      </c>
      <c r="G663" s="487" t="s">
        <v>1463</v>
      </c>
      <c r="H663" s="488" t="s">
        <v>1089</v>
      </c>
      <c r="I663" s="489"/>
      <c r="J663" s="490" t="s">
        <v>1473</v>
      </c>
      <c r="K663" s="491" t="s">
        <v>1465</v>
      </c>
      <c r="L663" s="492">
        <v>75</v>
      </c>
      <c r="M663" s="493">
        <v>11440.741586489254</v>
      </c>
      <c r="N663" s="494">
        <v>0.82516891891891897</v>
      </c>
      <c r="O663" s="494">
        <v>-7.516891891891897E-2</v>
      </c>
      <c r="P663" s="495" t="s">
        <v>1466</v>
      </c>
      <c r="Q663" s="496"/>
      <c r="R663" s="490" t="s">
        <v>1474</v>
      </c>
      <c r="S663" s="491" t="s">
        <v>1468</v>
      </c>
      <c r="T663" s="492">
        <v>70</v>
      </c>
      <c r="U663" s="493">
        <v>7332.7185296981352</v>
      </c>
      <c r="V663" s="494">
        <v>0.86739864864864857</v>
      </c>
      <c r="W663" s="494">
        <v>-0.16739864864864862</v>
      </c>
      <c r="X663" s="495" t="s">
        <v>1469</v>
      </c>
      <c r="Y663" s="497"/>
      <c r="Z663" s="490" t="s">
        <v>1475</v>
      </c>
      <c r="AA663" s="491" t="s">
        <v>1471</v>
      </c>
      <c r="AB663" s="492">
        <v>30</v>
      </c>
      <c r="AC663" s="493">
        <v>1489.5240692640675</v>
      </c>
      <c r="AD663" s="494">
        <v>0.39020270270270269</v>
      </c>
      <c r="AE663" s="494">
        <v>-9.0202702702702697E-2</v>
      </c>
      <c r="AF663" s="495" t="s">
        <v>1472</v>
      </c>
    </row>
    <row r="664" spans="1:32" ht="32.450000000000003" customHeight="1">
      <c r="A664" s="482" t="s">
        <v>1457</v>
      </c>
      <c r="B664" s="483" t="s">
        <v>1458</v>
      </c>
      <c r="C664" s="484" t="s">
        <v>1677</v>
      </c>
      <c r="D664" s="485" t="s">
        <v>1678</v>
      </c>
      <c r="E664" s="486" t="s">
        <v>1679</v>
      </c>
      <c r="F664" s="487" t="s">
        <v>1462</v>
      </c>
      <c r="G664" s="487" t="s">
        <v>1463</v>
      </c>
      <c r="H664" s="488" t="s">
        <v>1081</v>
      </c>
      <c r="I664" s="489"/>
      <c r="J664" s="490" t="s">
        <v>1476</v>
      </c>
      <c r="K664" s="491" t="s">
        <v>1465</v>
      </c>
      <c r="L664" s="492">
        <v>80</v>
      </c>
      <c r="M664" s="493">
        <v>422691.79343283578</v>
      </c>
      <c r="N664" s="494">
        <v>0.79761904761904756</v>
      </c>
      <c r="O664" s="494">
        <v>2.3809523809524835E-3</v>
      </c>
      <c r="P664" s="495" t="s">
        <v>1466</v>
      </c>
      <c r="Q664" s="496"/>
      <c r="R664" s="490" t="s">
        <v>1477</v>
      </c>
      <c r="S664" s="491" t="s">
        <v>1468</v>
      </c>
      <c r="T664" s="492">
        <v>70</v>
      </c>
      <c r="U664" s="493">
        <v>150941.50630769224</v>
      </c>
      <c r="V664" s="494">
        <v>0.77380952380952384</v>
      </c>
      <c r="W664" s="494">
        <v>-7.380952380952388E-2</v>
      </c>
      <c r="X664" s="495" t="s">
        <v>1469</v>
      </c>
      <c r="Y664" s="497"/>
      <c r="Z664" s="490" t="s">
        <v>1478</v>
      </c>
      <c r="AA664" s="491" t="s">
        <v>1471</v>
      </c>
      <c r="AB664" s="492">
        <v>30</v>
      </c>
      <c r="AC664" s="493">
        <v>11814.814999999995</v>
      </c>
      <c r="AD664" s="494">
        <v>0.33333333333333337</v>
      </c>
      <c r="AE664" s="494">
        <v>-3.3333333333333381E-2</v>
      </c>
      <c r="AF664" s="495" t="s">
        <v>1472</v>
      </c>
    </row>
    <row r="665" spans="1:32" ht="32.450000000000003" customHeight="1">
      <c r="A665" s="482" t="s">
        <v>1457</v>
      </c>
      <c r="B665" s="483" t="s">
        <v>1458</v>
      </c>
      <c r="C665" s="484" t="s">
        <v>1677</v>
      </c>
      <c r="D665" s="485" t="s">
        <v>1678</v>
      </c>
      <c r="E665" s="486" t="s">
        <v>1679</v>
      </c>
      <c r="F665" s="487" t="s">
        <v>1462</v>
      </c>
      <c r="G665" s="487" t="s">
        <v>1463</v>
      </c>
      <c r="H665" s="488" t="s">
        <v>1085</v>
      </c>
      <c r="I665" s="489"/>
      <c r="J665" s="490" t="s">
        <v>1479</v>
      </c>
      <c r="K665" s="491" t="s">
        <v>1465</v>
      </c>
      <c r="L665" s="492">
        <v>75</v>
      </c>
      <c r="M665" s="493">
        <v>103592.94331632653</v>
      </c>
      <c r="N665" s="494">
        <v>0.82352941176470584</v>
      </c>
      <c r="O665" s="494">
        <v>-7.3529411764705843E-2</v>
      </c>
      <c r="P665" s="495" t="s">
        <v>1466</v>
      </c>
      <c r="Q665" s="496"/>
      <c r="R665" s="490" t="s">
        <v>1480</v>
      </c>
      <c r="S665" s="491" t="s">
        <v>1468</v>
      </c>
      <c r="T665" s="492">
        <v>70</v>
      </c>
      <c r="U665" s="493">
        <v>55985.645628140701</v>
      </c>
      <c r="V665" s="494">
        <v>0.83613445378151263</v>
      </c>
      <c r="W665" s="494">
        <v>-0.13613445378151268</v>
      </c>
      <c r="X665" s="495" t="s">
        <v>1469</v>
      </c>
      <c r="Y665" s="497"/>
      <c r="Z665" s="490" t="s">
        <v>1626</v>
      </c>
      <c r="AA665" s="491" t="s">
        <v>1471</v>
      </c>
      <c r="AB665" s="492">
        <v>35</v>
      </c>
      <c r="AC665" s="493">
        <v>8299.9743292682924</v>
      </c>
      <c r="AD665" s="494">
        <v>0.68907563025210083</v>
      </c>
      <c r="AE665" s="494">
        <v>-0.33907563025210086</v>
      </c>
      <c r="AF665" s="495" t="s">
        <v>1472</v>
      </c>
    </row>
    <row r="666" spans="1:32" ht="32.450000000000003" customHeight="1">
      <c r="A666" s="482" t="s">
        <v>1457</v>
      </c>
      <c r="B666" s="483" t="s">
        <v>1458</v>
      </c>
      <c r="C666" s="484" t="s">
        <v>1677</v>
      </c>
      <c r="D666" s="485" t="s">
        <v>1678</v>
      </c>
      <c r="E666" s="486" t="s">
        <v>1679</v>
      </c>
      <c r="F666" s="487" t="s">
        <v>1462</v>
      </c>
      <c r="G666" s="487" t="s">
        <v>1463</v>
      </c>
      <c r="H666" s="488" t="s">
        <v>1482</v>
      </c>
      <c r="I666" s="489"/>
      <c r="J666" s="490" t="s">
        <v>1483</v>
      </c>
      <c r="K666" s="491" t="s">
        <v>1465</v>
      </c>
      <c r="L666" s="492">
        <v>75</v>
      </c>
      <c r="M666" s="493">
        <v>10064.423198879571</v>
      </c>
      <c r="N666" s="494">
        <v>0.82486136783733821</v>
      </c>
      <c r="O666" s="494">
        <v>-7.4861367837338211E-2</v>
      </c>
      <c r="P666" s="495" t="s">
        <v>1466</v>
      </c>
      <c r="Q666" s="496"/>
      <c r="R666" s="490" t="s">
        <v>1648</v>
      </c>
      <c r="S666" s="491" t="s">
        <v>1468</v>
      </c>
      <c r="T666" s="492">
        <v>60</v>
      </c>
      <c r="U666" s="493">
        <v>4777.1523287671143</v>
      </c>
      <c r="V666" s="494">
        <v>0.80961182994454706</v>
      </c>
      <c r="W666" s="494">
        <v>-0.20961182994454708</v>
      </c>
      <c r="X666" s="495" t="s">
        <v>1649</v>
      </c>
      <c r="Y666" s="497"/>
      <c r="Z666" s="490" t="s">
        <v>1486</v>
      </c>
      <c r="AA666" s="491" t="s">
        <v>1471</v>
      </c>
      <c r="AB666" s="492">
        <v>40</v>
      </c>
      <c r="AC666" s="493">
        <v>1404.6510227272731</v>
      </c>
      <c r="AD666" s="494">
        <v>0.36598890942698703</v>
      </c>
      <c r="AE666" s="494">
        <v>3.4011090573012992E-2</v>
      </c>
      <c r="AF666" s="495" t="s">
        <v>1487</v>
      </c>
    </row>
    <row r="667" spans="1:32" ht="32.450000000000003" customHeight="1">
      <c r="A667" s="482" t="s">
        <v>1457</v>
      </c>
      <c r="B667" s="483" t="s">
        <v>1458</v>
      </c>
      <c r="C667" s="484" t="s">
        <v>1677</v>
      </c>
      <c r="D667" s="485" t="s">
        <v>1678</v>
      </c>
      <c r="E667" s="486" t="s">
        <v>1679</v>
      </c>
      <c r="F667" s="487" t="s">
        <v>1462</v>
      </c>
      <c r="G667" s="487" t="s">
        <v>1463</v>
      </c>
      <c r="H667" s="488" t="s">
        <v>1488</v>
      </c>
      <c r="I667" s="489"/>
      <c r="J667" s="490" t="s">
        <v>1489</v>
      </c>
      <c r="K667" s="491" t="s">
        <v>1465</v>
      </c>
      <c r="L667" s="492">
        <v>70</v>
      </c>
      <c r="M667" s="493">
        <v>4435.8759193083752</v>
      </c>
      <c r="N667" s="494">
        <v>0.84366642353513255</v>
      </c>
      <c r="O667" s="494">
        <v>-0.14366642353513259</v>
      </c>
      <c r="P667" s="495" t="s">
        <v>1466</v>
      </c>
      <c r="Q667" s="496"/>
      <c r="R667" s="490" t="s">
        <v>1490</v>
      </c>
      <c r="S667" s="491" t="s">
        <v>1468</v>
      </c>
      <c r="T667" s="492">
        <v>60</v>
      </c>
      <c r="U667" s="493">
        <v>1914.7018867924537</v>
      </c>
      <c r="V667" s="494">
        <v>0.77315827862873809</v>
      </c>
      <c r="W667" s="494">
        <v>-0.17315827862873812</v>
      </c>
      <c r="X667" s="495" t="s">
        <v>1491</v>
      </c>
      <c r="Y667" s="497"/>
      <c r="Z667" s="490" t="s">
        <v>1492</v>
      </c>
      <c r="AA667" s="491" t="s">
        <v>1471</v>
      </c>
      <c r="AB667" s="492">
        <v>30</v>
      </c>
      <c r="AC667" s="493">
        <v>643.37776744185942</v>
      </c>
      <c r="AD667" s="494">
        <v>0.20909311937758329</v>
      </c>
      <c r="AE667" s="494">
        <v>9.0906880622416697E-2</v>
      </c>
      <c r="AF667" s="495" t="s">
        <v>1487</v>
      </c>
    </row>
    <row r="668" spans="1:32" ht="32.450000000000003" customHeight="1">
      <c r="A668" s="482" t="s">
        <v>1457</v>
      </c>
      <c r="B668" s="483" t="s">
        <v>1458</v>
      </c>
      <c r="C668" s="484" t="s">
        <v>1677</v>
      </c>
      <c r="D668" s="485" t="s">
        <v>1678</v>
      </c>
      <c r="E668" s="486" t="s">
        <v>1679</v>
      </c>
      <c r="F668" s="487" t="s">
        <v>1462</v>
      </c>
      <c r="G668" s="487" t="s">
        <v>1463</v>
      </c>
      <c r="H668" s="488" t="s">
        <v>1493</v>
      </c>
      <c r="I668" s="489"/>
      <c r="J668" s="490" t="s">
        <v>1494</v>
      </c>
      <c r="K668" s="491" t="s">
        <v>1495</v>
      </c>
      <c r="L668" s="492">
        <v>60</v>
      </c>
      <c r="M668" s="493">
        <v>11197.213759909368</v>
      </c>
      <c r="N668" s="494">
        <v>0.92171189979123169</v>
      </c>
      <c r="O668" s="494">
        <v>-0.32171189979123171</v>
      </c>
      <c r="P668" s="495" t="s">
        <v>1496</v>
      </c>
      <c r="Q668" s="496"/>
      <c r="R668" s="490" t="s">
        <v>1467</v>
      </c>
      <c r="S668" s="491" t="s">
        <v>1468</v>
      </c>
      <c r="T668" s="492">
        <v>70</v>
      </c>
      <c r="U668" s="493">
        <v>9529.1410089352412</v>
      </c>
      <c r="V668" s="494">
        <v>0.93458594293667363</v>
      </c>
      <c r="W668" s="494">
        <v>-0.23458594293667367</v>
      </c>
      <c r="X668" s="495" t="s">
        <v>1469</v>
      </c>
      <c r="Y668" s="497"/>
      <c r="Z668" s="490" t="s">
        <v>1486</v>
      </c>
      <c r="AA668" s="491" t="s">
        <v>1471</v>
      </c>
      <c r="AB668" s="492">
        <v>70</v>
      </c>
      <c r="AC668" s="493">
        <v>1372.5783786610903</v>
      </c>
      <c r="AD668" s="494">
        <v>0.66527487821851083</v>
      </c>
      <c r="AE668" s="494">
        <v>3.4725121781489121E-2</v>
      </c>
      <c r="AF668" s="495" t="s">
        <v>1487</v>
      </c>
    </row>
    <row r="669" spans="1:32" ht="32.450000000000003" customHeight="1">
      <c r="A669" s="482" t="s">
        <v>1457</v>
      </c>
      <c r="B669" s="483" t="s">
        <v>1458</v>
      </c>
      <c r="C669" s="484" t="s">
        <v>1677</v>
      </c>
      <c r="D669" s="485" t="s">
        <v>1678</v>
      </c>
      <c r="E669" s="486" t="s">
        <v>1679</v>
      </c>
      <c r="F669" s="487" t="s">
        <v>1462</v>
      </c>
      <c r="G669" s="487" t="s">
        <v>1463</v>
      </c>
      <c r="H669" s="488" t="s">
        <v>1497</v>
      </c>
      <c r="I669" s="489"/>
      <c r="J669" s="490" t="s">
        <v>1498</v>
      </c>
      <c r="K669" s="491" t="s">
        <v>1495</v>
      </c>
      <c r="L669" s="492">
        <v>35</v>
      </c>
      <c r="M669" s="493">
        <v>3829.3133375796333</v>
      </c>
      <c r="N669" s="494">
        <v>0.87758524315259923</v>
      </c>
      <c r="O669" s="494">
        <v>-0.52758524315259925</v>
      </c>
      <c r="P669" s="495" t="s">
        <v>1496</v>
      </c>
      <c r="Q669" s="496"/>
      <c r="R669" s="490" t="s">
        <v>1499</v>
      </c>
      <c r="S669" s="491" t="s">
        <v>1468</v>
      </c>
      <c r="T669" s="492">
        <v>70</v>
      </c>
      <c r="U669" s="493">
        <v>4132.0380361495118</v>
      </c>
      <c r="V669" s="494">
        <v>0.91745854294764295</v>
      </c>
      <c r="W669" s="494">
        <v>-0.217458542947643</v>
      </c>
      <c r="X669" s="495" t="s">
        <v>1500</v>
      </c>
      <c r="Y669" s="497"/>
      <c r="Z669" s="490" t="s">
        <v>1492</v>
      </c>
      <c r="AA669" s="491" t="s">
        <v>1471</v>
      </c>
      <c r="AB669" s="492">
        <v>40</v>
      </c>
      <c r="AC669" s="493">
        <v>687.51043386689082</v>
      </c>
      <c r="AD669" s="494">
        <v>0.44233277436184087</v>
      </c>
      <c r="AE669" s="494">
        <v>-4.2332774361840853E-2</v>
      </c>
      <c r="AF669" s="495" t="s">
        <v>1487</v>
      </c>
    </row>
    <row r="670" spans="1:32" ht="32.450000000000003" customHeight="1">
      <c r="A670" s="482" t="s">
        <v>1457</v>
      </c>
      <c r="B670" s="483" t="s">
        <v>1458</v>
      </c>
      <c r="C670" s="484" t="s">
        <v>1677</v>
      </c>
      <c r="D670" s="485" t="s">
        <v>1678</v>
      </c>
      <c r="E670" s="486" t="s">
        <v>1679</v>
      </c>
      <c r="F670" s="487" t="s">
        <v>1462</v>
      </c>
      <c r="G670" s="487" t="s">
        <v>1463</v>
      </c>
      <c r="H670" s="488" t="s">
        <v>1501</v>
      </c>
      <c r="I670" s="489"/>
      <c r="J670" s="490" t="s">
        <v>1502</v>
      </c>
      <c r="K670" s="491" t="s">
        <v>1495</v>
      </c>
      <c r="L670" s="492">
        <v>45</v>
      </c>
      <c r="M670" s="493">
        <v>3662.8510659898448</v>
      </c>
      <c r="N670" s="494">
        <v>0.62738853503184711</v>
      </c>
      <c r="O670" s="494">
        <v>-0.17738853503184709</v>
      </c>
      <c r="P670" s="495" t="s">
        <v>1503</v>
      </c>
      <c r="Q670" s="496"/>
      <c r="R670" s="490" t="s">
        <v>1467</v>
      </c>
      <c r="S670" s="491" t="s">
        <v>1468</v>
      </c>
      <c r="T670" s="492">
        <v>70</v>
      </c>
      <c r="U670" s="493">
        <v>5894.9106225680889</v>
      </c>
      <c r="V670" s="494">
        <v>0.81847133757961787</v>
      </c>
      <c r="W670" s="494">
        <v>-0.11847133757961792</v>
      </c>
      <c r="X670" s="495" t="s">
        <v>1469</v>
      </c>
      <c r="Y670" s="497"/>
      <c r="Z670" s="490" t="s">
        <v>1505</v>
      </c>
      <c r="AA670" s="491" t="s">
        <v>1471</v>
      </c>
      <c r="AB670" s="492">
        <v>45</v>
      </c>
      <c r="AC670" s="493">
        <v>13150.966612244903</v>
      </c>
      <c r="AD670" s="494">
        <v>0.78025477707006374</v>
      </c>
      <c r="AE670" s="494">
        <v>-0.33025477707006373</v>
      </c>
      <c r="AF670" s="495" t="s">
        <v>1472</v>
      </c>
    </row>
    <row r="671" spans="1:32" ht="32.450000000000003" customHeight="1">
      <c r="A671" s="482" t="s">
        <v>1457</v>
      </c>
      <c r="B671" s="483" t="s">
        <v>1458</v>
      </c>
      <c r="C671" s="484" t="s">
        <v>1677</v>
      </c>
      <c r="D671" s="485" t="s">
        <v>1678</v>
      </c>
      <c r="E671" s="486" t="s">
        <v>1679</v>
      </c>
      <c r="F671" s="487" t="s">
        <v>1506</v>
      </c>
      <c r="G671" s="487" t="s">
        <v>1506</v>
      </c>
      <c r="H671" s="488" t="s">
        <v>1087</v>
      </c>
      <c r="I671" s="489"/>
      <c r="J671" s="490" t="s">
        <v>1464</v>
      </c>
      <c r="K671" s="491" t="s">
        <v>1465</v>
      </c>
      <c r="L671" s="492">
        <v>80</v>
      </c>
      <c r="M671" s="493">
        <v>31389.586947368411</v>
      </c>
      <c r="N671" s="494">
        <v>0.84444444444444444</v>
      </c>
      <c r="O671" s="494">
        <v>-4.4444444444444398E-2</v>
      </c>
      <c r="P671" s="495" t="s">
        <v>1466</v>
      </c>
      <c r="Q671" s="496"/>
      <c r="R671" s="490" t="s">
        <v>1494</v>
      </c>
      <c r="S671" s="491" t="s">
        <v>1495</v>
      </c>
      <c r="T671" s="492">
        <v>45</v>
      </c>
      <c r="U671" s="493">
        <v>10873.639861111127</v>
      </c>
      <c r="V671" s="494">
        <v>0.8</v>
      </c>
      <c r="W671" s="494">
        <v>-0.35000000000000003</v>
      </c>
      <c r="X671" s="495" t="s">
        <v>1496</v>
      </c>
      <c r="Y671" s="497"/>
      <c r="Z671" s="490" t="s">
        <v>1467</v>
      </c>
      <c r="AA671" s="491" t="s">
        <v>1468</v>
      </c>
      <c r="AB671" s="492">
        <v>70</v>
      </c>
      <c r="AC671" s="493">
        <v>21345.024389610353</v>
      </c>
      <c r="AD671" s="494">
        <v>0.85555555555555562</v>
      </c>
      <c r="AE671" s="494">
        <v>-0.15555555555555567</v>
      </c>
      <c r="AF671" s="495" t="s">
        <v>1469</v>
      </c>
    </row>
    <row r="672" spans="1:32" ht="32.450000000000003" customHeight="1">
      <c r="A672" s="482" t="s">
        <v>1457</v>
      </c>
      <c r="B672" s="483" t="s">
        <v>1458</v>
      </c>
      <c r="C672" s="484" t="s">
        <v>1677</v>
      </c>
      <c r="D672" s="485" t="s">
        <v>1678</v>
      </c>
      <c r="E672" s="486" t="s">
        <v>1679</v>
      </c>
      <c r="F672" s="487" t="s">
        <v>1506</v>
      </c>
      <c r="G672" s="487" t="s">
        <v>1506</v>
      </c>
      <c r="H672" s="488" t="s">
        <v>1089</v>
      </c>
      <c r="I672" s="489"/>
      <c r="J672" s="490" t="s">
        <v>1473</v>
      </c>
      <c r="K672" s="491" t="s">
        <v>1465</v>
      </c>
      <c r="L672" s="492">
        <v>75</v>
      </c>
      <c r="M672" s="493">
        <v>11440.741586489254</v>
      </c>
      <c r="N672" s="494">
        <v>0.82516891891891897</v>
      </c>
      <c r="O672" s="494">
        <v>-7.516891891891897E-2</v>
      </c>
      <c r="P672" s="495" t="s">
        <v>1466</v>
      </c>
      <c r="Q672" s="496"/>
      <c r="R672" s="490" t="s">
        <v>1498</v>
      </c>
      <c r="S672" s="491" t="s">
        <v>1495</v>
      </c>
      <c r="T672" s="492">
        <v>35</v>
      </c>
      <c r="U672" s="493">
        <v>4821.7103797468444</v>
      </c>
      <c r="V672" s="494">
        <v>0.6672297297297296</v>
      </c>
      <c r="W672" s="494">
        <v>-0.31722972972972963</v>
      </c>
      <c r="X672" s="495" t="s">
        <v>1496</v>
      </c>
      <c r="Y672" s="497"/>
      <c r="Z672" s="490" t="s">
        <v>1474</v>
      </c>
      <c r="AA672" s="491" t="s">
        <v>1468</v>
      </c>
      <c r="AB672" s="492">
        <v>70</v>
      </c>
      <c r="AC672" s="493">
        <v>7332.7185296981352</v>
      </c>
      <c r="AD672" s="494">
        <v>0.86739864864864857</v>
      </c>
      <c r="AE672" s="494">
        <v>-0.16739864864864862</v>
      </c>
      <c r="AF672" s="495" t="s">
        <v>1469</v>
      </c>
    </row>
    <row r="673" spans="1:32" ht="32.450000000000003" customHeight="1">
      <c r="A673" s="482" t="s">
        <v>1457</v>
      </c>
      <c r="B673" s="483" t="s">
        <v>1458</v>
      </c>
      <c r="C673" s="484" t="s">
        <v>1677</v>
      </c>
      <c r="D673" s="485" t="s">
        <v>1678</v>
      </c>
      <c r="E673" s="486" t="s">
        <v>1679</v>
      </c>
      <c r="F673" s="487" t="s">
        <v>1506</v>
      </c>
      <c r="G673" s="487" t="s">
        <v>1506</v>
      </c>
      <c r="H673" s="488" t="s">
        <v>1081</v>
      </c>
      <c r="I673" s="489"/>
      <c r="J673" s="490" t="s">
        <v>1476</v>
      </c>
      <c r="K673" s="491" t="s">
        <v>1465</v>
      </c>
      <c r="L673" s="492">
        <v>80</v>
      </c>
      <c r="M673" s="493">
        <v>422691.79343283578</v>
      </c>
      <c r="N673" s="494">
        <v>0.79761904761904756</v>
      </c>
      <c r="O673" s="494">
        <v>2.3809523809524835E-3</v>
      </c>
      <c r="P673" s="495" t="s">
        <v>1466</v>
      </c>
      <c r="Q673" s="496"/>
      <c r="R673" s="490" t="s">
        <v>1494</v>
      </c>
      <c r="S673" s="491" t="s">
        <v>1495</v>
      </c>
      <c r="T673" s="492">
        <v>60</v>
      </c>
      <c r="U673" s="493">
        <v>89420.719538461519</v>
      </c>
      <c r="V673" s="494">
        <v>0.77380952380952384</v>
      </c>
      <c r="W673" s="494">
        <v>-0.17380952380952386</v>
      </c>
      <c r="X673" s="495" t="s">
        <v>1496</v>
      </c>
      <c r="Y673" s="497"/>
      <c r="Z673" s="490" t="s">
        <v>1477</v>
      </c>
      <c r="AA673" s="491" t="s">
        <v>1468</v>
      </c>
      <c r="AB673" s="492">
        <v>70</v>
      </c>
      <c r="AC673" s="493">
        <v>150941.50630769224</v>
      </c>
      <c r="AD673" s="494">
        <v>0.77380952380952384</v>
      </c>
      <c r="AE673" s="494">
        <v>-7.380952380952388E-2</v>
      </c>
      <c r="AF673" s="495" t="s">
        <v>1469</v>
      </c>
    </row>
    <row r="674" spans="1:32" ht="32.450000000000003" customHeight="1">
      <c r="A674" s="482" t="s">
        <v>1457</v>
      </c>
      <c r="B674" s="483" t="s">
        <v>1458</v>
      </c>
      <c r="C674" s="484" t="s">
        <v>1677</v>
      </c>
      <c r="D674" s="485" t="s">
        <v>1678</v>
      </c>
      <c r="E674" s="486" t="s">
        <v>1679</v>
      </c>
      <c r="F674" s="487" t="s">
        <v>1506</v>
      </c>
      <c r="G674" s="487" t="s">
        <v>1506</v>
      </c>
      <c r="H674" s="488" t="s">
        <v>1085</v>
      </c>
      <c r="I674" s="489"/>
      <c r="J674" s="490" t="s">
        <v>1479</v>
      </c>
      <c r="K674" s="491" t="s">
        <v>1465</v>
      </c>
      <c r="L674" s="492">
        <v>75</v>
      </c>
      <c r="M674" s="493">
        <v>103592.94331632653</v>
      </c>
      <c r="N674" s="494">
        <v>0.82352941176470584</v>
      </c>
      <c r="O674" s="494">
        <v>-7.3529411764705843E-2</v>
      </c>
      <c r="P674" s="495" t="s">
        <v>1466</v>
      </c>
      <c r="Q674" s="496"/>
      <c r="R674" s="490" t="s">
        <v>1494</v>
      </c>
      <c r="S674" s="491" t="s">
        <v>1495</v>
      </c>
      <c r="T674" s="492">
        <v>75</v>
      </c>
      <c r="U674" s="493">
        <v>28208.355078534052</v>
      </c>
      <c r="V674" s="494">
        <v>0.80252100840336138</v>
      </c>
      <c r="W674" s="494">
        <v>-5.252100840336138E-2</v>
      </c>
      <c r="X674" s="495" t="s">
        <v>1496</v>
      </c>
      <c r="Y674" s="497"/>
      <c r="Z674" s="490" t="s">
        <v>1480</v>
      </c>
      <c r="AA674" s="491" t="s">
        <v>1468</v>
      </c>
      <c r="AB674" s="492">
        <v>70</v>
      </c>
      <c r="AC674" s="493">
        <v>55985.645628140701</v>
      </c>
      <c r="AD674" s="494">
        <v>0.83613445378151263</v>
      </c>
      <c r="AE674" s="494">
        <v>-0.13613445378151268</v>
      </c>
      <c r="AF674" s="495" t="s">
        <v>1469</v>
      </c>
    </row>
    <row r="675" spans="1:32" ht="32.450000000000003" customHeight="1">
      <c r="A675" s="482" t="s">
        <v>1457</v>
      </c>
      <c r="B675" s="483" t="s">
        <v>1458</v>
      </c>
      <c r="C675" s="484" t="s">
        <v>1677</v>
      </c>
      <c r="D675" s="485" t="s">
        <v>1678</v>
      </c>
      <c r="E675" s="486" t="s">
        <v>1679</v>
      </c>
      <c r="F675" s="487" t="s">
        <v>1506</v>
      </c>
      <c r="G675" s="487" t="s">
        <v>1506</v>
      </c>
      <c r="H675" s="488" t="s">
        <v>1482</v>
      </c>
      <c r="I675" s="489"/>
      <c r="J675" s="490" t="s">
        <v>1483</v>
      </c>
      <c r="K675" s="491" t="s">
        <v>1465</v>
      </c>
      <c r="L675" s="492">
        <v>75</v>
      </c>
      <c r="M675" s="493">
        <v>10064.423198879571</v>
      </c>
      <c r="N675" s="494">
        <v>0.82486136783733821</v>
      </c>
      <c r="O675" s="494">
        <v>-7.4861367837338211E-2</v>
      </c>
      <c r="P675" s="495" t="s">
        <v>1466</v>
      </c>
      <c r="Q675" s="496"/>
      <c r="R675" s="490" t="s">
        <v>1507</v>
      </c>
      <c r="S675" s="491" t="s">
        <v>1495</v>
      </c>
      <c r="T675" s="492">
        <v>50</v>
      </c>
      <c r="U675" s="493">
        <v>2922.4181324503475</v>
      </c>
      <c r="V675" s="494">
        <v>0.69778188539741215</v>
      </c>
      <c r="W675" s="494">
        <v>-0.19778188539741215</v>
      </c>
      <c r="X675" s="495" t="s">
        <v>1508</v>
      </c>
      <c r="Y675" s="497"/>
      <c r="Z675" s="490" t="s">
        <v>1648</v>
      </c>
      <c r="AA675" s="491" t="s">
        <v>1468</v>
      </c>
      <c r="AB675" s="492">
        <v>60</v>
      </c>
      <c r="AC675" s="493">
        <v>4777.1523287671143</v>
      </c>
      <c r="AD675" s="494">
        <v>0.80961182994454706</v>
      </c>
      <c r="AE675" s="494">
        <v>-0.20961182994454708</v>
      </c>
      <c r="AF675" s="495" t="s">
        <v>1649</v>
      </c>
    </row>
    <row r="676" spans="1:32" ht="32.450000000000003" customHeight="1">
      <c r="A676" s="482" t="s">
        <v>1457</v>
      </c>
      <c r="B676" s="483" t="s">
        <v>1458</v>
      </c>
      <c r="C676" s="484" t="s">
        <v>1677</v>
      </c>
      <c r="D676" s="485" t="s">
        <v>1678</v>
      </c>
      <c r="E676" s="486" t="s">
        <v>1679</v>
      </c>
      <c r="F676" s="487" t="s">
        <v>1506</v>
      </c>
      <c r="G676" s="487" t="s">
        <v>1506</v>
      </c>
      <c r="H676" s="488" t="s">
        <v>1488</v>
      </c>
      <c r="I676" s="489"/>
      <c r="J676" s="490" t="s">
        <v>1489</v>
      </c>
      <c r="K676" s="491" t="s">
        <v>1465</v>
      </c>
      <c r="L676" s="492">
        <v>70</v>
      </c>
      <c r="M676" s="493">
        <v>4435.8759193083752</v>
      </c>
      <c r="N676" s="494">
        <v>0.84366642353513255</v>
      </c>
      <c r="O676" s="494">
        <v>-0.14366642353513259</v>
      </c>
      <c r="P676" s="495" t="s">
        <v>1466</v>
      </c>
      <c r="Q676" s="496"/>
      <c r="R676" s="490" t="s">
        <v>1507</v>
      </c>
      <c r="S676" s="491" t="s">
        <v>1495</v>
      </c>
      <c r="T676" s="492">
        <v>45</v>
      </c>
      <c r="U676" s="493">
        <v>1213.6274098124065</v>
      </c>
      <c r="V676" s="494">
        <v>0.67396061269146612</v>
      </c>
      <c r="W676" s="494">
        <v>-0.22396061269146611</v>
      </c>
      <c r="X676" s="495" t="s">
        <v>1508</v>
      </c>
      <c r="Y676" s="497"/>
      <c r="Z676" s="490" t="s">
        <v>1490</v>
      </c>
      <c r="AA676" s="491" t="s">
        <v>1468</v>
      </c>
      <c r="AB676" s="492">
        <v>60</v>
      </c>
      <c r="AC676" s="493">
        <v>1914.7018867924537</v>
      </c>
      <c r="AD676" s="494">
        <v>0.77315827862873809</v>
      </c>
      <c r="AE676" s="494">
        <v>-0.17315827862873812</v>
      </c>
      <c r="AF676" s="495" t="s">
        <v>1491</v>
      </c>
    </row>
    <row r="677" spans="1:32" ht="32.450000000000003" customHeight="1">
      <c r="A677" s="482" t="s">
        <v>1457</v>
      </c>
      <c r="B677" s="483" t="s">
        <v>1458</v>
      </c>
      <c r="C677" s="484" t="s">
        <v>1677</v>
      </c>
      <c r="D677" s="485" t="s">
        <v>1678</v>
      </c>
      <c r="E677" s="486" t="s">
        <v>1679</v>
      </c>
      <c r="F677" s="487" t="s">
        <v>1506</v>
      </c>
      <c r="G677" s="487" t="s">
        <v>1506</v>
      </c>
      <c r="H677" s="488" t="s">
        <v>1493</v>
      </c>
      <c r="I677" s="489"/>
      <c r="J677" s="490" t="s">
        <v>1509</v>
      </c>
      <c r="K677" s="491" t="s">
        <v>1510</v>
      </c>
      <c r="L677" s="492">
        <v>65</v>
      </c>
      <c r="M677" s="493">
        <v>2184.9081624447253</v>
      </c>
      <c r="N677" s="494">
        <v>0.86534446764091855</v>
      </c>
      <c r="O677" s="494">
        <v>-0.21534446764091852</v>
      </c>
      <c r="P677" s="495" t="s">
        <v>1511</v>
      </c>
      <c r="Q677" s="496"/>
      <c r="R677" s="490" t="s">
        <v>1494</v>
      </c>
      <c r="S677" s="491" t="s">
        <v>1495</v>
      </c>
      <c r="T677" s="492">
        <v>60</v>
      </c>
      <c r="U677" s="493">
        <v>11197.213759909368</v>
      </c>
      <c r="V677" s="494">
        <v>0.92171189979123169</v>
      </c>
      <c r="W677" s="494">
        <v>-0.32171189979123171</v>
      </c>
      <c r="X677" s="495" t="s">
        <v>1496</v>
      </c>
      <c r="Y677" s="497"/>
      <c r="Z677" s="490" t="s">
        <v>1467</v>
      </c>
      <c r="AA677" s="491" t="s">
        <v>1468</v>
      </c>
      <c r="AB677" s="492">
        <v>70</v>
      </c>
      <c r="AC677" s="493">
        <v>9529.1410089352412</v>
      </c>
      <c r="AD677" s="494">
        <v>0.93458594293667363</v>
      </c>
      <c r="AE677" s="494">
        <v>-0.23458594293667367</v>
      </c>
      <c r="AF677" s="495" t="s">
        <v>1469</v>
      </c>
    </row>
    <row r="678" spans="1:32" ht="32.450000000000003" customHeight="1">
      <c r="A678" s="482" t="s">
        <v>1457</v>
      </c>
      <c r="B678" s="483" t="s">
        <v>1458</v>
      </c>
      <c r="C678" s="484" t="s">
        <v>1677</v>
      </c>
      <c r="D678" s="485" t="s">
        <v>1678</v>
      </c>
      <c r="E678" s="486" t="s">
        <v>1679</v>
      </c>
      <c r="F678" s="487" t="s">
        <v>1506</v>
      </c>
      <c r="G678" s="487" t="s">
        <v>1506</v>
      </c>
      <c r="H678" s="488" t="s">
        <v>1497</v>
      </c>
      <c r="I678" s="489"/>
      <c r="J678" s="490" t="s">
        <v>1512</v>
      </c>
      <c r="K678" s="491" t="s">
        <v>1510</v>
      </c>
      <c r="L678" s="492">
        <v>60</v>
      </c>
      <c r="M678" s="493">
        <v>882.82789334615552</v>
      </c>
      <c r="N678" s="494">
        <v>0.7756661076951743</v>
      </c>
      <c r="O678" s="494">
        <v>-0.17566610769517432</v>
      </c>
      <c r="P678" s="495" t="s">
        <v>1511</v>
      </c>
      <c r="Q678" s="496"/>
      <c r="R678" s="490" t="s">
        <v>1498</v>
      </c>
      <c r="S678" s="491" t="s">
        <v>1495</v>
      </c>
      <c r="T678" s="492">
        <v>35</v>
      </c>
      <c r="U678" s="493">
        <v>3829.3133375796333</v>
      </c>
      <c r="V678" s="494">
        <v>0.87758524315259923</v>
      </c>
      <c r="W678" s="494">
        <v>-0.52758524315259925</v>
      </c>
      <c r="X678" s="495" t="s">
        <v>1496</v>
      </c>
      <c r="Y678" s="497"/>
      <c r="Z678" s="490" t="s">
        <v>1499</v>
      </c>
      <c r="AA678" s="491" t="s">
        <v>1468</v>
      </c>
      <c r="AB678" s="492">
        <v>70</v>
      </c>
      <c r="AC678" s="493">
        <v>4132.0380361495118</v>
      </c>
      <c r="AD678" s="494">
        <v>0.91745854294764295</v>
      </c>
      <c r="AE678" s="494">
        <v>-0.217458542947643</v>
      </c>
      <c r="AF678" s="495" t="s">
        <v>1500</v>
      </c>
    </row>
    <row r="679" spans="1:32" ht="32.450000000000003" customHeight="1">
      <c r="A679" s="482" t="s">
        <v>1457</v>
      </c>
      <c r="B679" s="483" t="s">
        <v>1458</v>
      </c>
      <c r="C679" s="484" t="s">
        <v>1677</v>
      </c>
      <c r="D679" s="485" t="s">
        <v>1678</v>
      </c>
      <c r="E679" s="486" t="s">
        <v>1679</v>
      </c>
      <c r="F679" s="487" t="s">
        <v>1506</v>
      </c>
      <c r="G679" s="487" t="s">
        <v>1506</v>
      </c>
      <c r="H679" s="488" t="s">
        <v>1501</v>
      </c>
      <c r="I679" s="489"/>
      <c r="J679" s="490" t="s">
        <v>1509</v>
      </c>
      <c r="K679" s="491" t="s">
        <v>1510</v>
      </c>
      <c r="L679" s="492">
        <v>65</v>
      </c>
      <c r="M679" s="493">
        <v>2621.371327800829</v>
      </c>
      <c r="N679" s="494">
        <v>0.76751592356687892</v>
      </c>
      <c r="O679" s="494">
        <v>-0.1175159235668789</v>
      </c>
      <c r="P679" s="495" t="s">
        <v>1511</v>
      </c>
      <c r="Q679" s="496"/>
      <c r="R679" s="490" t="s">
        <v>1502</v>
      </c>
      <c r="S679" s="491" t="s">
        <v>1495</v>
      </c>
      <c r="T679" s="492">
        <v>45</v>
      </c>
      <c r="U679" s="493">
        <v>3662.8510659898448</v>
      </c>
      <c r="V679" s="494">
        <v>0.62738853503184711</v>
      </c>
      <c r="W679" s="494">
        <v>-0.17738853503184709</v>
      </c>
      <c r="X679" s="495" t="s">
        <v>1503</v>
      </c>
      <c r="Y679" s="497"/>
      <c r="Z679" s="490" t="s">
        <v>1467</v>
      </c>
      <c r="AA679" s="491" t="s">
        <v>1468</v>
      </c>
      <c r="AB679" s="492">
        <v>70</v>
      </c>
      <c r="AC679" s="493">
        <v>5894.9106225680889</v>
      </c>
      <c r="AD679" s="494">
        <v>0.81847133757961787</v>
      </c>
      <c r="AE679" s="494">
        <v>-0.11847133757961792</v>
      </c>
      <c r="AF679" s="495" t="s">
        <v>1469</v>
      </c>
    </row>
    <row r="680" spans="1:32" ht="32.450000000000003" customHeight="1">
      <c r="A680" s="482" t="s">
        <v>1457</v>
      </c>
      <c r="B680" s="483" t="s">
        <v>1458</v>
      </c>
      <c r="C680" s="484" t="s">
        <v>1677</v>
      </c>
      <c r="D680" s="485" t="s">
        <v>1678</v>
      </c>
      <c r="E680" s="486" t="s">
        <v>1679</v>
      </c>
      <c r="F680" s="487" t="s">
        <v>1513</v>
      </c>
      <c r="G680" s="487" t="s">
        <v>1513</v>
      </c>
      <c r="H680" s="488" t="s">
        <v>1087</v>
      </c>
      <c r="I680" s="489"/>
      <c r="J680" s="490" t="s">
        <v>1514</v>
      </c>
      <c r="K680" s="491" t="s">
        <v>1515</v>
      </c>
      <c r="L680" s="492">
        <v>60</v>
      </c>
      <c r="M680" s="493">
        <v>6396.0294385026727</v>
      </c>
      <c r="N680" s="494">
        <v>0.83111111111111113</v>
      </c>
      <c r="O680" s="494">
        <v>-0.23111111111111116</v>
      </c>
      <c r="P680" s="495" t="s">
        <v>1516</v>
      </c>
      <c r="Q680" s="496"/>
      <c r="R680" s="490" t="s">
        <v>1470</v>
      </c>
      <c r="S680" s="491" t="s">
        <v>1471</v>
      </c>
      <c r="T680" s="492">
        <v>30</v>
      </c>
      <c r="U680" s="493">
        <v>3590.0714559386952</v>
      </c>
      <c r="V680" s="494">
        <v>0.57999999999999996</v>
      </c>
      <c r="W680" s="494">
        <v>-0.27999999999999997</v>
      </c>
      <c r="X680" s="495" t="s">
        <v>1472</v>
      </c>
      <c r="Y680" s="497"/>
      <c r="Z680" s="490" t="s">
        <v>1517</v>
      </c>
      <c r="AA680" s="491" t="s">
        <v>1518</v>
      </c>
      <c r="AB680" s="492">
        <v>80</v>
      </c>
      <c r="AC680" s="493">
        <v>9259.447094972069</v>
      </c>
      <c r="AD680" s="494">
        <v>0.79555555555555557</v>
      </c>
      <c r="AE680" s="494">
        <v>4.4444444444444731E-3</v>
      </c>
      <c r="AF680" s="495" t="s">
        <v>1519</v>
      </c>
    </row>
    <row r="681" spans="1:32" ht="32.450000000000003" customHeight="1">
      <c r="A681" s="482" t="s">
        <v>1457</v>
      </c>
      <c r="B681" s="483" t="s">
        <v>1458</v>
      </c>
      <c r="C681" s="484" t="s">
        <v>1677</v>
      </c>
      <c r="D681" s="485" t="s">
        <v>1678</v>
      </c>
      <c r="E681" s="486" t="s">
        <v>1679</v>
      </c>
      <c r="F681" s="487" t="s">
        <v>1513</v>
      </c>
      <c r="G681" s="487" t="s">
        <v>1513</v>
      </c>
      <c r="H681" s="488" t="s">
        <v>1089</v>
      </c>
      <c r="I681" s="489"/>
      <c r="J681" s="490" t="s">
        <v>1520</v>
      </c>
      <c r="K681" s="491" t="s">
        <v>1515</v>
      </c>
      <c r="L681" s="492">
        <v>55</v>
      </c>
      <c r="M681" s="493">
        <v>2339.235929108484</v>
      </c>
      <c r="N681" s="494">
        <v>0.78631756756756743</v>
      </c>
      <c r="O681" s="494">
        <v>-0.23631756756756739</v>
      </c>
      <c r="P681" s="495" t="s">
        <v>1516</v>
      </c>
      <c r="Q681" s="496"/>
      <c r="R681" s="490" t="s">
        <v>1521</v>
      </c>
      <c r="S681" s="491" t="s">
        <v>1471</v>
      </c>
      <c r="T681" s="492">
        <v>30</v>
      </c>
      <c r="U681" s="493">
        <v>1489.5240692640675</v>
      </c>
      <c r="V681" s="494">
        <v>0.39020270270270269</v>
      </c>
      <c r="W681" s="494">
        <v>-9.0202702702702697E-2</v>
      </c>
      <c r="X681" s="495" t="s">
        <v>1472</v>
      </c>
      <c r="Y681" s="497"/>
      <c r="Z681" s="490" t="s">
        <v>1517</v>
      </c>
      <c r="AA681" s="491" t="s">
        <v>1518</v>
      </c>
      <c r="AB681" s="492">
        <v>80</v>
      </c>
      <c r="AC681" s="493">
        <v>3655.619183197201</v>
      </c>
      <c r="AD681" s="494">
        <v>0.72381756756756754</v>
      </c>
      <c r="AE681" s="494">
        <v>7.6182432432432501E-2</v>
      </c>
      <c r="AF681" s="495" t="s">
        <v>1519</v>
      </c>
    </row>
    <row r="682" spans="1:32" ht="32.450000000000003" customHeight="1">
      <c r="A682" s="482" t="s">
        <v>1457</v>
      </c>
      <c r="B682" s="483" t="s">
        <v>1458</v>
      </c>
      <c r="C682" s="484" t="s">
        <v>1677</v>
      </c>
      <c r="D682" s="485" t="s">
        <v>1678</v>
      </c>
      <c r="E682" s="486" t="s">
        <v>1679</v>
      </c>
      <c r="F682" s="487" t="s">
        <v>1513</v>
      </c>
      <c r="G682" s="487" t="s">
        <v>1513</v>
      </c>
      <c r="H682" s="488" t="s">
        <v>1081</v>
      </c>
      <c r="I682" s="489"/>
      <c r="J682" s="490" t="s">
        <v>1522</v>
      </c>
      <c r="K682" s="491" t="s">
        <v>1515</v>
      </c>
      <c r="L682" s="492">
        <v>65</v>
      </c>
      <c r="M682" s="493">
        <v>32800.778095238093</v>
      </c>
      <c r="N682" s="494">
        <v>0.75</v>
      </c>
      <c r="O682" s="494">
        <v>-9.9999999999999978E-2</v>
      </c>
      <c r="P682" s="495" t="s">
        <v>1516</v>
      </c>
      <c r="Q682" s="496"/>
      <c r="R682" s="490" t="s">
        <v>1478</v>
      </c>
      <c r="S682" s="491" t="s">
        <v>1471</v>
      </c>
      <c r="T682" s="492">
        <v>30</v>
      </c>
      <c r="U682" s="493">
        <v>11814.814999999995</v>
      </c>
      <c r="V682" s="494">
        <v>0.33333333333333337</v>
      </c>
      <c r="W682" s="494">
        <v>-3.3333333333333381E-2</v>
      </c>
      <c r="X682" s="495" t="s">
        <v>1472</v>
      </c>
      <c r="Y682" s="497"/>
      <c r="Z682" s="490" t="s">
        <v>1523</v>
      </c>
      <c r="AA682" s="491" t="s">
        <v>1518</v>
      </c>
      <c r="AB682" s="492">
        <v>70</v>
      </c>
      <c r="AC682" s="493">
        <v>56745.884193548387</v>
      </c>
      <c r="AD682" s="494">
        <v>0.73809523809523814</v>
      </c>
      <c r="AE682" s="494">
        <v>-3.8095238095238182E-2</v>
      </c>
      <c r="AF682" s="495" t="s">
        <v>1519</v>
      </c>
    </row>
    <row r="683" spans="1:32" ht="32.450000000000003" customHeight="1">
      <c r="A683" s="482" t="s">
        <v>1457</v>
      </c>
      <c r="B683" s="483" t="s">
        <v>1458</v>
      </c>
      <c r="C683" s="484" t="s">
        <v>1677</v>
      </c>
      <c r="D683" s="485" t="s">
        <v>1678</v>
      </c>
      <c r="E683" s="486" t="s">
        <v>1679</v>
      </c>
      <c r="F683" s="487" t="s">
        <v>1513</v>
      </c>
      <c r="G683" s="487" t="s">
        <v>1513</v>
      </c>
      <c r="H683" s="488" t="s">
        <v>1085</v>
      </c>
      <c r="I683" s="489"/>
      <c r="J683" s="490" t="s">
        <v>1524</v>
      </c>
      <c r="K683" s="491" t="s">
        <v>1515</v>
      </c>
      <c r="L683" s="492">
        <v>65</v>
      </c>
      <c r="M683" s="493">
        <v>16065.715075376893</v>
      </c>
      <c r="N683" s="494">
        <v>0.83613445378151263</v>
      </c>
      <c r="O683" s="494">
        <v>-0.18613445378151261</v>
      </c>
      <c r="P683" s="495" t="s">
        <v>1516</v>
      </c>
      <c r="Q683" s="496"/>
      <c r="R683" s="490" t="s">
        <v>1627</v>
      </c>
      <c r="S683" s="491" t="s">
        <v>1471</v>
      </c>
      <c r="T683" s="492">
        <v>35</v>
      </c>
      <c r="U683" s="493">
        <v>8299.9743292682924</v>
      </c>
      <c r="V683" s="494">
        <v>0.68907563025210083</v>
      </c>
      <c r="W683" s="494">
        <v>-0.33907563025210086</v>
      </c>
      <c r="X683" s="495" t="s">
        <v>1472</v>
      </c>
      <c r="Y683" s="497"/>
      <c r="Z683" s="490" t="s">
        <v>1526</v>
      </c>
      <c r="AA683" s="491" t="s">
        <v>1518</v>
      </c>
      <c r="AB683" s="492">
        <v>80</v>
      </c>
      <c r="AC683" s="493">
        <v>24714.776577540102</v>
      </c>
      <c r="AD683" s="494">
        <v>0.78571428571428581</v>
      </c>
      <c r="AE683" s="494">
        <v>1.4285714285714235E-2</v>
      </c>
      <c r="AF683" s="495" t="s">
        <v>1519</v>
      </c>
    </row>
    <row r="684" spans="1:32" ht="32.450000000000003" customHeight="1">
      <c r="A684" s="482" t="s">
        <v>1457</v>
      </c>
      <c r="B684" s="483" t="s">
        <v>1458</v>
      </c>
      <c r="C684" s="484" t="s">
        <v>1677</v>
      </c>
      <c r="D684" s="485" t="s">
        <v>1678</v>
      </c>
      <c r="E684" s="486" t="s">
        <v>1679</v>
      </c>
      <c r="F684" s="487" t="s">
        <v>1513</v>
      </c>
      <c r="G684" s="487" t="s">
        <v>1513</v>
      </c>
      <c r="H684" s="488" t="s">
        <v>1482</v>
      </c>
      <c r="I684" s="489"/>
      <c r="J684" s="490" t="s">
        <v>1514</v>
      </c>
      <c r="K684" s="491" t="s">
        <v>1515</v>
      </c>
      <c r="L684" s="492">
        <v>55</v>
      </c>
      <c r="M684" s="493">
        <v>1897.6115209125496</v>
      </c>
      <c r="N684" s="494">
        <v>0.72920517560073939</v>
      </c>
      <c r="O684" s="494">
        <v>-0.17920517560073934</v>
      </c>
      <c r="P684" s="495" t="s">
        <v>1516</v>
      </c>
      <c r="Q684" s="496"/>
      <c r="R684" s="490" t="s">
        <v>1527</v>
      </c>
      <c r="S684" s="491" t="s">
        <v>1528</v>
      </c>
      <c r="T684" s="492">
        <v>55</v>
      </c>
      <c r="U684" s="493">
        <v>3139.2838494492003</v>
      </c>
      <c r="V684" s="494">
        <v>0.75508317929759694</v>
      </c>
      <c r="W684" s="494">
        <v>-0.2050831792975969</v>
      </c>
      <c r="X684" s="495" t="s">
        <v>1529</v>
      </c>
      <c r="Y684" s="497"/>
      <c r="Z684" s="490" t="s">
        <v>1517</v>
      </c>
      <c r="AA684" s="491" t="s">
        <v>1518</v>
      </c>
      <c r="AB684" s="492">
        <v>80</v>
      </c>
      <c r="AC684" s="493">
        <v>2353.0127391021488</v>
      </c>
      <c r="AD684" s="494">
        <v>0.71025878003696863</v>
      </c>
      <c r="AE684" s="494">
        <v>8.9741219963031416E-2</v>
      </c>
      <c r="AF684" s="495" t="s">
        <v>1519</v>
      </c>
    </row>
    <row r="685" spans="1:32" ht="32.450000000000003" customHeight="1">
      <c r="A685" s="482" t="s">
        <v>1457</v>
      </c>
      <c r="B685" s="483" t="s">
        <v>1458</v>
      </c>
      <c r="C685" s="484" t="s">
        <v>1677</v>
      </c>
      <c r="D685" s="485" t="s">
        <v>1678</v>
      </c>
      <c r="E685" s="486" t="s">
        <v>1679</v>
      </c>
      <c r="F685" s="487" t="s">
        <v>1513</v>
      </c>
      <c r="G685" s="487" t="s">
        <v>1513</v>
      </c>
      <c r="H685" s="488" t="s">
        <v>1488</v>
      </c>
      <c r="I685" s="489"/>
      <c r="J685" s="490" t="s">
        <v>1530</v>
      </c>
      <c r="K685" s="491" t="s">
        <v>1515</v>
      </c>
      <c r="L685" s="492">
        <v>50</v>
      </c>
      <c r="M685" s="493">
        <v>817.84673680183448</v>
      </c>
      <c r="N685" s="494">
        <v>0.63554583029418921</v>
      </c>
      <c r="O685" s="494">
        <v>-0.13554583029418921</v>
      </c>
      <c r="P685" s="495" t="s">
        <v>1516</v>
      </c>
      <c r="Q685" s="496"/>
      <c r="R685" s="490" t="s">
        <v>1527</v>
      </c>
      <c r="S685" s="491" t="s">
        <v>1528</v>
      </c>
      <c r="T685" s="492">
        <v>55</v>
      </c>
      <c r="U685" s="493">
        <v>1291.3191519895613</v>
      </c>
      <c r="V685" s="494">
        <v>0.74544128373450036</v>
      </c>
      <c r="W685" s="494">
        <v>-0.19544128373450032</v>
      </c>
      <c r="X685" s="495" t="s">
        <v>1529</v>
      </c>
      <c r="Y685" s="497"/>
      <c r="Z685" s="490" t="s">
        <v>1531</v>
      </c>
      <c r="AA685" s="491" t="s">
        <v>1518</v>
      </c>
      <c r="AB685" s="492">
        <v>70</v>
      </c>
      <c r="AC685" s="493">
        <v>949.12180788897069</v>
      </c>
      <c r="AD685" s="494">
        <v>0.66569414053002673</v>
      </c>
      <c r="AE685" s="494">
        <v>3.4305859469973221E-2</v>
      </c>
      <c r="AF685" s="495" t="s">
        <v>1519</v>
      </c>
    </row>
    <row r="686" spans="1:32" ht="32.450000000000003" customHeight="1">
      <c r="A686" s="482" t="s">
        <v>1457</v>
      </c>
      <c r="B686" s="483" t="s">
        <v>1458</v>
      </c>
      <c r="C686" s="484" t="s">
        <v>1677</v>
      </c>
      <c r="D686" s="485" t="s">
        <v>1678</v>
      </c>
      <c r="E686" s="486" t="s">
        <v>1679</v>
      </c>
      <c r="F686" s="487" t="s">
        <v>1513</v>
      </c>
      <c r="G686" s="487" t="s">
        <v>1513</v>
      </c>
      <c r="H686" s="488" t="s">
        <v>1493</v>
      </c>
      <c r="I686" s="489"/>
      <c r="J686" s="490" t="s">
        <v>1514</v>
      </c>
      <c r="K686" s="491" t="s">
        <v>1515</v>
      </c>
      <c r="L686" s="492">
        <v>55</v>
      </c>
      <c r="M686" s="493">
        <v>1899.3616747769715</v>
      </c>
      <c r="N686" s="494">
        <v>0.85803757828810023</v>
      </c>
      <c r="O686" s="494">
        <v>-0.30803757828810019</v>
      </c>
      <c r="P686" s="495" t="s">
        <v>1516</v>
      </c>
      <c r="Q686" s="496"/>
      <c r="R686" s="490" t="s">
        <v>1532</v>
      </c>
      <c r="S686" s="491" t="s">
        <v>1528</v>
      </c>
      <c r="T686" s="492">
        <v>70</v>
      </c>
      <c r="U686" s="493">
        <v>13022.308461538491</v>
      </c>
      <c r="V686" s="494">
        <v>0.93180236604036182</v>
      </c>
      <c r="W686" s="494">
        <v>-0.23180236604036186</v>
      </c>
      <c r="X686" s="495" t="s">
        <v>1533</v>
      </c>
      <c r="Y686" s="497"/>
      <c r="Z686" s="490" t="s">
        <v>1517</v>
      </c>
      <c r="AA686" s="491" t="s">
        <v>1518</v>
      </c>
      <c r="AB686" s="492">
        <v>80</v>
      </c>
      <c r="AC686" s="493">
        <v>1773.5823937554233</v>
      </c>
      <c r="AD686" s="494">
        <v>0.80236604036186499</v>
      </c>
      <c r="AE686" s="494">
        <v>-2.3660403618649406E-3</v>
      </c>
      <c r="AF686" s="495" t="s">
        <v>1519</v>
      </c>
    </row>
    <row r="687" spans="1:32" ht="32.450000000000003" customHeight="1">
      <c r="A687" s="482" t="s">
        <v>1457</v>
      </c>
      <c r="B687" s="483" t="s">
        <v>1458</v>
      </c>
      <c r="C687" s="484" t="s">
        <v>1677</v>
      </c>
      <c r="D687" s="485" t="s">
        <v>1678</v>
      </c>
      <c r="E687" s="486" t="s">
        <v>1679</v>
      </c>
      <c r="F687" s="487" t="s">
        <v>1513</v>
      </c>
      <c r="G687" s="487" t="s">
        <v>1513</v>
      </c>
      <c r="H687" s="488" t="s">
        <v>1497</v>
      </c>
      <c r="I687" s="489"/>
      <c r="J687" s="490" t="s">
        <v>1530</v>
      </c>
      <c r="K687" s="491" t="s">
        <v>1515</v>
      </c>
      <c r="L687" s="492">
        <v>50</v>
      </c>
      <c r="M687" s="493">
        <v>729.0692516001991</v>
      </c>
      <c r="N687" s="494">
        <v>0.75684740078256008</v>
      </c>
      <c r="O687" s="494">
        <v>-0.25684740078256008</v>
      </c>
      <c r="P687" s="495" t="s">
        <v>1516</v>
      </c>
      <c r="Q687" s="496"/>
      <c r="R687" s="490" t="s">
        <v>1532</v>
      </c>
      <c r="S687" s="491" t="s">
        <v>1528</v>
      </c>
      <c r="T687" s="492">
        <v>70</v>
      </c>
      <c r="U687" s="493">
        <v>6911.6367393989285</v>
      </c>
      <c r="V687" s="494">
        <v>0.90516117011365749</v>
      </c>
      <c r="W687" s="494">
        <v>-0.20516117011365753</v>
      </c>
      <c r="X687" s="495" t="s">
        <v>1533</v>
      </c>
      <c r="Y687" s="497"/>
      <c r="Z687" s="490" t="s">
        <v>1531</v>
      </c>
      <c r="AA687" s="491" t="s">
        <v>1518</v>
      </c>
      <c r="AB687" s="492">
        <v>70</v>
      </c>
      <c r="AC687" s="493">
        <v>746.41914324324466</v>
      </c>
      <c r="AD687" s="494">
        <v>0.68939817402645798</v>
      </c>
      <c r="AE687" s="494">
        <v>1.0601825973541978E-2</v>
      </c>
      <c r="AF687" s="495" t="s">
        <v>1519</v>
      </c>
    </row>
    <row r="688" spans="1:32" ht="32.450000000000003" customHeight="1">
      <c r="A688" s="482" t="s">
        <v>1457</v>
      </c>
      <c r="B688" s="483" t="s">
        <v>1458</v>
      </c>
      <c r="C688" s="484" t="s">
        <v>1677</v>
      </c>
      <c r="D688" s="485" t="s">
        <v>1678</v>
      </c>
      <c r="E688" s="486" t="s">
        <v>1679</v>
      </c>
      <c r="F688" s="487" t="s">
        <v>1513</v>
      </c>
      <c r="G688" s="487" t="s">
        <v>1513</v>
      </c>
      <c r="H688" s="488" t="s">
        <v>1501</v>
      </c>
      <c r="I688" s="489"/>
      <c r="J688" s="490" t="s">
        <v>1514</v>
      </c>
      <c r="K688" s="491" t="s">
        <v>1515</v>
      </c>
      <c r="L688" s="492">
        <v>55</v>
      </c>
      <c r="M688" s="493">
        <v>4216.2951562499984</v>
      </c>
      <c r="N688" s="494">
        <v>0.81528662420382159</v>
      </c>
      <c r="O688" s="494">
        <v>-0.26528662420382154</v>
      </c>
      <c r="P688" s="495" t="s">
        <v>1516</v>
      </c>
      <c r="Q688" s="496"/>
      <c r="R688" s="490" t="s">
        <v>1534</v>
      </c>
      <c r="S688" s="491" t="s">
        <v>1471</v>
      </c>
      <c r="T688" s="492">
        <v>45</v>
      </c>
      <c r="U688" s="493">
        <v>13150.966612244903</v>
      </c>
      <c r="V688" s="494">
        <v>0.78025477707006374</v>
      </c>
      <c r="W688" s="494">
        <v>-0.33025477707006373</v>
      </c>
      <c r="X688" s="495" t="s">
        <v>1472</v>
      </c>
      <c r="Y688" s="497"/>
      <c r="Z688" s="490" t="s">
        <v>1517</v>
      </c>
      <c r="AA688" s="491" t="s">
        <v>1518</v>
      </c>
      <c r="AB688" s="492">
        <v>60</v>
      </c>
      <c r="AC688" s="493">
        <v>2741.5668571428573</v>
      </c>
      <c r="AD688" s="494">
        <v>0.66878980891719741</v>
      </c>
      <c r="AE688" s="494">
        <v>-6.8789808917197437E-2</v>
      </c>
      <c r="AF688" s="495" t="s">
        <v>1519</v>
      </c>
    </row>
    <row r="689" spans="1:32" ht="32.450000000000003" customHeight="1">
      <c r="A689" s="482" t="s">
        <v>1457</v>
      </c>
      <c r="B689" s="483" t="s">
        <v>1458</v>
      </c>
      <c r="C689" s="484" t="s">
        <v>1677</v>
      </c>
      <c r="D689" s="485" t="s">
        <v>1678</v>
      </c>
      <c r="E689" s="486" t="s">
        <v>1679</v>
      </c>
      <c r="F689" s="487" t="s">
        <v>1462</v>
      </c>
      <c r="G689" s="487" t="s">
        <v>1535</v>
      </c>
      <c r="H689" s="488" t="s">
        <v>1536</v>
      </c>
      <c r="I689" s="489"/>
      <c r="J689" s="490" t="s">
        <v>1507</v>
      </c>
      <c r="K689" s="491" t="s">
        <v>1495</v>
      </c>
      <c r="L689" s="492">
        <v>65</v>
      </c>
      <c r="M689" s="493">
        <v>2381.4648263614999</v>
      </c>
      <c r="N689" s="494">
        <v>0.86131883072739635</v>
      </c>
      <c r="O689" s="494">
        <v>-0.21131883072739632</v>
      </c>
      <c r="P689" s="495" t="s">
        <v>1508</v>
      </c>
      <c r="Q689" s="496"/>
      <c r="R689" s="490" t="s">
        <v>1532</v>
      </c>
      <c r="S689" s="491" t="s">
        <v>1528</v>
      </c>
      <c r="T689" s="492">
        <v>60</v>
      </c>
      <c r="U689" s="493">
        <v>5175.8696321070283</v>
      </c>
      <c r="V689" s="494">
        <v>0.91468388851121685</v>
      </c>
      <c r="W689" s="494">
        <v>-0.31468388851121687</v>
      </c>
      <c r="X689" s="495" t="s">
        <v>1533</v>
      </c>
      <c r="Y689" s="497"/>
      <c r="Z689" s="490" t="s">
        <v>1537</v>
      </c>
      <c r="AA689" s="491" t="s">
        <v>1468</v>
      </c>
      <c r="AB689" s="492">
        <v>60</v>
      </c>
      <c r="AC689" s="493">
        <v>2948.6237213828913</v>
      </c>
      <c r="AD689" s="494">
        <v>0.91680829367777028</v>
      </c>
      <c r="AE689" s="494">
        <v>-0.3168082936777703</v>
      </c>
      <c r="AF689" s="495" t="s">
        <v>1538</v>
      </c>
    </row>
    <row r="690" spans="1:32" ht="32.450000000000003" customHeight="1">
      <c r="A690" s="482" t="s">
        <v>1457</v>
      </c>
      <c r="B690" s="483" t="s">
        <v>1458</v>
      </c>
      <c r="C690" s="484" t="s">
        <v>1677</v>
      </c>
      <c r="D690" s="485" t="s">
        <v>1678</v>
      </c>
      <c r="E690" s="486" t="s">
        <v>1679</v>
      </c>
      <c r="F690" s="487" t="s">
        <v>1462</v>
      </c>
      <c r="G690" s="487" t="s">
        <v>1535</v>
      </c>
      <c r="H690" s="488" t="s">
        <v>1539</v>
      </c>
      <c r="I690" s="489"/>
      <c r="J690" s="490" t="s">
        <v>1540</v>
      </c>
      <c r="K690" s="491" t="s">
        <v>1465</v>
      </c>
      <c r="L690" s="492">
        <v>70</v>
      </c>
      <c r="M690" s="493">
        <v>2325.8084077645285</v>
      </c>
      <c r="N690" s="494">
        <v>0.8120750051514527</v>
      </c>
      <c r="O690" s="494">
        <v>-0.11207500515145274</v>
      </c>
      <c r="P690" s="495" t="s">
        <v>1466</v>
      </c>
      <c r="Q690" s="496"/>
      <c r="R690" s="490" t="s">
        <v>1635</v>
      </c>
      <c r="S690" s="491" t="s">
        <v>1528</v>
      </c>
      <c r="T690" s="492">
        <v>50</v>
      </c>
      <c r="U690" s="493">
        <v>872.71430049610274</v>
      </c>
      <c r="V690" s="494">
        <v>0.72686997733360803</v>
      </c>
      <c r="W690" s="494">
        <v>-0.22686997733360803</v>
      </c>
      <c r="X690" s="495" t="s">
        <v>1555</v>
      </c>
      <c r="Y690" s="497"/>
      <c r="Z690" s="490" t="s">
        <v>1541</v>
      </c>
      <c r="AA690" s="491" t="s">
        <v>1468</v>
      </c>
      <c r="AB690" s="492">
        <v>60</v>
      </c>
      <c r="AC690" s="493">
        <v>1210.5013986720569</v>
      </c>
      <c r="AD690" s="494">
        <v>0.71378528745106118</v>
      </c>
      <c r="AE690" s="494">
        <v>-0.1137852874510612</v>
      </c>
      <c r="AF690" s="495" t="s">
        <v>1542</v>
      </c>
    </row>
    <row r="691" spans="1:32" ht="32.450000000000003" customHeight="1">
      <c r="A691" s="482" t="s">
        <v>1457</v>
      </c>
      <c r="B691" s="483" t="s">
        <v>1458</v>
      </c>
      <c r="C691" s="484" t="s">
        <v>1677</v>
      </c>
      <c r="D691" s="485" t="s">
        <v>1678</v>
      </c>
      <c r="E691" s="486" t="s">
        <v>1679</v>
      </c>
      <c r="F691" s="487" t="s">
        <v>1462</v>
      </c>
      <c r="G691" s="487" t="s">
        <v>1543</v>
      </c>
      <c r="H691" s="488" t="s">
        <v>1544</v>
      </c>
      <c r="I691" s="489"/>
      <c r="J691" s="490" t="s">
        <v>1545</v>
      </c>
      <c r="K691" s="491" t="s">
        <v>1518</v>
      </c>
      <c r="L691" s="492">
        <v>50</v>
      </c>
      <c r="M691" s="493">
        <v>441.15440863579443</v>
      </c>
      <c r="N691" s="494">
        <v>0.38809957498482084</v>
      </c>
      <c r="O691" s="494">
        <v>0.11190042501517916</v>
      </c>
      <c r="P691" s="495" t="s">
        <v>1546</v>
      </c>
      <c r="Q691" s="496"/>
      <c r="R691" s="490" t="s">
        <v>1547</v>
      </c>
      <c r="S691" s="491" t="s">
        <v>1510</v>
      </c>
      <c r="T691" s="492">
        <v>45</v>
      </c>
      <c r="U691" s="493">
        <v>224.97169850132278</v>
      </c>
      <c r="V691" s="494">
        <v>0.4132361870066788</v>
      </c>
      <c r="W691" s="494">
        <v>3.676381299332121E-2</v>
      </c>
      <c r="X691" s="495" t="s">
        <v>1548</v>
      </c>
      <c r="Y691" s="497"/>
      <c r="Z691" s="490" t="s">
        <v>1680</v>
      </c>
      <c r="AA691" s="491" t="s">
        <v>1468</v>
      </c>
      <c r="AB691" s="492">
        <v>50</v>
      </c>
      <c r="AC691" s="493">
        <v>1058.5700362921511</v>
      </c>
      <c r="AD691" s="494">
        <v>0.80303582270795393</v>
      </c>
      <c r="AE691" s="494">
        <v>-0.30303582270795393</v>
      </c>
      <c r="AF691" s="495" t="s">
        <v>1681</v>
      </c>
    </row>
    <row r="692" spans="1:32" ht="32.450000000000003" customHeight="1">
      <c r="A692" s="482" t="s">
        <v>1457</v>
      </c>
      <c r="B692" s="483" t="s">
        <v>1458</v>
      </c>
      <c r="C692" s="484" t="s">
        <v>1677</v>
      </c>
      <c r="D692" s="485" t="s">
        <v>1678</v>
      </c>
      <c r="E692" s="486" t="s">
        <v>1679</v>
      </c>
      <c r="F692" s="487" t="s">
        <v>1462</v>
      </c>
      <c r="G692" s="487" t="s">
        <v>1543</v>
      </c>
      <c r="H692" s="488" t="s">
        <v>1551</v>
      </c>
      <c r="I692" s="489"/>
      <c r="J692" s="490" t="s">
        <v>1552</v>
      </c>
      <c r="K692" s="491" t="s">
        <v>1495</v>
      </c>
      <c r="L692" s="492">
        <v>40</v>
      </c>
      <c r="M692" s="493">
        <v>334.73413835376573</v>
      </c>
      <c r="N692" s="494">
        <v>0.55345546185906758</v>
      </c>
      <c r="O692" s="494">
        <v>-0.15345546185906755</v>
      </c>
      <c r="P692" s="495" t="s">
        <v>1553</v>
      </c>
      <c r="Q692" s="496"/>
      <c r="R692" s="490" t="s">
        <v>1636</v>
      </c>
      <c r="S692" s="491" t="s">
        <v>1528</v>
      </c>
      <c r="T692" s="492">
        <v>50</v>
      </c>
      <c r="U692" s="493">
        <v>781.00087098494134</v>
      </c>
      <c r="V692" s="494">
        <v>0.72724629252689732</v>
      </c>
      <c r="W692" s="494">
        <v>-0.22724629252689732</v>
      </c>
      <c r="X692" s="495" t="s">
        <v>1555</v>
      </c>
      <c r="Y692" s="497"/>
      <c r="Z692" s="490" t="s">
        <v>1680</v>
      </c>
      <c r="AA692" s="491" t="s">
        <v>1468</v>
      </c>
      <c r="AB692" s="492">
        <v>40</v>
      </c>
      <c r="AC692" s="493">
        <v>371.96551938189123</v>
      </c>
      <c r="AD692" s="494">
        <v>0.73388581952117871</v>
      </c>
      <c r="AE692" s="494">
        <v>-0.33388581952117868</v>
      </c>
      <c r="AF692" s="495" t="s">
        <v>1681</v>
      </c>
    </row>
    <row r="693" spans="1:32" ht="32.450000000000003" customHeight="1">
      <c r="A693" s="482" t="s">
        <v>1457</v>
      </c>
      <c r="B693" s="483" t="s">
        <v>1458</v>
      </c>
      <c r="C693" s="484" t="s">
        <v>1677</v>
      </c>
      <c r="D693" s="485" t="s">
        <v>1678</v>
      </c>
      <c r="E693" s="486" t="s">
        <v>1679</v>
      </c>
      <c r="F693" s="487" t="s">
        <v>1462</v>
      </c>
      <c r="G693" s="487" t="s">
        <v>1543</v>
      </c>
      <c r="H693" s="488" t="s">
        <v>1557</v>
      </c>
      <c r="I693" s="489"/>
      <c r="J693" s="490" t="s">
        <v>1558</v>
      </c>
      <c r="K693" s="491" t="s">
        <v>1465</v>
      </c>
      <c r="L693" s="492">
        <v>55</v>
      </c>
      <c r="M693" s="493">
        <v>163.07228694640256</v>
      </c>
      <c r="N693" s="494">
        <v>0.51384956296934625</v>
      </c>
      <c r="O693" s="494">
        <v>3.6150437030653793E-2</v>
      </c>
      <c r="P693" s="495" t="s">
        <v>1559</v>
      </c>
      <c r="Q693" s="496"/>
      <c r="R693" s="490" t="s">
        <v>1560</v>
      </c>
      <c r="S693" s="491" t="s">
        <v>1528</v>
      </c>
      <c r="T693" s="492">
        <v>40</v>
      </c>
      <c r="U693" s="493">
        <v>236.03833116286248</v>
      </c>
      <c r="V693" s="494">
        <v>0.45915478095707069</v>
      </c>
      <c r="W693" s="494">
        <v>-5.9154780957070663E-2</v>
      </c>
      <c r="X693" s="495" t="s">
        <v>1555</v>
      </c>
      <c r="Y693" s="497"/>
      <c r="Z693" s="490" t="s">
        <v>1680</v>
      </c>
      <c r="AA693" s="491" t="s">
        <v>1468</v>
      </c>
      <c r="AB693" s="492">
        <v>40</v>
      </c>
      <c r="AC693" s="493">
        <v>183.99587261415206</v>
      </c>
      <c r="AD693" s="494">
        <v>0.50032535481261298</v>
      </c>
      <c r="AE693" s="494">
        <v>-0.10032535481261295</v>
      </c>
      <c r="AF693" s="495" t="s">
        <v>1681</v>
      </c>
    </row>
    <row r="694" spans="1:32" ht="32.450000000000003" customHeight="1">
      <c r="A694" s="482" t="s">
        <v>1457</v>
      </c>
      <c r="B694" s="483" t="s">
        <v>1458</v>
      </c>
      <c r="C694" s="484" t="s">
        <v>1677</v>
      </c>
      <c r="D694" s="485" t="s">
        <v>1678</v>
      </c>
      <c r="E694" s="486" t="s">
        <v>1679</v>
      </c>
      <c r="F694" s="487" t="s">
        <v>1462</v>
      </c>
      <c r="G694" s="487" t="s">
        <v>1543</v>
      </c>
      <c r="H694" s="488" t="s">
        <v>1561</v>
      </c>
      <c r="I694" s="489"/>
      <c r="J694" s="490" t="s">
        <v>1545</v>
      </c>
      <c r="K694" s="491" t="s">
        <v>1518</v>
      </c>
      <c r="L694" s="492">
        <v>40</v>
      </c>
      <c r="M694" s="493">
        <v>312.26396332863169</v>
      </c>
      <c r="N694" s="494">
        <v>0.26899364507256002</v>
      </c>
      <c r="O694" s="494">
        <v>0.13100635492744001</v>
      </c>
      <c r="P694" s="495" t="s">
        <v>1546</v>
      </c>
      <c r="Q694" s="496"/>
      <c r="R694" s="490" t="s">
        <v>1547</v>
      </c>
      <c r="S694" s="491" t="s">
        <v>1510</v>
      </c>
      <c r="T694" s="492">
        <v>45</v>
      </c>
      <c r="U694" s="493">
        <v>114.82676382211518</v>
      </c>
      <c r="V694" s="494">
        <v>0.31565967940813805</v>
      </c>
      <c r="W694" s="494">
        <v>0.13434032059186196</v>
      </c>
      <c r="X694" s="495" t="s">
        <v>1548</v>
      </c>
      <c r="Y694" s="497"/>
      <c r="Z694" s="490" t="s">
        <v>1680</v>
      </c>
      <c r="AA694" s="491" t="s">
        <v>1468</v>
      </c>
      <c r="AB694" s="492">
        <v>50</v>
      </c>
      <c r="AC694" s="493">
        <v>486.59494358157133</v>
      </c>
      <c r="AD694" s="494">
        <v>0.71450251351607696</v>
      </c>
      <c r="AE694" s="494">
        <v>-0.21450251351607696</v>
      </c>
      <c r="AF694" s="495" t="s">
        <v>1681</v>
      </c>
    </row>
    <row r="695" spans="1:32" ht="32.450000000000003" customHeight="1">
      <c r="A695" s="482" t="s">
        <v>1457</v>
      </c>
      <c r="B695" s="483" t="s">
        <v>1458</v>
      </c>
      <c r="C695" s="484" t="s">
        <v>1677</v>
      </c>
      <c r="D695" s="485" t="s">
        <v>1678</v>
      </c>
      <c r="E695" s="486" t="s">
        <v>1679</v>
      </c>
      <c r="F695" s="487" t="s">
        <v>1462</v>
      </c>
      <c r="G695" s="487" t="s">
        <v>1543</v>
      </c>
      <c r="H695" s="488" t="s">
        <v>1562</v>
      </c>
      <c r="I695" s="489"/>
      <c r="J695" s="490" t="s">
        <v>1563</v>
      </c>
      <c r="K695" s="491" t="s">
        <v>1495</v>
      </c>
      <c r="L695" s="492">
        <v>50</v>
      </c>
      <c r="M695" s="493">
        <v>691.0245072841218</v>
      </c>
      <c r="N695" s="494">
        <v>0.69816561425945178</v>
      </c>
      <c r="O695" s="494">
        <v>-0.19816561425945178</v>
      </c>
      <c r="P695" s="495" t="s">
        <v>1564</v>
      </c>
      <c r="Q695" s="496"/>
      <c r="R695" s="490" t="s">
        <v>1635</v>
      </c>
      <c r="S695" s="491" t="s">
        <v>1528</v>
      </c>
      <c r="T695" s="492">
        <v>60</v>
      </c>
      <c r="U695" s="493">
        <v>1588.243170255352</v>
      </c>
      <c r="V695" s="494">
        <v>0.8287307169690673</v>
      </c>
      <c r="W695" s="494">
        <v>-0.22873071696906733</v>
      </c>
      <c r="X695" s="495" t="s">
        <v>1555</v>
      </c>
      <c r="Y695" s="497"/>
      <c r="Z695" s="490" t="s">
        <v>1565</v>
      </c>
      <c r="AA695" s="491" t="s">
        <v>1468</v>
      </c>
      <c r="AB695" s="492">
        <v>60</v>
      </c>
      <c r="AC695" s="493">
        <v>806.47031836894132</v>
      </c>
      <c r="AD695" s="494">
        <v>0.82033810246982664</v>
      </c>
      <c r="AE695" s="494">
        <v>-0.22033810246982666</v>
      </c>
      <c r="AF695" s="495" t="s">
        <v>1542</v>
      </c>
    </row>
    <row r="696" spans="1:32" ht="32.450000000000003" customHeight="1">
      <c r="A696" s="482" t="s">
        <v>1457</v>
      </c>
      <c r="B696" s="483" t="s">
        <v>1458</v>
      </c>
      <c r="C696" s="484" t="s">
        <v>1677</v>
      </c>
      <c r="D696" s="485" t="s">
        <v>1678</v>
      </c>
      <c r="E696" s="486" t="s">
        <v>1679</v>
      </c>
      <c r="F696" s="487" t="s">
        <v>1462</v>
      </c>
      <c r="G696" s="487" t="s">
        <v>1543</v>
      </c>
      <c r="H696" s="488" t="s">
        <v>1566</v>
      </c>
      <c r="I696" s="489"/>
      <c r="J696" s="490" t="s">
        <v>1567</v>
      </c>
      <c r="K696" s="491" t="s">
        <v>1465</v>
      </c>
      <c r="L696" s="492">
        <v>65</v>
      </c>
      <c r="M696" s="493">
        <v>699.73759416933888</v>
      </c>
      <c r="N696" s="494">
        <v>0.7560121530459859</v>
      </c>
      <c r="O696" s="494">
        <v>-0.10601215304598588</v>
      </c>
      <c r="P696" s="495" t="s">
        <v>1559</v>
      </c>
      <c r="Q696" s="496"/>
      <c r="R696" s="490" t="s">
        <v>1568</v>
      </c>
      <c r="S696" s="491" t="s">
        <v>1528</v>
      </c>
      <c r="T696" s="492">
        <v>50</v>
      </c>
      <c r="U696" s="493">
        <v>452.90540377054225</v>
      </c>
      <c r="V696" s="494">
        <v>0.68105120414714115</v>
      </c>
      <c r="W696" s="494">
        <v>-0.18105120414714115</v>
      </c>
      <c r="X696" s="495" t="s">
        <v>1555</v>
      </c>
      <c r="Y696" s="497"/>
      <c r="Z696" s="490" t="s">
        <v>1565</v>
      </c>
      <c r="AA696" s="491" t="s">
        <v>1468</v>
      </c>
      <c r="AB696" s="492">
        <v>60</v>
      </c>
      <c r="AC696" s="493">
        <v>535.58767443069928</v>
      </c>
      <c r="AD696" s="494">
        <v>0.6603154985666958</v>
      </c>
      <c r="AE696" s="494">
        <v>-6.0315498566695824E-2</v>
      </c>
      <c r="AF696" s="495" t="s">
        <v>1542</v>
      </c>
    </row>
    <row r="697" spans="1:32" ht="32.450000000000003" customHeight="1">
      <c r="A697" s="482" t="s">
        <v>1457</v>
      </c>
      <c r="B697" s="483" t="s">
        <v>1458</v>
      </c>
      <c r="C697" s="484" t="s">
        <v>1677</v>
      </c>
      <c r="D697" s="485" t="s">
        <v>1678</v>
      </c>
      <c r="E697" s="486" t="s">
        <v>1679</v>
      </c>
      <c r="F697" s="487" t="s">
        <v>1462</v>
      </c>
      <c r="G697" s="487" t="s">
        <v>1543</v>
      </c>
      <c r="H697" s="488" t="s">
        <v>1569</v>
      </c>
      <c r="I697" s="489"/>
      <c r="J697" s="490" t="s">
        <v>1558</v>
      </c>
      <c r="K697" s="491" t="s">
        <v>1465</v>
      </c>
      <c r="L697" s="492">
        <v>65</v>
      </c>
      <c r="M697" s="493">
        <v>287.15146646470009</v>
      </c>
      <c r="N697" s="494">
        <v>0.67909065971745985</v>
      </c>
      <c r="O697" s="494">
        <v>-2.9090659717459832E-2</v>
      </c>
      <c r="P697" s="495" t="s">
        <v>1559</v>
      </c>
      <c r="Q697" s="496"/>
      <c r="R697" s="490" t="s">
        <v>1570</v>
      </c>
      <c r="S697" s="491" t="s">
        <v>1528</v>
      </c>
      <c r="T697" s="492">
        <v>50</v>
      </c>
      <c r="U697" s="493">
        <v>295.83337182835851</v>
      </c>
      <c r="V697" s="494">
        <v>0.61262744022310611</v>
      </c>
      <c r="W697" s="494">
        <v>-0.11262744022310611</v>
      </c>
      <c r="X697" s="495" t="s">
        <v>1555</v>
      </c>
      <c r="Y697" s="497"/>
      <c r="Z697" s="490" t="s">
        <v>1680</v>
      </c>
      <c r="AA697" s="491" t="s">
        <v>1468</v>
      </c>
      <c r="AB697" s="492">
        <v>50</v>
      </c>
      <c r="AC697" s="493">
        <v>270.8405480667592</v>
      </c>
      <c r="AD697" s="494">
        <v>0.60540392264435605</v>
      </c>
      <c r="AE697" s="494">
        <v>-0.10540392264435605</v>
      </c>
      <c r="AF697" s="495" t="s">
        <v>1681</v>
      </c>
    </row>
    <row r="698" spans="1:32" ht="32.450000000000003" customHeight="1">
      <c r="A698" s="482" t="s">
        <v>1457</v>
      </c>
      <c r="B698" s="483" t="s">
        <v>1458</v>
      </c>
      <c r="C698" s="484" t="s">
        <v>1677</v>
      </c>
      <c r="D698" s="485" t="s">
        <v>1678</v>
      </c>
      <c r="E698" s="486" t="s">
        <v>1679</v>
      </c>
      <c r="F698" s="487" t="s">
        <v>1462</v>
      </c>
      <c r="G698" s="487" t="s">
        <v>1543</v>
      </c>
      <c r="H698" s="488" t="s">
        <v>1571</v>
      </c>
      <c r="I698" s="489"/>
      <c r="J698" s="490" t="s">
        <v>1558</v>
      </c>
      <c r="K698" s="491" t="s">
        <v>1465</v>
      </c>
      <c r="L698" s="492">
        <v>65</v>
      </c>
      <c r="M698" s="493">
        <v>190.21864424099763</v>
      </c>
      <c r="N698" s="494">
        <v>0.59948491629889855</v>
      </c>
      <c r="O698" s="494">
        <v>5.0515083701101471E-2</v>
      </c>
      <c r="P698" s="495" t="s">
        <v>1559</v>
      </c>
      <c r="Q698" s="496"/>
      <c r="R698" s="490" t="s">
        <v>1572</v>
      </c>
      <c r="S698" s="491" t="s">
        <v>1528</v>
      </c>
      <c r="T698" s="492">
        <v>40</v>
      </c>
      <c r="U698" s="493">
        <v>226.82450288404939</v>
      </c>
      <c r="V698" s="494">
        <v>0.53102379136609701</v>
      </c>
      <c r="W698" s="494">
        <v>-0.13102379136609699</v>
      </c>
      <c r="X698" s="495" t="s">
        <v>1555</v>
      </c>
      <c r="Y698" s="497"/>
      <c r="Z698" s="490" t="s">
        <v>1680</v>
      </c>
      <c r="AA698" s="491" t="s">
        <v>1468</v>
      </c>
      <c r="AB698" s="492">
        <v>40</v>
      </c>
      <c r="AC698" s="493">
        <v>190.8271060737014</v>
      </c>
      <c r="AD698" s="494">
        <v>0.56420418317976673</v>
      </c>
      <c r="AE698" s="494">
        <v>-0.16420418317976671</v>
      </c>
      <c r="AF698" s="495" t="s">
        <v>1681</v>
      </c>
    </row>
    <row r="699" spans="1:32" ht="32.450000000000003" customHeight="1">
      <c r="A699" s="482" t="s">
        <v>1457</v>
      </c>
      <c r="B699" s="483" t="s">
        <v>1458</v>
      </c>
      <c r="C699" s="484" t="s">
        <v>1677</v>
      </c>
      <c r="D699" s="485" t="s">
        <v>1678</v>
      </c>
      <c r="E699" s="486" t="s">
        <v>1679</v>
      </c>
      <c r="F699" s="488" t="s">
        <v>1573</v>
      </c>
      <c r="G699" s="488" t="s">
        <v>1573</v>
      </c>
      <c r="H699" s="488" t="s">
        <v>1574</v>
      </c>
      <c r="I699" s="489"/>
      <c r="J699" s="490" t="s">
        <v>1575</v>
      </c>
      <c r="K699" s="491">
        <v>0</v>
      </c>
      <c r="L699" s="492" t="s">
        <v>1575</v>
      </c>
      <c r="M699" s="493" t="s">
        <v>1575</v>
      </c>
      <c r="N699" s="494" t="s">
        <v>1575</v>
      </c>
      <c r="O699" s="494" t="s">
        <v>1576</v>
      </c>
      <c r="P699" s="495" t="s">
        <v>1575</v>
      </c>
      <c r="Q699" s="496"/>
      <c r="R699" s="490" t="s">
        <v>1575</v>
      </c>
      <c r="S699" s="491">
        <v>0</v>
      </c>
      <c r="T699" s="492" t="s">
        <v>1575</v>
      </c>
      <c r="U699" s="493" t="s">
        <v>1575</v>
      </c>
      <c r="V699" s="494" t="s">
        <v>1575</v>
      </c>
      <c r="W699" s="494" t="s">
        <v>1576</v>
      </c>
      <c r="X699" s="495" t="s">
        <v>1575</v>
      </c>
      <c r="Y699" s="497"/>
      <c r="Z699" s="490" t="s">
        <v>1575</v>
      </c>
      <c r="AA699" s="491">
        <v>0</v>
      </c>
      <c r="AB699" s="492" t="s">
        <v>1575</v>
      </c>
      <c r="AC699" s="493" t="s">
        <v>1575</v>
      </c>
      <c r="AD699" s="494" t="s">
        <v>1575</v>
      </c>
      <c r="AE699" s="494" t="s">
        <v>1576</v>
      </c>
      <c r="AF699" s="495" t="s">
        <v>1575</v>
      </c>
    </row>
    <row r="700" spans="1:32" ht="32.450000000000003" customHeight="1">
      <c r="A700" s="482" t="s">
        <v>1457</v>
      </c>
      <c r="B700" s="483" t="s">
        <v>1458</v>
      </c>
      <c r="C700" s="484" t="s">
        <v>1677</v>
      </c>
      <c r="D700" s="485" t="s">
        <v>1678</v>
      </c>
      <c r="E700" s="486" t="s">
        <v>1679</v>
      </c>
      <c r="F700" s="488" t="s">
        <v>1573</v>
      </c>
      <c r="G700" s="488" t="s">
        <v>1573</v>
      </c>
      <c r="H700" s="488" t="s">
        <v>1577</v>
      </c>
      <c r="I700" s="489"/>
      <c r="J700" s="490" t="s">
        <v>1575</v>
      </c>
      <c r="K700" s="491">
        <v>0</v>
      </c>
      <c r="L700" s="492" t="s">
        <v>1575</v>
      </c>
      <c r="M700" s="493" t="s">
        <v>1575</v>
      </c>
      <c r="N700" s="494" t="s">
        <v>1575</v>
      </c>
      <c r="O700" s="494" t="s">
        <v>1576</v>
      </c>
      <c r="P700" s="495" t="s">
        <v>1575</v>
      </c>
      <c r="Q700" s="496"/>
      <c r="R700" s="490" t="s">
        <v>1575</v>
      </c>
      <c r="S700" s="491">
        <v>0</v>
      </c>
      <c r="T700" s="492" t="s">
        <v>1575</v>
      </c>
      <c r="U700" s="493" t="s">
        <v>1575</v>
      </c>
      <c r="V700" s="494" t="s">
        <v>1575</v>
      </c>
      <c r="W700" s="494" t="s">
        <v>1576</v>
      </c>
      <c r="X700" s="495" t="s">
        <v>1575</v>
      </c>
      <c r="Y700" s="497"/>
      <c r="Z700" s="490" t="s">
        <v>1575</v>
      </c>
      <c r="AA700" s="491">
        <v>0</v>
      </c>
      <c r="AB700" s="492" t="s">
        <v>1575</v>
      </c>
      <c r="AC700" s="493" t="s">
        <v>1575</v>
      </c>
      <c r="AD700" s="494" t="s">
        <v>1575</v>
      </c>
      <c r="AE700" s="494" t="s">
        <v>1576</v>
      </c>
      <c r="AF700" s="495" t="s">
        <v>1575</v>
      </c>
    </row>
    <row r="701" spans="1:32" ht="32.450000000000003" customHeight="1">
      <c r="A701" s="482" t="s">
        <v>1457</v>
      </c>
      <c r="B701" s="483" t="s">
        <v>1458</v>
      </c>
      <c r="C701" s="484" t="s">
        <v>1677</v>
      </c>
      <c r="D701" s="485" t="s">
        <v>1678</v>
      </c>
      <c r="E701" s="486" t="s">
        <v>1679</v>
      </c>
      <c r="F701" s="488" t="s">
        <v>1578</v>
      </c>
      <c r="G701" s="488" t="s">
        <v>1578</v>
      </c>
      <c r="H701" s="488" t="s">
        <v>1579</v>
      </c>
      <c r="I701" s="489"/>
      <c r="J701" s="490" t="s">
        <v>1575</v>
      </c>
      <c r="K701" s="491">
        <v>0</v>
      </c>
      <c r="L701" s="492" t="s">
        <v>1575</v>
      </c>
      <c r="M701" s="493" t="s">
        <v>1575</v>
      </c>
      <c r="N701" s="494" t="s">
        <v>1575</v>
      </c>
      <c r="O701" s="494" t="s">
        <v>1576</v>
      </c>
      <c r="P701" s="495" t="s">
        <v>1575</v>
      </c>
      <c r="Q701" s="496"/>
      <c r="R701" s="490" t="s">
        <v>1575</v>
      </c>
      <c r="S701" s="491">
        <v>0</v>
      </c>
      <c r="T701" s="492" t="s">
        <v>1575</v>
      </c>
      <c r="U701" s="493" t="s">
        <v>1575</v>
      </c>
      <c r="V701" s="494" t="s">
        <v>1575</v>
      </c>
      <c r="W701" s="494" t="s">
        <v>1576</v>
      </c>
      <c r="X701" s="495" t="s">
        <v>1575</v>
      </c>
      <c r="Y701" s="497"/>
      <c r="Z701" s="490" t="s">
        <v>1575</v>
      </c>
      <c r="AA701" s="491">
        <v>0</v>
      </c>
      <c r="AB701" s="492" t="s">
        <v>1575</v>
      </c>
      <c r="AC701" s="493" t="s">
        <v>1575</v>
      </c>
      <c r="AD701" s="494" t="s">
        <v>1575</v>
      </c>
      <c r="AE701" s="494" t="s">
        <v>1576</v>
      </c>
      <c r="AF701" s="495" t="s">
        <v>1575</v>
      </c>
    </row>
    <row r="702" spans="1:32" ht="32.450000000000003" customHeight="1">
      <c r="A702" s="482" t="s">
        <v>1457</v>
      </c>
      <c r="B702" s="483" t="s">
        <v>1458</v>
      </c>
      <c r="C702" s="484" t="s">
        <v>1677</v>
      </c>
      <c r="D702" s="485" t="s">
        <v>1678</v>
      </c>
      <c r="E702" s="486" t="s">
        <v>1679</v>
      </c>
      <c r="F702" s="488" t="s">
        <v>1578</v>
      </c>
      <c r="G702" s="488" t="s">
        <v>1578</v>
      </c>
      <c r="H702" s="488" t="s">
        <v>1580</v>
      </c>
      <c r="I702" s="489"/>
      <c r="J702" s="490" t="s">
        <v>1575</v>
      </c>
      <c r="K702" s="491">
        <v>0</v>
      </c>
      <c r="L702" s="492" t="s">
        <v>1575</v>
      </c>
      <c r="M702" s="493" t="s">
        <v>1575</v>
      </c>
      <c r="N702" s="494" t="s">
        <v>1575</v>
      </c>
      <c r="O702" s="494" t="s">
        <v>1576</v>
      </c>
      <c r="P702" s="495" t="s">
        <v>1575</v>
      </c>
      <c r="Q702" s="496"/>
      <c r="R702" s="490" t="s">
        <v>1575</v>
      </c>
      <c r="S702" s="491">
        <v>0</v>
      </c>
      <c r="T702" s="492" t="s">
        <v>1575</v>
      </c>
      <c r="U702" s="493" t="s">
        <v>1575</v>
      </c>
      <c r="V702" s="494" t="s">
        <v>1575</v>
      </c>
      <c r="W702" s="494" t="s">
        <v>1576</v>
      </c>
      <c r="X702" s="495" t="s">
        <v>1575</v>
      </c>
      <c r="Y702" s="497"/>
      <c r="Z702" s="490" t="s">
        <v>1575</v>
      </c>
      <c r="AA702" s="491">
        <v>0</v>
      </c>
      <c r="AB702" s="492" t="s">
        <v>1575</v>
      </c>
      <c r="AC702" s="493" t="s">
        <v>1575</v>
      </c>
      <c r="AD702" s="494" t="s">
        <v>1575</v>
      </c>
      <c r="AE702" s="494" t="s">
        <v>1576</v>
      </c>
      <c r="AF702" s="495" t="s">
        <v>1575</v>
      </c>
    </row>
    <row r="703" spans="1:32" ht="32.450000000000003" customHeight="1">
      <c r="A703" s="482" t="s">
        <v>1457</v>
      </c>
      <c r="B703" s="483" t="s">
        <v>1458</v>
      </c>
      <c r="C703" s="484" t="s">
        <v>1677</v>
      </c>
      <c r="D703" s="485" t="s">
        <v>1678</v>
      </c>
      <c r="E703" s="486" t="s">
        <v>1679</v>
      </c>
      <c r="F703" s="488" t="s">
        <v>1581</v>
      </c>
      <c r="G703" s="488" t="s">
        <v>1581</v>
      </c>
      <c r="H703" s="488" t="s">
        <v>1582</v>
      </c>
      <c r="I703" s="489"/>
      <c r="J703" s="490" t="s">
        <v>1575</v>
      </c>
      <c r="K703" s="491">
        <v>0</v>
      </c>
      <c r="L703" s="492" t="s">
        <v>1575</v>
      </c>
      <c r="M703" s="493" t="s">
        <v>1575</v>
      </c>
      <c r="N703" s="494" t="s">
        <v>1575</v>
      </c>
      <c r="O703" s="494" t="s">
        <v>1576</v>
      </c>
      <c r="P703" s="495" t="s">
        <v>1575</v>
      </c>
      <c r="Q703" s="496"/>
      <c r="R703" s="490" t="s">
        <v>1575</v>
      </c>
      <c r="S703" s="491">
        <v>0</v>
      </c>
      <c r="T703" s="492" t="s">
        <v>1575</v>
      </c>
      <c r="U703" s="493" t="s">
        <v>1575</v>
      </c>
      <c r="V703" s="494" t="s">
        <v>1575</v>
      </c>
      <c r="W703" s="494" t="s">
        <v>1576</v>
      </c>
      <c r="X703" s="495" t="s">
        <v>1575</v>
      </c>
      <c r="Y703" s="497"/>
      <c r="Z703" s="490" t="s">
        <v>1575</v>
      </c>
      <c r="AA703" s="491">
        <v>0</v>
      </c>
      <c r="AB703" s="492" t="s">
        <v>1575</v>
      </c>
      <c r="AC703" s="493" t="s">
        <v>1575</v>
      </c>
      <c r="AD703" s="494" t="s">
        <v>1575</v>
      </c>
      <c r="AE703" s="494" t="s">
        <v>1576</v>
      </c>
      <c r="AF703" s="495" t="s">
        <v>1575</v>
      </c>
    </row>
    <row r="704" spans="1:32" ht="32.450000000000003" customHeight="1">
      <c r="A704" s="482" t="s">
        <v>1457</v>
      </c>
      <c r="B704" s="483" t="s">
        <v>1458</v>
      </c>
      <c r="C704" s="484" t="s">
        <v>1677</v>
      </c>
      <c r="D704" s="485" t="s">
        <v>1678</v>
      </c>
      <c r="E704" s="486" t="s">
        <v>1679</v>
      </c>
      <c r="F704" s="488" t="s">
        <v>1581</v>
      </c>
      <c r="G704" s="488" t="s">
        <v>1581</v>
      </c>
      <c r="H704" s="488" t="s">
        <v>1583</v>
      </c>
      <c r="I704" s="489"/>
      <c r="J704" s="490" t="s">
        <v>1575</v>
      </c>
      <c r="K704" s="491">
        <v>0</v>
      </c>
      <c r="L704" s="492" t="s">
        <v>1575</v>
      </c>
      <c r="M704" s="493" t="s">
        <v>1575</v>
      </c>
      <c r="N704" s="494" t="s">
        <v>1575</v>
      </c>
      <c r="O704" s="494" t="s">
        <v>1576</v>
      </c>
      <c r="P704" s="495" t="s">
        <v>1575</v>
      </c>
      <c r="Q704" s="496"/>
      <c r="R704" s="490" t="s">
        <v>1575</v>
      </c>
      <c r="S704" s="491">
        <v>0</v>
      </c>
      <c r="T704" s="492" t="s">
        <v>1575</v>
      </c>
      <c r="U704" s="493" t="s">
        <v>1575</v>
      </c>
      <c r="V704" s="494" t="s">
        <v>1575</v>
      </c>
      <c r="W704" s="494" t="s">
        <v>1576</v>
      </c>
      <c r="X704" s="495" t="s">
        <v>1575</v>
      </c>
      <c r="Y704" s="497"/>
      <c r="Z704" s="490" t="s">
        <v>1575</v>
      </c>
      <c r="AA704" s="491">
        <v>0</v>
      </c>
      <c r="AB704" s="492" t="s">
        <v>1575</v>
      </c>
      <c r="AC704" s="493" t="s">
        <v>1575</v>
      </c>
      <c r="AD704" s="494" t="s">
        <v>1575</v>
      </c>
      <c r="AE704" s="494" t="s">
        <v>1576</v>
      </c>
      <c r="AF704" s="495" t="s">
        <v>1575</v>
      </c>
    </row>
    <row r="705" spans="1:32" ht="32.450000000000003" customHeight="1">
      <c r="A705" s="482" t="s">
        <v>1457</v>
      </c>
      <c r="B705" s="483" t="s">
        <v>1458</v>
      </c>
      <c r="C705" s="484" t="s">
        <v>1677</v>
      </c>
      <c r="D705" s="485" t="s">
        <v>1678</v>
      </c>
      <c r="E705" s="486" t="s">
        <v>1679</v>
      </c>
      <c r="F705" s="488" t="s">
        <v>1584</v>
      </c>
      <c r="G705" s="488" t="s">
        <v>1584</v>
      </c>
      <c r="H705" s="488" t="s">
        <v>1574</v>
      </c>
      <c r="I705" s="489"/>
      <c r="J705" s="490" t="s">
        <v>1575</v>
      </c>
      <c r="K705" s="491">
        <v>0</v>
      </c>
      <c r="L705" s="492" t="s">
        <v>1575</v>
      </c>
      <c r="M705" s="493" t="s">
        <v>1575</v>
      </c>
      <c r="N705" s="494" t="s">
        <v>1575</v>
      </c>
      <c r="O705" s="494" t="s">
        <v>1576</v>
      </c>
      <c r="P705" s="495" t="s">
        <v>1575</v>
      </c>
      <c r="Q705" s="496"/>
      <c r="R705" s="490" t="s">
        <v>1575</v>
      </c>
      <c r="S705" s="491">
        <v>0</v>
      </c>
      <c r="T705" s="492" t="s">
        <v>1575</v>
      </c>
      <c r="U705" s="493" t="s">
        <v>1575</v>
      </c>
      <c r="V705" s="494" t="s">
        <v>1575</v>
      </c>
      <c r="W705" s="494" t="s">
        <v>1576</v>
      </c>
      <c r="X705" s="495" t="s">
        <v>1575</v>
      </c>
      <c r="Y705" s="497"/>
      <c r="Z705" s="490" t="s">
        <v>1575</v>
      </c>
      <c r="AA705" s="491">
        <v>0</v>
      </c>
      <c r="AB705" s="492" t="s">
        <v>1575</v>
      </c>
      <c r="AC705" s="493" t="s">
        <v>1575</v>
      </c>
      <c r="AD705" s="494" t="s">
        <v>1575</v>
      </c>
      <c r="AE705" s="494" t="s">
        <v>1576</v>
      </c>
      <c r="AF705" s="495" t="s">
        <v>1575</v>
      </c>
    </row>
    <row r="706" spans="1:32" ht="32.450000000000003" customHeight="1">
      <c r="A706" s="482" t="s">
        <v>1457</v>
      </c>
      <c r="B706" s="483" t="s">
        <v>1458</v>
      </c>
      <c r="C706" s="484" t="s">
        <v>1677</v>
      </c>
      <c r="D706" s="485" t="s">
        <v>1678</v>
      </c>
      <c r="E706" s="486" t="s">
        <v>1679</v>
      </c>
      <c r="F706" s="488" t="s">
        <v>1584</v>
      </c>
      <c r="G706" s="488" t="s">
        <v>1584</v>
      </c>
      <c r="H706" s="488" t="s">
        <v>1577</v>
      </c>
      <c r="I706" s="489"/>
      <c r="J706" s="490" t="s">
        <v>1575</v>
      </c>
      <c r="K706" s="491">
        <v>0</v>
      </c>
      <c r="L706" s="492" t="s">
        <v>1575</v>
      </c>
      <c r="M706" s="493" t="s">
        <v>1575</v>
      </c>
      <c r="N706" s="494" t="s">
        <v>1575</v>
      </c>
      <c r="O706" s="494" t="s">
        <v>1576</v>
      </c>
      <c r="P706" s="495" t="s">
        <v>1575</v>
      </c>
      <c r="Q706" s="496"/>
      <c r="R706" s="490" t="s">
        <v>1575</v>
      </c>
      <c r="S706" s="491">
        <v>0</v>
      </c>
      <c r="T706" s="492" t="s">
        <v>1575</v>
      </c>
      <c r="U706" s="493" t="s">
        <v>1575</v>
      </c>
      <c r="V706" s="494" t="s">
        <v>1575</v>
      </c>
      <c r="W706" s="494" t="s">
        <v>1576</v>
      </c>
      <c r="X706" s="495" t="s">
        <v>1575</v>
      </c>
      <c r="Y706" s="497"/>
      <c r="Z706" s="490" t="s">
        <v>1575</v>
      </c>
      <c r="AA706" s="491">
        <v>0</v>
      </c>
      <c r="AB706" s="492" t="s">
        <v>1575</v>
      </c>
      <c r="AC706" s="493" t="s">
        <v>1575</v>
      </c>
      <c r="AD706" s="494" t="s">
        <v>1575</v>
      </c>
      <c r="AE706" s="494" t="s">
        <v>1576</v>
      </c>
      <c r="AF706" s="495" t="s">
        <v>1575</v>
      </c>
    </row>
    <row r="707" spans="1:32" ht="32.450000000000003" customHeight="1">
      <c r="A707" s="482" t="s">
        <v>1457</v>
      </c>
      <c r="B707" s="483" t="s">
        <v>1458</v>
      </c>
      <c r="C707" s="484" t="s">
        <v>1677</v>
      </c>
      <c r="D707" s="485" t="s">
        <v>1678</v>
      </c>
      <c r="E707" s="486" t="s">
        <v>1679</v>
      </c>
      <c r="F707" s="488" t="s">
        <v>1585</v>
      </c>
      <c r="G707" s="488" t="s">
        <v>1585</v>
      </c>
      <c r="H707" s="488" t="s">
        <v>1579</v>
      </c>
      <c r="I707" s="489"/>
      <c r="J707" s="490" t="s">
        <v>1575</v>
      </c>
      <c r="K707" s="491">
        <v>0</v>
      </c>
      <c r="L707" s="492" t="s">
        <v>1575</v>
      </c>
      <c r="M707" s="493" t="s">
        <v>1575</v>
      </c>
      <c r="N707" s="494" t="s">
        <v>1575</v>
      </c>
      <c r="O707" s="494" t="s">
        <v>1576</v>
      </c>
      <c r="P707" s="495" t="s">
        <v>1575</v>
      </c>
      <c r="Q707" s="496"/>
      <c r="R707" s="490" t="s">
        <v>1575</v>
      </c>
      <c r="S707" s="491">
        <v>0</v>
      </c>
      <c r="T707" s="492" t="s">
        <v>1575</v>
      </c>
      <c r="U707" s="493" t="s">
        <v>1575</v>
      </c>
      <c r="V707" s="494" t="s">
        <v>1575</v>
      </c>
      <c r="W707" s="494" t="s">
        <v>1576</v>
      </c>
      <c r="X707" s="495" t="s">
        <v>1575</v>
      </c>
      <c r="Y707" s="497"/>
      <c r="Z707" s="490" t="s">
        <v>1575</v>
      </c>
      <c r="AA707" s="491">
        <v>0</v>
      </c>
      <c r="AB707" s="492" t="s">
        <v>1575</v>
      </c>
      <c r="AC707" s="493" t="s">
        <v>1575</v>
      </c>
      <c r="AD707" s="494" t="s">
        <v>1575</v>
      </c>
      <c r="AE707" s="494" t="s">
        <v>1576</v>
      </c>
      <c r="AF707" s="495" t="s">
        <v>1575</v>
      </c>
    </row>
    <row r="708" spans="1:32" ht="32.450000000000003" customHeight="1">
      <c r="A708" s="482" t="s">
        <v>1457</v>
      </c>
      <c r="B708" s="483" t="s">
        <v>1458</v>
      </c>
      <c r="C708" s="484" t="s">
        <v>1677</v>
      </c>
      <c r="D708" s="485" t="s">
        <v>1678</v>
      </c>
      <c r="E708" s="486" t="s">
        <v>1679</v>
      </c>
      <c r="F708" s="488" t="s">
        <v>1585</v>
      </c>
      <c r="G708" s="488" t="s">
        <v>1585</v>
      </c>
      <c r="H708" s="488" t="s">
        <v>1580</v>
      </c>
      <c r="I708" s="489"/>
      <c r="J708" s="490" t="s">
        <v>1575</v>
      </c>
      <c r="K708" s="491">
        <v>0</v>
      </c>
      <c r="L708" s="492" t="s">
        <v>1575</v>
      </c>
      <c r="M708" s="493" t="s">
        <v>1575</v>
      </c>
      <c r="N708" s="494" t="s">
        <v>1575</v>
      </c>
      <c r="O708" s="494" t="s">
        <v>1576</v>
      </c>
      <c r="P708" s="495" t="s">
        <v>1575</v>
      </c>
      <c r="Q708" s="496"/>
      <c r="R708" s="490" t="s">
        <v>1575</v>
      </c>
      <c r="S708" s="491">
        <v>0</v>
      </c>
      <c r="T708" s="492" t="s">
        <v>1575</v>
      </c>
      <c r="U708" s="493" t="s">
        <v>1575</v>
      </c>
      <c r="V708" s="494" t="s">
        <v>1575</v>
      </c>
      <c r="W708" s="494" t="s">
        <v>1576</v>
      </c>
      <c r="X708" s="495" t="s">
        <v>1575</v>
      </c>
      <c r="Y708" s="497"/>
      <c r="Z708" s="490" t="s">
        <v>1575</v>
      </c>
      <c r="AA708" s="491">
        <v>0</v>
      </c>
      <c r="AB708" s="492" t="s">
        <v>1575</v>
      </c>
      <c r="AC708" s="493" t="s">
        <v>1575</v>
      </c>
      <c r="AD708" s="494" t="s">
        <v>1575</v>
      </c>
      <c r="AE708" s="494" t="s">
        <v>1576</v>
      </c>
      <c r="AF708" s="495" t="s">
        <v>1575</v>
      </c>
    </row>
    <row r="709" spans="1:32" ht="32.450000000000003" customHeight="1">
      <c r="A709" s="482" t="s">
        <v>1457</v>
      </c>
      <c r="B709" s="483" t="s">
        <v>1458</v>
      </c>
      <c r="C709" s="484" t="s">
        <v>1677</v>
      </c>
      <c r="D709" s="485" t="s">
        <v>1678</v>
      </c>
      <c r="E709" s="486" t="s">
        <v>1679</v>
      </c>
      <c r="F709" s="488" t="s">
        <v>1586</v>
      </c>
      <c r="G709" s="488" t="s">
        <v>1586</v>
      </c>
      <c r="H709" s="488" t="s">
        <v>1582</v>
      </c>
      <c r="I709" s="489"/>
      <c r="J709" s="490" t="s">
        <v>1575</v>
      </c>
      <c r="K709" s="491">
        <v>0</v>
      </c>
      <c r="L709" s="492" t="s">
        <v>1575</v>
      </c>
      <c r="M709" s="493" t="s">
        <v>1575</v>
      </c>
      <c r="N709" s="494" t="s">
        <v>1575</v>
      </c>
      <c r="O709" s="494" t="s">
        <v>1576</v>
      </c>
      <c r="P709" s="495" t="s">
        <v>1575</v>
      </c>
      <c r="Q709" s="496"/>
      <c r="R709" s="490" t="s">
        <v>1575</v>
      </c>
      <c r="S709" s="491">
        <v>0</v>
      </c>
      <c r="T709" s="492" t="s">
        <v>1575</v>
      </c>
      <c r="U709" s="493" t="s">
        <v>1575</v>
      </c>
      <c r="V709" s="494" t="s">
        <v>1575</v>
      </c>
      <c r="W709" s="494" t="s">
        <v>1576</v>
      </c>
      <c r="X709" s="495" t="s">
        <v>1575</v>
      </c>
      <c r="Y709" s="497"/>
      <c r="Z709" s="490" t="s">
        <v>1575</v>
      </c>
      <c r="AA709" s="491">
        <v>0</v>
      </c>
      <c r="AB709" s="492" t="s">
        <v>1575</v>
      </c>
      <c r="AC709" s="493" t="s">
        <v>1575</v>
      </c>
      <c r="AD709" s="494" t="s">
        <v>1575</v>
      </c>
      <c r="AE709" s="494" t="s">
        <v>1576</v>
      </c>
      <c r="AF709" s="495" t="s">
        <v>1575</v>
      </c>
    </row>
    <row r="710" spans="1:32" ht="32.450000000000003" customHeight="1">
      <c r="A710" s="482" t="s">
        <v>1457</v>
      </c>
      <c r="B710" s="483" t="s">
        <v>1458</v>
      </c>
      <c r="C710" s="484" t="s">
        <v>1677</v>
      </c>
      <c r="D710" s="485" t="s">
        <v>1678</v>
      </c>
      <c r="E710" s="486" t="s">
        <v>1679</v>
      </c>
      <c r="F710" s="488" t="s">
        <v>1586</v>
      </c>
      <c r="G710" s="488" t="s">
        <v>1586</v>
      </c>
      <c r="H710" s="488" t="s">
        <v>1583</v>
      </c>
      <c r="I710" s="489"/>
      <c r="J710" s="490" t="s">
        <v>1575</v>
      </c>
      <c r="K710" s="491">
        <v>0</v>
      </c>
      <c r="L710" s="492" t="s">
        <v>1575</v>
      </c>
      <c r="M710" s="493" t="s">
        <v>1575</v>
      </c>
      <c r="N710" s="494" t="s">
        <v>1575</v>
      </c>
      <c r="O710" s="494" t="s">
        <v>1576</v>
      </c>
      <c r="P710" s="495" t="s">
        <v>1575</v>
      </c>
      <c r="Q710" s="496"/>
      <c r="R710" s="490" t="s">
        <v>1575</v>
      </c>
      <c r="S710" s="491">
        <v>0</v>
      </c>
      <c r="T710" s="492" t="s">
        <v>1575</v>
      </c>
      <c r="U710" s="493" t="s">
        <v>1575</v>
      </c>
      <c r="V710" s="494" t="s">
        <v>1575</v>
      </c>
      <c r="W710" s="494" t="s">
        <v>1576</v>
      </c>
      <c r="X710" s="495" t="s">
        <v>1575</v>
      </c>
      <c r="Y710" s="497"/>
      <c r="Z710" s="490" t="s">
        <v>1575</v>
      </c>
      <c r="AA710" s="491">
        <v>0</v>
      </c>
      <c r="AB710" s="492" t="s">
        <v>1575</v>
      </c>
      <c r="AC710" s="493" t="s">
        <v>1575</v>
      </c>
      <c r="AD710" s="494" t="s">
        <v>1575</v>
      </c>
      <c r="AE710" s="494" t="s">
        <v>1576</v>
      </c>
      <c r="AF710" s="495" t="s">
        <v>1575</v>
      </c>
    </row>
    <row r="711" spans="1:32" ht="32.450000000000003" customHeight="1">
      <c r="A711" s="482" t="s">
        <v>1457</v>
      </c>
      <c r="B711" s="483" t="s">
        <v>1458</v>
      </c>
      <c r="C711" s="484" t="s">
        <v>1677</v>
      </c>
      <c r="D711" s="485" t="s">
        <v>1678</v>
      </c>
      <c r="E711" s="486" t="s">
        <v>1679</v>
      </c>
      <c r="F711" s="488" t="s">
        <v>1587</v>
      </c>
      <c r="G711" s="488" t="s">
        <v>1587</v>
      </c>
      <c r="H711" s="488" t="s">
        <v>1574</v>
      </c>
      <c r="I711" s="489"/>
      <c r="J711" s="490" t="s">
        <v>1575</v>
      </c>
      <c r="K711" s="491">
        <v>0</v>
      </c>
      <c r="L711" s="492" t="s">
        <v>1575</v>
      </c>
      <c r="M711" s="493" t="s">
        <v>1575</v>
      </c>
      <c r="N711" s="494" t="s">
        <v>1575</v>
      </c>
      <c r="O711" s="494" t="s">
        <v>1576</v>
      </c>
      <c r="P711" s="495" t="s">
        <v>1575</v>
      </c>
      <c r="Q711" s="496"/>
      <c r="R711" s="490" t="s">
        <v>1575</v>
      </c>
      <c r="S711" s="491">
        <v>0</v>
      </c>
      <c r="T711" s="492" t="s">
        <v>1575</v>
      </c>
      <c r="U711" s="493" t="s">
        <v>1575</v>
      </c>
      <c r="V711" s="494" t="s">
        <v>1575</v>
      </c>
      <c r="W711" s="494" t="s">
        <v>1576</v>
      </c>
      <c r="X711" s="495" t="s">
        <v>1575</v>
      </c>
      <c r="Y711" s="497"/>
      <c r="Z711" s="490" t="s">
        <v>1575</v>
      </c>
      <c r="AA711" s="491">
        <v>0</v>
      </c>
      <c r="AB711" s="492" t="s">
        <v>1575</v>
      </c>
      <c r="AC711" s="493" t="s">
        <v>1575</v>
      </c>
      <c r="AD711" s="494" t="s">
        <v>1575</v>
      </c>
      <c r="AE711" s="494" t="s">
        <v>1576</v>
      </c>
      <c r="AF711" s="495" t="s">
        <v>1575</v>
      </c>
    </row>
    <row r="712" spans="1:32" ht="32.450000000000003" customHeight="1">
      <c r="A712" s="482" t="s">
        <v>1457</v>
      </c>
      <c r="B712" s="483" t="s">
        <v>1458</v>
      </c>
      <c r="C712" s="484" t="s">
        <v>1677</v>
      </c>
      <c r="D712" s="485" t="s">
        <v>1678</v>
      </c>
      <c r="E712" s="486" t="s">
        <v>1679</v>
      </c>
      <c r="F712" s="488" t="s">
        <v>1587</v>
      </c>
      <c r="G712" s="488" t="s">
        <v>1587</v>
      </c>
      <c r="H712" s="488" t="s">
        <v>1577</v>
      </c>
      <c r="I712" s="489"/>
      <c r="J712" s="490" t="s">
        <v>1575</v>
      </c>
      <c r="K712" s="491">
        <v>0</v>
      </c>
      <c r="L712" s="492" t="s">
        <v>1575</v>
      </c>
      <c r="M712" s="493" t="s">
        <v>1575</v>
      </c>
      <c r="N712" s="494" t="s">
        <v>1575</v>
      </c>
      <c r="O712" s="494" t="s">
        <v>1576</v>
      </c>
      <c r="P712" s="495" t="s">
        <v>1575</v>
      </c>
      <c r="Q712" s="496"/>
      <c r="R712" s="490" t="s">
        <v>1575</v>
      </c>
      <c r="S712" s="491">
        <v>0</v>
      </c>
      <c r="T712" s="492" t="s">
        <v>1575</v>
      </c>
      <c r="U712" s="493" t="s">
        <v>1575</v>
      </c>
      <c r="V712" s="494" t="s">
        <v>1575</v>
      </c>
      <c r="W712" s="494" t="s">
        <v>1576</v>
      </c>
      <c r="X712" s="495" t="s">
        <v>1575</v>
      </c>
      <c r="Y712" s="497"/>
      <c r="Z712" s="490" t="s">
        <v>1575</v>
      </c>
      <c r="AA712" s="491">
        <v>0</v>
      </c>
      <c r="AB712" s="492" t="s">
        <v>1575</v>
      </c>
      <c r="AC712" s="493" t="s">
        <v>1575</v>
      </c>
      <c r="AD712" s="494" t="s">
        <v>1575</v>
      </c>
      <c r="AE712" s="494" t="s">
        <v>1576</v>
      </c>
      <c r="AF712" s="495" t="s">
        <v>1575</v>
      </c>
    </row>
    <row r="713" spans="1:32" ht="32.450000000000003" customHeight="1">
      <c r="A713" s="482" t="s">
        <v>1457</v>
      </c>
      <c r="B713" s="483" t="s">
        <v>1458</v>
      </c>
      <c r="C713" s="484" t="s">
        <v>1677</v>
      </c>
      <c r="D713" s="485" t="s">
        <v>1678</v>
      </c>
      <c r="E713" s="486" t="s">
        <v>1679</v>
      </c>
      <c r="F713" s="488" t="s">
        <v>1588</v>
      </c>
      <c r="G713" s="488" t="s">
        <v>1588</v>
      </c>
      <c r="H713" s="488" t="s">
        <v>1579</v>
      </c>
      <c r="I713" s="489"/>
      <c r="J713" s="490" t="s">
        <v>1575</v>
      </c>
      <c r="K713" s="491">
        <v>0</v>
      </c>
      <c r="L713" s="492" t="s">
        <v>1575</v>
      </c>
      <c r="M713" s="493" t="s">
        <v>1575</v>
      </c>
      <c r="N713" s="494" t="s">
        <v>1575</v>
      </c>
      <c r="O713" s="494" t="s">
        <v>1576</v>
      </c>
      <c r="P713" s="495" t="s">
        <v>1575</v>
      </c>
      <c r="Q713" s="496"/>
      <c r="R713" s="490" t="s">
        <v>1575</v>
      </c>
      <c r="S713" s="491">
        <v>0</v>
      </c>
      <c r="T713" s="492" t="s">
        <v>1575</v>
      </c>
      <c r="U713" s="493" t="s">
        <v>1575</v>
      </c>
      <c r="V713" s="494" t="s">
        <v>1575</v>
      </c>
      <c r="W713" s="494" t="s">
        <v>1576</v>
      </c>
      <c r="X713" s="495" t="s">
        <v>1575</v>
      </c>
      <c r="Y713" s="497"/>
      <c r="Z713" s="490" t="s">
        <v>1575</v>
      </c>
      <c r="AA713" s="491">
        <v>0</v>
      </c>
      <c r="AB713" s="492" t="s">
        <v>1575</v>
      </c>
      <c r="AC713" s="493" t="s">
        <v>1575</v>
      </c>
      <c r="AD713" s="494" t="s">
        <v>1575</v>
      </c>
      <c r="AE713" s="494" t="s">
        <v>1576</v>
      </c>
      <c r="AF713" s="495" t="s">
        <v>1575</v>
      </c>
    </row>
    <row r="714" spans="1:32" ht="32.450000000000003" customHeight="1">
      <c r="A714" s="482" t="s">
        <v>1457</v>
      </c>
      <c r="B714" s="483" t="s">
        <v>1458</v>
      </c>
      <c r="C714" s="484" t="s">
        <v>1677</v>
      </c>
      <c r="D714" s="485" t="s">
        <v>1678</v>
      </c>
      <c r="E714" s="486" t="s">
        <v>1679</v>
      </c>
      <c r="F714" s="488" t="s">
        <v>1588</v>
      </c>
      <c r="G714" s="488" t="s">
        <v>1588</v>
      </c>
      <c r="H714" s="488" t="s">
        <v>1580</v>
      </c>
      <c r="I714" s="489"/>
      <c r="J714" s="490" t="s">
        <v>1575</v>
      </c>
      <c r="K714" s="491">
        <v>0</v>
      </c>
      <c r="L714" s="492" t="s">
        <v>1575</v>
      </c>
      <c r="M714" s="493" t="s">
        <v>1575</v>
      </c>
      <c r="N714" s="494" t="s">
        <v>1575</v>
      </c>
      <c r="O714" s="494" t="s">
        <v>1576</v>
      </c>
      <c r="P714" s="495" t="s">
        <v>1575</v>
      </c>
      <c r="Q714" s="496"/>
      <c r="R714" s="490" t="s">
        <v>1575</v>
      </c>
      <c r="S714" s="491">
        <v>0</v>
      </c>
      <c r="T714" s="492" t="s">
        <v>1575</v>
      </c>
      <c r="U714" s="493" t="s">
        <v>1575</v>
      </c>
      <c r="V714" s="494" t="s">
        <v>1575</v>
      </c>
      <c r="W714" s="494" t="s">
        <v>1576</v>
      </c>
      <c r="X714" s="495" t="s">
        <v>1575</v>
      </c>
      <c r="Y714" s="497"/>
      <c r="Z714" s="490" t="s">
        <v>1575</v>
      </c>
      <c r="AA714" s="491">
        <v>0</v>
      </c>
      <c r="AB714" s="492" t="s">
        <v>1575</v>
      </c>
      <c r="AC714" s="493" t="s">
        <v>1575</v>
      </c>
      <c r="AD714" s="494" t="s">
        <v>1575</v>
      </c>
      <c r="AE714" s="494" t="s">
        <v>1576</v>
      </c>
      <c r="AF714" s="495" t="s">
        <v>1575</v>
      </c>
    </row>
    <row r="715" spans="1:32" ht="32.450000000000003" customHeight="1">
      <c r="A715" s="482" t="s">
        <v>1457</v>
      </c>
      <c r="B715" s="483" t="s">
        <v>1458</v>
      </c>
      <c r="C715" s="484" t="s">
        <v>1677</v>
      </c>
      <c r="D715" s="485" t="s">
        <v>1678</v>
      </c>
      <c r="E715" s="486" t="s">
        <v>1679</v>
      </c>
      <c r="F715" s="488" t="s">
        <v>1589</v>
      </c>
      <c r="G715" s="488" t="s">
        <v>1589</v>
      </c>
      <c r="H715" s="488" t="s">
        <v>1582</v>
      </c>
      <c r="I715" s="489"/>
      <c r="J715" s="490" t="s">
        <v>1575</v>
      </c>
      <c r="K715" s="491">
        <v>0</v>
      </c>
      <c r="L715" s="492" t="s">
        <v>1575</v>
      </c>
      <c r="M715" s="493" t="s">
        <v>1575</v>
      </c>
      <c r="N715" s="494" t="s">
        <v>1575</v>
      </c>
      <c r="O715" s="494" t="s">
        <v>1576</v>
      </c>
      <c r="P715" s="495" t="s">
        <v>1575</v>
      </c>
      <c r="Q715" s="496"/>
      <c r="R715" s="490" t="s">
        <v>1575</v>
      </c>
      <c r="S715" s="491">
        <v>0</v>
      </c>
      <c r="T715" s="492" t="s">
        <v>1575</v>
      </c>
      <c r="U715" s="493" t="s">
        <v>1575</v>
      </c>
      <c r="V715" s="494" t="s">
        <v>1575</v>
      </c>
      <c r="W715" s="494" t="s">
        <v>1576</v>
      </c>
      <c r="X715" s="495" t="s">
        <v>1575</v>
      </c>
      <c r="Y715" s="497"/>
      <c r="Z715" s="490" t="s">
        <v>1575</v>
      </c>
      <c r="AA715" s="491">
        <v>0</v>
      </c>
      <c r="AB715" s="492" t="s">
        <v>1575</v>
      </c>
      <c r="AC715" s="493" t="s">
        <v>1575</v>
      </c>
      <c r="AD715" s="494" t="s">
        <v>1575</v>
      </c>
      <c r="AE715" s="494" t="s">
        <v>1576</v>
      </c>
      <c r="AF715" s="495" t="s">
        <v>1575</v>
      </c>
    </row>
    <row r="716" spans="1:32" ht="32.450000000000003" customHeight="1" thickBot="1">
      <c r="A716" s="482" t="s">
        <v>1457</v>
      </c>
      <c r="B716" s="483" t="s">
        <v>1458</v>
      </c>
      <c r="C716" s="484" t="s">
        <v>1677</v>
      </c>
      <c r="D716" s="485" t="s">
        <v>1678</v>
      </c>
      <c r="E716" s="486" t="s">
        <v>1679</v>
      </c>
      <c r="F716" s="499" t="s">
        <v>1589</v>
      </c>
      <c r="G716" s="499" t="s">
        <v>1589</v>
      </c>
      <c r="H716" s="499" t="s">
        <v>1583</v>
      </c>
      <c r="I716" s="500"/>
      <c r="J716" s="490" t="s">
        <v>1575</v>
      </c>
      <c r="K716" s="491">
        <v>0</v>
      </c>
      <c r="L716" s="492" t="s">
        <v>1575</v>
      </c>
      <c r="M716" s="493" t="s">
        <v>1575</v>
      </c>
      <c r="N716" s="494" t="s">
        <v>1575</v>
      </c>
      <c r="O716" s="494" t="s">
        <v>1576</v>
      </c>
      <c r="P716" s="495" t="s">
        <v>1575</v>
      </c>
      <c r="Q716" s="496"/>
      <c r="R716" s="490" t="s">
        <v>1575</v>
      </c>
      <c r="S716" s="491">
        <v>0</v>
      </c>
      <c r="T716" s="492" t="s">
        <v>1575</v>
      </c>
      <c r="U716" s="493" t="s">
        <v>1575</v>
      </c>
      <c r="V716" s="494" t="s">
        <v>1575</v>
      </c>
      <c r="W716" s="494" t="s">
        <v>1576</v>
      </c>
      <c r="X716" s="495" t="s">
        <v>1575</v>
      </c>
      <c r="Y716" s="497"/>
      <c r="Z716" s="490" t="s">
        <v>1575</v>
      </c>
      <c r="AA716" s="491">
        <v>0</v>
      </c>
      <c r="AB716" s="492" t="s">
        <v>1575</v>
      </c>
      <c r="AC716" s="493" t="s">
        <v>1575</v>
      </c>
      <c r="AD716" s="494" t="s">
        <v>1575</v>
      </c>
      <c r="AE716" s="494" t="s">
        <v>1576</v>
      </c>
      <c r="AF716" s="495" t="s">
        <v>1575</v>
      </c>
    </row>
    <row r="717" spans="1:32" ht="32.450000000000003" customHeight="1">
      <c r="A717" s="482" t="s">
        <v>1457</v>
      </c>
      <c r="B717" s="483" t="s">
        <v>1590</v>
      </c>
      <c r="C717" s="484" t="s">
        <v>1682</v>
      </c>
      <c r="D717" s="485" t="s">
        <v>137</v>
      </c>
      <c r="E717" s="486" t="s">
        <v>1683</v>
      </c>
      <c r="F717" s="487" t="s">
        <v>1462</v>
      </c>
      <c r="G717" s="487" t="s">
        <v>1463</v>
      </c>
      <c r="H717" s="488" t="s">
        <v>1087</v>
      </c>
      <c r="I717" s="489"/>
      <c r="J717" s="490" t="s">
        <v>1464</v>
      </c>
      <c r="K717" s="491" t="s">
        <v>1465</v>
      </c>
      <c r="L717" s="492">
        <v>80</v>
      </c>
      <c r="M717" s="493">
        <v>25129.267290076328</v>
      </c>
      <c r="N717" s="494">
        <v>0.90034364261168376</v>
      </c>
      <c r="O717" s="494">
        <v>-0.10034364261168371</v>
      </c>
      <c r="P717" s="495" t="s">
        <v>1466</v>
      </c>
      <c r="Q717" s="496"/>
      <c r="R717" s="490" t="s">
        <v>1467</v>
      </c>
      <c r="S717" s="491" t="s">
        <v>1468</v>
      </c>
      <c r="T717" s="492">
        <v>70</v>
      </c>
      <c r="U717" s="493">
        <v>21240.281717557235</v>
      </c>
      <c r="V717" s="494">
        <v>0.90034364261168376</v>
      </c>
      <c r="W717" s="494">
        <v>-0.2003436426116838</v>
      </c>
      <c r="X717" s="495" t="s">
        <v>1469</v>
      </c>
      <c r="Y717" s="497"/>
      <c r="Z717" s="490" t="s">
        <v>1470</v>
      </c>
      <c r="AA717" s="491" t="s">
        <v>1471</v>
      </c>
      <c r="AB717" s="492">
        <v>45</v>
      </c>
      <c r="AC717" s="493">
        <v>6105.3925114155272</v>
      </c>
      <c r="AD717" s="494">
        <v>0.75257731958762886</v>
      </c>
      <c r="AE717" s="494">
        <v>-0.30257731958762885</v>
      </c>
      <c r="AF717" s="495" t="s">
        <v>1472</v>
      </c>
    </row>
    <row r="718" spans="1:32" ht="32.450000000000003" customHeight="1">
      <c r="A718" s="482" t="s">
        <v>1457</v>
      </c>
      <c r="B718" s="483" t="s">
        <v>1590</v>
      </c>
      <c r="C718" s="484" t="s">
        <v>1682</v>
      </c>
      <c r="D718" s="485" t="s">
        <v>137</v>
      </c>
      <c r="E718" s="486" t="s">
        <v>1683</v>
      </c>
      <c r="F718" s="487" t="s">
        <v>1462</v>
      </c>
      <c r="G718" s="487" t="s">
        <v>1463</v>
      </c>
      <c r="H718" s="488" t="s">
        <v>1089</v>
      </c>
      <c r="I718" s="489"/>
      <c r="J718" s="490" t="s">
        <v>1473</v>
      </c>
      <c r="K718" s="491" t="s">
        <v>1465</v>
      </c>
      <c r="L718" s="492">
        <v>75</v>
      </c>
      <c r="M718" s="493">
        <v>12352.506987951807</v>
      </c>
      <c r="N718" s="494">
        <v>0.78972407231208386</v>
      </c>
      <c r="O718" s="494">
        <v>-3.9724072312083858E-2</v>
      </c>
      <c r="P718" s="495" t="s">
        <v>1466</v>
      </c>
      <c r="Q718" s="496"/>
      <c r="R718" s="490" t="s">
        <v>1474</v>
      </c>
      <c r="S718" s="491" t="s">
        <v>1468</v>
      </c>
      <c r="T718" s="492">
        <v>70</v>
      </c>
      <c r="U718" s="493">
        <v>8926.4931686746986</v>
      </c>
      <c r="V718" s="494">
        <v>0.78972407231208386</v>
      </c>
      <c r="W718" s="494">
        <v>-8.9724072312083902E-2</v>
      </c>
      <c r="X718" s="495" t="s">
        <v>1469</v>
      </c>
      <c r="Y718" s="497"/>
      <c r="Z718" s="490" t="s">
        <v>1647</v>
      </c>
      <c r="AA718" s="491" t="s">
        <v>1471</v>
      </c>
      <c r="AB718" s="492">
        <v>30</v>
      </c>
      <c r="AC718" s="493">
        <v>3115.1034642857139</v>
      </c>
      <c r="AD718" s="494">
        <v>0.53282588011417698</v>
      </c>
      <c r="AE718" s="494">
        <v>-0.23282588011417699</v>
      </c>
      <c r="AF718" s="495" t="s">
        <v>1472</v>
      </c>
    </row>
    <row r="719" spans="1:32" ht="32.450000000000003" customHeight="1">
      <c r="A719" s="482" t="s">
        <v>1457</v>
      </c>
      <c r="B719" s="483" t="s">
        <v>1590</v>
      </c>
      <c r="C719" s="484" t="s">
        <v>1682</v>
      </c>
      <c r="D719" s="485" t="s">
        <v>137</v>
      </c>
      <c r="E719" s="486" t="s">
        <v>1683</v>
      </c>
      <c r="F719" s="487" t="s">
        <v>1462</v>
      </c>
      <c r="G719" s="487" t="s">
        <v>1463</v>
      </c>
      <c r="H719" s="488" t="s">
        <v>1081</v>
      </c>
      <c r="I719" s="489"/>
      <c r="J719" s="490" t="s">
        <v>1476</v>
      </c>
      <c r="K719" s="491" t="s">
        <v>1465</v>
      </c>
      <c r="L719" s="492">
        <v>80</v>
      </c>
      <c r="M719" s="493">
        <v>0</v>
      </c>
      <c r="N719" s="494">
        <v>0</v>
      </c>
      <c r="O719" s="494">
        <v>0.8</v>
      </c>
      <c r="P719" s="495" t="s">
        <v>1466</v>
      </c>
      <c r="Q719" s="496"/>
      <c r="R719" s="490" t="s">
        <v>1477</v>
      </c>
      <c r="S719" s="491" t="s">
        <v>1468</v>
      </c>
      <c r="T719" s="492">
        <v>70</v>
      </c>
      <c r="U719" s="493">
        <v>0</v>
      </c>
      <c r="V719" s="494">
        <v>0</v>
      </c>
      <c r="W719" s="494">
        <v>0.7</v>
      </c>
      <c r="X719" s="495" t="s">
        <v>1469</v>
      </c>
      <c r="Y719" s="497"/>
      <c r="Z719" s="490" t="s">
        <v>1478</v>
      </c>
      <c r="AA719" s="491" t="s">
        <v>1471</v>
      </c>
      <c r="AB719" s="492">
        <v>30</v>
      </c>
      <c r="AC719" s="493">
        <v>0</v>
      </c>
      <c r="AD719" s="494">
        <v>0</v>
      </c>
      <c r="AE719" s="494">
        <v>0.3</v>
      </c>
      <c r="AF719" s="495" t="s">
        <v>1472</v>
      </c>
    </row>
    <row r="720" spans="1:32" ht="32.450000000000003" customHeight="1">
      <c r="A720" s="482" t="s">
        <v>1457</v>
      </c>
      <c r="B720" s="483" t="s">
        <v>1590</v>
      </c>
      <c r="C720" s="484" t="s">
        <v>1682</v>
      </c>
      <c r="D720" s="485" t="s">
        <v>137</v>
      </c>
      <c r="E720" s="486" t="s">
        <v>1683</v>
      </c>
      <c r="F720" s="487" t="s">
        <v>1462</v>
      </c>
      <c r="G720" s="487" t="s">
        <v>1463</v>
      </c>
      <c r="H720" s="488" t="s">
        <v>1085</v>
      </c>
      <c r="I720" s="489"/>
      <c r="J720" s="490" t="s">
        <v>1479</v>
      </c>
      <c r="K720" s="491" t="s">
        <v>1465</v>
      </c>
      <c r="L720" s="492">
        <v>75</v>
      </c>
      <c r="M720" s="493">
        <v>66462.953846153861</v>
      </c>
      <c r="N720" s="494">
        <v>0.91228070175438591</v>
      </c>
      <c r="O720" s="494">
        <v>-0.16228070175438591</v>
      </c>
      <c r="P720" s="495" t="s">
        <v>1466</v>
      </c>
      <c r="Q720" s="496"/>
      <c r="R720" s="490" t="s">
        <v>1480</v>
      </c>
      <c r="S720" s="491" t="s">
        <v>1468</v>
      </c>
      <c r="T720" s="492">
        <v>70</v>
      </c>
      <c r="U720" s="493">
        <v>54853.785480769213</v>
      </c>
      <c r="V720" s="494">
        <v>0.91228070175438591</v>
      </c>
      <c r="W720" s="494">
        <v>-0.21228070175438596</v>
      </c>
      <c r="X720" s="495" t="s">
        <v>1469</v>
      </c>
      <c r="Y720" s="497"/>
      <c r="Z720" s="490" t="s">
        <v>1505</v>
      </c>
      <c r="AA720" s="491" t="s">
        <v>1471</v>
      </c>
      <c r="AB720" s="492">
        <v>55</v>
      </c>
      <c r="AC720" s="493">
        <v>20966.024835164837</v>
      </c>
      <c r="AD720" s="494">
        <v>0.79824561403508765</v>
      </c>
      <c r="AE720" s="494">
        <v>-0.2482456140350876</v>
      </c>
      <c r="AF720" s="495" t="s">
        <v>1472</v>
      </c>
    </row>
    <row r="721" spans="1:32" ht="32.450000000000003" customHeight="1">
      <c r="A721" s="482" t="s">
        <v>1457</v>
      </c>
      <c r="B721" s="483" t="s">
        <v>1590</v>
      </c>
      <c r="C721" s="484" t="s">
        <v>1682</v>
      </c>
      <c r="D721" s="485" t="s">
        <v>137</v>
      </c>
      <c r="E721" s="486" t="s">
        <v>1683</v>
      </c>
      <c r="F721" s="487" t="s">
        <v>1462</v>
      </c>
      <c r="G721" s="487" t="s">
        <v>1463</v>
      </c>
      <c r="H721" s="488" t="s">
        <v>1482</v>
      </c>
      <c r="I721" s="489"/>
      <c r="J721" s="490" t="s">
        <v>1483</v>
      </c>
      <c r="K721" s="491" t="s">
        <v>1465</v>
      </c>
      <c r="L721" s="492">
        <v>75</v>
      </c>
      <c r="M721" s="493">
        <v>10155.897817578792</v>
      </c>
      <c r="N721" s="494">
        <v>0.85629082646975285</v>
      </c>
      <c r="O721" s="494">
        <v>-0.10629082646975285</v>
      </c>
      <c r="P721" s="495" t="s">
        <v>1466</v>
      </c>
      <c r="Q721" s="496"/>
      <c r="R721" s="490" t="s">
        <v>1484</v>
      </c>
      <c r="S721" s="491" t="s">
        <v>1468</v>
      </c>
      <c r="T721" s="492">
        <v>60</v>
      </c>
      <c r="U721" s="493">
        <v>5572.5568880079645</v>
      </c>
      <c r="V721" s="494">
        <v>0.85969894916216982</v>
      </c>
      <c r="W721" s="494">
        <v>-0.25969894916216985</v>
      </c>
      <c r="X721" s="495" t="s">
        <v>1485</v>
      </c>
      <c r="Y721" s="497"/>
      <c r="Z721" s="490" t="s">
        <v>1652</v>
      </c>
      <c r="AA721" s="491" t="s">
        <v>1471</v>
      </c>
      <c r="AB721" s="492">
        <v>50</v>
      </c>
      <c r="AC721" s="493">
        <v>3120.4036935991703</v>
      </c>
      <c r="AD721" s="494">
        <v>0.54132348764555527</v>
      </c>
      <c r="AE721" s="494">
        <v>-4.1323487645555268E-2</v>
      </c>
      <c r="AF721" s="495" t="s">
        <v>1487</v>
      </c>
    </row>
    <row r="722" spans="1:32" ht="32.450000000000003" customHeight="1">
      <c r="A722" s="482" t="s">
        <v>1457</v>
      </c>
      <c r="B722" s="483" t="s">
        <v>1590</v>
      </c>
      <c r="C722" s="484" t="s">
        <v>1682</v>
      </c>
      <c r="D722" s="485" t="s">
        <v>137</v>
      </c>
      <c r="E722" s="486" t="s">
        <v>1683</v>
      </c>
      <c r="F722" s="487" t="s">
        <v>1462</v>
      </c>
      <c r="G722" s="487" t="s">
        <v>1463</v>
      </c>
      <c r="H722" s="488" t="s">
        <v>1488</v>
      </c>
      <c r="I722" s="489"/>
      <c r="J722" s="490" t="s">
        <v>1489</v>
      </c>
      <c r="K722" s="491" t="s">
        <v>1465</v>
      </c>
      <c r="L722" s="492">
        <v>70</v>
      </c>
      <c r="M722" s="493">
        <v>4343.6963887120792</v>
      </c>
      <c r="N722" s="494">
        <v>0.79316728374284751</v>
      </c>
      <c r="O722" s="494">
        <v>-9.3167283742847551E-2</v>
      </c>
      <c r="P722" s="495" t="s">
        <v>1466</v>
      </c>
      <c r="Q722" s="496"/>
      <c r="R722" s="490" t="s">
        <v>1490</v>
      </c>
      <c r="S722" s="491" t="s">
        <v>1468</v>
      </c>
      <c r="T722" s="492">
        <v>60</v>
      </c>
      <c r="U722" s="493">
        <v>2237.5404224137969</v>
      </c>
      <c r="V722" s="494">
        <v>0.78088185796028275</v>
      </c>
      <c r="W722" s="494">
        <v>-0.18088185796028278</v>
      </c>
      <c r="X722" s="495" t="s">
        <v>1491</v>
      </c>
      <c r="Y722" s="497"/>
      <c r="Z722" s="490" t="s">
        <v>1595</v>
      </c>
      <c r="AA722" s="491" t="s">
        <v>1471</v>
      </c>
      <c r="AB722" s="492">
        <v>35</v>
      </c>
      <c r="AC722" s="493">
        <v>1347.6859529303174</v>
      </c>
      <c r="AD722" s="494">
        <v>0.36469202288791652</v>
      </c>
      <c r="AE722" s="494">
        <v>-1.4692022887916545E-2</v>
      </c>
      <c r="AF722" s="495" t="s">
        <v>1487</v>
      </c>
    </row>
    <row r="723" spans="1:32" ht="32.450000000000003" customHeight="1">
      <c r="A723" s="482" t="s">
        <v>1457</v>
      </c>
      <c r="B723" s="483" t="s">
        <v>1590</v>
      </c>
      <c r="C723" s="484" t="s">
        <v>1682</v>
      </c>
      <c r="D723" s="485" t="s">
        <v>137</v>
      </c>
      <c r="E723" s="486" t="s">
        <v>1683</v>
      </c>
      <c r="F723" s="487" t="s">
        <v>1462</v>
      </c>
      <c r="G723" s="487" t="s">
        <v>1463</v>
      </c>
      <c r="H723" s="488" t="s">
        <v>1493</v>
      </c>
      <c r="I723" s="489"/>
      <c r="J723" s="490" t="s">
        <v>1494</v>
      </c>
      <c r="K723" s="491" t="s">
        <v>1495</v>
      </c>
      <c r="L723" s="492">
        <v>60</v>
      </c>
      <c r="M723" s="493">
        <v>23472.361523895339</v>
      </c>
      <c r="N723" s="494">
        <v>0.94382978723404254</v>
      </c>
      <c r="O723" s="494">
        <v>-0.34382978723404256</v>
      </c>
      <c r="P723" s="495" t="s">
        <v>1496</v>
      </c>
      <c r="Q723" s="496"/>
      <c r="R723" s="490" t="s">
        <v>1467</v>
      </c>
      <c r="S723" s="491" t="s">
        <v>1468</v>
      </c>
      <c r="T723" s="492">
        <v>70</v>
      </c>
      <c r="U723" s="493">
        <v>10383.422455035967</v>
      </c>
      <c r="V723" s="494">
        <v>0.94638297872340427</v>
      </c>
      <c r="W723" s="494">
        <v>-0.24638297872340431</v>
      </c>
      <c r="X723" s="495" t="s">
        <v>1469</v>
      </c>
      <c r="Y723" s="497"/>
      <c r="Z723" s="490" t="s">
        <v>1652</v>
      </c>
      <c r="AA723" s="491" t="s">
        <v>1471</v>
      </c>
      <c r="AB723" s="492">
        <v>45</v>
      </c>
      <c r="AC723" s="493">
        <v>3581.3936393989989</v>
      </c>
      <c r="AD723" s="494">
        <v>0.50978723404255311</v>
      </c>
      <c r="AE723" s="494">
        <v>-5.9787234042553095E-2</v>
      </c>
      <c r="AF723" s="495" t="s">
        <v>1487</v>
      </c>
    </row>
    <row r="724" spans="1:32" ht="32.450000000000003" customHeight="1">
      <c r="A724" s="482" t="s">
        <v>1457</v>
      </c>
      <c r="B724" s="483" t="s">
        <v>1590</v>
      </c>
      <c r="C724" s="484" t="s">
        <v>1682</v>
      </c>
      <c r="D724" s="485" t="s">
        <v>137</v>
      </c>
      <c r="E724" s="486" t="s">
        <v>1683</v>
      </c>
      <c r="F724" s="487" t="s">
        <v>1462</v>
      </c>
      <c r="G724" s="487" t="s">
        <v>1463</v>
      </c>
      <c r="H724" s="488" t="s">
        <v>1497</v>
      </c>
      <c r="I724" s="489"/>
      <c r="J724" s="490" t="s">
        <v>1498</v>
      </c>
      <c r="K724" s="491" t="s">
        <v>1495</v>
      </c>
      <c r="L724" s="492">
        <v>35</v>
      </c>
      <c r="M724" s="493">
        <v>8538.0558653530243</v>
      </c>
      <c r="N724" s="494">
        <v>0.89955686853766625</v>
      </c>
      <c r="O724" s="494">
        <v>-0.54955686853766628</v>
      </c>
      <c r="P724" s="495" t="s">
        <v>1496</v>
      </c>
      <c r="Q724" s="496"/>
      <c r="R724" s="490" t="s">
        <v>1499</v>
      </c>
      <c r="S724" s="491" t="s">
        <v>1468</v>
      </c>
      <c r="T724" s="492">
        <v>70</v>
      </c>
      <c r="U724" s="493">
        <v>4959.4606206679782</v>
      </c>
      <c r="V724" s="494">
        <v>0.93766617429837529</v>
      </c>
      <c r="W724" s="494">
        <v>-0.23766617429837533</v>
      </c>
      <c r="X724" s="495" t="s">
        <v>1500</v>
      </c>
      <c r="Y724" s="497"/>
      <c r="Z724" s="490" t="s">
        <v>1486</v>
      </c>
      <c r="AA724" s="491" t="s">
        <v>1471</v>
      </c>
      <c r="AB724" s="492">
        <v>35</v>
      </c>
      <c r="AC724" s="493">
        <v>1574.507423014586</v>
      </c>
      <c r="AD724" s="494">
        <v>0.36454948301329393</v>
      </c>
      <c r="AE724" s="494">
        <v>-1.4549483013293951E-2</v>
      </c>
      <c r="AF724" s="495" t="s">
        <v>1487</v>
      </c>
    </row>
    <row r="725" spans="1:32" ht="32.450000000000003" customHeight="1">
      <c r="A725" s="482" t="s">
        <v>1457</v>
      </c>
      <c r="B725" s="483" t="s">
        <v>1590</v>
      </c>
      <c r="C725" s="484" t="s">
        <v>1682</v>
      </c>
      <c r="D725" s="485" t="s">
        <v>137</v>
      </c>
      <c r="E725" s="486" t="s">
        <v>1683</v>
      </c>
      <c r="F725" s="487" t="s">
        <v>1462</v>
      </c>
      <c r="G725" s="487" t="s">
        <v>1463</v>
      </c>
      <c r="H725" s="488" t="s">
        <v>1501</v>
      </c>
      <c r="I725" s="489"/>
      <c r="J725" s="490" t="s">
        <v>1502</v>
      </c>
      <c r="K725" s="491" t="s">
        <v>1495</v>
      </c>
      <c r="L725" s="492">
        <v>45</v>
      </c>
      <c r="M725" s="493">
        <v>11763.161901408464</v>
      </c>
      <c r="N725" s="494">
        <v>0.83162518301610544</v>
      </c>
      <c r="O725" s="494">
        <v>-0.38162518301610543</v>
      </c>
      <c r="P725" s="495" t="s">
        <v>1503</v>
      </c>
      <c r="Q725" s="496"/>
      <c r="R725" s="490" t="s">
        <v>1625</v>
      </c>
      <c r="S725" s="491" t="s">
        <v>1468</v>
      </c>
      <c r="T725" s="492">
        <v>70</v>
      </c>
      <c r="U725" s="493">
        <v>8643.6008955223842</v>
      </c>
      <c r="V725" s="494">
        <v>0.8828696925329429</v>
      </c>
      <c r="W725" s="494">
        <v>-0.18286969253294294</v>
      </c>
      <c r="X725" s="495" t="s">
        <v>1485</v>
      </c>
      <c r="Y725" s="497"/>
      <c r="Z725" s="490" t="s">
        <v>1626</v>
      </c>
      <c r="AA725" s="491" t="s">
        <v>1471</v>
      </c>
      <c r="AB725" s="492">
        <v>40</v>
      </c>
      <c r="AC725" s="493">
        <v>7822.9113604240456</v>
      </c>
      <c r="AD725" s="494">
        <v>0.82869692532942896</v>
      </c>
      <c r="AE725" s="494">
        <v>-0.42869692532942894</v>
      </c>
      <c r="AF725" s="495" t="s">
        <v>1472</v>
      </c>
    </row>
    <row r="726" spans="1:32" ht="32.450000000000003" customHeight="1">
      <c r="A726" s="482" t="s">
        <v>1457</v>
      </c>
      <c r="B726" s="483" t="s">
        <v>1590</v>
      </c>
      <c r="C726" s="484" t="s">
        <v>1682</v>
      </c>
      <c r="D726" s="485" t="s">
        <v>137</v>
      </c>
      <c r="E726" s="486" t="s">
        <v>1683</v>
      </c>
      <c r="F726" s="487" t="s">
        <v>1506</v>
      </c>
      <c r="G726" s="487" t="s">
        <v>1506</v>
      </c>
      <c r="H726" s="488" t="s">
        <v>1087</v>
      </c>
      <c r="I726" s="489"/>
      <c r="J726" s="490" t="s">
        <v>1464</v>
      </c>
      <c r="K726" s="491" t="s">
        <v>1465</v>
      </c>
      <c r="L726" s="492">
        <v>80</v>
      </c>
      <c r="M726" s="493">
        <v>25129.267290076328</v>
      </c>
      <c r="N726" s="494">
        <v>0.90034364261168376</v>
      </c>
      <c r="O726" s="494">
        <v>-0.10034364261168371</v>
      </c>
      <c r="P726" s="495" t="s">
        <v>1466</v>
      </c>
      <c r="Q726" s="496"/>
      <c r="R726" s="490" t="s">
        <v>1494</v>
      </c>
      <c r="S726" s="491" t="s">
        <v>1495</v>
      </c>
      <c r="T726" s="492">
        <v>45</v>
      </c>
      <c r="U726" s="493">
        <v>27321.568884462165</v>
      </c>
      <c r="V726" s="494">
        <v>0.86254295532646053</v>
      </c>
      <c r="W726" s="494">
        <v>-0.41254295532646051</v>
      </c>
      <c r="X726" s="495" t="s">
        <v>1496</v>
      </c>
      <c r="Y726" s="497"/>
      <c r="Z726" s="490" t="s">
        <v>1467</v>
      </c>
      <c r="AA726" s="491" t="s">
        <v>1468</v>
      </c>
      <c r="AB726" s="492">
        <v>70</v>
      </c>
      <c r="AC726" s="493">
        <v>21240.281717557235</v>
      </c>
      <c r="AD726" s="494">
        <v>0.90034364261168376</v>
      </c>
      <c r="AE726" s="494">
        <v>-0.2003436426116838</v>
      </c>
      <c r="AF726" s="495" t="s">
        <v>1469</v>
      </c>
    </row>
    <row r="727" spans="1:32" ht="32.450000000000003" customHeight="1">
      <c r="A727" s="482" t="s">
        <v>1457</v>
      </c>
      <c r="B727" s="483" t="s">
        <v>1590</v>
      </c>
      <c r="C727" s="484" t="s">
        <v>1682</v>
      </c>
      <c r="D727" s="485" t="s">
        <v>137</v>
      </c>
      <c r="E727" s="486" t="s">
        <v>1683</v>
      </c>
      <c r="F727" s="487" t="s">
        <v>1506</v>
      </c>
      <c r="G727" s="487" t="s">
        <v>1506</v>
      </c>
      <c r="H727" s="488" t="s">
        <v>1089</v>
      </c>
      <c r="I727" s="489"/>
      <c r="J727" s="490" t="s">
        <v>1473</v>
      </c>
      <c r="K727" s="491" t="s">
        <v>1465</v>
      </c>
      <c r="L727" s="492">
        <v>75</v>
      </c>
      <c r="M727" s="493">
        <v>12352.506987951807</v>
      </c>
      <c r="N727" s="494">
        <v>0.78972407231208386</v>
      </c>
      <c r="O727" s="494">
        <v>-3.9724072312083858E-2</v>
      </c>
      <c r="P727" s="495" t="s">
        <v>1466</v>
      </c>
      <c r="Q727" s="496"/>
      <c r="R727" s="490" t="s">
        <v>1498</v>
      </c>
      <c r="S727" s="491" t="s">
        <v>1495</v>
      </c>
      <c r="T727" s="492">
        <v>35</v>
      </c>
      <c r="U727" s="493">
        <v>12627.468135376766</v>
      </c>
      <c r="V727" s="494">
        <v>0.74500475737392968</v>
      </c>
      <c r="W727" s="494">
        <v>-0.3950047573739297</v>
      </c>
      <c r="X727" s="495" t="s">
        <v>1496</v>
      </c>
      <c r="Y727" s="497"/>
      <c r="Z727" s="490" t="s">
        <v>1474</v>
      </c>
      <c r="AA727" s="491" t="s">
        <v>1468</v>
      </c>
      <c r="AB727" s="492">
        <v>70</v>
      </c>
      <c r="AC727" s="493">
        <v>8926.4931686746986</v>
      </c>
      <c r="AD727" s="494">
        <v>0.78972407231208386</v>
      </c>
      <c r="AE727" s="494">
        <v>-8.9724072312083902E-2</v>
      </c>
      <c r="AF727" s="495" t="s">
        <v>1469</v>
      </c>
    </row>
    <row r="728" spans="1:32" ht="32.450000000000003" customHeight="1">
      <c r="A728" s="482" t="s">
        <v>1457</v>
      </c>
      <c r="B728" s="483" t="s">
        <v>1590</v>
      </c>
      <c r="C728" s="484" t="s">
        <v>1682</v>
      </c>
      <c r="D728" s="485" t="s">
        <v>137</v>
      </c>
      <c r="E728" s="486" t="s">
        <v>1683</v>
      </c>
      <c r="F728" s="487" t="s">
        <v>1506</v>
      </c>
      <c r="G728" s="487" t="s">
        <v>1506</v>
      </c>
      <c r="H728" s="488" t="s">
        <v>1081</v>
      </c>
      <c r="I728" s="489"/>
      <c r="J728" s="490" t="s">
        <v>1476</v>
      </c>
      <c r="K728" s="491" t="s">
        <v>1465</v>
      </c>
      <c r="L728" s="492">
        <v>80</v>
      </c>
      <c r="M728" s="493">
        <v>0</v>
      </c>
      <c r="N728" s="494">
        <v>0</v>
      </c>
      <c r="O728" s="494">
        <v>0.8</v>
      </c>
      <c r="P728" s="495" t="s">
        <v>1466</v>
      </c>
      <c r="Q728" s="496"/>
      <c r="R728" s="490" t="s">
        <v>1494</v>
      </c>
      <c r="S728" s="491" t="s">
        <v>1495</v>
      </c>
      <c r="T728" s="492">
        <v>60</v>
      </c>
      <c r="U728" s="493">
        <v>0</v>
      </c>
      <c r="V728" s="494">
        <v>0</v>
      </c>
      <c r="W728" s="494">
        <v>0.6</v>
      </c>
      <c r="X728" s="495" t="s">
        <v>1496</v>
      </c>
      <c r="Y728" s="497"/>
      <c r="Z728" s="490" t="s">
        <v>1477</v>
      </c>
      <c r="AA728" s="491" t="s">
        <v>1468</v>
      </c>
      <c r="AB728" s="492">
        <v>70</v>
      </c>
      <c r="AC728" s="493">
        <v>0</v>
      </c>
      <c r="AD728" s="494">
        <v>0</v>
      </c>
      <c r="AE728" s="494">
        <v>0.7</v>
      </c>
      <c r="AF728" s="495" t="s">
        <v>1469</v>
      </c>
    </row>
    <row r="729" spans="1:32" ht="32.450000000000003" customHeight="1">
      <c r="A729" s="482" t="s">
        <v>1457</v>
      </c>
      <c r="B729" s="483" t="s">
        <v>1590</v>
      </c>
      <c r="C729" s="484" t="s">
        <v>1682</v>
      </c>
      <c r="D729" s="485" t="s">
        <v>137</v>
      </c>
      <c r="E729" s="486" t="s">
        <v>1683</v>
      </c>
      <c r="F729" s="487" t="s">
        <v>1506</v>
      </c>
      <c r="G729" s="487" t="s">
        <v>1506</v>
      </c>
      <c r="H729" s="488" t="s">
        <v>1085</v>
      </c>
      <c r="I729" s="489"/>
      <c r="J729" s="490" t="s">
        <v>1479</v>
      </c>
      <c r="K729" s="491" t="s">
        <v>1465</v>
      </c>
      <c r="L729" s="492">
        <v>75</v>
      </c>
      <c r="M729" s="493">
        <v>66462.953846153861</v>
      </c>
      <c r="N729" s="494">
        <v>0.91228070175438591</v>
      </c>
      <c r="O729" s="494">
        <v>-0.16228070175438591</v>
      </c>
      <c r="P729" s="495" t="s">
        <v>1466</v>
      </c>
      <c r="Q729" s="496"/>
      <c r="R729" s="490" t="s">
        <v>1494</v>
      </c>
      <c r="S729" s="491" t="s">
        <v>1495</v>
      </c>
      <c r="T729" s="492">
        <v>75</v>
      </c>
      <c r="U729" s="493">
        <v>68408.485400000005</v>
      </c>
      <c r="V729" s="494">
        <v>0.87719298245614041</v>
      </c>
      <c r="W729" s="494">
        <v>-0.12719298245614041</v>
      </c>
      <c r="X729" s="495" t="s">
        <v>1496</v>
      </c>
      <c r="Y729" s="497"/>
      <c r="Z729" s="490" t="s">
        <v>1480</v>
      </c>
      <c r="AA729" s="491" t="s">
        <v>1468</v>
      </c>
      <c r="AB729" s="492">
        <v>70</v>
      </c>
      <c r="AC729" s="493">
        <v>54853.785480769213</v>
      </c>
      <c r="AD729" s="494">
        <v>0.91228070175438591</v>
      </c>
      <c r="AE729" s="494">
        <v>-0.21228070175438596</v>
      </c>
      <c r="AF729" s="495" t="s">
        <v>1469</v>
      </c>
    </row>
    <row r="730" spans="1:32" ht="32.450000000000003" customHeight="1">
      <c r="A730" s="482" t="s">
        <v>1457</v>
      </c>
      <c r="B730" s="483" t="s">
        <v>1590</v>
      </c>
      <c r="C730" s="484" t="s">
        <v>1682</v>
      </c>
      <c r="D730" s="485" t="s">
        <v>137</v>
      </c>
      <c r="E730" s="486" t="s">
        <v>1683</v>
      </c>
      <c r="F730" s="487" t="s">
        <v>1506</v>
      </c>
      <c r="G730" s="487" t="s">
        <v>1506</v>
      </c>
      <c r="H730" s="488" t="s">
        <v>1482</v>
      </c>
      <c r="I730" s="489"/>
      <c r="J730" s="490" t="s">
        <v>1483</v>
      </c>
      <c r="K730" s="491" t="s">
        <v>1465</v>
      </c>
      <c r="L730" s="492">
        <v>75</v>
      </c>
      <c r="M730" s="493">
        <v>10155.897817578792</v>
      </c>
      <c r="N730" s="494">
        <v>0.85629082646975285</v>
      </c>
      <c r="O730" s="494">
        <v>-0.10629082646975285</v>
      </c>
      <c r="P730" s="495" t="s">
        <v>1466</v>
      </c>
      <c r="Q730" s="496"/>
      <c r="R730" s="490" t="s">
        <v>1507</v>
      </c>
      <c r="S730" s="491" t="s">
        <v>1495</v>
      </c>
      <c r="T730" s="492">
        <v>50</v>
      </c>
      <c r="U730" s="493">
        <v>8044.9499439776127</v>
      </c>
      <c r="V730" s="494">
        <v>0.81113320079522855</v>
      </c>
      <c r="W730" s="494">
        <v>-0.31113320079522855</v>
      </c>
      <c r="X730" s="495" t="s">
        <v>1508</v>
      </c>
      <c r="Y730" s="497"/>
      <c r="Z730" s="490" t="s">
        <v>1484</v>
      </c>
      <c r="AA730" s="491" t="s">
        <v>1468</v>
      </c>
      <c r="AB730" s="492">
        <v>60</v>
      </c>
      <c r="AC730" s="493">
        <v>5572.5568880079645</v>
      </c>
      <c r="AD730" s="494">
        <v>0.85969894916216982</v>
      </c>
      <c r="AE730" s="494">
        <v>-0.25969894916216985</v>
      </c>
      <c r="AF730" s="495" t="s">
        <v>1485</v>
      </c>
    </row>
    <row r="731" spans="1:32" ht="32.450000000000003" customHeight="1">
      <c r="A731" s="482" t="s">
        <v>1457</v>
      </c>
      <c r="B731" s="483" t="s">
        <v>1590</v>
      </c>
      <c r="C731" s="484" t="s">
        <v>1682</v>
      </c>
      <c r="D731" s="485" t="s">
        <v>137</v>
      </c>
      <c r="E731" s="486" t="s">
        <v>1683</v>
      </c>
      <c r="F731" s="487" t="s">
        <v>1506</v>
      </c>
      <c r="G731" s="487" t="s">
        <v>1506</v>
      </c>
      <c r="H731" s="488" t="s">
        <v>1488</v>
      </c>
      <c r="I731" s="489"/>
      <c r="J731" s="490" t="s">
        <v>1489</v>
      </c>
      <c r="K731" s="491" t="s">
        <v>1465</v>
      </c>
      <c r="L731" s="492">
        <v>70</v>
      </c>
      <c r="M731" s="493">
        <v>4343.6963887120792</v>
      </c>
      <c r="N731" s="494">
        <v>0.79316728374284751</v>
      </c>
      <c r="O731" s="494">
        <v>-9.3167283742847551E-2</v>
      </c>
      <c r="P731" s="495" t="s">
        <v>1466</v>
      </c>
      <c r="Q731" s="496"/>
      <c r="R731" s="490" t="s">
        <v>1507</v>
      </c>
      <c r="S731" s="491" t="s">
        <v>1495</v>
      </c>
      <c r="T731" s="492">
        <v>45</v>
      </c>
      <c r="U731" s="493">
        <v>3360.3100527401843</v>
      </c>
      <c r="V731" s="494">
        <v>0.7339279703803433</v>
      </c>
      <c r="W731" s="494">
        <v>-0.28392797038034329</v>
      </c>
      <c r="X731" s="495" t="s">
        <v>1508</v>
      </c>
      <c r="Y731" s="497"/>
      <c r="Z731" s="490" t="s">
        <v>1490</v>
      </c>
      <c r="AA731" s="491" t="s">
        <v>1468</v>
      </c>
      <c r="AB731" s="492">
        <v>60</v>
      </c>
      <c r="AC731" s="493">
        <v>2237.5404224137969</v>
      </c>
      <c r="AD731" s="494">
        <v>0.78088185796028275</v>
      </c>
      <c r="AE731" s="494">
        <v>-0.18088185796028278</v>
      </c>
      <c r="AF731" s="495" t="s">
        <v>1491</v>
      </c>
    </row>
    <row r="732" spans="1:32" ht="32.450000000000003" customHeight="1">
      <c r="A732" s="482" t="s">
        <v>1457</v>
      </c>
      <c r="B732" s="483" t="s">
        <v>1590</v>
      </c>
      <c r="C732" s="484" t="s">
        <v>1682</v>
      </c>
      <c r="D732" s="485" t="s">
        <v>137</v>
      </c>
      <c r="E732" s="486" t="s">
        <v>1683</v>
      </c>
      <c r="F732" s="487" t="s">
        <v>1506</v>
      </c>
      <c r="G732" s="487" t="s">
        <v>1506</v>
      </c>
      <c r="H732" s="488" t="s">
        <v>1493</v>
      </c>
      <c r="I732" s="489"/>
      <c r="J732" s="490" t="s">
        <v>1509</v>
      </c>
      <c r="K732" s="491" t="s">
        <v>1510</v>
      </c>
      <c r="L732" s="492">
        <v>65</v>
      </c>
      <c r="M732" s="493">
        <v>1681.0132034632049</v>
      </c>
      <c r="N732" s="494">
        <v>0.58978723404255318</v>
      </c>
      <c r="O732" s="494">
        <v>6.0212765957446845E-2</v>
      </c>
      <c r="P732" s="495" t="s">
        <v>1511</v>
      </c>
      <c r="Q732" s="496"/>
      <c r="R732" s="490" t="s">
        <v>1494</v>
      </c>
      <c r="S732" s="491" t="s">
        <v>1495</v>
      </c>
      <c r="T732" s="492">
        <v>60</v>
      </c>
      <c r="U732" s="493">
        <v>23472.361523895339</v>
      </c>
      <c r="V732" s="494">
        <v>0.94382978723404254</v>
      </c>
      <c r="W732" s="494">
        <v>-0.34382978723404256</v>
      </c>
      <c r="X732" s="495" t="s">
        <v>1496</v>
      </c>
      <c r="Y732" s="497"/>
      <c r="Z732" s="490" t="s">
        <v>1467</v>
      </c>
      <c r="AA732" s="491" t="s">
        <v>1468</v>
      </c>
      <c r="AB732" s="492">
        <v>70</v>
      </c>
      <c r="AC732" s="493">
        <v>10383.422455035967</v>
      </c>
      <c r="AD732" s="494">
        <v>0.94638297872340427</v>
      </c>
      <c r="AE732" s="494">
        <v>-0.24638297872340431</v>
      </c>
      <c r="AF732" s="495" t="s">
        <v>1469</v>
      </c>
    </row>
    <row r="733" spans="1:32" ht="32.450000000000003" customHeight="1">
      <c r="A733" s="482" t="s">
        <v>1457</v>
      </c>
      <c r="B733" s="483" t="s">
        <v>1590</v>
      </c>
      <c r="C733" s="484" t="s">
        <v>1682</v>
      </c>
      <c r="D733" s="485" t="s">
        <v>137</v>
      </c>
      <c r="E733" s="486" t="s">
        <v>1683</v>
      </c>
      <c r="F733" s="487" t="s">
        <v>1506</v>
      </c>
      <c r="G733" s="487" t="s">
        <v>1506</v>
      </c>
      <c r="H733" s="488" t="s">
        <v>1497</v>
      </c>
      <c r="I733" s="489"/>
      <c r="J733" s="490" t="s">
        <v>1512</v>
      </c>
      <c r="K733" s="491" t="s">
        <v>1510</v>
      </c>
      <c r="L733" s="492">
        <v>60</v>
      </c>
      <c r="M733" s="493">
        <v>921.45769617074916</v>
      </c>
      <c r="N733" s="494">
        <v>0.47060561299852294</v>
      </c>
      <c r="O733" s="494">
        <v>0.12939438700147704</v>
      </c>
      <c r="P733" s="495" t="s">
        <v>1511</v>
      </c>
      <c r="Q733" s="496"/>
      <c r="R733" s="490" t="s">
        <v>1498</v>
      </c>
      <c r="S733" s="491" t="s">
        <v>1495</v>
      </c>
      <c r="T733" s="492">
        <v>35</v>
      </c>
      <c r="U733" s="493">
        <v>8538.0558653530243</v>
      </c>
      <c r="V733" s="494">
        <v>0.89955686853766625</v>
      </c>
      <c r="W733" s="494">
        <v>-0.54955686853766628</v>
      </c>
      <c r="X733" s="495" t="s">
        <v>1496</v>
      </c>
      <c r="Y733" s="497"/>
      <c r="Z733" s="490" t="s">
        <v>1499</v>
      </c>
      <c r="AA733" s="491" t="s">
        <v>1468</v>
      </c>
      <c r="AB733" s="492">
        <v>70</v>
      </c>
      <c r="AC733" s="493">
        <v>4959.4606206679782</v>
      </c>
      <c r="AD733" s="494">
        <v>0.93766617429837529</v>
      </c>
      <c r="AE733" s="494">
        <v>-0.23766617429837533</v>
      </c>
      <c r="AF733" s="495" t="s">
        <v>1500</v>
      </c>
    </row>
    <row r="734" spans="1:32" ht="32.450000000000003" customHeight="1">
      <c r="A734" s="482" t="s">
        <v>1457</v>
      </c>
      <c r="B734" s="483" t="s">
        <v>1590</v>
      </c>
      <c r="C734" s="484" t="s">
        <v>1682</v>
      </c>
      <c r="D734" s="485" t="s">
        <v>137</v>
      </c>
      <c r="E734" s="486" t="s">
        <v>1683</v>
      </c>
      <c r="F734" s="487" t="s">
        <v>1506</v>
      </c>
      <c r="G734" s="487" t="s">
        <v>1506</v>
      </c>
      <c r="H734" s="488" t="s">
        <v>1501</v>
      </c>
      <c r="I734" s="489"/>
      <c r="J734" s="490" t="s">
        <v>1509</v>
      </c>
      <c r="K734" s="491" t="s">
        <v>1510</v>
      </c>
      <c r="L734" s="492">
        <v>65</v>
      </c>
      <c r="M734" s="493">
        <v>3710.14056603774</v>
      </c>
      <c r="N734" s="494">
        <v>0.77598828696925326</v>
      </c>
      <c r="O734" s="494">
        <v>-0.12598828696925324</v>
      </c>
      <c r="P734" s="495" t="s">
        <v>1511</v>
      </c>
      <c r="Q734" s="496"/>
      <c r="R734" s="490" t="s">
        <v>1502</v>
      </c>
      <c r="S734" s="491" t="s">
        <v>1495</v>
      </c>
      <c r="T734" s="492">
        <v>45</v>
      </c>
      <c r="U734" s="493">
        <v>11763.161901408464</v>
      </c>
      <c r="V734" s="494">
        <v>0.83162518301610544</v>
      </c>
      <c r="W734" s="494">
        <v>-0.38162518301610543</v>
      </c>
      <c r="X734" s="495" t="s">
        <v>1503</v>
      </c>
      <c r="Y734" s="497"/>
      <c r="Z734" s="490" t="s">
        <v>1625</v>
      </c>
      <c r="AA734" s="491" t="s">
        <v>1468</v>
      </c>
      <c r="AB734" s="492">
        <v>70</v>
      </c>
      <c r="AC734" s="493">
        <v>8643.6008955223842</v>
      </c>
      <c r="AD734" s="494">
        <v>0.8828696925329429</v>
      </c>
      <c r="AE734" s="494">
        <v>-0.18286969253294294</v>
      </c>
      <c r="AF734" s="495" t="s">
        <v>1485</v>
      </c>
    </row>
    <row r="735" spans="1:32" ht="32.450000000000003" customHeight="1">
      <c r="A735" s="482" t="s">
        <v>1457</v>
      </c>
      <c r="B735" s="483" t="s">
        <v>1590</v>
      </c>
      <c r="C735" s="484" t="s">
        <v>1682</v>
      </c>
      <c r="D735" s="485" t="s">
        <v>137</v>
      </c>
      <c r="E735" s="486" t="s">
        <v>1683</v>
      </c>
      <c r="F735" s="487" t="s">
        <v>1513</v>
      </c>
      <c r="G735" s="487" t="s">
        <v>1513</v>
      </c>
      <c r="H735" s="488" t="s">
        <v>1087</v>
      </c>
      <c r="I735" s="489"/>
      <c r="J735" s="490" t="s">
        <v>1514</v>
      </c>
      <c r="K735" s="491" t="s">
        <v>1515</v>
      </c>
      <c r="L735" s="492">
        <v>60</v>
      </c>
      <c r="M735" s="493">
        <v>7101.6822310756988</v>
      </c>
      <c r="N735" s="494">
        <v>0.86254295532646053</v>
      </c>
      <c r="O735" s="494">
        <v>-0.26254295532646055</v>
      </c>
      <c r="P735" s="495" t="s">
        <v>1516</v>
      </c>
      <c r="Q735" s="496"/>
      <c r="R735" s="490" t="s">
        <v>1470</v>
      </c>
      <c r="S735" s="491" t="s">
        <v>1471</v>
      </c>
      <c r="T735" s="492">
        <v>45</v>
      </c>
      <c r="U735" s="493">
        <v>6105.3925114155272</v>
      </c>
      <c r="V735" s="494">
        <v>0.75257731958762886</v>
      </c>
      <c r="W735" s="494">
        <v>-0.30257731958762885</v>
      </c>
      <c r="X735" s="495" t="s">
        <v>1472</v>
      </c>
      <c r="Y735" s="497"/>
      <c r="Z735" s="490" t="s">
        <v>1517</v>
      </c>
      <c r="AA735" s="491" t="s">
        <v>1518</v>
      </c>
      <c r="AB735" s="492">
        <v>80</v>
      </c>
      <c r="AC735" s="493">
        <v>6886.6818106995834</v>
      </c>
      <c r="AD735" s="494">
        <v>0.83505154639175261</v>
      </c>
      <c r="AE735" s="494">
        <v>-3.5051546391752564E-2</v>
      </c>
      <c r="AF735" s="495" t="s">
        <v>1519</v>
      </c>
    </row>
    <row r="736" spans="1:32" ht="32.450000000000003" customHeight="1">
      <c r="A736" s="482" t="s">
        <v>1457</v>
      </c>
      <c r="B736" s="483" t="s">
        <v>1590</v>
      </c>
      <c r="C736" s="484" t="s">
        <v>1682</v>
      </c>
      <c r="D736" s="485" t="s">
        <v>137</v>
      </c>
      <c r="E736" s="486" t="s">
        <v>1683</v>
      </c>
      <c r="F736" s="487" t="s">
        <v>1513</v>
      </c>
      <c r="G736" s="487" t="s">
        <v>1513</v>
      </c>
      <c r="H736" s="488" t="s">
        <v>1089</v>
      </c>
      <c r="I736" s="489"/>
      <c r="J736" s="490" t="s">
        <v>1520</v>
      </c>
      <c r="K736" s="491" t="s">
        <v>1515</v>
      </c>
      <c r="L736" s="492">
        <v>55</v>
      </c>
      <c r="M736" s="493">
        <v>2886.3644999999979</v>
      </c>
      <c r="N736" s="494">
        <v>0.72312083729781162</v>
      </c>
      <c r="O736" s="494">
        <v>-0.17312083729781158</v>
      </c>
      <c r="P736" s="495" t="s">
        <v>1516</v>
      </c>
      <c r="Q736" s="496"/>
      <c r="R736" s="490" t="s">
        <v>1470</v>
      </c>
      <c r="S736" s="491" t="s">
        <v>1471</v>
      </c>
      <c r="T736" s="492">
        <v>30</v>
      </c>
      <c r="U736" s="493">
        <v>3115.1034642857139</v>
      </c>
      <c r="V736" s="494">
        <v>0.53282588011417698</v>
      </c>
      <c r="W736" s="494">
        <v>-0.23282588011417699</v>
      </c>
      <c r="X736" s="495" t="s">
        <v>1472</v>
      </c>
      <c r="Y736" s="497"/>
      <c r="Z736" s="490" t="s">
        <v>1517</v>
      </c>
      <c r="AA736" s="491" t="s">
        <v>1518</v>
      </c>
      <c r="AB736" s="492">
        <v>80</v>
      </c>
      <c r="AC736" s="493">
        <v>3406.7667493112945</v>
      </c>
      <c r="AD736" s="494">
        <v>0.69077069457659379</v>
      </c>
      <c r="AE736" s="494">
        <v>0.10922930542340625</v>
      </c>
      <c r="AF736" s="495" t="s">
        <v>1519</v>
      </c>
    </row>
    <row r="737" spans="1:32" ht="32.450000000000003" customHeight="1">
      <c r="A737" s="482" t="s">
        <v>1457</v>
      </c>
      <c r="B737" s="483" t="s">
        <v>1590</v>
      </c>
      <c r="C737" s="484" t="s">
        <v>1682</v>
      </c>
      <c r="D737" s="485" t="s">
        <v>137</v>
      </c>
      <c r="E737" s="486" t="s">
        <v>1683</v>
      </c>
      <c r="F737" s="487" t="s">
        <v>1513</v>
      </c>
      <c r="G737" s="487" t="s">
        <v>1513</v>
      </c>
      <c r="H737" s="488" t="s">
        <v>1081</v>
      </c>
      <c r="I737" s="489"/>
      <c r="J737" s="490" t="s">
        <v>1522</v>
      </c>
      <c r="K737" s="491" t="s">
        <v>1515</v>
      </c>
      <c r="L737" s="492">
        <v>65</v>
      </c>
      <c r="M737" s="493">
        <v>0</v>
      </c>
      <c r="N737" s="494">
        <v>0</v>
      </c>
      <c r="O737" s="494">
        <v>0.65</v>
      </c>
      <c r="P737" s="495" t="s">
        <v>1516</v>
      </c>
      <c r="Q737" s="496"/>
      <c r="R737" s="490" t="s">
        <v>1478</v>
      </c>
      <c r="S737" s="491" t="s">
        <v>1471</v>
      </c>
      <c r="T737" s="492">
        <v>30</v>
      </c>
      <c r="U737" s="493">
        <v>0</v>
      </c>
      <c r="V737" s="494">
        <v>0</v>
      </c>
      <c r="W737" s="494">
        <v>0.3</v>
      </c>
      <c r="X737" s="495" t="s">
        <v>1472</v>
      </c>
      <c r="Y737" s="497"/>
      <c r="Z737" s="490" t="s">
        <v>1523</v>
      </c>
      <c r="AA737" s="491" t="s">
        <v>1518</v>
      </c>
      <c r="AB737" s="492">
        <v>80</v>
      </c>
      <c r="AC737" s="493">
        <v>0</v>
      </c>
      <c r="AD737" s="494">
        <v>0</v>
      </c>
      <c r="AE737" s="494">
        <v>0.8</v>
      </c>
      <c r="AF737" s="495" t="s">
        <v>1519</v>
      </c>
    </row>
    <row r="738" spans="1:32" ht="32.450000000000003" customHeight="1">
      <c r="A738" s="482" t="s">
        <v>1457</v>
      </c>
      <c r="B738" s="483" t="s">
        <v>1590</v>
      </c>
      <c r="C738" s="484" t="s">
        <v>1682</v>
      </c>
      <c r="D738" s="485" t="s">
        <v>137</v>
      </c>
      <c r="E738" s="486" t="s">
        <v>1683</v>
      </c>
      <c r="F738" s="487" t="s">
        <v>1513</v>
      </c>
      <c r="G738" s="487" t="s">
        <v>1513</v>
      </c>
      <c r="H738" s="488" t="s">
        <v>1085</v>
      </c>
      <c r="I738" s="489"/>
      <c r="J738" s="490" t="s">
        <v>1524</v>
      </c>
      <c r="K738" s="491" t="s">
        <v>1515</v>
      </c>
      <c r="L738" s="492">
        <v>65</v>
      </c>
      <c r="M738" s="493">
        <v>20029.087596153851</v>
      </c>
      <c r="N738" s="494">
        <v>0.91228070175438591</v>
      </c>
      <c r="O738" s="494">
        <v>-0.26228070175438589</v>
      </c>
      <c r="P738" s="495" t="s">
        <v>1516</v>
      </c>
      <c r="Q738" s="496"/>
      <c r="R738" s="490" t="s">
        <v>1534</v>
      </c>
      <c r="S738" s="491" t="s">
        <v>1471</v>
      </c>
      <c r="T738" s="492">
        <v>55</v>
      </c>
      <c r="U738" s="493">
        <v>20966.024835164837</v>
      </c>
      <c r="V738" s="494">
        <v>0.79824561403508765</v>
      </c>
      <c r="W738" s="494">
        <v>-0.2482456140350876</v>
      </c>
      <c r="X738" s="495" t="s">
        <v>1472</v>
      </c>
      <c r="Y738" s="497"/>
      <c r="Z738" s="490" t="s">
        <v>1526</v>
      </c>
      <c r="AA738" s="491" t="s">
        <v>1518</v>
      </c>
      <c r="AB738" s="492">
        <v>80</v>
      </c>
      <c r="AC738" s="493">
        <v>15958.9943877551</v>
      </c>
      <c r="AD738" s="494">
        <v>0.85964912280701744</v>
      </c>
      <c r="AE738" s="494">
        <v>-5.9649122807017396E-2</v>
      </c>
      <c r="AF738" s="495" t="s">
        <v>1519</v>
      </c>
    </row>
    <row r="739" spans="1:32" ht="32.450000000000003" customHeight="1">
      <c r="A739" s="482" t="s">
        <v>1457</v>
      </c>
      <c r="B739" s="483" t="s">
        <v>1590</v>
      </c>
      <c r="C739" s="484" t="s">
        <v>1682</v>
      </c>
      <c r="D739" s="485" t="s">
        <v>137</v>
      </c>
      <c r="E739" s="486" t="s">
        <v>1683</v>
      </c>
      <c r="F739" s="487" t="s">
        <v>1513</v>
      </c>
      <c r="G739" s="487" t="s">
        <v>1513</v>
      </c>
      <c r="H739" s="488" t="s">
        <v>1482</v>
      </c>
      <c r="I739" s="489"/>
      <c r="J739" s="490" t="s">
        <v>1514</v>
      </c>
      <c r="K739" s="491" t="s">
        <v>1515</v>
      </c>
      <c r="L739" s="492">
        <v>55</v>
      </c>
      <c r="M739" s="493">
        <v>2018.6082157075659</v>
      </c>
      <c r="N739" s="494">
        <v>0.78472024992899736</v>
      </c>
      <c r="O739" s="494">
        <v>-0.23472024992899732</v>
      </c>
      <c r="P739" s="495" t="s">
        <v>1516</v>
      </c>
      <c r="Q739" s="496"/>
      <c r="R739" s="490" t="s">
        <v>1527</v>
      </c>
      <c r="S739" s="491" t="s">
        <v>1528</v>
      </c>
      <c r="T739" s="492">
        <v>50</v>
      </c>
      <c r="U739" s="493">
        <v>1134.9952527294786</v>
      </c>
      <c r="V739" s="494">
        <v>0.70235728486225502</v>
      </c>
      <c r="W739" s="494">
        <v>-0.20235728486225502</v>
      </c>
      <c r="X739" s="495" t="s">
        <v>1529</v>
      </c>
      <c r="Y739" s="497"/>
      <c r="Z739" s="490" t="s">
        <v>1517</v>
      </c>
      <c r="AA739" s="491" t="s">
        <v>1518</v>
      </c>
      <c r="AB739" s="492">
        <v>80</v>
      </c>
      <c r="AC739" s="493">
        <v>1717.1139393939418</v>
      </c>
      <c r="AD739" s="494">
        <v>0.72166998011928429</v>
      </c>
      <c r="AE739" s="494">
        <v>7.8330019880715751E-2</v>
      </c>
      <c r="AF739" s="495" t="s">
        <v>1519</v>
      </c>
    </row>
    <row r="740" spans="1:32" ht="32.450000000000003" customHeight="1">
      <c r="A740" s="482" t="s">
        <v>1457</v>
      </c>
      <c r="B740" s="483" t="s">
        <v>1590</v>
      </c>
      <c r="C740" s="484" t="s">
        <v>1682</v>
      </c>
      <c r="D740" s="485" t="s">
        <v>137</v>
      </c>
      <c r="E740" s="486" t="s">
        <v>1683</v>
      </c>
      <c r="F740" s="487" t="s">
        <v>1513</v>
      </c>
      <c r="G740" s="487" t="s">
        <v>1513</v>
      </c>
      <c r="H740" s="488" t="s">
        <v>1488</v>
      </c>
      <c r="I740" s="489"/>
      <c r="J740" s="490" t="s">
        <v>1530</v>
      </c>
      <c r="K740" s="491" t="s">
        <v>1515</v>
      </c>
      <c r="L740" s="492">
        <v>50</v>
      </c>
      <c r="M740" s="493">
        <v>854.31795803066984</v>
      </c>
      <c r="N740" s="494">
        <v>0.62554695388757997</v>
      </c>
      <c r="O740" s="494">
        <v>-0.12554695388757997</v>
      </c>
      <c r="P740" s="495" t="s">
        <v>1516</v>
      </c>
      <c r="Q740" s="496"/>
      <c r="R740" s="490" t="s">
        <v>1527</v>
      </c>
      <c r="S740" s="491" t="s">
        <v>1528</v>
      </c>
      <c r="T740" s="492">
        <v>50</v>
      </c>
      <c r="U740" s="493">
        <v>722.60045454545434</v>
      </c>
      <c r="V740" s="494">
        <v>0.63682261864692014</v>
      </c>
      <c r="W740" s="494">
        <v>-0.13682261864692014</v>
      </c>
      <c r="X740" s="495" t="s">
        <v>1529</v>
      </c>
      <c r="Y740" s="497"/>
      <c r="Z740" s="490" t="s">
        <v>1531</v>
      </c>
      <c r="AA740" s="491" t="s">
        <v>1518</v>
      </c>
      <c r="AB740" s="492">
        <v>70</v>
      </c>
      <c r="AC740" s="493">
        <v>813.7628283378765</v>
      </c>
      <c r="AD740" s="494">
        <v>0.61763715920565465</v>
      </c>
      <c r="AE740" s="494">
        <v>8.2362840794345304E-2</v>
      </c>
      <c r="AF740" s="495" t="s">
        <v>1519</v>
      </c>
    </row>
    <row r="741" spans="1:32" ht="32.450000000000003" customHeight="1">
      <c r="A741" s="482" t="s">
        <v>1457</v>
      </c>
      <c r="B741" s="483" t="s">
        <v>1590</v>
      </c>
      <c r="C741" s="484" t="s">
        <v>1682</v>
      </c>
      <c r="D741" s="485" t="s">
        <v>137</v>
      </c>
      <c r="E741" s="486" t="s">
        <v>1683</v>
      </c>
      <c r="F741" s="487" t="s">
        <v>1513</v>
      </c>
      <c r="G741" s="487" t="s">
        <v>1513</v>
      </c>
      <c r="H741" s="488" t="s">
        <v>1493</v>
      </c>
      <c r="I741" s="489"/>
      <c r="J741" s="490" t="s">
        <v>1514</v>
      </c>
      <c r="K741" s="491" t="s">
        <v>1515</v>
      </c>
      <c r="L741" s="492">
        <v>55</v>
      </c>
      <c r="M741" s="493">
        <v>1464.6478571428563</v>
      </c>
      <c r="N741" s="494">
        <v>0.58382978723404255</v>
      </c>
      <c r="O741" s="494">
        <v>-3.3829787234042508E-2</v>
      </c>
      <c r="P741" s="495" t="s">
        <v>1516</v>
      </c>
      <c r="Q741" s="496"/>
      <c r="R741" s="490" t="s">
        <v>1532</v>
      </c>
      <c r="S741" s="491" t="s">
        <v>1528</v>
      </c>
      <c r="T741" s="492">
        <v>70</v>
      </c>
      <c r="U741" s="493">
        <v>6356.1595978062187</v>
      </c>
      <c r="V741" s="494">
        <v>0.93106382978723401</v>
      </c>
      <c r="W741" s="494">
        <v>-0.23106382978723405</v>
      </c>
      <c r="X741" s="495" t="s">
        <v>1533</v>
      </c>
      <c r="Y741" s="497"/>
      <c r="Z741" s="490" t="s">
        <v>1517</v>
      </c>
      <c r="AA741" s="491" t="s">
        <v>1518</v>
      </c>
      <c r="AB741" s="492">
        <v>80</v>
      </c>
      <c r="AC741" s="493">
        <v>1427.4747201017803</v>
      </c>
      <c r="AD741" s="494">
        <v>0.66893617021276597</v>
      </c>
      <c r="AE741" s="494">
        <v>0.13106382978723408</v>
      </c>
      <c r="AF741" s="495" t="s">
        <v>1519</v>
      </c>
    </row>
    <row r="742" spans="1:32" ht="32.450000000000003" customHeight="1">
      <c r="A742" s="482" t="s">
        <v>1457</v>
      </c>
      <c r="B742" s="483" t="s">
        <v>1590</v>
      </c>
      <c r="C742" s="484" t="s">
        <v>1682</v>
      </c>
      <c r="D742" s="485" t="s">
        <v>137</v>
      </c>
      <c r="E742" s="486" t="s">
        <v>1683</v>
      </c>
      <c r="F742" s="487" t="s">
        <v>1513</v>
      </c>
      <c r="G742" s="487" t="s">
        <v>1513</v>
      </c>
      <c r="H742" s="488" t="s">
        <v>1497</v>
      </c>
      <c r="I742" s="489"/>
      <c r="J742" s="490" t="s">
        <v>1530</v>
      </c>
      <c r="K742" s="491" t="s">
        <v>1515</v>
      </c>
      <c r="L742" s="492">
        <v>50</v>
      </c>
      <c r="M742" s="493">
        <v>637.79113962264148</v>
      </c>
      <c r="N742" s="494">
        <v>0.39143279172821277</v>
      </c>
      <c r="O742" s="494">
        <v>0.10856720827178723</v>
      </c>
      <c r="P742" s="495" t="s">
        <v>1516</v>
      </c>
      <c r="Q742" s="496"/>
      <c r="R742" s="490" t="s">
        <v>1532</v>
      </c>
      <c r="S742" s="491" t="s">
        <v>1528</v>
      </c>
      <c r="T742" s="492">
        <v>70</v>
      </c>
      <c r="U742" s="493">
        <v>3727.5617012589382</v>
      </c>
      <c r="V742" s="494">
        <v>0.86824224519940918</v>
      </c>
      <c r="W742" s="494">
        <v>-0.16824224519940922</v>
      </c>
      <c r="X742" s="495" t="s">
        <v>1533</v>
      </c>
      <c r="Y742" s="497"/>
      <c r="Z742" s="490" t="s">
        <v>1531</v>
      </c>
      <c r="AA742" s="491" t="s">
        <v>1518</v>
      </c>
      <c r="AB742" s="492">
        <v>65</v>
      </c>
      <c r="AC742" s="493">
        <v>647.15675057208182</v>
      </c>
      <c r="AD742" s="494">
        <v>0.51639586410635152</v>
      </c>
      <c r="AE742" s="494">
        <v>0.1336041358936485</v>
      </c>
      <c r="AF742" s="495" t="s">
        <v>1519</v>
      </c>
    </row>
    <row r="743" spans="1:32" ht="32.450000000000003" customHeight="1">
      <c r="A743" s="482" t="s">
        <v>1457</v>
      </c>
      <c r="B743" s="483" t="s">
        <v>1590</v>
      </c>
      <c r="C743" s="484" t="s">
        <v>1682</v>
      </c>
      <c r="D743" s="485" t="s">
        <v>137</v>
      </c>
      <c r="E743" s="486" t="s">
        <v>1683</v>
      </c>
      <c r="F743" s="487" t="s">
        <v>1513</v>
      </c>
      <c r="G743" s="487" t="s">
        <v>1513</v>
      </c>
      <c r="H743" s="488" t="s">
        <v>1501</v>
      </c>
      <c r="I743" s="489"/>
      <c r="J743" s="490" t="s">
        <v>1514</v>
      </c>
      <c r="K743" s="491" t="s">
        <v>1515</v>
      </c>
      <c r="L743" s="492">
        <v>55</v>
      </c>
      <c r="M743" s="493">
        <v>2724.0611943319823</v>
      </c>
      <c r="N743" s="494">
        <v>0.72327964860907756</v>
      </c>
      <c r="O743" s="494">
        <v>-0.17327964860907752</v>
      </c>
      <c r="P743" s="495" t="s">
        <v>1516</v>
      </c>
      <c r="Q743" s="496"/>
      <c r="R743" s="490" t="s">
        <v>1627</v>
      </c>
      <c r="S743" s="491" t="s">
        <v>1471</v>
      </c>
      <c r="T743" s="492">
        <v>40</v>
      </c>
      <c r="U743" s="493">
        <v>7822.9113604240456</v>
      </c>
      <c r="V743" s="494">
        <v>0.82869692532942896</v>
      </c>
      <c r="W743" s="494">
        <v>-0.42869692532942894</v>
      </c>
      <c r="X743" s="495" t="s">
        <v>1472</v>
      </c>
      <c r="Y743" s="497"/>
      <c r="Z743" s="490" t="s">
        <v>1517</v>
      </c>
      <c r="AA743" s="491" t="s">
        <v>1518</v>
      </c>
      <c r="AB743" s="492">
        <v>75</v>
      </c>
      <c r="AC743" s="493">
        <v>1896.287238979118</v>
      </c>
      <c r="AD743" s="494">
        <v>0.63103953147877012</v>
      </c>
      <c r="AE743" s="494">
        <v>0.11896046852122988</v>
      </c>
      <c r="AF743" s="495" t="s">
        <v>1519</v>
      </c>
    </row>
    <row r="744" spans="1:32" ht="32.450000000000003" customHeight="1">
      <c r="A744" s="482" t="s">
        <v>1457</v>
      </c>
      <c r="B744" s="483" t="s">
        <v>1590</v>
      </c>
      <c r="C744" s="484" t="s">
        <v>1682</v>
      </c>
      <c r="D744" s="485" t="s">
        <v>137</v>
      </c>
      <c r="E744" s="486" t="s">
        <v>1683</v>
      </c>
      <c r="F744" s="487" t="s">
        <v>1462</v>
      </c>
      <c r="G744" s="487" t="s">
        <v>1535</v>
      </c>
      <c r="H744" s="488" t="s">
        <v>1536</v>
      </c>
      <c r="I744" s="489"/>
      <c r="J744" s="490" t="s">
        <v>1507</v>
      </c>
      <c r="K744" s="491" t="s">
        <v>1495</v>
      </c>
      <c r="L744" s="492">
        <v>65</v>
      </c>
      <c r="M744" s="493">
        <v>4719.2844905660413</v>
      </c>
      <c r="N744" s="494">
        <v>0.86601307189542487</v>
      </c>
      <c r="O744" s="494">
        <v>-0.21601307189542485</v>
      </c>
      <c r="P744" s="495" t="s">
        <v>1508</v>
      </c>
      <c r="Q744" s="496"/>
      <c r="R744" s="490" t="s">
        <v>1532</v>
      </c>
      <c r="S744" s="491" t="s">
        <v>1528</v>
      </c>
      <c r="T744" s="492">
        <v>60</v>
      </c>
      <c r="U744" s="493">
        <v>2689.2671034337523</v>
      </c>
      <c r="V744" s="494">
        <v>0.86183732752360198</v>
      </c>
      <c r="W744" s="494">
        <v>-0.261837327523602</v>
      </c>
      <c r="X744" s="495" t="s">
        <v>1533</v>
      </c>
      <c r="Y744" s="497"/>
      <c r="Z744" s="490" t="s">
        <v>1537</v>
      </c>
      <c r="AA744" s="491" t="s">
        <v>1468</v>
      </c>
      <c r="AB744" s="492">
        <v>60</v>
      </c>
      <c r="AC744" s="493">
        <v>2934.7551006846693</v>
      </c>
      <c r="AD744" s="494">
        <v>0.90159767610747998</v>
      </c>
      <c r="AE744" s="494">
        <v>-0.30159767610748001</v>
      </c>
      <c r="AF744" s="495" t="s">
        <v>1538</v>
      </c>
    </row>
    <row r="745" spans="1:32" ht="32.450000000000003" customHeight="1">
      <c r="A745" s="482" t="s">
        <v>1457</v>
      </c>
      <c r="B745" s="483" t="s">
        <v>1590</v>
      </c>
      <c r="C745" s="484" t="s">
        <v>1682</v>
      </c>
      <c r="D745" s="485" t="s">
        <v>137</v>
      </c>
      <c r="E745" s="486" t="s">
        <v>1683</v>
      </c>
      <c r="F745" s="487" t="s">
        <v>1462</v>
      </c>
      <c r="G745" s="487" t="s">
        <v>1535</v>
      </c>
      <c r="H745" s="488" t="s">
        <v>1539</v>
      </c>
      <c r="I745" s="489"/>
      <c r="J745" s="490" t="s">
        <v>1540</v>
      </c>
      <c r="K745" s="491" t="s">
        <v>1465</v>
      </c>
      <c r="L745" s="492">
        <v>70</v>
      </c>
      <c r="M745" s="493">
        <v>2294.3216332598063</v>
      </c>
      <c r="N745" s="494">
        <v>0.76708600014713457</v>
      </c>
      <c r="O745" s="494">
        <v>-6.7086000147134617E-2</v>
      </c>
      <c r="P745" s="495" t="s">
        <v>1466</v>
      </c>
      <c r="Q745" s="496"/>
      <c r="R745" s="490" t="s">
        <v>1527</v>
      </c>
      <c r="S745" s="491" t="s">
        <v>1528</v>
      </c>
      <c r="T745" s="492">
        <v>50</v>
      </c>
      <c r="U745" s="493">
        <v>569.2879463679584</v>
      </c>
      <c r="V745" s="494">
        <v>0.65018759655705138</v>
      </c>
      <c r="W745" s="494">
        <v>-0.15018759655705138</v>
      </c>
      <c r="X745" s="495" t="s">
        <v>1529</v>
      </c>
      <c r="Y745" s="497"/>
      <c r="Z745" s="490" t="s">
        <v>1541</v>
      </c>
      <c r="AA745" s="491" t="s">
        <v>1468</v>
      </c>
      <c r="AB745" s="492">
        <v>60</v>
      </c>
      <c r="AC745" s="493">
        <v>1242.9481271477721</v>
      </c>
      <c r="AD745" s="494">
        <v>0.72787464135952329</v>
      </c>
      <c r="AE745" s="494">
        <v>-0.12787464135952331</v>
      </c>
      <c r="AF745" s="495" t="s">
        <v>1542</v>
      </c>
    </row>
    <row r="746" spans="1:32" ht="32.450000000000003" customHeight="1">
      <c r="A746" s="482" t="s">
        <v>1457</v>
      </c>
      <c r="B746" s="483" t="s">
        <v>1590</v>
      </c>
      <c r="C746" s="484" t="s">
        <v>1682</v>
      </c>
      <c r="D746" s="485" t="s">
        <v>137</v>
      </c>
      <c r="E746" s="486" t="s">
        <v>1683</v>
      </c>
      <c r="F746" s="487" t="s">
        <v>1462</v>
      </c>
      <c r="G746" s="487" t="s">
        <v>1543</v>
      </c>
      <c r="H746" s="488" t="s">
        <v>1544</v>
      </c>
      <c r="I746" s="489"/>
      <c r="J746" s="490" t="s">
        <v>1545</v>
      </c>
      <c r="K746" s="491" t="s">
        <v>1518</v>
      </c>
      <c r="L746" s="492">
        <v>50</v>
      </c>
      <c r="M746" s="493">
        <v>367.41776678559881</v>
      </c>
      <c r="N746" s="494">
        <v>0.34200454822785514</v>
      </c>
      <c r="O746" s="494">
        <v>0.15799545177214486</v>
      </c>
      <c r="P746" s="495" t="s">
        <v>1546</v>
      </c>
      <c r="Q746" s="496"/>
      <c r="R746" s="490" t="s">
        <v>1547</v>
      </c>
      <c r="S746" s="491" t="s">
        <v>1510</v>
      </c>
      <c r="T746" s="492">
        <v>45</v>
      </c>
      <c r="U746" s="493">
        <v>274.6492046117927</v>
      </c>
      <c r="V746" s="494">
        <v>0.38005435686948802</v>
      </c>
      <c r="W746" s="494">
        <v>6.9945643130511992E-2</v>
      </c>
      <c r="X746" s="495" t="s">
        <v>1548</v>
      </c>
      <c r="Y746" s="497"/>
      <c r="Z746" s="490" t="s">
        <v>1549</v>
      </c>
      <c r="AA746" s="491" t="s">
        <v>1468</v>
      </c>
      <c r="AB746" s="492">
        <v>55</v>
      </c>
      <c r="AC746" s="493">
        <v>1283.8526831409245</v>
      </c>
      <c r="AD746" s="494">
        <v>0.82150978978312716</v>
      </c>
      <c r="AE746" s="494">
        <v>-0.27150978978312712</v>
      </c>
      <c r="AF746" s="495" t="s">
        <v>1550</v>
      </c>
    </row>
    <row r="747" spans="1:32" ht="32.450000000000003" customHeight="1">
      <c r="A747" s="482" t="s">
        <v>1457</v>
      </c>
      <c r="B747" s="483" t="s">
        <v>1590</v>
      </c>
      <c r="C747" s="484" t="s">
        <v>1682</v>
      </c>
      <c r="D747" s="485" t="s">
        <v>137</v>
      </c>
      <c r="E747" s="486" t="s">
        <v>1683</v>
      </c>
      <c r="F747" s="487" t="s">
        <v>1462</v>
      </c>
      <c r="G747" s="487" t="s">
        <v>1543</v>
      </c>
      <c r="H747" s="488" t="s">
        <v>1551</v>
      </c>
      <c r="I747" s="489"/>
      <c r="J747" s="490" t="s">
        <v>1552</v>
      </c>
      <c r="K747" s="491" t="s">
        <v>1495</v>
      </c>
      <c r="L747" s="492">
        <v>40</v>
      </c>
      <c r="M747" s="493">
        <v>407.81695717317785</v>
      </c>
      <c r="N747" s="494">
        <v>0.5046310881481948</v>
      </c>
      <c r="O747" s="494">
        <v>-0.10463108814819477</v>
      </c>
      <c r="P747" s="495" t="s">
        <v>1553</v>
      </c>
      <c r="Q747" s="496"/>
      <c r="R747" s="490" t="s">
        <v>1554</v>
      </c>
      <c r="S747" s="491" t="s">
        <v>1528</v>
      </c>
      <c r="T747" s="492">
        <v>40</v>
      </c>
      <c r="U747" s="493">
        <v>429.26289397951024</v>
      </c>
      <c r="V747" s="494">
        <v>0.54735051351521646</v>
      </c>
      <c r="W747" s="494">
        <v>-0.14735051351521644</v>
      </c>
      <c r="X747" s="495" t="s">
        <v>1555</v>
      </c>
      <c r="Y747" s="497"/>
      <c r="Z747" s="490" t="s">
        <v>1684</v>
      </c>
      <c r="AA747" s="491" t="s">
        <v>1468</v>
      </c>
      <c r="AB747" s="492">
        <v>55</v>
      </c>
      <c r="AC747" s="493">
        <v>239.4028025724904</v>
      </c>
      <c r="AD747" s="494">
        <v>0.56823766618360527</v>
      </c>
      <c r="AE747" s="494">
        <v>-1.8237666183605228E-2</v>
      </c>
      <c r="AF747" s="495" t="s">
        <v>1685</v>
      </c>
    </row>
    <row r="748" spans="1:32" ht="32.450000000000003" customHeight="1">
      <c r="A748" s="482" t="s">
        <v>1457</v>
      </c>
      <c r="B748" s="483" t="s">
        <v>1590</v>
      </c>
      <c r="C748" s="484" t="s">
        <v>1682</v>
      </c>
      <c r="D748" s="485" t="s">
        <v>137</v>
      </c>
      <c r="E748" s="486" t="s">
        <v>1683</v>
      </c>
      <c r="F748" s="487" t="s">
        <v>1462</v>
      </c>
      <c r="G748" s="487" t="s">
        <v>1543</v>
      </c>
      <c r="H748" s="488" t="s">
        <v>1557</v>
      </c>
      <c r="I748" s="489"/>
      <c r="J748" s="490" t="s">
        <v>1558</v>
      </c>
      <c r="K748" s="491" t="s">
        <v>1465</v>
      </c>
      <c r="L748" s="492">
        <v>50</v>
      </c>
      <c r="M748" s="493">
        <v>174.05792483811112</v>
      </c>
      <c r="N748" s="494">
        <v>0.4042043878357619</v>
      </c>
      <c r="O748" s="494">
        <v>9.5795612164238098E-2</v>
      </c>
      <c r="P748" s="495" t="s">
        <v>1559</v>
      </c>
      <c r="Q748" s="496"/>
      <c r="R748" s="490" t="s">
        <v>1653</v>
      </c>
      <c r="S748" s="491" t="s">
        <v>1528</v>
      </c>
      <c r="T748" s="492">
        <v>30</v>
      </c>
      <c r="U748" s="493">
        <v>178.51596103729733</v>
      </c>
      <c r="V748" s="494">
        <v>0.34910289489776131</v>
      </c>
      <c r="W748" s="494">
        <v>-4.9102894897761318E-2</v>
      </c>
      <c r="X748" s="495" t="s">
        <v>1555</v>
      </c>
      <c r="Y748" s="497"/>
      <c r="Z748" s="490" t="s">
        <v>1684</v>
      </c>
      <c r="AA748" s="491" t="s">
        <v>1468</v>
      </c>
      <c r="AB748" s="492">
        <v>50</v>
      </c>
      <c r="AC748" s="493">
        <v>157.05139218490493</v>
      </c>
      <c r="AD748" s="494">
        <v>0.38588196691971544</v>
      </c>
      <c r="AE748" s="494">
        <v>0.11411803308028456</v>
      </c>
      <c r="AF748" s="495" t="s">
        <v>1685</v>
      </c>
    </row>
    <row r="749" spans="1:32" ht="32.450000000000003" customHeight="1">
      <c r="A749" s="482" t="s">
        <v>1457</v>
      </c>
      <c r="B749" s="483" t="s">
        <v>1590</v>
      </c>
      <c r="C749" s="484" t="s">
        <v>1682</v>
      </c>
      <c r="D749" s="485" t="s">
        <v>137</v>
      </c>
      <c r="E749" s="486" t="s">
        <v>1683</v>
      </c>
      <c r="F749" s="487" t="s">
        <v>1462</v>
      </c>
      <c r="G749" s="487" t="s">
        <v>1543</v>
      </c>
      <c r="H749" s="488" t="s">
        <v>1561</v>
      </c>
      <c r="I749" s="489"/>
      <c r="J749" s="490" t="s">
        <v>1545</v>
      </c>
      <c r="K749" s="491" t="s">
        <v>1518</v>
      </c>
      <c r="L749" s="492">
        <v>40</v>
      </c>
      <c r="M749" s="493">
        <v>308.03390003935425</v>
      </c>
      <c r="N749" s="494">
        <v>0.22460885706709097</v>
      </c>
      <c r="O749" s="494">
        <v>0.17539114293290906</v>
      </c>
      <c r="P749" s="495" t="s">
        <v>1546</v>
      </c>
      <c r="Q749" s="496"/>
      <c r="R749" s="490" t="s">
        <v>1547</v>
      </c>
      <c r="S749" s="491" t="s">
        <v>1510</v>
      </c>
      <c r="T749" s="492">
        <v>40</v>
      </c>
      <c r="U749" s="493">
        <v>167.00818535127058</v>
      </c>
      <c r="V749" s="494">
        <v>0.29567753911429329</v>
      </c>
      <c r="W749" s="494">
        <v>0.10432246088570674</v>
      </c>
      <c r="X749" s="495" t="s">
        <v>1548</v>
      </c>
      <c r="Y749" s="497"/>
      <c r="Z749" s="490" t="s">
        <v>1556</v>
      </c>
      <c r="AA749" s="491" t="s">
        <v>1468</v>
      </c>
      <c r="AB749" s="492">
        <v>55</v>
      </c>
      <c r="AC749" s="493">
        <v>544.62459962506716</v>
      </c>
      <c r="AD749" s="494">
        <v>0.66012551931406349</v>
      </c>
      <c r="AE749" s="494">
        <v>-0.11012551931406345</v>
      </c>
      <c r="AF749" s="495" t="s">
        <v>1550</v>
      </c>
    </row>
    <row r="750" spans="1:32" ht="32.450000000000003" customHeight="1">
      <c r="A750" s="482" t="s">
        <v>1457</v>
      </c>
      <c r="B750" s="483" t="s">
        <v>1590</v>
      </c>
      <c r="C750" s="484" t="s">
        <v>1682</v>
      </c>
      <c r="D750" s="485" t="s">
        <v>137</v>
      </c>
      <c r="E750" s="486" t="s">
        <v>1683</v>
      </c>
      <c r="F750" s="487" t="s">
        <v>1462</v>
      </c>
      <c r="G750" s="487" t="s">
        <v>1543</v>
      </c>
      <c r="H750" s="488" t="s">
        <v>1562</v>
      </c>
      <c r="I750" s="489"/>
      <c r="J750" s="490" t="s">
        <v>1563</v>
      </c>
      <c r="K750" s="491" t="s">
        <v>1495</v>
      </c>
      <c r="L750" s="492">
        <v>40</v>
      </c>
      <c r="M750" s="493">
        <v>285.5196612676059</v>
      </c>
      <c r="N750" s="494">
        <v>0.24001893107061961</v>
      </c>
      <c r="O750" s="494">
        <v>0.15998106892938041</v>
      </c>
      <c r="P750" s="495" t="s">
        <v>1564</v>
      </c>
      <c r="Q750" s="496"/>
      <c r="R750" s="490" t="s">
        <v>1527</v>
      </c>
      <c r="S750" s="491" t="s">
        <v>1528</v>
      </c>
      <c r="T750" s="492">
        <v>60</v>
      </c>
      <c r="U750" s="493">
        <v>1082.2160453332117</v>
      </c>
      <c r="V750" s="494">
        <v>0.74720259626111352</v>
      </c>
      <c r="W750" s="494">
        <v>-0.14720259626111354</v>
      </c>
      <c r="X750" s="495" t="s">
        <v>1529</v>
      </c>
      <c r="Y750" s="497"/>
      <c r="Z750" s="490" t="s">
        <v>1565</v>
      </c>
      <c r="AA750" s="491" t="s">
        <v>1468</v>
      </c>
      <c r="AB750" s="492">
        <v>50</v>
      </c>
      <c r="AC750" s="493">
        <v>739.72614117169871</v>
      </c>
      <c r="AD750" s="494">
        <v>0.74784490044285179</v>
      </c>
      <c r="AE750" s="494">
        <v>-0.24784490044285179</v>
      </c>
      <c r="AF750" s="495" t="s">
        <v>1542</v>
      </c>
    </row>
    <row r="751" spans="1:32" ht="32.450000000000003" customHeight="1">
      <c r="A751" s="482" t="s">
        <v>1457</v>
      </c>
      <c r="B751" s="483" t="s">
        <v>1590</v>
      </c>
      <c r="C751" s="484" t="s">
        <v>1682</v>
      </c>
      <c r="D751" s="485" t="s">
        <v>137</v>
      </c>
      <c r="E751" s="486" t="s">
        <v>1683</v>
      </c>
      <c r="F751" s="487" t="s">
        <v>1462</v>
      </c>
      <c r="G751" s="487" t="s">
        <v>1543</v>
      </c>
      <c r="H751" s="488" t="s">
        <v>1566</v>
      </c>
      <c r="I751" s="489"/>
      <c r="J751" s="490" t="s">
        <v>1567</v>
      </c>
      <c r="K751" s="491" t="s">
        <v>1465</v>
      </c>
      <c r="L751" s="492">
        <v>70</v>
      </c>
      <c r="M751" s="493">
        <v>735.26854778960842</v>
      </c>
      <c r="N751" s="494">
        <v>0.68386880295277253</v>
      </c>
      <c r="O751" s="494">
        <v>1.613119704722743E-2</v>
      </c>
      <c r="P751" s="495" t="s">
        <v>1559</v>
      </c>
      <c r="Q751" s="496"/>
      <c r="R751" s="490" t="s">
        <v>1568</v>
      </c>
      <c r="S751" s="491" t="s">
        <v>1528</v>
      </c>
      <c r="T751" s="492">
        <v>40</v>
      </c>
      <c r="U751" s="493">
        <v>360.32650672493213</v>
      </c>
      <c r="V751" s="494">
        <v>0.56818219947990944</v>
      </c>
      <c r="W751" s="494">
        <v>-0.16818219947990942</v>
      </c>
      <c r="X751" s="495" t="s">
        <v>1555</v>
      </c>
      <c r="Y751" s="497"/>
      <c r="Z751" s="490" t="s">
        <v>1565</v>
      </c>
      <c r="AA751" s="491" t="s">
        <v>1468</v>
      </c>
      <c r="AB751" s="492">
        <v>50</v>
      </c>
      <c r="AC751" s="493">
        <v>497.95958475719431</v>
      </c>
      <c r="AD751" s="494">
        <v>0.61614797416324141</v>
      </c>
      <c r="AE751" s="494">
        <v>-0.11614797416324141</v>
      </c>
      <c r="AF751" s="495" t="s">
        <v>1542</v>
      </c>
    </row>
    <row r="752" spans="1:32" ht="32.450000000000003" customHeight="1">
      <c r="A752" s="482" t="s">
        <v>1457</v>
      </c>
      <c r="B752" s="483" t="s">
        <v>1590</v>
      </c>
      <c r="C752" s="484" t="s">
        <v>1682</v>
      </c>
      <c r="D752" s="485" t="s">
        <v>137</v>
      </c>
      <c r="E752" s="486" t="s">
        <v>1683</v>
      </c>
      <c r="F752" s="487" t="s">
        <v>1462</v>
      </c>
      <c r="G752" s="487" t="s">
        <v>1543</v>
      </c>
      <c r="H752" s="488" t="s">
        <v>1569</v>
      </c>
      <c r="I752" s="489"/>
      <c r="J752" s="490" t="s">
        <v>1558</v>
      </c>
      <c r="K752" s="491" t="s">
        <v>1465</v>
      </c>
      <c r="L752" s="492">
        <v>65</v>
      </c>
      <c r="M752" s="493">
        <v>286.74581705220982</v>
      </c>
      <c r="N752" s="494">
        <v>0.57788670670345732</v>
      </c>
      <c r="O752" s="494">
        <v>7.2113293296542702E-2</v>
      </c>
      <c r="P752" s="495" t="s">
        <v>1559</v>
      </c>
      <c r="Q752" s="496"/>
      <c r="R752" s="490" t="s">
        <v>1570</v>
      </c>
      <c r="S752" s="491" t="s">
        <v>1528</v>
      </c>
      <c r="T752" s="492">
        <v>30</v>
      </c>
      <c r="U752" s="493">
        <v>228.57079086620641</v>
      </c>
      <c r="V752" s="494">
        <v>0.4748255153384191</v>
      </c>
      <c r="W752" s="494">
        <v>-0.17482551533841911</v>
      </c>
      <c r="X752" s="495" t="s">
        <v>1555</v>
      </c>
      <c r="Y752" s="497"/>
      <c r="Z752" s="490" t="s">
        <v>1556</v>
      </c>
      <c r="AA752" s="491" t="s">
        <v>1468</v>
      </c>
      <c r="AB752" s="492">
        <v>55</v>
      </c>
      <c r="AC752" s="493">
        <v>241.41041466985507</v>
      </c>
      <c r="AD752" s="494">
        <v>0.51887031326083433</v>
      </c>
      <c r="AE752" s="494">
        <v>3.1129686739165718E-2</v>
      </c>
      <c r="AF752" s="495" t="s">
        <v>1550</v>
      </c>
    </row>
    <row r="753" spans="1:32" ht="32.450000000000003" customHeight="1">
      <c r="A753" s="482" t="s">
        <v>1457</v>
      </c>
      <c r="B753" s="483" t="s">
        <v>1590</v>
      </c>
      <c r="C753" s="484" t="s">
        <v>1682</v>
      </c>
      <c r="D753" s="485" t="s">
        <v>137</v>
      </c>
      <c r="E753" s="486" t="s">
        <v>1683</v>
      </c>
      <c r="F753" s="487" t="s">
        <v>1462</v>
      </c>
      <c r="G753" s="487" t="s">
        <v>1543</v>
      </c>
      <c r="H753" s="488" t="s">
        <v>1571</v>
      </c>
      <c r="I753" s="489"/>
      <c r="J753" s="490" t="s">
        <v>1558</v>
      </c>
      <c r="K753" s="491" t="s">
        <v>1465</v>
      </c>
      <c r="L753" s="492">
        <v>60</v>
      </c>
      <c r="M753" s="493">
        <v>182.97186305865219</v>
      </c>
      <c r="N753" s="494">
        <v>0.56149950194312326</v>
      </c>
      <c r="O753" s="494">
        <v>3.850049805687672E-2</v>
      </c>
      <c r="P753" s="495" t="s">
        <v>1559</v>
      </c>
      <c r="Q753" s="496"/>
      <c r="R753" s="490" t="s">
        <v>1572</v>
      </c>
      <c r="S753" s="491" t="s">
        <v>1528</v>
      </c>
      <c r="T753" s="492">
        <v>30</v>
      </c>
      <c r="U753" s="493">
        <v>172.61226877052073</v>
      </c>
      <c r="V753" s="494">
        <v>0.43301485752767371</v>
      </c>
      <c r="W753" s="494">
        <v>-0.13301485752767372</v>
      </c>
      <c r="X753" s="495" t="s">
        <v>1555</v>
      </c>
      <c r="Y753" s="497"/>
      <c r="Z753" s="490" t="s">
        <v>1684</v>
      </c>
      <c r="AA753" s="491" t="s">
        <v>1468</v>
      </c>
      <c r="AB753" s="492">
        <v>55</v>
      </c>
      <c r="AC753" s="493">
        <v>146.93950195947411</v>
      </c>
      <c r="AD753" s="494">
        <v>0.50358460653506742</v>
      </c>
      <c r="AE753" s="494">
        <v>4.6415393464932619E-2</v>
      </c>
      <c r="AF753" s="495" t="s">
        <v>1685</v>
      </c>
    </row>
    <row r="754" spans="1:32" ht="32.450000000000003" customHeight="1">
      <c r="A754" s="482" t="s">
        <v>1457</v>
      </c>
      <c r="B754" s="483" t="s">
        <v>1590</v>
      </c>
      <c r="C754" s="484" t="s">
        <v>1682</v>
      </c>
      <c r="D754" s="485" t="s">
        <v>137</v>
      </c>
      <c r="E754" s="486" t="s">
        <v>1683</v>
      </c>
      <c r="F754" s="488" t="s">
        <v>1573</v>
      </c>
      <c r="G754" s="488" t="s">
        <v>1573</v>
      </c>
      <c r="H754" s="488" t="s">
        <v>1574</v>
      </c>
      <c r="I754" s="489"/>
      <c r="J754" s="490" t="s">
        <v>1575</v>
      </c>
      <c r="K754" s="491">
        <v>0</v>
      </c>
      <c r="L754" s="492" t="s">
        <v>1575</v>
      </c>
      <c r="M754" s="493" t="s">
        <v>1575</v>
      </c>
      <c r="N754" s="494" t="s">
        <v>1575</v>
      </c>
      <c r="O754" s="494" t="s">
        <v>1576</v>
      </c>
      <c r="P754" s="495" t="s">
        <v>1575</v>
      </c>
      <c r="Q754" s="496"/>
      <c r="R754" s="490" t="s">
        <v>1575</v>
      </c>
      <c r="S754" s="491">
        <v>0</v>
      </c>
      <c r="T754" s="492" t="s">
        <v>1575</v>
      </c>
      <c r="U754" s="493" t="s">
        <v>1575</v>
      </c>
      <c r="V754" s="494" t="s">
        <v>1575</v>
      </c>
      <c r="W754" s="494" t="s">
        <v>1576</v>
      </c>
      <c r="X754" s="495" t="s">
        <v>1575</v>
      </c>
      <c r="Y754" s="497"/>
      <c r="Z754" s="490" t="s">
        <v>1575</v>
      </c>
      <c r="AA754" s="491">
        <v>0</v>
      </c>
      <c r="AB754" s="492" t="s">
        <v>1575</v>
      </c>
      <c r="AC754" s="493" t="s">
        <v>1575</v>
      </c>
      <c r="AD754" s="494" t="s">
        <v>1575</v>
      </c>
      <c r="AE754" s="494" t="s">
        <v>1576</v>
      </c>
      <c r="AF754" s="495" t="s">
        <v>1575</v>
      </c>
    </row>
    <row r="755" spans="1:32" ht="32.450000000000003" customHeight="1">
      <c r="A755" s="482" t="s">
        <v>1457</v>
      </c>
      <c r="B755" s="483" t="s">
        <v>1590</v>
      </c>
      <c r="C755" s="484" t="s">
        <v>1682</v>
      </c>
      <c r="D755" s="485" t="s">
        <v>137</v>
      </c>
      <c r="E755" s="486" t="s">
        <v>1683</v>
      </c>
      <c r="F755" s="488" t="s">
        <v>1573</v>
      </c>
      <c r="G755" s="488" t="s">
        <v>1573</v>
      </c>
      <c r="H755" s="488" t="s">
        <v>1577</v>
      </c>
      <c r="I755" s="489"/>
      <c r="J755" s="490" t="s">
        <v>1575</v>
      </c>
      <c r="K755" s="491">
        <v>0</v>
      </c>
      <c r="L755" s="492" t="s">
        <v>1575</v>
      </c>
      <c r="M755" s="493" t="s">
        <v>1575</v>
      </c>
      <c r="N755" s="494" t="s">
        <v>1575</v>
      </c>
      <c r="O755" s="494" t="s">
        <v>1576</v>
      </c>
      <c r="P755" s="495" t="s">
        <v>1575</v>
      </c>
      <c r="Q755" s="496"/>
      <c r="R755" s="490" t="s">
        <v>1575</v>
      </c>
      <c r="S755" s="491">
        <v>0</v>
      </c>
      <c r="T755" s="492" t="s">
        <v>1575</v>
      </c>
      <c r="U755" s="493" t="s">
        <v>1575</v>
      </c>
      <c r="V755" s="494" t="s">
        <v>1575</v>
      </c>
      <c r="W755" s="494" t="s">
        <v>1576</v>
      </c>
      <c r="X755" s="495" t="s">
        <v>1575</v>
      </c>
      <c r="Y755" s="497"/>
      <c r="Z755" s="490" t="s">
        <v>1575</v>
      </c>
      <c r="AA755" s="491">
        <v>0</v>
      </c>
      <c r="AB755" s="492" t="s">
        <v>1575</v>
      </c>
      <c r="AC755" s="493" t="s">
        <v>1575</v>
      </c>
      <c r="AD755" s="494" t="s">
        <v>1575</v>
      </c>
      <c r="AE755" s="494" t="s">
        <v>1576</v>
      </c>
      <c r="AF755" s="495" t="s">
        <v>1575</v>
      </c>
    </row>
    <row r="756" spans="1:32" ht="32.450000000000003" customHeight="1">
      <c r="A756" s="482" t="s">
        <v>1457</v>
      </c>
      <c r="B756" s="483" t="s">
        <v>1590</v>
      </c>
      <c r="C756" s="484" t="s">
        <v>1682</v>
      </c>
      <c r="D756" s="485" t="s">
        <v>137</v>
      </c>
      <c r="E756" s="486" t="s">
        <v>1683</v>
      </c>
      <c r="F756" s="488" t="s">
        <v>1578</v>
      </c>
      <c r="G756" s="488" t="s">
        <v>1578</v>
      </c>
      <c r="H756" s="488" t="s">
        <v>1579</v>
      </c>
      <c r="I756" s="489"/>
      <c r="J756" s="490" t="s">
        <v>1575</v>
      </c>
      <c r="K756" s="491">
        <v>0</v>
      </c>
      <c r="L756" s="492" t="s">
        <v>1575</v>
      </c>
      <c r="M756" s="493" t="s">
        <v>1575</v>
      </c>
      <c r="N756" s="494" t="s">
        <v>1575</v>
      </c>
      <c r="O756" s="494" t="s">
        <v>1576</v>
      </c>
      <c r="P756" s="495" t="s">
        <v>1575</v>
      </c>
      <c r="Q756" s="496"/>
      <c r="R756" s="490" t="s">
        <v>1575</v>
      </c>
      <c r="S756" s="491">
        <v>0</v>
      </c>
      <c r="T756" s="492" t="s">
        <v>1575</v>
      </c>
      <c r="U756" s="493" t="s">
        <v>1575</v>
      </c>
      <c r="V756" s="494" t="s">
        <v>1575</v>
      </c>
      <c r="W756" s="494" t="s">
        <v>1576</v>
      </c>
      <c r="X756" s="495" t="s">
        <v>1575</v>
      </c>
      <c r="Y756" s="497"/>
      <c r="Z756" s="490" t="s">
        <v>1575</v>
      </c>
      <c r="AA756" s="491">
        <v>0</v>
      </c>
      <c r="AB756" s="492" t="s">
        <v>1575</v>
      </c>
      <c r="AC756" s="493" t="s">
        <v>1575</v>
      </c>
      <c r="AD756" s="494" t="s">
        <v>1575</v>
      </c>
      <c r="AE756" s="494" t="s">
        <v>1576</v>
      </c>
      <c r="AF756" s="495" t="s">
        <v>1575</v>
      </c>
    </row>
    <row r="757" spans="1:32" ht="32.450000000000003" customHeight="1">
      <c r="A757" s="482" t="s">
        <v>1457</v>
      </c>
      <c r="B757" s="483" t="s">
        <v>1590</v>
      </c>
      <c r="C757" s="484" t="s">
        <v>1682</v>
      </c>
      <c r="D757" s="485" t="s">
        <v>137</v>
      </c>
      <c r="E757" s="486" t="s">
        <v>1683</v>
      </c>
      <c r="F757" s="488" t="s">
        <v>1578</v>
      </c>
      <c r="G757" s="488" t="s">
        <v>1578</v>
      </c>
      <c r="H757" s="488" t="s">
        <v>1580</v>
      </c>
      <c r="I757" s="489"/>
      <c r="J757" s="490" t="s">
        <v>1575</v>
      </c>
      <c r="K757" s="491">
        <v>0</v>
      </c>
      <c r="L757" s="492" t="s">
        <v>1575</v>
      </c>
      <c r="M757" s="493" t="s">
        <v>1575</v>
      </c>
      <c r="N757" s="494" t="s">
        <v>1575</v>
      </c>
      <c r="O757" s="494" t="s">
        <v>1576</v>
      </c>
      <c r="P757" s="495" t="s">
        <v>1575</v>
      </c>
      <c r="Q757" s="496"/>
      <c r="R757" s="490" t="s">
        <v>1575</v>
      </c>
      <c r="S757" s="491">
        <v>0</v>
      </c>
      <c r="T757" s="492" t="s">
        <v>1575</v>
      </c>
      <c r="U757" s="493" t="s">
        <v>1575</v>
      </c>
      <c r="V757" s="494" t="s">
        <v>1575</v>
      </c>
      <c r="W757" s="494" t="s">
        <v>1576</v>
      </c>
      <c r="X757" s="495" t="s">
        <v>1575</v>
      </c>
      <c r="Y757" s="497"/>
      <c r="Z757" s="490" t="s">
        <v>1575</v>
      </c>
      <c r="AA757" s="491">
        <v>0</v>
      </c>
      <c r="AB757" s="492" t="s">
        <v>1575</v>
      </c>
      <c r="AC757" s="493" t="s">
        <v>1575</v>
      </c>
      <c r="AD757" s="494" t="s">
        <v>1575</v>
      </c>
      <c r="AE757" s="494" t="s">
        <v>1576</v>
      </c>
      <c r="AF757" s="495" t="s">
        <v>1575</v>
      </c>
    </row>
    <row r="758" spans="1:32" ht="32.450000000000003" customHeight="1">
      <c r="A758" s="482" t="s">
        <v>1457</v>
      </c>
      <c r="B758" s="483" t="s">
        <v>1590</v>
      </c>
      <c r="C758" s="484" t="s">
        <v>1682</v>
      </c>
      <c r="D758" s="485" t="s">
        <v>137</v>
      </c>
      <c r="E758" s="486" t="s">
        <v>1683</v>
      </c>
      <c r="F758" s="488" t="s">
        <v>1581</v>
      </c>
      <c r="G758" s="488" t="s">
        <v>1581</v>
      </c>
      <c r="H758" s="488" t="s">
        <v>1582</v>
      </c>
      <c r="I758" s="489"/>
      <c r="J758" s="490" t="s">
        <v>1575</v>
      </c>
      <c r="K758" s="491">
        <v>0</v>
      </c>
      <c r="L758" s="492" t="s">
        <v>1575</v>
      </c>
      <c r="M758" s="493" t="s">
        <v>1575</v>
      </c>
      <c r="N758" s="494" t="s">
        <v>1575</v>
      </c>
      <c r="O758" s="494" t="s">
        <v>1576</v>
      </c>
      <c r="P758" s="495" t="s">
        <v>1575</v>
      </c>
      <c r="Q758" s="496"/>
      <c r="R758" s="490" t="s">
        <v>1575</v>
      </c>
      <c r="S758" s="491">
        <v>0</v>
      </c>
      <c r="T758" s="492" t="s">
        <v>1575</v>
      </c>
      <c r="U758" s="493" t="s">
        <v>1575</v>
      </c>
      <c r="V758" s="494" t="s">
        <v>1575</v>
      </c>
      <c r="W758" s="494" t="s">
        <v>1576</v>
      </c>
      <c r="X758" s="495" t="s">
        <v>1575</v>
      </c>
      <c r="Y758" s="497"/>
      <c r="Z758" s="490" t="s">
        <v>1575</v>
      </c>
      <c r="AA758" s="491">
        <v>0</v>
      </c>
      <c r="AB758" s="492" t="s">
        <v>1575</v>
      </c>
      <c r="AC758" s="493" t="s">
        <v>1575</v>
      </c>
      <c r="AD758" s="494" t="s">
        <v>1575</v>
      </c>
      <c r="AE758" s="494" t="s">
        <v>1576</v>
      </c>
      <c r="AF758" s="495" t="s">
        <v>1575</v>
      </c>
    </row>
    <row r="759" spans="1:32" ht="32.450000000000003" customHeight="1">
      <c r="A759" s="482" t="s">
        <v>1457</v>
      </c>
      <c r="B759" s="483" t="s">
        <v>1590</v>
      </c>
      <c r="C759" s="484" t="s">
        <v>1682</v>
      </c>
      <c r="D759" s="485" t="s">
        <v>137</v>
      </c>
      <c r="E759" s="486" t="s">
        <v>1683</v>
      </c>
      <c r="F759" s="488" t="s">
        <v>1581</v>
      </c>
      <c r="G759" s="488" t="s">
        <v>1581</v>
      </c>
      <c r="H759" s="488" t="s">
        <v>1583</v>
      </c>
      <c r="I759" s="489"/>
      <c r="J759" s="490" t="s">
        <v>1575</v>
      </c>
      <c r="K759" s="491">
        <v>0</v>
      </c>
      <c r="L759" s="492" t="s">
        <v>1575</v>
      </c>
      <c r="M759" s="493" t="s">
        <v>1575</v>
      </c>
      <c r="N759" s="494" t="s">
        <v>1575</v>
      </c>
      <c r="O759" s="494" t="s">
        <v>1576</v>
      </c>
      <c r="P759" s="495" t="s">
        <v>1575</v>
      </c>
      <c r="Q759" s="496"/>
      <c r="R759" s="490" t="s">
        <v>1575</v>
      </c>
      <c r="S759" s="491">
        <v>0</v>
      </c>
      <c r="T759" s="492" t="s">
        <v>1575</v>
      </c>
      <c r="U759" s="493" t="s">
        <v>1575</v>
      </c>
      <c r="V759" s="494" t="s">
        <v>1575</v>
      </c>
      <c r="W759" s="494" t="s">
        <v>1576</v>
      </c>
      <c r="X759" s="495" t="s">
        <v>1575</v>
      </c>
      <c r="Y759" s="497"/>
      <c r="Z759" s="490" t="s">
        <v>1575</v>
      </c>
      <c r="AA759" s="491">
        <v>0</v>
      </c>
      <c r="AB759" s="492" t="s">
        <v>1575</v>
      </c>
      <c r="AC759" s="493" t="s">
        <v>1575</v>
      </c>
      <c r="AD759" s="494" t="s">
        <v>1575</v>
      </c>
      <c r="AE759" s="494" t="s">
        <v>1576</v>
      </c>
      <c r="AF759" s="495" t="s">
        <v>1575</v>
      </c>
    </row>
    <row r="760" spans="1:32" ht="32.450000000000003" customHeight="1">
      <c r="A760" s="482" t="s">
        <v>1457</v>
      </c>
      <c r="B760" s="483" t="s">
        <v>1590</v>
      </c>
      <c r="C760" s="484" t="s">
        <v>1682</v>
      </c>
      <c r="D760" s="485" t="s">
        <v>137</v>
      </c>
      <c r="E760" s="486" t="s">
        <v>1683</v>
      </c>
      <c r="F760" s="488" t="s">
        <v>1584</v>
      </c>
      <c r="G760" s="488" t="s">
        <v>1584</v>
      </c>
      <c r="H760" s="488" t="s">
        <v>1574</v>
      </c>
      <c r="I760" s="489"/>
      <c r="J760" s="490" t="s">
        <v>1575</v>
      </c>
      <c r="K760" s="491">
        <v>0</v>
      </c>
      <c r="L760" s="492" t="s">
        <v>1575</v>
      </c>
      <c r="M760" s="493" t="s">
        <v>1575</v>
      </c>
      <c r="N760" s="494" t="s">
        <v>1575</v>
      </c>
      <c r="O760" s="494" t="s">
        <v>1576</v>
      </c>
      <c r="P760" s="495" t="s">
        <v>1575</v>
      </c>
      <c r="Q760" s="496"/>
      <c r="R760" s="490" t="s">
        <v>1575</v>
      </c>
      <c r="S760" s="491">
        <v>0</v>
      </c>
      <c r="T760" s="492" t="s">
        <v>1575</v>
      </c>
      <c r="U760" s="493" t="s">
        <v>1575</v>
      </c>
      <c r="V760" s="494" t="s">
        <v>1575</v>
      </c>
      <c r="W760" s="494" t="s">
        <v>1576</v>
      </c>
      <c r="X760" s="495" t="s">
        <v>1575</v>
      </c>
      <c r="Y760" s="497"/>
      <c r="Z760" s="490" t="s">
        <v>1575</v>
      </c>
      <c r="AA760" s="491">
        <v>0</v>
      </c>
      <c r="AB760" s="492" t="s">
        <v>1575</v>
      </c>
      <c r="AC760" s="493" t="s">
        <v>1575</v>
      </c>
      <c r="AD760" s="494" t="s">
        <v>1575</v>
      </c>
      <c r="AE760" s="494" t="s">
        <v>1576</v>
      </c>
      <c r="AF760" s="495" t="s">
        <v>1575</v>
      </c>
    </row>
    <row r="761" spans="1:32" ht="32.450000000000003" customHeight="1">
      <c r="A761" s="482" t="s">
        <v>1457</v>
      </c>
      <c r="B761" s="483" t="s">
        <v>1590</v>
      </c>
      <c r="C761" s="484" t="s">
        <v>1682</v>
      </c>
      <c r="D761" s="485" t="s">
        <v>137</v>
      </c>
      <c r="E761" s="486" t="s">
        <v>1683</v>
      </c>
      <c r="F761" s="488" t="s">
        <v>1584</v>
      </c>
      <c r="G761" s="488" t="s">
        <v>1584</v>
      </c>
      <c r="H761" s="488" t="s">
        <v>1577</v>
      </c>
      <c r="I761" s="489"/>
      <c r="J761" s="490" t="s">
        <v>1575</v>
      </c>
      <c r="K761" s="491">
        <v>0</v>
      </c>
      <c r="L761" s="492" t="s">
        <v>1575</v>
      </c>
      <c r="M761" s="493" t="s">
        <v>1575</v>
      </c>
      <c r="N761" s="494" t="s">
        <v>1575</v>
      </c>
      <c r="O761" s="494" t="s">
        <v>1576</v>
      </c>
      <c r="P761" s="495" t="s">
        <v>1575</v>
      </c>
      <c r="Q761" s="496"/>
      <c r="R761" s="490" t="s">
        <v>1575</v>
      </c>
      <c r="S761" s="491">
        <v>0</v>
      </c>
      <c r="T761" s="492" t="s">
        <v>1575</v>
      </c>
      <c r="U761" s="493" t="s">
        <v>1575</v>
      </c>
      <c r="V761" s="494" t="s">
        <v>1575</v>
      </c>
      <c r="W761" s="494" t="s">
        <v>1576</v>
      </c>
      <c r="X761" s="495" t="s">
        <v>1575</v>
      </c>
      <c r="Y761" s="497"/>
      <c r="Z761" s="490" t="s">
        <v>1575</v>
      </c>
      <c r="AA761" s="491">
        <v>0</v>
      </c>
      <c r="AB761" s="492" t="s">
        <v>1575</v>
      </c>
      <c r="AC761" s="493" t="s">
        <v>1575</v>
      </c>
      <c r="AD761" s="494" t="s">
        <v>1575</v>
      </c>
      <c r="AE761" s="494" t="s">
        <v>1576</v>
      </c>
      <c r="AF761" s="495" t="s">
        <v>1575</v>
      </c>
    </row>
    <row r="762" spans="1:32" ht="32.450000000000003" customHeight="1">
      <c r="A762" s="482" t="s">
        <v>1457</v>
      </c>
      <c r="B762" s="483" t="s">
        <v>1590</v>
      </c>
      <c r="C762" s="484" t="s">
        <v>1682</v>
      </c>
      <c r="D762" s="485" t="s">
        <v>137</v>
      </c>
      <c r="E762" s="486" t="s">
        <v>1683</v>
      </c>
      <c r="F762" s="488" t="s">
        <v>1585</v>
      </c>
      <c r="G762" s="488" t="s">
        <v>1585</v>
      </c>
      <c r="H762" s="488" t="s">
        <v>1579</v>
      </c>
      <c r="I762" s="489"/>
      <c r="J762" s="490" t="s">
        <v>1575</v>
      </c>
      <c r="K762" s="491">
        <v>0</v>
      </c>
      <c r="L762" s="492" t="s">
        <v>1575</v>
      </c>
      <c r="M762" s="493" t="s">
        <v>1575</v>
      </c>
      <c r="N762" s="494" t="s">
        <v>1575</v>
      </c>
      <c r="O762" s="494" t="s">
        <v>1576</v>
      </c>
      <c r="P762" s="495" t="s">
        <v>1575</v>
      </c>
      <c r="Q762" s="496"/>
      <c r="R762" s="490" t="s">
        <v>1575</v>
      </c>
      <c r="S762" s="491">
        <v>0</v>
      </c>
      <c r="T762" s="492" t="s">
        <v>1575</v>
      </c>
      <c r="U762" s="493" t="s">
        <v>1575</v>
      </c>
      <c r="V762" s="494" t="s">
        <v>1575</v>
      </c>
      <c r="W762" s="494" t="s">
        <v>1576</v>
      </c>
      <c r="X762" s="495" t="s">
        <v>1575</v>
      </c>
      <c r="Y762" s="497"/>
      <c r="Z762" s="490" t="s">
        <v>1575</v>
      </c>
      <c r="AA762" s="491">
        <v>0</v>
      </c>
      <c r="AB762" s="492" t="s">
        <v>1575</v>
      </c>
      <c r="AC762" s="493" t="s">
        <v>1575</v>
      </c>
      <c r="AD762" s="494" t="s">
        <v>1575</v>
      </c>
      <c r="AE762" s="494" t="s">
        <v>1576</v>
      </c>
      <c r="AF762" s="495" t="s">
        <v>1575</v>
      </c>
    </row>
    <row r="763" spans="1:32" ht="32.450000000000003" customHeight="1">
      <c r="A763" s="482" t="s">
        <v>1457</v>
      </c>
      <c r="B763" s="483" t="s">
        <v>1590</v>
      </c>
      <c r="C763" s="484" t="s">
        <v>1682</v>
      </c>
      <c r="D763" s="485" t="s">
        <v>137</v>
      </c>
      <c r="E763" s="486" t="s">
        <v>1683</v>
      </c>
      <c r="F763" s="488" t="s">
        <v>1585</v>
      </c>
      <c r="G763" s="488" t="s">
        <v>1585</v>
      </c>
      <c r="H763" s="488" t="s">
        <v>1580</v>
      </c>
      <c r="I763" s="489"/>
      <c r="J763" s="490" t="s">
        <v>1575</v>
      </c>
      <c r="K763" s="491">
        <v>0</v>
      </c>
      <c r="L763" s="492" t="s">
        <v>1575</v>
      </c>
      <c r="M763" s="493" t="s">
        <v>1575</v>
      </c>
      <c r="N763" s="494" t="s">
        <v>1575</v>
      </c>
      <c r="O763" s="494" t="s">
        <v>1576</v>
      </c>
      <c r="P763" s="495" t="s">
        <v>1575</v>
      </c>
      <c r="Q763" s="496"/>
      <c r="R763" s="490" t="s">
        <v>1575</v>
      </c>
      <c r="S763" s="491">
        <v>0</v>
      </c>
      <c r="T763" s="492" t="s">
        <v>1575</v>
      </c>
      <c r="U763" s="493" t="s">
        <v>1575</v>
      </c>
      <c r="V763" s="494" t="s">
        <v>1575</v>
      </c>
      <c r="W763" s="494" t="s">
        <v>1576</v>
      </c>
      <c r="X763" s="495" t="s">
        <v>1575</v>
      </c>
      <c r="Y763" s="497"/>
      <c r="Z763" s="490" t="s">
        <v>1575</v>
      </c>
      <c r="AA763" s="491">
        <v>0</v>
      </c>
      <c r="AB763" s="492" t="s">
        <v>1575</v>
      </c>
      <c r="AC763" s="493" t="s">
        <v>1575</v>
      </c>
      <c r="AD763" s="494" t="s">
        <v>1575</v>
      </c>
      <c r="AE763" s="494" t="s">
        <v>1576</v>
      </c>
      <c r="AF763" s="495" t="s">
        <v>1575</v>
      </c>
    </row>
    <row r="764" spans="1:32" ht="32.450000000000003" customHeight="1">
      <c r="A764" s="482" t="s">
        <v>1457</v>
      </c>
      <c r="B764" s="483" t="s">
        <v>1590</v>
      </c>
      <c r="C764" s="484" t="s">
        <v>1682</v>
      </c>
      <c r="D764" s="485" t="s">
        <v>137</v>
      </c>
      <c r="E764" s="486" t="s">
        <v>1683</v>
      </c>
      <c r="F764" s="488" t="s">
        <v>1586</v>
      </c>
      <c r="G764" s="488" t="s">
        <v>1586</v>
      </c>
      <c r="H764" s="488" t="s">
        <v>1582</v>
      </c>
      <c r="I764" s="489"/>
      <c r="J764" s="490" t="s">
        <v>1575</v>
      </c>
      <c r="K764" s="491">
        <v>0</v>
      </c>
      <c r="L764" s="492" t="s">
        <v>1575</v>
      </c>
      <c r="M764" s="493" t="s">
        <v>1575</v>
      </c>
      <c r="N764" s="494" t="s">
        <v>1575</v>
      </c>
      <c r="O764" s="494" t="s">
        <v>1576</v>
      </c>
      <c r="P764" s="495" t="s">
        <v>1575</v>
      </c>
      <c r="Q764" s="496"/>
      <c r="R764" s="490" t="s">
        <v>1575</v>
      </c>
      <c r="S764" s="491">
        <v>0</v>
      </c>
      <c r="T764" s="492" t="s">
        <v>1575</v>
      </c>
      <c r="U764" s="493" t="s">
        <v>1575</v>
      </c>
      <c r="V764" s="494" t="s">
        <v>1575</v>
      </c>
      <c r="W764" s="494" t="s">
        <v>1576</v>
      </c>
      <c r="X764" s="495" t="s">
        <v>1575</v>
      </c>
      <c r="Y764" s="497"/>
      <c r="Z764" s="490" t="s">
        <v>1575</v>
      </c>
      <c r="AA764" s="491">
        <v>0</v>
      </c>
      <c r="AB764" s="492" t="s">
        <v>1575</v>
      </c>
      <c r="AC764" s="493" t="s">
        <v>1575</v>
      </c>
      <c r="AD764" s="494" t="s">
        <v>1575</v>
      </c>
      <c r="AE764" s="494" t="s">
        <v>1576</v>
      </c>
      <c r="AF764" s="495" t="s">
        <v>1575</v>
      </c>
    </row>
    <row r="765" spans="1:32" ht="32.450000000000003" customHeight="1">
      <c r="A765" s="482" t="s">
        <v>1457</v>
      </c>
      <c r="B765" s="483" t="s">
        <v>1590</v>
      </c>
      <c r="C765" s="484" t="s">
        <v>1682</v>
      </c>
      <c r="D765" s="485" t="s">
        <v>137</v>
      </c>
      <c r="E765" s="486" t="s">
        <v>1683</v>
      </c>
      <c r="F765" s="488" t="s">
        <v>1586</v>
      </c>
      <c r="G765" s="488" t="s">
        <v>1586</v>
      </c>
      <c r="H765" s="488" t="s">
        <v>1583</v>
      </c>
      <c r="I765" s="489"/>
      <c r="J765" s="490" t="s">
        <v>1575</v>
      </c>
      <c r="K765" s="491">
        <v>0</v>
      </c>
      <c r="L765" s="492" t="s">
        <v>1575</v>
      </c>
      <c r="M765" s="493" t="s">
        <v>1575</v>
      </c>
      <c r="N765" s="494" t="s">
        <v>1575</v>
      </c>
      <c r="O765" s="494" t="s">
        <v>1576</v>
      </c>
      <c r="P765" s="495" t="s">
        <v>1575</v>
      </c>
      <c r="Q765" s="496"/>
      <c r="R765" s="490" t="s">
        <v>1575</v>
      </c>
      <c r="S765" s="491">
        <v>0</v>
      </c>
      <c r="T765" s="492" t="s">
        <v>1575</v>
      </c>
      <c r="U765" s="493" t="s">
        <v>1575</v>
      </c>
      <c r="V765" s="494" t="s">
        <v>1575</v>
      </c>
      <c r="W765" s="494" t="s">
        <v>1576</v>
      </c>
      <c r="X765" s="495" t="s">
        <v>1575</v>
      </c>
      <c r="Y765" s="497"/>
      <c r="Z765" s="490" t="s">
        <v>1575</v>
      </c>
      <c r="AA765" s="491">
        <v>0</v>
      </c>
      <c r="AB765" s="492" t="s">
        <v>1575</v>
      </c>
      <c r="AC765" s="493" t="s">
        <v>1575</v>
      </c>
      <c r="AD765" s="494" t="s">
        <v>1575</v>
      </c>
      <c r="AE765" s="494" t="s">
        <v>1576</v>
      </c>
      <c r="AF765" s="495" t="s">
        <v>1575</v>
      </c>
    </row>
    <row r="766" spans="1:32" ht="32.450000000000003" customHeight="1">
      <c r="A766" s="482" t="s">
        <v>1457</v>
      </c>
      <c r="B766" s="483" t="s">
        <v>1590</v>
      </c>
      <c r="C766" s="484" t="s">
        <v>1682</v>
      </c>
      <c r="D766" s="485" t="s">
        <v>137</v>
      </c>
      <c r="E766" s="486" t="s">
        <v>1683</v>
      </c>
      <c r="F766" s="488" t="s">
        <v>1587</v>
      </c>
      <c r="G766" s="488" t="s">
        <v>1587</v>
      </c>
      <c r="H766" s="488" t="s">
        <v>1574</v>
      </c>
      <c r="I766" s="489"/>
      <c r="J766" s="490" t="s">
        <v>1575</v>
      </c>
      <c r="K766" s="491">
        <v>0</v>
      </c>
      <c r="L766" s="492" t="s">
        <v>1575</v>
      </c>
      <c r="M766" s="493" t="s">
        <v>1575</v>
      </c>
      <c r="N766" s="494" t="s">
        <v>1575</v>
      </c>
      <c r="O766" s="494" t="s">
        <v>1576</v>
      </c>
      <c r="P766" s="495" t="s">
        <v>1575</v>
      </c>
      <c r="Q766" s="496"/>
      <c r="R766" s="490" t="s">
        <v>1575</v>
      </c>
      <c r="S766" s="491">
        <v>0</v>
      </c>
      <c r="T766" s="492" t="s">
        <v>1575</v>
      </c>
      <c r="U766" s="493" t="s">
        <v>1575</v>
      </c>
      <c r="V766" s="494" t="s">
        <v>1575</v>
      </c>
      <c r="W766" s="494" t="s">
        <v>1576</v>
      </c>
      <c r="X766" s="495" t="s">
        <v>1575</v>
      </c>
      <c r="Y766" s="497"/>
      <c r="Z766" s="490" t="s">
        <v>1575</v>
      </c>
      <c r="AA766" s="491">
        <v>0</v>
      </c>
      <c r="AB766" s="492" t="s">
        <v>1575</v>
      </c>
      <c r="AC766" s="493" t="s">
        <v>1575</v>
      </c>
      <c r="AD766" s="494" t="s">
        <v>1575</v>
      </c>
      <c r="AE766" s="494" t="s">
        <v>1576</v>
      </c>
      <c r="AF766" s="495" t="s">
        <v>1575</v>
      </c>
    </row>
    <row r="767" spans="1:32" ht="32.450000000000003" customHeight="1">
      <c r="A767" s="482" t="s">
        <v>1457</v>
      </c>
      <c r="B767" s="483" t="s">
        <v>1590</v>
      </c>
      <c r="C767" s="484" t="s">
        <v>1682</v>
      </c>
      <c r="D767" s="485" t="s">
        <v>137</v>
      </c>
      <c r="E767" s="486" t="s">
        <v>1683</v>
      </c>
      <c r="F767" s="488" t="s">
        <v>1587</v>
      </c>
      <c r="G767" s="488" t="s">
        <v>1587</v>
      </c>
      <c r="H767" s="488" t="s">
        <v>1577</v>
      </c>
      <c r="I767" s="489"/>
      <c r="J767" s="490" t="s">
        <v>1575</v>
      </c>
      <c r="K767" s="491">
        <v>0</v>
      </c>
      <c r="L767" s="492" t="s">
        <v>1575</v>
      </c>
      <c r="M767" s="493" t="s">
        <v>1575</v>
      </c>
      <c r="N767" s="494" t="s">
        <v>1575</v>
      </c>
      <c r="O767" s="494" t="s">
        <v>1576</v>
      </c>
      <c r="P767" s="495" t="s">
        <v>1575</v>
      </c>
      <c r="Q767" s="496"/>
      <c r="R767" s="490" t="s">
        <v>1575</v>
      </c>
      <c r="S767" s="491">
        <v>0</v>
      </c>
      <c r="T767" s="492" t="s">
        <v>1575</v>
      </c>
      <c r="U767" s="493" t="s">
        <v>1575</v>
      </c>
      <c r="V767" s="494" t="s">
        <v>1575</v>
      </c>
      <c r="W767" s="494" t="s">
        <v>1576</v>
      </c>
      <c r="X767" s="495" t="s">
        <v>1575</v>
      </c>
      <c r="Y767" s="497"/>
      <c r="Z767" s="490" t="s">
        <v>1575</v>
      </c>
      <c r="AA767" s="491">
        <v>0</v>
      </c>
      <c r="AB767" s="492" t="s">
        <v>1575</v>
      </c>
      <c r="AC767" s="493" t="s">
        <v>1575</v>
      </c>
      <c r="AD767" s="494" t="s">
        <v>1575</v>
      </c>
      <c r="AE767" s="494" t="s">
        <v>1576</v>
      </c>
      <c r="AF767" s="495" t="s">
        <v>1575</v>
      </c>
    </row>
    <row r="768" spans="1:32" ht="32.450000000000003" customHeight="1">
      <c r="A768" s="482" t="s">
        <v>1457</v>
      </c>
      <c r="B768" s="483" t="s">
        <v>1590</v>
      </c>
      <c r="C768" s="484" t="s">
        <v>1682</v>
      </c>
      <c r="D768" s="485" t="s">
        <v>137</v>
      </c>
      <c r="E768" s="486" t="s">
        <v>1683</v>
      </c>
      <c r="F768" s="488" t="s">
        <v>1588</v>
      </c>
      <c r="G768" s="488" t="s">
        <v>1588</v>
      </c>
      <c r="H768" s="488" t="s">
        <v>1579</v>
      </c>
      <c r="I768" s="489"/>
      <c r="J768" s="490" t="s">
        <v>1575</v>
      </c>
      <c r="K768" s="491">
        <v>0</v>
      </c>
      <c r="L768" s="492" t="s">
        <v>1575</v>
      </c>
      <c r="M768" s="493" t="s">
        <v>1575</v>
      </c>
      <c r="N768" s="494" t="s">
        <v>1575</v>
      </c>
      <c r="O768" s="494" t="s">
        <v>1576</v>
      </c>
      <c r="P768" s="495" t="s">
        <v>1575</v>
      </c>
      <c r="Q768" s="496"/>
      <c r="R768" s="490" t="s">
        <v>1575</v>
      </c>
      <c r="S768" s="491">
        <v>0</v>
      </c>
      <c r="T768" s="492" t="s">
        <v>1575</v>
      </c>
      <c r="U768" s="493" t="s">
        <v>1575</v>
      </c>
      <c r="V768" s="494" t="s">
        <v>1575</v>
      </c>
      <c r="W768" s="494" t="s">
        <v>1576</v>
      </c>
      <c r="X768" s="495" t="s">
        <v>1575</v>
      </c>
      <c r="Y768" s="497"/>
      <c r="Z768" s="490" t="s">
        <v>1575</v>
      </c>
      <c r="AA768" s="491">
        <v>0</v>
      </c>
      <c r="AB768" s="492" t="s">
        <v>1575</v>
      </c>
      <c r="AC768" s="493" t="s">
        <v>1575</v>
      </c>
      <c r="AD768" s="494" t="s">
        <v>1575</v>
      </c>
      <c r="AE768" s="494" t="s">
        <v>1576</v>
      </c>
      <c r="AF768" s="495" t="s">
        <v>1575</v>
      </c>
    </row>
    <row r="769" spans="1:32" ht="32.450000000000003" customHeight="1">
      <c r="A769" s="482" t="s">
        <v>1457</v>
      </c>
      <c r="B769" s="483" t="s">
        <v>1590</v>
      </c>
      <c r="C769" s="484" t="s">
        <v>1682</v>
      </c>
      <c r="D769" s="485" t="s">
        <v>137</v>
      </c>
      <c r="E769" s="486" t="s">
        <v>1683</v>
      </c>
      <c r="F769" s="488" t="s">
        <v>1588</v>
      </c>
      <c r="G769" s="488" t="s">
        <v>1588</v>
      </c>
      <c r="H769" s="488" t="s">
        <v>1580</v>
      </c>
      <c r="I769" s="489"/>
      <c r="J769" s="490" t="s">
        <v>1575</v>
      </c>
      <c r="K769" s="491">
        <v>0</v>
      </c>
      <c r="L769" s="492" t="s">
        <v>1575</v>
      </c>
      <c r="M769" s="493" t="s">
        <v>1575</v>
      </c>
      <c r="N769" s="494" t="s">
        <v>1575</v>
      </c>
      <c r="O769" s="494" t="s">
        <v>1576</v>
      </c>
      <c r="P769" s="495" t="s">
        <v>1575</v>
      </c>
      <c r="Q769" s="496"/>
      <c r="R769" s="490" t="s">
        <v>1575</v>
      </c>
      <c r="S769" s="491">
        <v>0</v>
      </c>
      <c r="T769" s="492" t="s">
        <v>1575</v>
      </c>
      <c r="U769" s="493" t="s">
        <v>1575</v>
      </c>
      <c r="V769" s="494" t="s">
        <v>1575</v>
      </c>
      <c r="W769" s="494" t="s">
        <v>1576</v>
      </c>
      <c r="X769" s="495" t="s">
        <v>1575</v>
      </c>
      <c r="Y769" s="497"/>
      <c r="Z769" s="490" t="s">
        <v>1575</v>
      </c>
      <c r="AA769" s="491">
        <v>0</v>
      </c>
      <c r="AB769" s="492" t="s">
        <v>1575</v>
      </c>
      <c r="AC769" s="493" t="s">
        <v>1575</v>
      </c>
      <c r="AD769" s="494" t="s">
        <v>1575</v>
      </c>
      <c r="AE769" s="494" t="s">
        <v>1576</v>
      </c>
      <c r="AF769" s="495" t="s">
        <v>1575</v>
      </c>
    </row>
    <row r="770" spans="1:32" ht="32.450000000000003" customHeight="1">
      <c r="A770" s="482" t="s">
        <v>1457</v>
      </c>
      <c r="B770" s="483" t="s">
        <v>1590</v>
      </c>
      <c r="C770" s="484" t="s">
        <v>1682</v>
      </c>
      <c r="D770" s="485" t="s">
        <v>137</v>
      </c>
      <c r="E770" s="486" t="s">
        <v>1683</v>
      </c>
      <c r="F770" s="488" t="s">
        <v>1589</v>
      </c>
      <c r="G770" s="488" t="s">
        <v>1589</v>
      </c>
      <c r="H770" s="488" t="s">
        <v>1582</v>
      </c>
      <c r="I770" s="489"/>
      <c r="J770" s="490" t="s">
        <v>1575</v>
      </c>
      <c r="K770" s="491">
        <v>0</v>
      </c>
      <c r="L770" s="492" t="s">
        <v>1575</v>
      </c>
      <c r="M770" s="493" t="s">
        <v>1575</v>
      </c>
      <c r="N770" s="494" t="s">
        <v>1575</v>
      </c>
      <c r="O770" s="494" t="s">
        <v>1576</v>
      </c>
      <c r="P770" s="495" t="s">
        <v>1575</v>
      </c>
      <c r="Q770" s="496"/>
      <c r="R770" s="490" t="s">
        <v>1575</v>
      </c>
      <c r="S770" s="491">
        <v>0</v>
      </c>
      <c r="T770" s="492" t="s">
        <v>1575</v>
      </c>
      <c r="U770" s="493" t="s">
        <v>1575</v>
      </c>
      <c r="V770" s="494" t="s">
        <v>1575</v>
      </c>
      <c r="W770" s="494" t="s">
        <v>1576</v>
      </c>
      <c r="X770" s="495" t="s">
        <v>1575</v>
      </c>
      <c r="Y770" s="497"/>
      <c r="Z770" s="490" t="s">
        <v>1575</v>
      </c>
      <c r="AA770" s="491">
        <v>0</v>
      </c>
      <c r="AB770" s="492" t="s">
        <v>1575</v>
      </c>
      <c r="AC770" s="493" t="s">
        <v>1575</v>
      </c>
      <c r="AD770" s="494" t="s">
        <v>1575</v>
      </c>
      <c r="AE770" s="494" t="s">
        <v>1576</v>
      </c>
      <c r="AF770" s="495" t="s">
        <v>1575</v>
      </c>
    </row>
    <row r="771" spans="1:32" ht="32.450000000000003" customHeight="1" thickBot="1">
      <c r="A771" s="482" t="s">
        <v>1457</v>
      </c>
      <c r="B771" s="483" t="s">
        <v>1590</v>
      </c>
      <c r="C771" s="484" t="s">
        <v>1682</v>
      </c>
      <c r="D771" s="485" t="s">
        <v>137</v>
      </c>
      <c r="E771" s="486" t="s">
        <v>1683</v>
      </c>
      <c r="F771" s="499" t="s">
        <v>1589</v>
      </c>
      <c r="G771" s="499" t="s">
        <v>1589</v>
      </c>
      <c r="H771" s="499" t="s">
        <v>1583</v>
      </c>
      <c r="I771" s="500"/>
      <c r="J771" s="490" t="s">
        <v>1575</v>
      </c>
      <c r="K771" s="491">
        <v>0</v>
      </c>
      <c r="L771" s="492" t="s">
        <v>1575</v>
      </c>
      <c r="M771" s="493" t="s">
        <v>1575</v>
      </c>
      <c r="N771" s="494" t="s">
        <v>1575</v>
      </c>
      <c r="O771" s="494" t="s">
        <v>1576</v>
      </c>
      <c r="P771" s="495" t="s">
        <v>1575</v>
      </c>
      <c r="Q771" s="496"/>
      <c r="R771" s="490" t="s">
        <v>1575</v>
      </c>
      <c r="S771" s="491">
        <v>0</v>
      </c>
      <c r="T771" s="492" t="s">
        <v>1575</v>
      </c>
      <c r="U771" s="493" t="s">
        <v>1575</v>
      </c>
      <c r="V771" s="494" t="s">
        <v>1575</v>
      </c>
      <c r="W771" s="494" t="s">
        <v>1576</v>
      </c>
      <c r="X771" s="495" t="s">
        <v>1575</v>
      </c>
      <c r="Y771" s="497"/>
      <c r="Z771" s="490" t="s">
        <v>1575</v>
      </c>
      <c r="AA771" s="491">
        <v>0</v>
      </c>
      <c r="AB771" s="492" t="s">
        <v>1575</v>
      </c>
      <c r="AC771" s="493" t="s">
        <v>1575</v>
      </c>
      <c r="AD771" s="494" t="s">
        <v>1575</v>
      </c>
      <c r="AE771" s="494" t="s">
        <v>1576</v>
      </c>
      <c r="AF771" s="495" t="s">
        <v>1575</v>
      </c>
    </row>
  </sheetData>
  <conditionalFormatting sqref="O2:O771">
    <cfRule type="cellIs" dxfId="5" priority="6" operator="greaterThan">
      <formula>0.2</formula>
    </cfRule>
  </conditionalFormatting>
  <conditionalFormatting sqref="O2:O771">
    <cfRule type="cellIs" dxfId="4" priority="5" operator="greaterThan">
      <formula>0.25</formula>
    </cfRule>
  </conditionalFormatting>
  <conditionalFormatting sqref="W2:W771">
    <cfRule type="cellIs" dxfId="3" priority="4" operator="greaterThan">
      <formula>0.2</formula>
    </cfRule>
  </conditionalFormatting>
  <conditionalFormatting sqref="W2:W771">
    <cfRule type="cellIs" dxfId="2" priority="3" operator="greaterThan">
      <formula>0.25</formula>
    </cfRule>
  </conditionalFormatting>
  <conditionalFormatting sqref="AE2:AE771">
    <cfRule type="cellIs" dxfId="1" priority="2" operator="greaterThan">
      <formula>0.2</formula>
    </cfRule>
  </conditionalFormatting>
  <conditionalFormatting sqref="AE2:AE771">
    <cfRule type="cellIs" dxfId="0" priority="1" operator="greaterThan">
      <formula>0.25</formula>
    </cfRule>
  </conditionalFormatting>
  <dataValidations count="7">
    <dataValidation type="list" allowBlank="1" showInputMessage="1" sqref="AF2:AF771" xr:uid="{D6CB7DAA-1ED0-44E5-9025-2005029CBCD4}">
      <formula1>INDIRECT(AX2)</formula1>
    </dataValidation>
    <dataValidation type="list" allowBlank="1" showInputMessage="1" sqref="Y2:Y771" xr:uid="{FC64A22C-C1F2-45DD-8D44-1A3E0FA2E8C2}">
      <formula1>INDIRECT(AY2)</formula1>
    </dataValidation>
    <dataValidation type="list" allowBlank="1" showInputMessage="1" sqref="P2:Q771" xr:uid="{89F6A9E4-7D82-464C-AB4C-273DB49F0047}">
      <formula1>INDIRECT(AR20)</formula1>
    </dataValidation>
    <dataValidation type="list" allowBlank="1" showInputMessage="1" sqref="Y2:Y771" xr:uid="{EA89555B-4AD5-483F-A9EE-0D0A9A2E1FD9}">
      <formula1>INDIRECT(AV2)</formula1>
    </dataValidation>
    <dataValidation type="list" allowBlank="1" showInputMessage="1" sqref="P2:Q771" xr:uid="{3BCACE31-5155-4036-9555-1E8AA0BC0F57}">
      <formula1>INDIRECT(AR2)</formula1>
    </dataValidation>
    <dataValidation type="list" allowBlank="1" showInputMessage="1" sqref="X2:X771" xr:uid="{B8CA9909-EA10-4A04-87E8-A48363919768}">
      <formula1>INDIRECT(AV2)</formula1>
    </dataValidation>
    <dataValidation type="list" allowBlank="1" showInputMessage="1" sqref="X2:X771" xr:uid="{BEFC6C02-032B-435D-BAA8-B9858918B899}">
      <formula1>INDIRECT(AY2)</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BFF07-023C-49D0-93D8-8B7AE8B905E4}">
  <sheetPr codeName="X8">
    <tabColor rgb="FFFF0000"/>
  </sheetPr>
  <dimension ref="A1:C30"/>
  <sheetViews>
    <sheetView workbookViewId="0"/>
  </sheetViews>
  <sheetFormatPr defaultColWidth="9.33203125" defaultRowHeight="13.5"/>
  <cols>
    <col min="1" max="1" width="36.6640625" style="508" bestFit="1" customWidth="1"/>
    <col min="2" max="2" width="35.33203125" style="508" bestFit="1" customWidth="1"/>
    <col min="3" max="3" width="9.33203125" style="508"/>
    <col min="4" max="16384" width="9.33203125" style="504"/>
  </cols>
  <sheetData>
    <row r="1" spans="1:3">
      <c r="A1" s="501" t="s">
        <v>1045</v>
      </c>
      <c r="B1" s="502" t="s">
        <v>1060</v>
      </c>
      <c r="C1" s="503" t="s">
        <v>1686</v>
      </c>
    </row>
    <row r="2" spans="1:3">
      <c r="A2" s="505" t="s">
        <v>1687</v>
      </c>
      <c r="B2" s="506" t="s">
        <v>1688</v>
      </c>
      <c r="C2" s="507"/>
    </row>
    <row r="3" spans="1:3">
      <c r="A3" s="505" t="s">
        <v>1689</v>
      </c>
      <c r="B3" s="507" t="s">
        <v>1690</v>
      </c>
      <c r="C3" s="507"/>
    </row>
    <row r="4" spans="1:3">
      <c r="A4" s="505"/>
      <c r="B4" s="506" t="s">
        <v>1691</v>
      </c>
      <c r="C4" s="507"/>
    </row>
    <row r="5" spans="1:3">
      <c r="B5" s="506" t="s">
        <v>1692</v>
      </c>
      <c r="C5" s="507"/>
    </row>
    <row r="6" spans="1:3">
      <c r="A6" s="505"/>
      <c r="B6" s="506" t="s">
        <v>1693</v>
      </c>
      <c r="C6" s="507"/>
    </row>
    <row r="7" spans="1:3">
      <c r="A7" s="505"/>
      <c r="B7" s="506" t="s">
        <v>1694</v>
      </c>
      <c r="C7" s="507"/>
    </row>
    <row r="8" spans="1:3">
      <c r="A8" s="505"/>
      <c r="B8" s="506" t="s">
        <v>1695</v>
      </c>
      <c r="C8" s="507"/>
    </row>
    <row r="9" spans="1:3">
      <c r="A9" s="505"/>
      <c r="B9" s="509" t="s">
        <v>1696</v>
      </c>
      <c r="C9" s="507"/>
    </row>
    <row r="10" spans="1:3">
      <c r="A10" s="505"/>
      <c r="B10" s="506" t="s">
        <v>1697</v>
      </c>
      <c r="C10" s="507"/>
    </row>
    <row r="11" spans="1:3">
      <c r="A11" s="505"/>
      <c r="B11" s="506" t="s">
        <v>1698</v>
      </c>
      <c r="C11" s="507"/>
    </row>
    <row r="12" spans="1:3">
      <c r="A12" s="505"/>
      <c r="B12" s="506" t="s">
        <v>1699</v>
      </c>
      <c r="C12" s="507"/>
    </row>
    <row r="13" spans="1:3">
      <c r="A13" s="505"/>
      <c r="B13" s="506" t="s">
        <v>1700</v>
      </c>
      <c r="C13" s="507"/>
    </row>
    <row r="14" spans="1:3">
      <c r="A14" s="505"/>
      <c r="B14" s="506" t="s">
        <v>1701</v>
      </c>
      <c r="C14" s="507"/>
    </row>
    <row r="15" spans="1:3">
      <c r="A15" s="505"/>
      <c r="B15" s="506" t="s">
        <v>1702</v>
      </c>
      <c r="C15" s="507"/>
    </row>
    <row r="16" spans="1:3">
      <c r="A16" s="505"/>
      <c r="B16" s="506" t="s">
        <v>1703</v>
      </c>
      <c r="C16" s="507"/>
    </row>
    <row r="17" spans="1:3">
      <c r="A17" s="505"/>
      <c r="B17" s="506" t="s">
        <v>1704</v>
      </c>
      <c r="C17" s="507"/>
    </row>
    <row r="18" spans="1:3">
      <c r="A18" s="505"/>
      <c r="B18" s="506" t="s">
        <v>1705</v>
      </c>
      <c r="C18" s="507"/>
    </row>
    <row r="19" spans="1:3">
      <c r="A19" s="505"/>
      <c r="B19" s="506" t="s">
        <v>1706</v>
      </c>
      <c r="C19" s="507"/>
    </row>
    <row r="20" spans="1:3">
      <c r="A20" s="505"/>
      <c r="B20" s="506" t="s">
        <v>1707</v>
      </c>
      <c r="C20" s="507"/>
    </row>
    <row r="21" spans="1:3">
      <c r="A21" s="505"/>
      <c r="B21" s="506" t="s">
        <v>1708</v>
      </c>
      <c r="C21" s="507"/>
    </row>
    <row r="22" spans="1:3">
      <c r="A22" s="505"/>
      <c r="B22" s="506" t="s">
        <v>1709</v>
      </c>
      <c r="C22" s="507"/>
    </row>
    <row r="23" spans="1:3">
      <c r="A23" s="505"/>
      <c r="B23" s="506" t="s">
        <v>1710</v>
      </c>
      <c r="C23" s="507"/>
    </row>
    <row r="24" spans="1:3">
      <c r="A24" s="505"/>
      <c r="B24" s="506" t="s">
        <v>1711</v>
      </c>
      <c r="C24" s="507"/>
    </row>
    <row r="25" spans="1:3">
      <c r="A25" s="506"/>
      <c r="B25" s="506" t="s">
        <v>1712</v>
      </c>
      <c r="C25" s="507"/>
    </row>
    <row r="26" spans="1:3">
      <c r="A26" s="506"/>
      <c r="B26" s="506" t="s">
        <v>1713</v>
      </c>
      <c r="C26" s="507"/>
    </row>
    <row r="27" spans="1:3">
      <c r="A27" s="507"/>
      <c r="B27" s="507" t="s">
        <v>1714</v>
      </c>
      <c r="C27" s="507"/>
    </row>
    <row r="28" spans="1:3">
      <c r="A28" s="507"/>
      <c r="B28" s="507"/>
      <c r="C28" s="507"/>
    </row>
    <row r="29" spans="1:3">
      <c r="A29" s="507"/>
      <c r="B29" s="507"/>
      <c r="C29" s="507"/>
    </row>
    <row r="30" spans="1:3">
      <c r="A30" s="507"/>
      <c r="B30" s="507"/>
      <c r="C30" s="507"/>
    </row>
  </sheetData>
  <pageMargins left="0.7" right="0.7" top="0.75" bottom="0.75" header="0.3" footer="0.3"/>
  <pageSetup orientation="portrait" r:id="rId1"/>
  <headerFooter>
    <oddHeader>&amp;R&amp;"Calibri"&amp;10&amp;K000000Highly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BD37-4949-49ED-9D5C-80560BE48D90}">
  <sheetPr codeName="X10">
    <tabColor rgb="FFFF0000"/>
  </sheetPr>
  <dimension ref="A1"/>
  <sheetViews>
    <sheetView workbookViewId="0"/>
  </sheetViews>
  <sheetFormatPr defaultRowHeight="11.25"/>
  <sheetData/>
  <pageMargins left="0.7" right="0.7" top="0.75" bottom="0.75" header="0.3" footer="0.3"/>
  <pageSetup orientation="portrait" r:id="rId1"/>
  <headerFooter>
    <oddHeader>&amp;R&amp;"Calibri"&amp;10&amp;K000000Highly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FE20-9F39-4A94-874E-6855DA636127}">
  <sheetPr codeName="X2">
    <tabColor rgb="FFFF0000"/>
  </sheetPr>
  <dimension ref="A1:H20"/>
  <sheetViews>
    <sheetView showGridLines="0" zoomScale="75" zoomScaleNormal="75" workbookViewId="0"/>
  </sheetViews>
  <sheetFormatPr defaultRowHeight="11.25"/>
  <cols>
    <col min="1" max="1" width="24.1640625" customWidth="1"/>
    <col min="2" max="3" width="18.83203125" customWidth="1"/>
    <col min="4" max="4" width="21.6640625" customWidth="1"/>
    <col min="5" max="5" width="69.6640625" customWidth="1"/>
    <col min="6" max="6" width="54.33203125" customWidth="1"/>
    <col min="7" max="8" width="31.5" customWidth="1"/>
  </cols>
  <sheetData>
    <row r="1" spans="1:8" ht="18">
      <c r="A1" s="510" t="s">
        <v>1715</v>
      </c>
      <c r="B1" s="511"/>
      <c r="C1" s="511"/>
      <c r="D1" s="511"/>
      <c r="E1" s="511"/>
      <c r="F1" s="511"/>
      <c r="G1" s="511"/>
      <c r="H1" s="511"/>
    </row>
    <row r="2" spans="1:8">
      <c r="A2" s="511"/>
      <c r="B2" s="511"/>
      <c r="C2" s="511"/>
      <c r="D2" s="511"/>
      <c r="E2" s="511"/>
      <c r="F2" s="511"/>
      <c r="G2" s="511"/>
      <c r="H2" s="511"/>
    </row>
    <row r="3" spans="1:8" ht="24">
      <c r="A3" s="6" t="s">
        <v>2</v>
      </c>
      <c r="B3" s="6" t="s">
        <v>3</v>
      </c>
      <c r="C3" s="6" t="s">
        <v>4</v>
      </c>
      <c r="D3" s="6" t="s">
        <v>5</v>
      </c>
      <c r="E3" s="6" t="s">
        <v>1716</v>
      </c>
      <c r="F3" s="6" t="s">
        <v>7</v>
      </c>
      <c r="G3" s="6" t="s">
        <v>1717</v>
      </c>
      <c r="H3" s="6" t="s">
        <v>9</v>
      </c>
    </row>
    <row r="4" spans="1:8" ht="24" customHeight="1">
      <c r="A4" s="512"/>
      <c r="B4" s="513">
        <v>43586</v>
      </c>
      <c r="C4" s="514">
        <v>43616</v>
      </c>
      <c r="D4" s="512"/>
      <c r="E4" s="515"/>
      <c r="F4" s="515"/>
      <c r="G4" s="512"/>
      <c r="H4" s="512"/>
    </row>
    <row r="5" spans="1:8" ht="24" customHeight="1">
      <c r="A5" s="512"/>
      <c r="B5" s="513">
        <v>43586</v>
      </c>
      <c r="C5" s="514">
        <v>43616</v>
      </c>
      <c r="D5" s="512"/>
      <c r="E5" s="515"/>
      <c r="F5" s="515"/>
      <c r="G5" s="512"/>
      <c r="H5" s="512"/>
    </row>
    <row r="6" spans="1:8" ht="24" customHeight="1">
      <c r="A6" s="512"/>
      <c r="B6" s="513">
        <v>43586</v>
      </c>
      <c r="C6" s="514">
        <v>43616</v>
      </c>
      <c r="D6" s="512"/>
      <c r="E6" s="512"/>
      <c r="F6" s="512"/>
      <c r="G6" s="512"/>
      <c r="H6" s="512"/>
    </row>
    <row r="7" spans="1:8" ht="24" customHeight="1">
      <c r="A7" s="512"/>
      <c r="B7" s="513">
        <v>43586</v>
      </c>
      <c r="C7" s="514">
        <v>43616</v>
      </c>
      <c r="D7" s="512"/>
      <c r="E7" s="512"/>
      <c r="F7" s="512"/>
      <c r="G7" s="512"/>
      <c r="H7" s="515"/>
    </row>
    <row r="8" spans="1:8" ht="24" customHeight="1">
      <c r="A8" s="512"/>
      <c r="B8" s="513">
        <v>43586</v>
      </c>
      <c r="C8" s="514">
        <v>43616</v>
      </c>
      <c r="D8" s="512"/>
      <c r="E8" s="512"/>
      <c r="F8" s="512"/>
      <c r="G8" s="512"/>
      <c r="H8" s="515"/>
    </row>
    <row r="9" spans="1:8" ht="24" customHeight="1">
      <c r="A9" s="512"/>
      <c r="B9" s="513">
        <v>43586</v>
      </c>
      <c r="C9" s="514">
        <v>43616</v>
      </c>
      <c r="D9" s="512"/>
      <c r="E9" s="512"/>
      <c r="F9" s="512"/>
      <c r="G9" s="512"/>
      <c r="H9" s="515"/>
    </row>
    <row r="10" spans="1:8" ht="24" customHeight="1">
      <c r="A10" s="515"/>
      <c r="B10" s="513">
        <v>43586</v>
      </c>
      <c r="C10" s="514">
        <v>43616</v>
      </c>
      <c r="D10" s="512"/>
      <c r="E10" s="515"/>
      <c r="F10" s="512"/>
      <c r="G10" s="512"/>
      <c r="H10" s="515"/>
    </row>
    <row r="11" spans="1:8" ht="24" customHeight="1">
      <c r="A11" s="515"/>
      <c r="B11" s="513">
        <v>43586</v>
      </c>
      <c r="C11" s="514">
        <v>43616</v>
      </c>
      <c r="D11" s="512"/>
      <c r="E11" s="515"/>
      <c r="F11" s="512"/>
      <c r="G11" s="512"/>
      <c r="H11" s="515"/>
    </row>
    <row r="12" spans="1:8" ht="24" customHeight="1">
      <c r="A12" s="515"/>
      <c r="B12" s="513">
        <v>43586</v>
      </c>
      <c r="C12" s="514">
        <v>43616</v>
      </c>
      <c r="D12" s="512"/>
      <c r="E12" s="515"/>
      <c r="F12" s="512"/>
      <c r="G12" s="512"/>
      <c r="H12" s="515"/>
    </row>
    <row r="13" spans="1:8" ht="24" customHeight="1">
      <c r="A13" s="515"/>
      <c r="B13" s="513">
        <v>43586</v>
      </c>
      <c r="C13" s="514">
        <v>43616</v>
      </c>
      <c r="D13" s="512"/>
      <c r="E13" s="515"/>
      <c r="F13" s="512"/>
      <c r="G13" s="512"/>
      <c r="H13" s="515"/>
    </row>
    <row r="14" spans="1:8" ht="24" customHeight="1">
      <c r="A14" s="515"/>
      <c r="B14" s="513">
        <v>43586</v>
      </c>
      <c r="C14" s="514">
        <v>43616</v>
      </c>
      <c r="D14" s="512"/>
      <c r="E14" s="515"/>
      <c r="F14" s="512"/>
      <c r="G14" s="512"/>
      <c r="H14" s="515"/>
    </row>
    <row r="15" spans="1:8" ht="24" customHeight="1">
      <c r="A15" s="515"/>
      <c r="B15" s="513">
        <v>43586</v>
      </c>
      <c r="C15" s="514">
        <v>43616</v>
      </c>
      <c r="D15" s="512"/>
      <c r="E15" s="515"/>
      <c r="F15" s="512"/>
      <c r="G15" s="512"/>
      <c r="H15" s="515"/>
    </row>
    <row r="16" spans="1:8" ht="24" customHeight="1">
      <c r="A16" s="512"/>
      <c r="B16" s="513">
        <v>43586</v>
      </c>
      <c r="C16" s="514">
        <v>43616</v>
      </c>
      <c r="D16" s="515"/>
      <c r="E16" s="515"/>
      <c r="F16" s="515"/>
      <c r="G16" s="515"/>
      <c r="H16" s="515"/>
    </row>
    <row r="17" spans="1:8" ht="24" customHeight="1">
      <c r="A17" s="512"/>
      <c r="B17" s="513">
        <v>43586</v>
      </c>
      <c r="C17" s="514">
        <v>43616</v>
      </c>
      <c r="D17" s="515"/>
      <c r="E17" s="515"/>
      <c r="F17" s="515"/>
      <c r="G17" s="515"/>
      <c r="H17" s="515"/>
    </row>
    <row r="18" spans="1:8" ht="24" customHeight="1">
      <c r="A18" s="512"/>
      <c r="B18" s="513">
        <v>43586</v>
      </c>
      <c r="C18" s="514">
        <v>43616</v>
      </c>
      <c r="D18" s="515"/>
      <c r="E18" s="515"/>
      <c r="F18" s="515"/>
      <c r="G18" s="515"/>
      <c r="H18" s="515"/>
    </row>
    <row r="19" spans="1:8" ht="24" customHeight="1">
      <c r="A19" s="515"/>
      <c r="B19" s="513">
        <v>43586</v>
      </c>
      <c r="C19" s="514">
        <v>43616</v>
      </c>
      <c r="D19" s="515"/>
      <c r="E19" s="515"/>
      <c r="F19" s="515"/>
      <c r="G19" s="515"/>
      <c r="H19" s="515"/>
    </row>
    <row r="20" spans="1:8" ht="24" customHeight="1">
      <c r="A20" s="512"/>
      <c r="B20" s="513">
        <v>43586</v>
      </c>
      <c r="C20" s="514">
        <v>43616</v>
      </c>
      <c r="D20" s="512"/>
      <c r="E20" s="512"/>
      <c r="F20" s="512"/>
      <c r="G20" s="512"/>
      <c r="H20" s="515"/>
    </row>
  </sheetData>
  <pageMargins left="0.7" right="0.7" top="0.75" bottom="0.75" header="0.3" footer="0.3"/>
  <pageSetup orientation="portrait" r:id="rId1"/>
  <headerFooter>
    <oddHeader>&amp;R&amp;"Calibri"&amp;10&amp;K000000Highly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17</vt:i4>
      </vt:variant>
    </vt:vector>
  </HeadingPairs>
  <TitlesOfParts>
    <vt:vector size="26" baseType="lpstr">
      <vt:lpstr>Consumer Promotions</vt:lpstr>
      <vt:lpstr>Summary of Reference</vt:lpstr>
      <vt:lpstr>Corp Budgets &amp; SIDs </vt:lpstr>
      <vt:lpstr>Brand Budgets &amp; SIDs</vt:lpstr>
      <vt:lpstr>Self Service</vt:lpstr>
      <vt:lpstr>Focus Brand</vt:lpstr>
      <vt:lpstr>List of New Sub BFs</vt:lpstr>
      <vt:lpstr>Price Change</vt:lpstr>
      <vt:lpstr>NSR</vt:lpstr>
      <vt:lpstr>SMM_BaseConditionProductLevel</vt:lpstr>
      <vt:lpstr>SMM_BaseConditionProductList</vt:lpstr>
      <vt:lpstr>SMM_CategoryLevel</vt:lpstr>
      <vt:lpstr>SMM_ConditionCheck</vt:lpstr>
      <vt:lpstr>SMM_CustomerType</vt:lpstr>
      <vt:lpstr>SMM_DisbursementCount</vt:lpstr>
      <vt:lpstr>SMM_Disbursementlimit</vt:lpstr>
      <vt:lpstr>SMM_DisbursementProductLevel</vt:lpstr>
      <vt:lpstr>SMM_DisbursementProductList</vt:lpstr>
      <vt:lpstr>SMM_InitiativeCodeNeeded</vt:lpstr>
      <vt:lpstr>SMM_Methodofdisbursement</vt:lpstr>
      <vt:lpstr>SMM_MixedCases</vt:lpstr>
      <vt:lpstr>SMM_PlanFor</vt:lpstr>
      <vt:lpstr>SMM_PossibleConfigurationofInitiativeLevel</vt:lpstr>
      <vt:lpstr>SMM_ProportionateMultiples</vt:lpstr>
      <vt:lpstr>SMM_Reversible</vt:lpstr>
      <vt:lpstr>SMM_VATImpact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Dipak Trivedi</dc:creator>
  <cp:lastModifiedBy>Dipak Trivedi</cp:lastModifiedBy>
  <dcterms:created xsi:type="dcterms:W3CDTF">2020-12-12T10:23:12Z</dcterms:created>
  <dcterms:modified xsi:type="dcterms:W3CDTF">2020-12-12T10:25:27Z</dcterms:modified>
</cp:coreProperties>
</file>